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wb566362\WBG\Tefera Bekele Degefu - Josue Documentation\Work in Progress\COD_2018_HRBFIE-FML\COD_2018_HRBFIE-FML_v01_M\Doc\Questionnaires\"/>
    </mc:Choice>
  </mc:AlternateContent>
  <xr:revisionPtr revIDLastSave="2" documentId="13_ncr:40009_{66ECB348-529A-42B6-B9EC-D8A3636EFEF6}" xr6:coauthVersionLast="45" xr6:coauthVersionMax="45" xr10:uidLastSave="{890EB7F5-6D29-432C-82B5-DAF487B7BFF9}"/>
  <bookViews>
    <workbookView xWindow="-110" yWindow="-110" windowWidth="19420" windowHeight="10420" tabRatio="500" firstSheet="1" activeTab="1" xr2:uid="{00000000-000D-0000-FFFF-FFFF00000000}"/>
  </bookViews>
  <sheets>
    <sheet name="Couverture" sheetId="1" r:id="rId1"/>
    <sheet name="1Generale" sheetId="2" r:id="rId2"/>
    <sheet name="2Administration" sheetId="3" r:id="rId3"/>
    <sheet name="3 Ressource humaine" sheetId="4" r:id="rId4"/>
    <sheet name="4Liste du personnel" sheetId="5" r:id="rId5"/>
    <sheet name="5Laboratoire" sheetId="6" r:id="rId6"/>
    <sheet name="6Services" sheetId="7" r:id="rId7"/>
    <sheet name="7SNIS" sheetId="8" r:id="rId8"/>
    <sheet name="8Util_HMIS" sheetId="9" r:id="rId9"/>
    <sheet name="9Frais imposés aux usagers" sheetId="10" r:id="rId10"/>
    <sheet name="11Autonomie" sheetId="11" r:id="rId11"/>
    <sheet name="12Observation directe" sheetId="12" r:id="rId12"/>
    <sheet name="13DOEquipment" sheetId="13" r:id="rId13"/>
    <sheet name="14DOMédicaments" sheetId="14" r:id="rId14"/>
  </sheets>
  <definedNames>
    <definedName name="_xlnm.Print_Area" localSheetId="10">'11Autonomie'!$A$1:$H$22</definedName>
    <definedName name="_xlnm.Print_Area" localSheetId="11">'12Observation directe'!$A$1:$I$80</definedName>
    <definedName name="_xlnm.Print_Area" localSheetId="12">'13DOEquipment'!$A$1:$I$87</definedName>
    <definedName name="_xlnm.Print_Area" localSheetId="13">'14DOMédicaments'!$A$1:$I$194</definedName>
    <definedName name="_xlnm.Print_Area" localSheetId="1">'1Generale'!$A$1:$I$206</definedName>
    <definedName name="_xlnm.Print_Area" localSheetId="2">'2Administration'!$A$1:$I$101</definedName>
    <definedName name="_xlnm.Print_Area" localSheetId="3">'3 Ressource humaine'!$A$1:$J$82</definedName>
    <definedName name="_xlnm.Print_Area" localSheetId="4">'4Liste du personnel'!$A$1:$AJ$52</definedName>
    <definedName name="_xlnm.Print_Area" localSheetId="5">'5Laboratoire'!$A$1:$H$62</definedName>
    <definedName name="_xlnm.Print_Area" localSheetId="6">'6Services'!$A$1:$J$198</definedName>
    <definedName name="_xlnm.Print_Area" localSheetId="7">'7SNIS'!$A$1:$J$49</definedName>
    <definedName name="_xlnm.Print_Area" localSheetId="8">'8Util_HMIS'!$A$1:$T$99</definedName>
    <definedName name="_xlnm.Print_Area" localSheetId="9">'9Frais imposés aux usagers'!$A$1:$J$85</definedName>
    <definedName name="_xlnm.Print_Area" localSheetId="0">Couverture!$A$1:$U$56</definedName>
    <definedName name="_xlnm.Print_Titles" localSheetId="4">'4Liste du personnel'!$A:$A</definedName>
    <definedName name="Z_62A28031_BB72_409E_8219_7B624D8945FD__wvu_PrintArea" localSheetId="11">'12Observation directe'!$A$1:$I$19</definedName>
    <definedName name="Z_62A28031_BB72_409E_8219_7B624D8945FD__wvu_PrintArea" localSheetId="12">'13DOEquipment'!$A$1:$I$80</definedName>
    <definedName name="Z_62A28031_BB72_409E_8219_7B624D8945FD__wvu_PrintArea" localSheetId="13">'14DOMédicaments'!$A$1:$H$163</definedName>
    <definedName name="Z_62A28031_BB72_409E_8219_7B624D8945FD__wvu_PrintArea" localSheetId="1">'1Generale'!$A$1:$I$137</definedName>
    <definedName name="Z_62A28031_BB72_409E_8219_7B624D8945FD__wvu_PrintArea" localSheetId="3">'3 Ressource humaine'!$A$1:$J$79</definedName>
    <definedName name="Z_62A28031_BB72_409E_8219_7B624D8945FD__wvu_PrintArea" localSheetId="4">'4Liste du personnel'!$A$5:$AE$38</definedName>
    <definedName name="Z_62A28031_BB72_409E_8219_7B624D8945FD__wvu_PrintArea" localSheetId="5">'5Laboratoire'!$A$1:$H$26</definedName>
    <definedName name="Z_62A28031_BB72_409E_8219_7B624D8945FD__wvu_PrintArea" localSheetId="6">'6Services'!$A$3:$J$161</definedName>
    <definedName name="Z_62A28031_BB72_409E_8219_7B624D8945FD__wvu_PrintArea" localSheetId="7">'7SNIS'!$A$1:$J$34</definedName>
    <definedName name="Z_62A28031_BB72_409E_8219_7B624D8945FD__wvu_PrintArea" localSheetId="8">'8Util_HMIS'!$A$3:$T$96</definedName>
    <definedName name="Z_62A28031_BB72_409E_8219_7B624D8945FD__wvu_PrintArea" localSheetId="9">'9Frais imposés aux usagers'!$A$1:$J$59</definedName>
    <definedName name="Z_62A28031_BB72_409E_8219_7B624D8945FD__wvu_PrintTitles" localSheetId="8">'8Util_HMIS'!$A:$B</definedName>
    <definedName name="Z_62A28031_BB72_409E_8219_7B624D8945FD__wvu_Rows" localSheetId="8">'8Util_HMIS'!#REF!</definedName>
    <definedName name="Z_DC1A9161_9D02_40DA_9D1E_35691CCD702E__wvu_PrintArea" localSheetId="10">'11Autonomie'!$A$1:$H$22</definedName>
    <definedName name="Z_DC1A9161_9D02_40DA_9D1E_35691CCD702E__wvu_PrintArea" localSheetId="11">'12Observation directe'!$A$1:$I$80</definedName>
    <definedName name="Z_DC1A9161_9D02_40DA_9D1E_35691CCD702E__wvu_PrintArea" localSheetId="12">'13DOEquipment'!$A$1:$I$80</definedName>
    <definedName name="Z_DC1A9161_9D02_40DA_9D1E_35691CCD702E__wvu_PrintArea" localSheetId="13">'14DOMédicaments'!$A$1:$I$183</definedName>
    <definedName name="Z_DC1A9161_9D02_40DA_9D1E_35691CCD702E__wvu_PrintArea" localSheetId="1">'1Generale'!$A$1:$I$206</definedName>
    <definedName name="Z_DC1A9161_9D02_40DA_9D1E_35691CCD702E__wvu_PrintArea" localSheetId="2">'2Administration'!$A$1:$I$101</definedName>
    <definedName name="Z_DC1A9161_9D02_40DA_9D1E_35691CCD702E__wvu_PrintArea" localSheetId="3">'3 Ressource humaine'!$A$1:$J$79</definedName>
    <definedName name="Z_DC1A9161_9D02_40DA_9D1E_35691CCD702E__wvu_PrintArea" localSheetId="4">'4Liste du personnel'!$A$1:$AI$38</definedName>
    <definedName name="Z_DC1A9161_9D02_40DA_9D1E_35691CCD702E__wvu_PrintArea" localSheetId="5">'5Laboratoire'!$A$1:$H$61</definedName>
    <definedName name="Z_DC1A9161_9D02_40DA_9D1E_35691CCD702E__wvu_PrintArea" localSheetId="6">'6Services'!$A$1:$J$172</definedName>
    <definedName name="Z_DC1A9161_9D02_40DA_9D1E_35691CCD702E__wvu_PrintArea" localSheetId="7">'7SNIS'!$A$1:$J$34</definedName>
    <definedName name="Z_DC1A9161_9D02_40DA_9D1E_35691CCD702E__wvu_PrintArea" localSheetId="8">'8Util_HMIS'!$A$1:$T$96</definedName>
    <definedName name="Z_DC1A9161_9D02_40DA_9D1E_35691CCD702E__wvu_PrintArea" localSheetId="9">'9Frais imposés aux usagers'!$A$1:$J$84</definedName>
    <definedName name="Z_DC1A9161_9D02_40DA_9D1E_35691CCD702E__wvu_PrintArea" localSheetId="0">Couverture!$A$1:$U$56</definedName>
    <definedName name="Z_DC1A9161_9D02_40DA_9D1E_35691CCD702E__wvu_PrintTitles" localSheetId="4">'4Liste du personnel'!$A:$A</definedName>
    <definedName name="Z_DC1A9161_9D02_40DA_9D1E_35691CCD702E__wvu_PrintTitles" localSheetId="8">'8Util_HMIS'!$A:$B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 i="11" l="1"/>
  <c r="A4" i="11" s="1"/>
  <c r="A1" i="12"/>
  <c r="G7" i="12"/>
  <c r="A8" i="12"/>
  <c r="A11" i="12" s="1"/>
  <c r="G12" i="12"/>
  <c r="K28" i="12"/>
  <c r="A32" i="12"/>
  <c r="A38" i="12" s="1"/>
  <c r="A41" i="12" s="1"/>
  <c r="A45" i="12" s="1"/>
  <c r="A47" i="12" s="1"/>
  <c r="A49" i="12" s="1"/>
  <c r="A51" i="12" s="1"/>
  <c r="A53" i="12" s="1"/>
  <c r="A55" i="12" s="1"/>
  <c r="A57" i="12" s="1"/>
  <c r="A59" i="12" s="1"/>
  <c r="A61" i="12" s="1"/>
  <c r="A63" i="12" s="1"/>
  <c r="A65" i="12" s="1"/>
  <c r="A67" i="12" s="1"/>
  <c r="A69" i="12" s="1"/>
  <c r="A71" i="12" s="1"/>
  <c r="A73" i="12" s="1"/>
  <c r="A1" i="13"/>
  <c r="A31" i="13"/>
  <c r="A1" i="14"/>
  <c r="A10" i="14"/>
  <c r="A14" i="14" s="1"/>
  <c r="A18" i="14" s="1"/>
  <c r="A22" i="14" s="1"/>
  <c r="A31" i="14" s="1"/>
  <c r="A33" i="14" s="1"/>
  <c r="A35" i="14" s="1"/>
  <c r="A42" i="14" s="1"/>
  <c r="A44" i="14" s="1"/>
  <c r="A46" i="14" s="1"/>
  <c r="A49" i="14" s="1"/>
  <c r="A52" i="14" s="1"/>
  <c r="A55" i="14" s="1"/>
  <c r="A57" i="14" s="1"/>
  <c r="C61" i="14" s="1"/>
  <c r="A68" i="14"/>
  <c r="A69" i="14" s="1"/>
  <c r="A70" i="14" s="1"/>
  <c r="A71" i="14" s="1"/>
  <c r="A72" i="14" s="1"/>
  <c r="A73" i="14" s="1"/>
  <c r="A74" i="14" s="1"/>
  <c r="A75" i="14" s="1"/>
  <c r="A76" i="14" s="1"/>
  <c r="A77" i="14" s="1"/>
  <c r="A78" i="14" s="1"/>
  <c r="A79" i="14" s="1"/>
  <c r="A80" i="14" s="1"/>
  <c r="A81" i="14" s="1"/>
  <c r="A82" i="14" s="1"/>
  <c r="A83" i="14" s="1"/>
  <c r="A114" i="14"/>
  <c r="A115" i="14" s="1"/>
  <c r="A116" i="14" s="1"/>
  <c r="A117" i="14" s="1"/>
  <c r="A118" i="14" s="1"/>
  <c r="A119" i="14" s="1"/>
  <c r="A120" i="14" s="1"/>
  <c r="A121" i="14" s="1"/>
  <c r="A136" i="14"/>
  <c r="A137" i="14" s="1"/>
  <c r="A138" i="14" s="1"/>
  <c r="A139" i="14" s="1"/>
  <c r="A140" i="14" s="1"/>
  <c r="A142" i="14"/>
  <c r="A143" i="14" s="1"/>
  <c r="A144" i="14" s="1"/>
  <c r="A147" i="14"/>
  <c r="A148" i="14"/>
  <c r="A149" i="14" s="1"/>
  <c r="A150" i="14" s="1"/>
  <c r="A151" i="14" s="1"/>
  <c r="A152" i="14" s="1"/>
  <c r="A153" i="14" s="1"/>
  <c r="A154" i="14" s="1"/>
  <c r="A155" i="14" s="1"/>
  <c r="A156" i="14" s="1"/>
  <c r="A157" i="14" s="1"/>
  <c r="A160" i="14"/>
  <c r="A161" i="14" s="1"/>
  <c r="A162" i="14" s="1"/>
  <c r="A163" i="14" s="1"/>
  <c r="A164" i="14" s="1"/>
  <c r="A165" i="14" s="1"/>
  <c r="A166" i="14" s="1"/>
  <c r="A168" i="14" s="1"/>
  <c r="A169" i="14" s="1"/>
  <c r="A170" i="14" s="1"/>
  <c r="A171" i="14" s="1"/>
  <c r="A172" i="14" s="1"/>
  <c r="A173" i="14" s="1"/>
  <c r="A174" i="14" s="1"/>
  <c r="A1" i="2"/>
  <c r="A4" i="2" s="1"/>
  <c r="A6" i="2" s="1"/>
  <c r="A11" i="2" s="1"/>
  <c r="A23" i="2" s="1"/>
  <c r="A31" i="2" s="1"/>
  <c r="A32" i="2" s="1"/>
  <c r="A34" i="2" s="1"/>
  <c r="A37" i="2" s="1"/>
  <c r="A41" i="2" s="1"/>
  <c r="A44" i="2" s="1"/>
  <c r="A46" i="2" s="1"/>
  <c r="A49" i="2" s="1"/>
  <c r="A52" i="2" s="1"/>
  <c r="A93" i="2"/>
  <c r="A94" i="2" s="1"/>
  <c r="A1" i="3"/>
  <c r="A3" i="3"/>
  <c r="A5" i="3" s="1"/>
  <c r="A6" i="3" s="1"/>
  <c r="A16" i="3" s="1"/>
  <c r="A22" i="3" s="1"/>
  <c r="A24" i="3" s="1"/>
  <c r="A45" i="3" s="1"/>
  <c r="A1" i="4"/>
  <c r="A4" i="4"/>
  <c r="A13" i="4" s="1"/>
  <c r="A22" i="4" s="1"/>
  <c r="C32" i="4" s="1"/>
  <c r="D32" i="4" s="1"/>
  <c r="F32" i="4" s="1"/>
  <c r="A68" i="4" s="1"/>
  <c r="A69" i="4" s="1"/>
  <c r="A71" i="4" s="1"/>
  <c r="A73" i="4" s="1"/>
  <c r="A80" i="4" s="1"/>
  <c r="A31" i="4"/>
  <c r="F81" i="4"/>
  <c r="A1" i="5"/>
  <c r="C5" i="5" s="1"/>
  <c r="D5" i="5" s="1"/>
  <c r="F5" i="5" s="1"/>
  <c r="G5" i="5" s="1"/>
  <c r="I5" i="5" s="1"/>
  <c r="O1" i="5"/>
  <c r="Q5" i="5"/>
  <c r="R5" i="5"/>
  <c r="T5" i="5"/>
  <c r="U5" i="5" s="1"/>
  <c r="V5" i="5" s="1"/>
  <c r="W5" i="5" s="1"/>
  <c r="Y5" i="5" s="1"/>
  <c r="AC5" i="5" s="1"/>
  <c r="AE5" i="5" s="1"/>
  <c r="AB37" i="5" s="1"/>
  <c r="N8" i="5"/>
  <c r="N9" i="5"/>
  <c r="N10" i="5"/>
  <c r="N11" i="5"/>
  <c r="N12" i="5"/>
  <c r="N13" i="5"/>
  <c r="N14" i="5"/>
  <c r="N15" i="5"/>
  <c r="N16" i="5"/>
  <c r="N17" i="5"/>
  <c r="N18" i="5"/>
  <c r="N19" i="5"/>
  <c r="N20" i="5"/>
  <c r="N21" i="5"/>
  <c r="N22" i="5"/>
  <c r="N23" i="5"/>
  <c r="N24" i="5"/>
  <c r="N25" i="5"/>
  <c r="N26" i="5"/>
  <c r="N27" i="5"/>
  <c r="A1" i="6"/>
  <c r="A4" i="6"/>
  <c r="C7" i="6" s="1"/>
  <c r="E7" i="6" s="1"/>
  <c r="G7" i="6" s="1"/>
  <c r="A30" i="6" s="1"/>
  <c r="A33" i="6" s="1"/>
  <c r="A36" i="6" s="1"/>
  <c r="A39" i="6" s="1"/>
  <c r="A43" i="6" s="1"/>
  <c r="A46" i="6" s="1"/>
  <c r="A55" i="6" s="1"/>
  <c r="A61" i="6" s="1"/>
  <c r="A1" i="7"/>
  <c r="A4" i="7" s="1"/>
  <c r="A21" i="7"/>
  <c r="A25" i="7"/>
  <c r="A26" i="7" s="1"/>
  <c r="A31" i="7" s="1"/>
  <c r="A34" i="7" s="1"/>
  <c r="F33" i="7"/>
  <c r="F37" i="7"/>
  <c r="F39" i="7"/>
  <c r="A41" i="7"/>
  <c r="A43" i="7"/>
  <c r="A46" i="7"/>
  <c r="F5" i="7" s="1"/>
  <c r="A48" i="7"/>
  <c r="A55" i="7" s="1"/>
  <c r="A57" i="7"/>
  <c r="A63" i="7" s="1"/>
  <c r="A69" i="7" s="1"/>
  <c r="A75" i="7" s="1"/>
  <c r="A77" i="7" s="1"/>
  <c r="A80" i="7" s="1"/>
  <c r="A83" i="7" s="1"/>
  <c r="F84" i="7"/>
  <c r="F96" i="7"/>
  <c r="A117" i="7"/>
  <c r="A120" i="7"/>
  <c r="A124" i="7" s="1"/>
  <c r="A125" i="7" s="1"/>
  <c r="A126" i="7" s="1"/>
  <c r="A128" i="7" s="1"/>
  <c r="F131" i="7"/>
  <c r="F149" i="7"/>
  <c r="A163" i="7"/>
  <c r="A167" i="7" s="1"/>
  <c r="A168" i="7" s="1"/>
  <c r="A169" i="7" s="1"/>
  <c r="A172" i="7" s="1"/>
  <c r="A177" i="7"/>
  <c r="A180" i="7" s="1"/>
  <c r="A182" i="7" s="1"/>
  <c r="A184" i="7" s="1"/>
  <c r="A191" i="7" s="1"/>
  <c r="A193" i="7" s="1"/>
  <c r="A195" i="7" s="1"/>
  <c r="A197" i="7" s="1"/>
  <c r="A1" i="8"/>
  <c r="A3" i="8" s="1"/>
  <c r="F4" i="8"/>
  <c r="A15" i="8"/>
  <c r="A20" i="8"/>
  <c r="A25" i="8"/>
  <c r="A30" i="8" s="1"/>
  <c r="A35" i="8" s="1"/>
  <c r="A40" i="8" s="1"/>
  <c r="A45" i="8" s="1"/>
  <c r="A1" i="9"/>
  <c r="C4" i="9"/>
  <c r="C58" i="9" s="1"/>
  <c r="E58" i="9" s="1"/>
  <c r="F58" i="9" s="1"/>
  <c r="I58" i="9" s="1"/>
  <c r="I36" i="9"/>
  <c r="I43" i="9"/>
  <c r="A1" i="10"/>
  <c r="A3" i="10"/>
  <c r="A5" i="10" s="1"/>
  <c r="A7" i="10" s="1"/>
  <c r="A10" i="10" s="1"/>
  <c r="A13" i="10" s="1"/>
  <c r="A15" i="10" s="1"/>
  <c r="A17" i="10" s="1"/>
  <c r="L18" i="10"/>
  <c r="A28" i="10"/>
  <c r="F18" i="10" s="1"/>
  <c r="A36" i="10" l="1"/>
  <c r="A48" i="10" s="1"/>
  <c r="A59" i="10" s="1"/>
  <c r="A61" i="10" s="1"/>
  <c r="A63" i="10" s="1"/>
  <c r="A67" i="10" s="1"/>
  <c r="A78" i="10" s="1"/>
  <c r="E4" i="9"/>
  <c r="F4" i="9" s="1"/>
  <c r="I4" i="9" s="1"/>
  <c r="F41" i="7"/>
  <c r="A85" i="7"/>
  <c r="A96" i="7" s="1"/>
  <c r="A99" i="7" s="1"/>
  <c r="F76" i="7"/>
  <c r="F47" i="7"/>
  <c r="F77" i="7"/>
  <c r="F70" i="4"/>
  <c r="A82" i="4"/>
  <c r="D61" i="14"/>
  <c r="E61" i="14" s="1"/>
  <c r="F61" i="14" s="1"/>
  <c r="H61" i="14" s="1"/>
  <c r="G32" i="14"/>
  <c r="A75" i="12"/>
  <c r="A79" i="12" s="1"/>
  <c r="A77" i="12"/>
  <c r="A6" i="7"/>
  <c r="A13" i="7" s="1"/>
  <c r="A15" i="7" s="1"/>
  <c r="A18" i="7" s="1"/>
  <c r="F5" i="6"/>
  <c r="G4" i="3"/>
  <c r="A48" i="3"/>
  <c r="A51" i="3" s="1"/>
  <c r="A59" i="3" s="1"/>
  <c r="A61" i="3" s="1"/>
  <c r="G45" i="2"/>
  <c r="G34" i="2"/>
  <c r="G35" i="2"/>
  <c r="A59" i="2"/>
  <c r="A66" i="2" s="1"/>
  <c r="A67" i="2" s="1"/>
  <c r="A70" i="2" s="1"/>
  <c r="A73" i="2" s="1"/>
  <c r="A78" i="2" s="1"/>
  <c r="A80" i="2" s="1"/>
  <c r="A81" i="2" s="1"/>
  <c r="A132" i="7"/>
  <c r="A134" i="7" s="1"/>
  <c r="A140" i="7" s="1"/>
  <c r="A142" i="7" s="1"/>
  <c r="A145" i="7" s="1"/>
  <c r="A148" i="7" s="1"/>
  <c r="A151" i="7" s="1"/>
  <c r="A152" i="7" s="1"/>
  <c r="F116" i="7"/>
  <c r="F192" i="7"/>
  <c r="A5" i="8"/>
  <c r="F183" i="7"/>
  <c r="F180" i="7"/>
  <c r="F198" i="7"/>
  <c r="A96" i="2"/>
  <c r="A98" i="2" s="1"/>
  <c r="A102" i="2" s="1"/>
  <c r="A104" i="2" s="1"/>
  <c r="A105" i="2" s="1"/>
  <c r="G89" i="2"/>
  <c r="G92" i="2"/>
  <c r="A4" i="9"/>
  <c r="G97" i="3"/>
  <c r="G200" i="2"/>
  <c r="A14" i="11"/>
  <c r="A15" i="11" s="1"/>
  <c r="A16" i="11" s="1"/>
  <c r="A17" i="11" s="1"/>
  <c r="A18" i="11" s="1"/>
  <c r="A19" i="11" s="1"/>
  <c r="A20" i="11" s="1"/>
  <c r="A21" i="11" s="1"/>
  <c r="A22" i="11" s="1"/>
  <c r="A76" i="3" l="1"/>
  <c r="G50" i="3"/>
  <c r="E63" i="14"/>
  <c r="A175" i="14"/>
  <c r="A184" i="14" s="1"/>
  <c r="A186" i="14" s="1"/>
  <c r="G76" i="2"/>
  <c r="G79" i="2"/>
  <c r="G98" i="2"/>
  <c r="A107" i="2"/>
  <c r="A108" i="2" s="1"/>
  <c r="G99" i="2"/>
  <c r="G100" i="2"/>
  <c r="A60" i="14"/>
  <c r="G106" i="2" l="1"/>
  <c r="A110" i="2"/>
  <c r="A112" i="2" s="1"/>
  <c r="A120" i="2" s="1"/>
  <c r="G103" i="2"/>
  <c r="G60" i="3"/>
  <c r="A77" i="3"/>
  <c r="A80" i="3" s="1"/>
  <c r="A82" i="3" s="1"/>
  <c r="A84" i="3" s="1"/>
  <c r="A87" i="3" s="1"/>
  <c r="A88" i="3" s="1"/>
  <c r="A90" i="3" s="1"/>
  <c r="G87" i="3" l="1"/>
  <c r="A91" i="3"/>
  <c r="A93" i="3" s="1"/>
  <c r="A122" i="2"/>
  <c r="A135" i="2" s="1"/>
  <c r="A137" i="2" s="1"/>
  <c r="A138" i="2" s="1"/>
  <c r="G111" i="2"/>
  <c r="G121" i="2" l="1"/>
  <c r="G136" i="2"/>
  <c r="A140" i="2"/>
  <c r="A142" i="2" s="1"/>
  <c r="A144" i="2" s="1"/>
  <c r="A146" i="2" s="1"/>
  <c r="A148" i="2" s="1"/>
  <c r="A150" i="2" s="1"/>
  <c r="A154" i="2" s="1"/>
  <c r="A157" i="2" s="1"/>
  <c r="A160" i="2" s="1"/>
  <c r="A163" i="2" s="1"/>
  <c r="A166" i="2" s="1"/>
  <c r="A169" i="2" s="1"/>
  <c r="A94" i="3"/>
  <c r="A96" i="3" s="1"/>
  <c r="G90" i="3"/>
  <c r="A174" i="2" l="1"/>
  <c r="A177" i="2" s="1"/>
  <c r="A179" i="2" s="1"/>
  <c r="A188" i="2" s="1"/>
  <c r="A197" i="2" s="1"/>
  <c r="G156" i="2"/>
  <c r="G93" i="3"/>
  <c r="A98" i="3"/>
  <c r="A100" i="3" s="1"/>
  <c r="A199" i="2" l="1"/>
  <c r="A201" i="2" s="1"/>
  <c r="G186" i="2"/>
</calcChain>
</file>

<file path=xl/sharedStrings.xml><?xml version="1.0" encoding="utf-8"?>
<sst xmlns="http://schemas.openxmlformats.org/spreadsheetml/2006/main" count="4282" uniqueCount="1413">
  <si>
    <t>REPUBLIQUE DEMOCRATIQUE DU CONGO</t>
  </si>
  <si>
    <t xml:space="preserve">MINISTERE DE LA SANTE PUBLIQUE </t>
  </si>
  <si>
    <t xml:space="preserve"> ENQUETE À MI-PARCOURS POUR L'ÉVALUATION D'IMPACT DU PDSS</t>
  </si>
  <si>
    <t xml:space="preserve">QUESTIONNAIRE DESTINE AUX FORMATIONS SANITAIRES </t>
  </si>
  <si>
    <t>F1 : QUESTIONNAIRE D'ÉVALUATION DES FORMATIONS SANITAIRES</t>
  </si>
  <si>
    <t>SITUATION GÉOGRAPHIQUE</t>
  </si>
  <si>
    <t>District  (DPS)</t>
  </si>
  <si>
    <t>Aire de santé</t>
  </si>
  <si>
    <t>Zone de Santé (ZS)_______________</t>
  </si>
  <si>
    <t>Nom de Fosa</t>
  </si>
  <si>
    <t>Type de la Formation sanitaire:</t>
  </si>
  <si>
    <t xml:space="preserve">Hôpital </t>
  </si>
  <si>
    <t xml:space="preserve">Village / Quartier : </t>
  </si>
  <si>
    <t>Centre de santé</t>
  </si>
  <si>
    <t>Public</t>
  </si>
  <si>
    <t>Catégorie de formation sanitaire</t>
  </si>
  <si>
    <t>Statut de FOSA</t>
  </si>
  <si>
    <t>Privé à but lucratif</t>
  </si>
  <si>
    <t>PMA</t>
  </si>
  <si>
    <t>Privé à but non-lucratif</t>
  </si>
  <si>
    <t>PCA</t>
  </si>
  <si>
    <t>Confessionel</t>
  </si>
  <si>
    <t>Parapublic (État-confessionel, État-Privé)</t>
  </si>
  <si>
    <t>COORDONNÉES GPS DE LA FORMATION SANITAIRE</t>
  </si>
  <si>
    <t xml:space="preserve">LATITUDE (NORD): </t>
  </si>
  <si>
    <t>.</t>
  </si>
  <si>
    <t xml:space="preserve">LONGITUDE (EST): </t>
  </si>
  <si>
    <t>MILIEU DE RESIDENCE</t>
  </si>
  <si>
    <t>Urbain</t>
  </si>
  <si>
    <t>Rural</t>
  </si>
  <si>
    <t>VISITES DES FORMATIONS SANITAIRES</t>
  </si>
  <si>
    <t>NOM/PRENOM DE L'ENQUÊTEUR:</t>
  </si>
  <si>
    <t>CODE ENQUETEUR:</t>
  </si>
  <si>
    <t>Date Visite</t>
  </si>
  <si>
    <t>JOUR</t>
  </si>
  <si>
    <t>MOIS</t>
  </si>
  <si>
    <t>ANNÉE</t>
  </si>
  <si>
    <t>CONSENTEMENT ECLAIRE, A RECUEILLIR AVANT LE DEBUT DE L'ENTREVUE</t>
  </si>
  <si>
    <t>ENQUETEUR : Bonjour/Bonsoir ! Je m'appelle _______ , je travaille pour ACT for performance. Le Ministère  de la santé publique nous a demandé de mener une étude sur les formations sanitaires dans la province (du)de l'..... . Aujourd'hui, nous allons nous entretenir avec les personnes concernées par l'offre et la demande des soins de santé . Nous voulons déterminer le niveau général et la qualité des prestations de service dans les formations sanitaires dans la province (du)de l'.....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les décideurs et acteurs impliqués dans le secteur de la santé (Gouvernements central et provincial, partenaires au dévelopement, confessions réligieuses, ONGs, société civile) qui s'en serviront pour  l'amélioration des services de santé  et des conditions de vie de la population   dans votre province . Acceptez-vous prendre part à l'enquête aujourd'hui ?</t>
  </si>
  <si>
    <t>OUI</t>
  </si>
  <si>
    <t>NON</t>
  </si>
  <si>
    <t>Informations générales</t>
  </si>
  <si>
    <t>(A)</t>
  </si>
  <si>
    <t>Général</t>
  </si>
  <si>
    <t>INSCRIRE LES RÉPONSES</t>
  </si>
  <si>
    <t>PERSONNE INTERROGÉE : RESPONSABLE DE LA FORMATION SANITAIRE MEDECIN Directeur(HGR) ou Infirmier titulaire(CS) OU TOUT AUTRE MEMBRE DU PERSONNEL AUTORISÉ</t>
  </si>
  <si>
    <t>Êtes-vous responsable de cette formation sanitaire( ? (Si non, demandez à voir la personne autorisée le jour du passage pour continuer)</t>
  </si>
  <si>
    <t>|___|</t>
  </si>
  <si>
    <t>A) Quelle fonction occupez-vous dans cette formation sanitaire?</t>
  </si>
  <si>
    <t>Médecin Directeur</t>
  </si>
  <si>
    <t>|___||___|</t>
  </si>
  <si>
    <t>Médecin Chef de Staff</t>
  </si>
  <si>
    <t>Directeur de nursing</t>
  </si>
  <si>
    <t xml:space="preserve">Infirmier Titulaire/ </t>
  </si>
  <si>
    <t>Autre, préciser _______________ _____)</t>
  </si>
  <si>
    <t>B) Quel est votre profil ?</t>
  </si>
  <si>
    <t>Médecin (y compris spécialiste)</t>
  </si>
  <si>
    <t>Administrateur Gestionnaire</t>
  </si>
  <si>
    <t>Chirurgien Dentiste</t>
  </si>
  <si>
    <t>Infirmier L2</t>
  </si>
  <si>
    <t>Infirmier A1</t>
  </si>
  <si>
    <t>Infirmier A2</t>
  </si>
  <si>
    <t>Technicien  de Laboratoire A1</t>
  </si>
  <si>
    <t xml:space="preserve">Kinésithérapeute </t>
  </si>
  <si>
    <t>Technicien  de Laboratoire A2</t>
  </si>
  <si>
    <t>Sage femme</t>
  </si>
  <si>
    <t>Autre (à préciser)</t>
  </si>
  <si>
    <t>Qui est le propriétaire de cette formation sanitaire?</t>
  </si>
  <si>
    <t>Gouvernement</t>
  </si>
  <si>
    <t>Para étatique</t>
  </si>
  <si>
    <t>Organisation privée à but lucratif</t>
  </si>
  <si>
    <t>Organisation Non Gouvernementale à but non lucratif</t>
  </si>
  <si>
    <t>Organisation confessionnelle</t>
  </si>
  <si>
    <t>Particulier</t>
  </si>
  <si>
    <t>Militaire / police</t>
  </si>
  <si>
    <t>Autre Spécifiez</t>
  </si>
  <si>
    <t xml:space="preserve">En quelle année cette formation sanitaire a-t-elle été mise en service? ENQUETEUR : UTILISER CE FORMAT POUR L'ANNÉE AAAA (EX 1941). </t>
  </si>
  <si>
    <t>|___|___|___|___|</t>
  </si>
  <si>
    <t>Quand a eu lieu le dernier investissement de grande importance dans l'infrastructure ? ENQUETEUR : INSCRIRE l' ANNÉE. IL S'AGIT ENTRE AUTRES DE GRANDS TRAVAUX DE PEINTURE, PLOMBERIE, AGRANDISSEMENT DU BÂTIMENT, ETC.</t>
  </si>
  <si>
    <t>ANNÉE "AAAA"</t>
  </si>
  <si>
    <t xml:space="preserve">SI NON APPLICABLE; NOTEZ 9999 </t>
  </si>
  <si>
    <t>Cette formation sanitaire fonctionne-t-elle 24 heures sur 24, 7 jours sur 7, avec des agents sanitaires compétents?</t>
  </si>
  <si>
    <t>OUI, OFFICIELLEMENT</t>
  </si>
  <si>
    <t>►</t>
  </si>
  <si>
    <t>OUI, DE MANIÈRE INFORMELLE / DANS LA PRATIQUE</t>
  </si>
  <si>
    <t>À quelle heure de la journée commencez-vous les soins aux malades externes?</t>
  </si>
  <si>
    <t>a.</t>
  </si>
  <si>
    <t xml:space="preserve">Jours fériés </t>
  </si>
  <si>
    <t>ENQUÊTEUR : INSCRIRE DANS TOUTES LES CASES SELON LE FORMAT SUIVANT. EX SI LE DÉBUT C'EST 7h, INSCRIRE 0700. SI C'EST 19 heures, INSCRIRE 1900.</t>
  </si>
  <si>
    <t>b.</t>
  </si>
  <si>
    <t>Jours ouvrés</t>
  </si>
  <si>
    <t>SI LA FOSA EST FERMEE, INSCRIRE 9996</t>
  </si>
  <si>
    <t>d.</t>
  </si>
  <si>
    <t>Dimanche</t>
  </si>
  <si>
    <t>À quelle heure prennent fin les soins aux malades externes?</t>
  </si>
  <si>
    <t>Jours fériés</t>
  </si>
  <si>
    <t>ENQUÊTEUR : INSCRIRE PARTOUT SELON LE FORMAT SUIVANT. EX SI LE DÉBUT C'EST 7h, INSCRIRE 0700. SI C'EST 19 heures, INSCRIRE 1900.</t>
  </si>
  <si>
    <t>La formation sanitaire fait-elle une pause en milieu de journée ?</t>
  </si>
  <si>
    <r>
      <rPr>
        <sz val="12"/>
        <rFont val="Arial Narrow"/>
        <family val="2"/>
      </rPr>
      <t>À quel</t>
    </r>
    <r>
      <rPr>
        <sz val="12"/>
        <color indexed="10"/>
        <rFont val="Arial Narrow"/>
        <family val="2"/>
      </rPr>
      <t>le</t>
    </r>
    <r>
      <rPr>
        <sz val="12"/>
        <rFont val="Arial Narrow"/>
        <family val="2"/>
      </rPr>
      <t xml:space="preserve"> heure les soins recommencent-ils l'après-midi pour les malades externes?</t>
    </r>
  </si>
  <si>
    <t>À quelle heure les soins finissent-ils l'après-midi pour les malades externes?</t>
  </si>
  <si>
    <t>Citez les quatre principales sources de financement ou de revenus (entrées en argent liquide) de cette formation sanitaire?</t>
  </si>
  <si>
    <t>Gouvernement central (Salaires)</t>
  </si>
  <si>
    <t>Gouvernement provincial</t>
  </si>
  <si>
    <t>c.</t>
  </si>
  <si>
    <t>Communauté (Frais de prestation ou contributions)</t>
  </si>
  <si>
    <t>ENQUÊTEUR : NE LISEZ PAS LES OPTIONS. POUR CHACUNE DES SOURCES DE FINANCEMENT CITÉES PAR LE SUJET INTERROGÉ  INSCRIRE "1" DANS LA LIGNE CORRESPONDANTE. POUR TOUTES LES SOURCES DE FINANCEMENT QUE LE SUJET INTERROGÉ NE CITERA PAS PARMI LES QUATRE PRINCIPALES SOURCES, INSCRIRE "2". Aucune case ne doit être laissé vide.</t>
  </si>
  <si>
    <t xml:space="preserve">Partenaire technique et financier </t>
  </si>
  <si>
    <t>e.</t>
  </si>
  <si>
    <t>Mutuelles de santé</t>
  </si>
  <si>
    <t>f.</t>
  </si>
  <si>
    <t>Convention avec employeur</t>
  </si>
  <si>
    <t>g.</t>
  </si>
  <si>
    <t>AUTRE (Préciser)</t>
  </si>
  <si>
    <t xml:space="preserve">Quel montant avez-vous reçu de chacune des sources suivantes en 2017 en Franc Congolais (FC)? </t>
  </si>
  <si>
    <t>GOUVERNEMENT CENTRAL (Salaires)</t>
  </si>
  <si>
    <t>|___|___|___|___|___|___|___|___|</t>
  </si>
  <si>
    <t>GOUVERNEMENT PROVINCIAL</t>
  </si>
  <si>
    <t>ENQUÊTEUR : POUR CHAQUE SOURCE, (PAS SEULEMENT LES 4 PRINCIPALES), INSCRIRE LE MONTANT RECU EN Franc Congolais (FC). S'IL EST DE ZERO FRANC, INSCRIRE "0000".</t>
  </si>
  <si>
    <t>Montant total reçu en Franc Congolais (FC) (ENQUÊTEUR : Confirmez)</t>
  </si>
  <si>
    <t>|___|___|___|___|___|___|___|___||___|</t>
  </si>
  <si>
    <t>ENQUÊTEUR : SOURCES D'INFORMATION consultées pour obtenir le montant Total reçu</t>
  </si>
  <si>
    <t>Dossiers de la formation sanitaire</t>
  </si>
  <si>
    <t>Aucune source: Reponse verbal</t>
  </si>
  <si>
    <t>Autre à preciser</t>
  </si>
  <si>
    <t>ENQUÊTEUR : PRÉCISEZ LES SOURCES D'INFORMATION CONSULTÉES POUR OBTENIR LE MONTANT DES DÉPENSES METTEZ "1" SI  LA SOURCE EST CITÉE ET "2" CE N'EST PAS CITÉ</t>
  </si>
  <si>
    <t>a. Documents de la formation sanitaire</t>
  </si>
  <si>
    <t>b. Aucune source: reponse verbal</t>
  </si>
  <si>
    <t>c. Autre à preciser</t>
  </si>
  <si>
    <r>
      <rPr>
        <sz val="12"/>
        <rFont val="Arial Narrow"/>
        <family val="2"/>
      </rPr>
      <t xml:space="preserve">Quelles sont les sources d'énergie utilisées dans cette FOSA? </t>
    </r>
    <r>
      <rPr>
        <b/>
        <sz val="12"/>
        <rFont val="Arial Narrow"/>
        <family val="2"/>
      </rPr>
      <t>(QCM)</t>
    </r>
  </si>
  <si>
    <t>SNEL</t>
  </si>
  <si>
    <t xml:space="preserve">Groupe électrogène  </t>
  </si>
  <si>
    <t>ENQUÊTEUR: NE LISEZ PAS LES OPTIONS. METTEZ "1" SI LA SOURCE EST CITEE ET "2" SI CE N'EST PAS CITÉ</t>
  </si>
  <si>
    <t>Plaque solaire</t>
  </si>
  <si>
    <t xml:space="preserve">Aucune source d'électricité </t>
  </si>
  <si>
    <t>AUTRE
___________________________)</t>
  </si>
  <si>
    <t>Y a-t-il eu des coupures de courant électrique au cours des 7 derniers jours?</t>
  </si>
  <si>
    <t>Pendant combien d'heures n'avez-vous pas eu de courant électrique pendant les 7 derniers jours?</t>
  </si>
  <si>
    <t>MAXIMUM 168 heures</t>
  </si>
  <si>
    <t>|___|___|___|</t>
  </si>
  <si>
    <r>
      <rPr>
        <sz val="12"/>
        <rFont val="Arial Narrow"/>
        <family val="2"/>
      </rPr>
      <t>Quelle est</t>
    </r>
    <r>
      <rPr>
        <b/>
        <sz val="12"/>
        <rFont val="Arial Narrow"/>
        <family val="2"/>
      </rPr>
      <t xml:space="preserve"> la principale source</t>
    </r>
    <r>
      <rPr>
        <sz val="12"/>
        <rFont val="Arial Narrow"/>
        <family val="2"/>
      </rPr>
      <t xml:space="preserve"> d'approvisionnement en eau </t>
    </r>
  </si>
  <si>
    <t>REGIDESO</t>
  </si>
  <si>
    <t>|___|___|</t>
  </si>
  <si>
    <t>Puits protégé</t>
  </si>
  <si>
    <t>Puits non protégé</t>
  </si>
  <si>
    <t>Source aménagée</t>
  </si>
  <si>
    <t>ENQUÊTEUR: UNE SEULE REPONSE POSSIBLE</t>
  </si>
  <si>
    <t>Source non aménagée</t>
  </si>
  <si>
    <t>Eau de pluie</t>
  </si>
  <si>
    <t xml:space="preserve">Camion citerne à eau/ vendeur </t>
  </si>
  <si>
    <t>Forage</t>
  </si>
  <si>
    <t>Eau superficielle (lac, rivière ou ruisseau)</t>
  </si>
  <si>
    <t>AUTRE, PRÉCISER: _______________ 
___________________________)</t>
  </si>
  <si>
    <t>Pendant les 7 derniers jours, y-a-t-il eu manque d'eau dans la formation sanitaire?</t>
  </si>
  <si>
    <t>Pendant les 7 derniers jours, pendant combien d'heures y-a-t-il eu manque d'eau dans la formation sanitaire?</t>
  </si>
  <si>
    <t>A quelle distance se trouve la source d'eau la plus proche de la formation sanitaire? S'il y-a de L'EAU DISPONIBLE DANS LA FORMATION SANITAIRE, NOTER "00".</t>
  </si>
  <si>
    <t>Kilometres</t>
  </si>
  <si>
    <t>La formation sanitaire dispose-t-elle d'une radio aérienne de communication (Phonie) opérationnelle?</t>
  </si>
  <si>
    <t>La formation sanitaire dispose-t-elle d'une ligne téléphonique, qu'il s'agisse d'un téléphone fixe ou portable?</t>
  </si>
  <si>
    <t>OUI, fixe</t>
  </si>
  <si>
    <t>OUI,PORTABLE</t>
  </si>
  <si>
    <t xml:space="preserve">Oui, les deux </t>
  </si>
  <si>
    <t>Y a-t-il des services téléphoniques fonctionnels dans la communauté en dehors du téléphone du personnel que le personnel de la formation sanitaire peut utiliser, si nécessaire?</t>
  </si>
  <si>
    <t>A quelle distance de la formation sanitaire se trouve la phonie ou téléphone ?  (Aller simple)</t>
  </si>
  <si>
    <t xml:space="preserve"> Kilometres</t>
  </si>
  <si>
    <t>Pendant les 7 derniers jours, la formation sanitaire a-t-elle été coupée de tout service téléphonique, soit par téléphone fixe ou portable?</t>
  </si>
  <si>
    <t>Pendant combien d'heures la formation sanitaire a été coupée du téléphone au cours des 7 derniers jours?</t>
  </si>
  <si>
    <t>Y'a-t-il quelqu'un parmi le personnel de la formation sanitaire qui possède un téléphone portable?</t>
  </si>
  <si>
    <t>Cette formation sanitaire réfère-t-elle les patients vers d'autres formations sanitaires?</t>
  </si>
  <si>
    <t>Où est-ce que la formation sanitaire réfère-t-elle pour les cas suivants:</t>
  </si>
  <si>
    <t>Tests de laboratoire</t>
  </si>
  <si>
    <t>ENQUÊTEUR : LIRE TOUTES LES OPTIONS À HAUTE VOIX. POUR CHAQUE OPTION, INSCRIRE L'UN DES CODES SUIVANTS EN FONCTION DE LA REPONSE DONNEE :</t>
  </si>
  <si>
    <t>Radiologie/ imagérie médicale</t>
  </si>
  <si>
    <t>Cliniques Universitaires/Hopital national…………….…………..……… 1</t>
  </si>
  <si>
    <t>Malade hospitalisé</t>
  </si>
  <si>
    <t>Hôpital Provincial Général de Réference …….………..2</t>
  </si>
  <si>
    <t>Chirurgie</t>
  </si>
  <si>
    <t>Hôpital Général de Référence de zone………………....3</t>
  </si>
  <si>
    <t>Accouchement sans complication</t>
  </si>
  <si>
    <t>Centre de santé de Référence     ………..…………….4</t>
  </si>
  <si>
    <t>Urgences obstétricales</t>
  </si>
  <si>
    <t>Centre de santé……………………………..5</t>
  </si>
  <si>
    <t>Soins spécialisés</t>
  </si>
  <si>
    <t>Ne réfère pas (réaliser dans la FOSA)…………..…….6</t>
  </si>
  <si>
    <t>h.</t>
  </si>
  <si>
    <t>AUTRE, PRÉCISER:</t>
  </si>
  <si>
    <t>La formation sanitaire dispose-t-elle d'un moyen de transport (pour transporter les patients ou les transférer vers la formation sanitaire de référence)?</t>
  </si>
  <si>
    <t xml:space="preserve">De combien de chaque moyen de transport fonctionnel dispose la formation sanitaire? </t>
  </si>
  <si>
    <t xml:space="preserve">Ambulance, propriété de la formation sanitaire </t>
  </si>
  <si>
    <t>Véhicules privés loués à temps plein</t>
  </si>
  <si>
    <t>ENQUÊTEUR : LIRE LES OPTIONS À HAUTE VOIX. Pour chaque option, INSCRIRE LE NOMBRE DE VÉHICULES DISPONIBLES. S'il est de zéro, INSCRIRE 00.</t>
  </si>
  <si>
    <t>Véhicules privés loués à temps partiel</t>
  </si>
  <si>
    <t>Autre véhicule que possède la formation sanitaire</t>
  </si>
  <si>
    <t xml:space="preserve">Moto Ambulance, propriété d'une autre formation sanitaire </t>
  </si>
  <si>
    <t>Véhicules privés obtenus à la demande</t>
  </si>
  <si>
    <t>Moto ambulance, propriété de la formation sanitaire</t>
  </si>
  <si>
    <t>Motos louées</t>
  </si>
  <si>
    <t>i.</t>
  </si>
  <si>
    <t>Vélo, propriété de la formation sanitaire</t>
  </si>
  <si>
    <t>j.</t>
  </si>
  <si>
    <t>Tricycle motorisé</t>
  </si>
  <si>
    <t>k.</t>
  </si>
  <si>
    <t>Pirogue</t>
  </si>
  <si>
    <t>l.</t>
  </si>
  <si>
    <t>Hors bord</t>
  </si>
  <si>
    <t>m</t>
  </si>
  <si>
    <t>Autre, spécifier</t>
  </si>
  <si>
    <t>Pendant les 7 derniers jours, y'a-t-il eu des moments où aucun moyen de transport n'était disponible pour les patients?</t>
  </si>
  <si>
    <t xml:space="preserve">Pendant combien d'heures les moyens de transport n'ont-ils pas été disponibles durant les 7 derniers jours? </t>
  </si>
  <si>
    <t>Maximum de 168 heures</t>
  </si>
  <si>
    <t>La formation sanitaire possède-t-elle un ordinateur fonctionnel ?</t>
  </si>
  <si>
    <t>Le protocole du paludisme est-il accessible pour le personnel</t>
  </si>
  <si>
    <t>Le protocol national d'IRA est-il accessible pour le personnel?</t>
  </si>
  <si>
    <t>Le protocole national de prise en charge pour la diarrhée est-il accessible pour le personnel?</t>
  </si>
  <si>
    <t>Les directives de traitement et les protocoles sont-ils disponibles dans la salle de consultation?</t>
  </si>
  <si>
    <t>La petite chirurgie est-elle faite dans une pièce séparée du bloc opératoire?</t>
  </si>
  <si>
    <t>La formation sanitaire dispose-t-elle d'une unité de Transfusion Sanguine?</t>
  </si>
  <si>
    <t>(B)</t>
  </si>
  <si>
    <t>Sécurité et Hygiène</t>
  </si>
  <si>
    <t>PERSONNE INTERROGÉE: RESPONSABLE DE LA FORMATION SANITAIRE OU SON ASSISTANT S'IL EST ABSENT OU INDISPONIBLE.</t>
  </si>
  <si>
    <t>La formation sanitaire possède-t-elle une salle de consultation pour les malades externes?</t>
  </si>
  <si>
    <t>OUI, vu</t>
  </si>
  <si>
    <t>OUI, pas vu</t>
  </si>
  <si>
    <t>Cette pièce est-elle équipée d'une boîte de sécurité ou d'une boîte fermée (receptacle) pour jeter les objets tranchants déjà utilisés?</t>
  </si>
  <si>
    <t xml:space="preserve">OUI, vu </t>
  </si>
  <si>
    <t>Y a-t-il dans la salle des affiches sur les étapes de la procédure de désinfection?</t>
  </si>
  <si>
    <t>Dans la salle, y a-t-il un lavabo avec une source d'approvisionnement en eau / Dispositif (Seau avec robinet + bassin)?</t>
  </si>
  <si>
    <t>Au niveau du lavabo, y a t-il du savon?</t>
  </si>
  <si>
    <t>Quels sont les principaux désinfectants utilisés dans la formation sanitaire ?</t>
  </si>
  <si>
    <t>a. Chlorhexidine</t>
  </si>
  <si>
    <t>b. Dakin</t>
  </si>
  <si>
    <t>c. Eau de javel (Hypochlorite de Sodium/Chlorine solution/JIK solution)</t>
  </si>
  <si>
    <t>ENQUETEUR: NOTEZ 1 POUR OUI; 2 POUR NON</t>
  </si>
  <si>
    <t>d. Alcool</t>
  </si>
  <si>
    <t>e. AUTRE</t>
  </si>
  <si>
    <t>Y a t-il un incinérateur fonctionnel pour l'élimination des déchets biomédicaux?</t>
  </si>
  <si>
    <t>Les déchets sont-ils transférés vers un autre centre de santé pour être incinérés?</t>
  </si>
  <si>
    <t>Quelle est la procédure utilisée pour décontaminer  les équipements médicaux après l'utilisation initiale?</t>
  </si>
  <si>
    <t>TREMPÉS dans une solution désinfectante, puis brossés et frottés avec du savon + EAU</t>
  </si>
  <si>
    <t>BROSSES avec du savon et de l'eau, puis trempés dans une solution désinfectante</t>
  </si>
  <si>
    <t>BROSSES uniquement avec du savon et de l'eau</t>
  </si>
  <si>
    <t>ENQUÊTEUR : NE LISEZ PAS LES OPTIONS À HAUTE VOIX. Une seule réponse est valable. S'il y a plusieurs techniques de désinfection, INSCRIRE la plus courante.</t>
  </si>
  <si>
    <t>TREMPÉS seulement dans une solution désinfectante</t>
  </si>
  <si>
    <t>NETTOYÉS avec de l'eau et du savon</t>
  </si>
  <si>
    <t>NETTOYÉS avec de l'eau JAVEL</t>
  </si>
  <si>
    <t>ÉQUIPEMENTS JAMAIS DÉCONTAMINÉS</t>
  </si>
  <si>
    <t>ÉQUIPEMENTS jamais réutilisés</t>
  </si>
  <si>
    <t>AUTRE, PRÉCISER : _______________ 
________________________)</t>
  </si>
  <si>
    <t>Quelle est la technique utilisée pour la stérilisation  de l'équipement médical avant réutilisation?</t>
  </si>
  <si>
    <t>En autoclave</t>
  </si>
  <si>
    <t>ÉBULLITION</t>
  </si>
  <si>
    <t>Stérilisation à la vapeur</t>
  </si>
  <si>
    <r>
      <rPr>
        <sz val="12"/>
        <rFont val="Arial Narrow"/>
        <family val="2"/>
      </rPr>
      <t xml:space="preserve">ENQUÊTEUR : NE LISEZ PAS LES OPTIONS À HAUTE VOIX. </t>
    </r>
    <r>
      <rPr>
        <b/>
        <sz val="12"/>
        <rFont val="Arial Narrow"/>
        <family val="2"/>
      </rPr>
      <t>Une seule réponse est valable</t>
    </r>
    <r>
      <rPr>
        <sz val="12"/>
        <rFont val="Arial Narrow"/>
        <family val="2"/>
      </rPr>
      <t>. S' il y a PLUSIEURS techniques de stérilisation, notez la plus utilisée.</t>
    </r>
  </si>
  <si>
    <t>Méthode chimique</t>
  </si>
  <si>
    <t>Poupinel</t>
  </si>
  <si>
    <t>Flambage</t>
  </si>
  <si>
    <t>Aucune</t>
  </si>
  <si>
    <t xml:space="preserve">Autre, spécifiez
</t>
  </si>
  <si>
    <t>Le protocole de stérilisation du matériel est-il affiché dans la Fosa?</t>
  </si>
  <si>
    <t>AFFICHÉ</t>
  </si>
  <si>
    <t>PAS AFFICHÉ</t>
  </si>
  <si>
    <r>
      <rPr>
        <sz val="12"/>
        <rFont val="Arial Narrow"/>
        <family val="2"/>
      </rPr>
      <t xml:space="preserve">Y a t-il des dispositions prévues pour l'élimination des déchets </t>
    </r>
    <r>
      <rPr>
        <b/>
        <sz val="12"/>
        <rFont val="Arial Narrow"/>
        <family val="2"/>
      </rPr>
      <t>bio</t>
    </r>
    <r>
      <rPr>
        <sz val="12"/>
        <rFont val="Arial Narrow"/>
        <family val="2"/>
      </rPr>
      <t xml:space="preserve">médicaux? </t>
    </r>
  </si>
  <si>
    <t xml:space="preserve">Comment les déchets biomédicaux sont-ils gérés? </t>
  </si>
  <si>
    <t>ENTERRÉS EN FOSSE</t>
  </si>
  <si>
    <t>BRULÉS/INCINÉRÉS</t>
  </si>
  <si>
    <r>
      <rPr>
        <sz val="12"/>
        <rFont val="Arial Narrow"/>
        <family val="2"/>
      </rPr>
      <t xml:space="preserve">ENQUÊTEUR : NE LISEZ PAS LES OPTIONS À HAUTE VOIX. </t>
    </r>
    <r>
      <rPr>
        <b/>
        <sz val="12"/>
        <rFont val="Arial Narrow"/>
        <family val="2"/>
      </rPr>
      <t>Une seule réponse est valable</t>
    </r>
    <r>
      <rPr>
        <sz val="12"/>
        <rFont val="Arial Narrow"/>
        <family val="2"/>
      </rPr>
      <t>. S'il y a  plusieurs MÉTHODES D'ÉLIMINATION DES DÉCHETS, INSCRIRE la plus utilisée.</t>
    </r>
  </si>
  <si>
    <t>JETÉS DEHORS</t>
  </si>
  <si>
    <t>SOUS TRAITANCE (contrat externe)</t>
  </si>
  <si>
    <t>TRANSFÉRÉS VERS UNE AUTRE  FORMATION SANITAIRE</t>
  </si>
  <si>
    <t xml:space="preserve">AUTRE, PRÉCISER: ________ 
</t>
  </si>
  <si>
    <t>Administration et gestion</t>
  </si>
  <si>
    <t>INSCRIRE LES REPONSES</t>
  </si>
  <si>
    <t>PERSONNE INTERROGÉE: RESPONSABLE DE LA FORMATION SANITAIRE MÉDECIN Directeur(HGR) ou Infirmier titulaire(CS) OU AUTRE MEMBRE DU PERSONNEL AUTORISE</t>
  </si>
  <si>
    <t>Y a-t-il un Comité de santé (COSA), Comité de Direction (CODI),  ou un Comité de Gestion (COGE) pour cette formation sanitaire ?</t>
  </si>
  <si>
    <t>Combien de membres siègent à ces comités? (ECRIRE LE NOMBRE)</t>
  </si>
  <si>
    <t>Les personnes suivantes sont-elles représentées dans ce comité?</t>
  </si>
  <si>
    <t>Chef de de service ou Chef d'unité</t>
  </si>
  <si>
    <r>
      <rPr>
        <sz val="11"/>
        <rFont val="Arial Narrow"/>
        <family val="2"/>
      </rPr>
      <t xml:space="preserve">Médecin </t>
    </r>
    <r>
      <rPr>
        <strike/>
        <sz val="11"/>
        <rFont val="Arial Narrow"/>
        <family val="2"/>
      </rPr>
      <t xml:space="preserve"> </t>
    </r>
    <r>
      <rPr>
        <sz val="11"/>
        <rFont val="Arial Narrow"/>
        <family val="2"/>
      </rPr>
      <t>Directeur</t>
    </r>
  </si>
  <si>
    <t>Représentant des infirmiers titulaires</t>
  </si>
  <si>
    <t>Représentant du comité de santé</t>
  </si>
  <si>
    <t>ENQUÊTEUR : LIRE TOUTES LES OPTIONS À HAUTE VOIX. POUR CHAQUE OPTION, INSCRIRE "1" si OUI, "2" SI NON.</t>
  </si>
  <si>
    <t>Représentant(s) du village/quartier</t>
  </si>
  <si>
    <t>Partenaires privés et confessionnels</t>
  </si>
  <si>
    <t>Médecin Inspecteur/Chef de la division provinciale</t>
  </si>
  <si>
    <t xml:space="preserve">g1 </t>
  </si>
  <si>
    <t>Medicin chef de staff</t>
  </si>
  <si>
    <t>Représentant des associations de développement</t>
  </si>
  <si>
    <t>I.</t>
  </si>
  <si>
    <t>Autre (A préciser)</t>
  </si>
  <si>
    <r>
      <rPr>
        <u/>
        <sz val="11"/>
        <rFont val="Arial Narrow"/>
        <family val="2"/>
      </rPr>
      <t>Au cours des 12 derniers mois</t>
    </r>
    <r>
      <rPr>
        <sz val="11"/>
        <rFont val="Arial Narrow"/>
        <family val="2"/>
      </rPr>
      <t xml:space="preserve">, combien de réunions du CODI/COGES/COSA de la formation sanitaire  - </t>
    </r>
    <r>
      <rPr>
        <i/>
        <sz val="11"/>
        <rFont val="Arial Narrow"/>
        <family val="2"/>
      </rPr>
      <t xml:space="preserve">avec Compte Rendu - </t>
    </r>
    <r>
      <rPr>
        <sz val="11"/>
        <rFont val="Arial Narrow"/>
        <family val="2"/>
      </rPr>
      <t>ont été tenues?</t>
    </r>
  </si>
  <si>
    <t>|__|__|</t>
  </si>
  <si>
    <t>(2.04a)</t>
  </si>
  <si>
    <t>Lors de ces réunions, en quoi les CODI/ COGES/ COSA ont participé?  1 OUI 2 NON</t>
  </si>
  <si>
    <t>dans la définition des Objectifs/ résultats attendus</t>
  </si>
  <si>
    <t>dans la mise en oeuvre des activités</t>
  </si>
  <si>
    <t>Dans le suivi/ évaluation des résultats</t>
  </si>
  <si>
    <t>dans le suivi/ évaluation de la qualité de soins?</t>
  </si>
  <si>
    <t>dans la définition des motivations/ sanctions</t>
  </si>
  <si>
    <t>La formation sanitaire possède t-elle des documents écrits des réunions du CODI/COGES/COSA (minutes, décisions,rapports,procès verbal,  etc)?</t>
  </si>
  <si>
    <r>
      <rPr>
        <sz val="11"/>
        <rFont val="Arial Narrow"/>
        <family val="2"/>
      </rPr>
      <t xml:space="preserve">Quelles initiatives ont été prises par le CODI/COGES/ COSA  de la formation sanitaire et mis en œuvre au cours des </t>
    </r>
    <r>
      <rPr>
        <u/>
        <sz val="11"/>
        <rFont val="Arial Narrow"/>
        <family val="2"/>
      </rPr>
      <t>12 derniers mois</t>
    </r>
    <r>
      <rPr>
        <sz val="11"/>
        <rFont val="Arial Narrow"/>
        <family val="2"/>
      </rPr>
      <t xml:space="preserve">? </t>
    </r>
  </si>
  <si>
    <t>Soutien administratif à la formation sanitaire, par exemple approuver les paiements</t>
  </si>
  <si>
    <t xml:space="preserve">Fourniture de matériel ou équipements nouveaux </t>
  </si>
  <si>
    <t xml:space="preserve">Nouvelles infrastructures </t>
  </si>
  <si>
    <t xml:space="preserve">Travaux de réparations </t>
  </si>
  <si>
    <t>NE LISEZ PAS LES OPTIONS À HAUTE VOIX. Pour chaque option, INSCRIRE "1" si mentionné, ET "2" si rien n'est indiqué.</t>
  </si>
  <si>
    <t>Approvisionnement en médicaments</t>
  </si>
  <si>
    <t>Action de sensibilisation/Mobilisation de la communauté à l'utilisation des services de la formation sanitaire</t>
  </si>
  <si>
    <t xml:space="preserve">Aider à transporter le personnel pour les visites à domicile </t>
  </si>
  <si>
    <t>Dons en nature</t>
  </si>
  <si>
    <t>Amélioration de la sécurité de la formation sanitaire</t>
  </si>
  <si>
    <t xml:space="preserve">Amelioration de la qualité de l'eau </t>
  </si>
  <si>
    <t>Augmenter la quantité d'une eau de qualité à la formation</t>
  </si>
  <si>
    <t>Appui à la formation des agents de santé communautaires</t>
  </si>
  <si>
    <t>Appui aux équipes mobiles</t>
  </si>
  <si>
    <t>n.</t>
  </si>
  <si>
    <t>Vérification des performances de la formation sanitaire en matière de santé maternelle et infantile</t>
  </si>
  <si>
    <t>o.</t>
  </si>
  <si>
    <t>Assainissement de l'environnement (ex. destruction des gîtes larvaires)</t>
  </si>
  <si>
    <t>p.</t>
  </si>
  <si>
    <t>Pulvérisation à effet permanent dans les domiciles</t>
  </si>
  <si>
    <t>q.</t>
  </si>
  <si>
    <t xml:space="preserve">Dépistage des maladies </t>
  </si>
  <si>
    <t>r.</t>
  </si>
  <si>
    <t>Rapport et collecte des données relatives aux activités du financement basé sur les résultats</t>
  </si>
  <si>
    <t>s.</t>
  </si>
  <si>
    <t>Conception du schéma de financement basé sur les résultats</t>
  </si>
  <si>
    <t>t.</t>
  </si>
  <si>
    <t>Participation à la formation et à la sensibilisation sur le projet de financement basé sur les résultats</t>
  </si>
  <si>
    <t>u.</t>
  </si>
  <si>
    <t>Le budget pour les interventions de la formation sanitaire pour l'exercice en cours a-t-il été élaboré?</t>
  </si>
  <si>
    <t>Oui, vu</t>
  </si>
  <si>
    <t>DEMANDEZ A VOIR LE DOCUMENT DE BUDGET</t>
  </si>
  <si>
    <t>Le plan d'actions de la formation sanitaire pour l'exercice en cours a-t-il été élaboré?</t>
  </si>
  <si>
    <t>DEMANDEZ A VOIR LE PLAN DE TRAVAIL ANNUEL.</t>
  </si>
  <si>
    <t xml:space="preserve">Qui sont ceux qui ont pris part à son élaboration? </t>
  </si>
  <si>
    <t>Médecin directeur/ Infirmier Titulaire</t>
  </si>
  <si>
    <t>Bourgmestre / chef de secteur / chef de la cheferie / chef de village</t>
  </si>
  <si>
    <t>Personnel(s) de la formation sanitaire</t>
  </si>
  <si>
    <t>Personnel(s) d'Organisation Non Gouvernementale</t>
  </si>
  <si>
    <t>LIRE TOUTES LES OPTIONS A HAUTE VOIX. Pour chaque option, INSCRIRE "1" SI OUI, "2" SI NON.</t>
  </si>
  <si>
    <t>Membre équipe cadre de Zone (Médecin chef de zone,MD, AG,IS )</t>
  </si>
  <si>
    <t>Personne ressource de la communauté</t>
  </si>
  <si>
    <t>Représentant des secteurs connexes ( éducation, affaire sociale, agriculture; etc)</t>
  </si>
  <si>
    <t>Autre, spécifiez</t>
  </si>
  <si>
    <t>Les activités de santé prioritaires identifiées pour l'aire de santé sont-elles priorisées dans ce plan d'actions pour l'année en cours?</t>
  </si>
  <si>
    <t>Oui</t>
  </si>
  <si>
    <t>Non</t>
  </si>
  <si>
    <t>Maintenant, je vais vous lire une liste de services. Pour chaque service, vous me direz celui programmé pour l'année en cours.</t>
  </si>
  <si>
    <t>Soins prénataux</t>
  </si>
  <si>
    <t>Accouchement assisté par un personnel qualifié</t>
  </si>
  <si>
    <t>Soins du post partum/ consultation post-natale</t>
  </si>
  <si>
    <t>Vaccination</t>
  </si>
  <si>
    <t>LIRE TOUTES LES OPTIONS À HAUTE VOIX. POUR CHAQUE OPTION, METTRE "1" SI OUI / PRIORITÉ ", 2" SI NON / PAS UNE PRIORITÉ.</t>
  </si>
  <si>
    <t>Consultations curatives</t>
  </si>
  <si>
    <t xml:space="preserve">La planification familiale </t>
  </si>
  <si>
    <t>Nutrition</t>
  </si>
  <si>
    <t>Prise en charge Intégrée des maladies de l'enfant (PCIME)</t>
  </si>
  <si>
    <t>Paludisme</t>
  </si>
  <si>
    <t>Tuberculose</t>
  </si>
  <si>
    <t>VIH / Sida</t>
  </si>
  <si>
    <t>Counseling</t>
  </si>
  <si>
    <t>Promotion et suivi de la santé</t>
  </si>
  <si>
    <t>Consultations préscolaires</t>
  </si>
  <si>
    <t>n</t>
  </si>
  <si>
    <r>
      <rPr>
        <sz val="11"/>
        <rFont val="Arial Narrow"/>
        <family val="2"/>
      </rPr>
      <t>Combien de réunions</t>
    </r>
    <r>
      <rPr>
        <i/>
        <sz val="11"/>
        <rFont val="Arial Narrow"/>
        <family val="2"/>
      </rPr>
      <t xml:space="preserve"> </t>
    </r>
    <r>
      <rPr>
        <sz val="11"/>
        <rFont val="Arial Narrow"/>
        <family val="2"/>
      </rPr>
      <t xml:space="preserve">du personnel de la formation sanitaire ont eu lieu au cours des </t>
    </r>
    <r>
      <rPr>
        <u/>
        <sz val="11"/>
        <rFont val="Arial Narrow"/>
        <family val="2"/>
      </rPr>
      <t xml:space="preserve"> 3 derniers mois</t>
    </r>
    <r>
      <rPr>
        <sz val="11"/>
        <rFont val="Arial Narrow"/>
        <family val="2"/>
      </rPr>
      <t xml:space="preserve">? </t>
    </r>
  </si>
  <si>
    <t xml:space="preserve">Est-ce que le document écrit énumérant  les tâches du personnel de la formation sanitaire est suivi - veuillez montrer l'évidence? </t>
  </si>
  <si>
    <t>Oui, Vu</t>
  </si>
  <si>
    <t>Oui, pas vu</t>
  </si>
  <si>
    <r>
      <rPr>
        <u/>
        <sz val="11"/>
        <rFont val="Arial Narrow"/>
        <family val="2"/>
      </rPr>
      <t xml:space="preserve">Au cours des 3 derniers mois, </t>
    </r>
    <r>
      <rPr>
        <sz val="11"/>
        <rFont val="Arial Narrow"/>
        <family val="2"/>
      </rPr>
      <t xml:space="preserve">combien de visites de supervisions (non-inclues les visites de coaching)ont été faites par l' Équipe cadre de la zone de Santé?                                                                    </t>
    </r>
  </si>
  <si>
    <t>SI IL N'Y A PAS EU DES VISITES, INSCRIRE '' 0''.</t>
  </si>
  <si>
    <r>
      <rPr>
        <u/>
        <sz val="11"/>
        <rFont val="Arial Narrow"/>
        <family val="2"/>
      </rPr>
      <t xml:space="preserve">Au cours des 3 derniers mois, </t>
    </r>
    <r>
      <rPr>
        <sz val="11"/>
        <rFont val="Arial Narrow"/>
        <family val="2"/>
      </rPr>
      <t>combien de visites ont été faites par un partenaire technique et financier dans le cadre de la supervision ou de l'appui technique?</t>
    </r>
  </si>
  <si>
    <r>
      <rPr>
        <u/>
        <sz val="11"/>
        <rFont val="Arial Narrow"/>
        <family val="2"/>
      </rPr>
      <t xml:space="preserve">Au cours des 3 derniers mois, </t>
    </r>
    <r>
      <rPr>
        <sz val="11"/>
        <rFont val="Arial Narrow"/>
        <family val="2"/>
      </rPr>
      <t xml:space="preserve">combien de visites ont été faites par cette formation sanitaire aux Relais communautaires dans le cadre de la supervision ou de l'appui technique? </t>
    </r>
  </si>
  <si>
    <t>NB : la période pendant laquelle le sujet interrogé doit faire appel à sa mémoire est maintenant de 12 MOIS</t>
  </si>
  <si>
    <r>
      <rPr>
        <u/>
        <sz val="11"/>
        <rFont val="Arial Narrow"/>
        <family val="2"/>
      </rPr>
      <t>Pendant les 12 derniers mois</t>
    </r>
    <r>
      <rPr>
        <sz val="11"/>
        <rFont val="Arial Narrow"/>
        <family val="2"/>
      </rPr>
      <t xml:space="preserve">, combien de fois la performance du </t>
    </r>
    <r>
      <rPr>
        <u/>
        <sz val="11"/>
        <rFont val="Arial Narrow"/>
        <family val="2"/>
      </rPr>
      <t xml:space="preserve">personnel </t>
    </r>
    <r>
      <rPr>
        <sz val="11"/>
        <rFont val="Arial Narrow"/>
        <family val="2"/>
      </rPr>
      <t xml:space="preserve">a-t-elle été évaluée </t>
    </r>
    <r>
      <rPr>
        <u/>
        <sz val="11"/>
        <rFont val="Arial Narrow"/>
        <family val="2"/>
      </rPr>
      <t>en interne</t>
    </r>
    <r>
      <rPr>
        <sz val="11"/>
        <rFont val="Arial Narrow"/>
        <family val="2"/>
      </rPr>
      <t>, c'est à dire par des personnes au sein de la formation sanitaire?</t>
    </r>
  </si>
  <si>
    <t>SI ZÉRO</t>
  </si>
  <si>
    <t>Le résultat de cette évaluation interne de la performance du personnel influence-t-il les salaires du personnel ou primes de performance?</t>
  </si>
  <si>
    <r>
      <rPr>
        <u/>
        <sz val="11"/>
        <rFont val="Arial Narrow"/>
        <family val="2"/>
      </rPr>
      <t>Au cours des 12 derniers mois</t>
    </r>
    <r>
      <rPr>
        <sz val="11"/>
        <rFont val="Arial Narrow"/>
        <family val="2"/>
      </rPr>
      <t xml:space="preserve">, combien de fois </t>
    </r>
    <r>
      <rPr>
        <u/>
        <sz val="11"/>
        <rFont val="Arial Narrow"/>
        <family val="2"/>
      </rPr>
      <t xml:space="preserve">la performance du personnel </t>
    </r>
    <r>
      <rPr>
        <sz val="11"/>
        <rFont val="Arial Narrow"/>
        <family val="2"/>
      </rPr>
      <t xml:space="preserve"> a-t-elle été évaluée en externe, c'est à dire par des personnes extérieures à la formation sanitaire, par exemple, l'équipe du niveau central,l'équipe de la division provinciale ou l'équipe de la zone sanitaire?</t>
    </r>
  </si>
  <si>
    <t>Le résultat de cette évaluation des performances du personnel influence-t-il les salaires du personnel ou un prime des performances?</t>
  </si>
  <si>
    <r>
      <rPr>
        <sz val="11"/>
        <rFont val="Arial Narrow"/>
        <family val="2"/>
      </rPr>
      <t xml:space="preserve">Au cours des </t>
    </r>
    <r>
      <rPr>
        <u/>
        <sz val="11"/>
        <rFont val="Arial Narrow"/>
        <family val="2"/>
      </rPr>
      <t xml:space="preserve">12 derniers mois, </t>
    </r>
    <r>
      <rPr>
        <sz val="11"/>
        <rFont val="Arial Narrow"/>
        <family val="2"/>
      </rPr>
      <t xml:space="preserve">combien de fois la performance générale de </t>
    </r>
    <r>
      <rPr>
        <u/>
        <sz val="11"/>
        <rFont val="Arial Narrow"/>
        <family val="2"/>
      </rPr>
      <t>la formation sanitaire</t>
    </r>
    <r>
      <rPr>
        <sz val="11"/>
        <rFont val="Arial Narrow"/>
        <family val="2"/>
      </rPr>
      <t xml:space="preserve"> a-t-elle été évalué en externe, c'est à dire par des personnes éxterieures à la formation sanitaire? ( voir 2,19)</t>
    </r>
  </si>
  <si>
    <t>Le résultat de l'évaluation de la performance extérieure de la formation sanitaire influence-t-il le financement de la structure sanitaire ?</t>
  </si>
  <si>
    <t>La formation sanitaire recueille-t-elle des informations sur l'opinion des patients au moyen de sondages, plaintes, boîte à suggestions ou une autre méthode?</t>
  </si>
  <si>
    <t>Y a-t-il un mécanisme officiel pour informer le personnel sur l'opinion des patients?</t>
  </si>
  <si>
    <r>
      <rPr>
        <u/>
        <sz val="11"/>
        <color indexed="8"/>
        <rFont val="Arial Narrow"/>
        <family val="2"/>
      </rPr>
      <t>Au cours des 12 derniers mois</t>
    </r>
    <r>
      <rPr>
        <sz val="11"/>
        <color indexed="8"/>
        <rFont val="Arial Narrow"/>
        <family val="2"/>
      </rPr>
      <t>, y a-t-il eu des changements résultan</t>
    </r>
    <r>
      <rPr>
        <sz val="11"/>
        <color indexed="10"/>
        <rFont val="Arial Narrow"/>
        <family val="2"/>
      </rPr>
      <t xml:space="preserve">t </t>
    </r>
    <r>
      <rPr>
        <sz val="11"/>
        <color indexed="8"/>
        <rFont val="Arial Narrow"/>
        <family val="2"/>
      </rPr>
      <t>des points de vue des patients?</t>
    </r>
  </si>
  <si>
    <t>Ressources humaines</t>
  </si>
  <si>
    <t>PERSONNE INTERROGÉE: Responsable des ressources humaines, Chef de la formation sanitaire ou le membre du personnel le mieux informé</t>
  </si>
  <si>
    <t>Gestion des ressources humaines</t>
  </si>
  <si>
    <t>Qui a le pouvoir d'embaucher le nouveau personnel?</t>
  </si>
  <si>
    <t>Chef de la formation sanitaire</t>
  </si>
  <si>
    <t>Équipe cadre de zone (ECZ)?</t>
  </si>
  <si>
    <t>Ministère de la fonction publique</t>
  </si>
  <si>
    <t>LIRE TOUTES LES OPTIONS À HAUTE VOIX. POUR CHAQUE OPTION, INSCRIRE "1" SI LA RÉPONSE EST OUI, ET "2" SI C'EST  NON.</t>
  </si>
  <si>
    <t>Administration locale</t>
  </si>
  <si>
    <t xml:space="preserve">Organisation Non Gouvernementale </t>
  </si>
  <si>
    <t>Autorité religieuse</t>
  </si>
  <si>
    <t>Membres de la communauté</t>
  </si>
  <si>
    <t>COSA/CODI/COGES</t>
  </si>
  <si>
    <t>AUTRE, spécifiez</t>
  </si>
  <si>
    <t>Qui a le pouvoir de licencier le personnel?</t>
  </si>
  <si>
    <r>
      <rPr>
        <sz val="11"/>
        <rFont val="Arial Narrow"/>
        <family val="2"/>
      </rPr>
      <t>Équipe cadre de</t>
    </r>
    <r>
      <rPr>
        <strike/>
        <sz val="11"/>
        <rFont val="Arial Narrow"/>
        <family val="2"/>
      </rPr>
      <t xml:space="preserve"> </t>
    </r>
    <r>
      <rPr>
        <sz val="11"/>
        <rFont val="Arial Narrow"/>
        <family val="2"/>
      </rPr>
      <t xml:space="preserve"> zone (ECZ)</t>
    </r>
  </si>
  <si>
    <r>
      <rPr>
        <sz val="11"/>
        <rFont val="Arial Narrow"/>
        <family val="2"/>
      </rPr>
      <t xml:space="preserve">COSA </t>
    </r>
    <r>
      <rPr>
        <strike/>
        <sz val="11"/>
        <rFont val="Arial Narrow"/>
        <family val="2"/>
      </rPr>
      <t>/</t>
    </r>
    <r>
      <rPr>
        <sz val="11"/>
        <rFont val="Arial Narrow"/>
        <family val="2"/>
      </rPr>
      <t>CODI/COGES</t>
    </r>
  </si>
  <si>
    <t>Qui a le pouvoir de déterminer la rémunération du personnel?</t>
  </si>
  <si>
    <r>
      <rPr>
        <sz val="11"/>
        <rFont val="Arial Narrow"/>
        <family val="2"/>
      </rPr>
      <t>Équipe cadre de</t>
    </r>
    <r>
      <rPr>
        <strike/>
        <sz val="11"/>
        <rFont val="Arial Narrow"/>
        <family val="2"/>
      </rPr>
      <t xml:space="preserve"> </t>
    </r>
    <r>
      <rPr>
        <sz val="11"/>
        <rFont val="Arial Narrow"/>
        <family val="2"/>
      </rPr>
      <t>zone (ECZ)</t>
    </r>
  </si>
  <si>
    <t>NATURE DU POSTE</t>
  </si>
  <si>
    <t>Combien de postes   y'a t'il pour [NATURE FONCTION/ TITRE] ?</t>
  </si>
  <si>
    <t>Combien de postes autorisés pour [NATURE FONCTION/TITRE] sont actuellement occupés?</t>
  </si>
  <si>
    <t>Au cours des 12 derniers mois, combien de [NATURE FONCTION/TITRE] ont-ils définitivement quitté la formation sanitaire?</t>
  </si>
  <si>
    <t xml:space="preserve">Médecin Directeur, </t>
  </si>
  <si>
    <t>Infirmier Titulaire</t>
  </si>
  <si>
    <t>Administrateur gestionnaire G3</t>
  </si>
  <si>
    <t>Sage-femmes</t>
  </si>
  <si>
    <t xml:space="preserve">Accoucheur(se)s  </t>
  </si>
  <si>
    <t>Administrateur gestionnaire L2</t>
  </si>
  <si>
    <t>Personnel administratif</t>
  </si>
  <si>
    <t>Personnl soutien</t>
  </si>
  <si>
    <r>
      <rPr>
        <sz val="11"/>
        <rFont val="Arial Narrow"/>
        <family val="2"/>
      </rPr>
      <t>Techniciens de sant</t>
    </r>
    <r>
      <rPr>
        <sz val="11"/>
        <color indexed="10"/>
        <rFont val="Arial Narrow"/>
        <family val="2"/>
      </rPr>
      <t>é</t>
    </r>
  </si>
  <si>
    <r>
      <rPr>
        <sz val="11"/>
        <rFont val="Arial Narrow"/>
        <family val="2"/>
      </rPr>
      <t>Infirmiers  Sp</t>
    </r>
    <r>
      <rPr>
        <sz val="11"/>
        <color indexed="10"/>
        <rFont val="Arial Narrow"/>
        <family val="2"/>
      </rPr>
      <t>é</t>
    </r>
    <r>
      <rPr>
        <sz val="11"/>
        <rFont val="Arial Narrow"/>
        <family val="2"/>
      </rPr>
      <t>cialistes</t>
    </r>
  </si>
  <si>
    <t xml:space="preserve">Infirmiers accoucheuses </t>
  </si>
  <si>
    <t>Anesthésiste réanimateur</t>
  </si>
  <si>
    <t>Chirurgien</t>
  </si>
  <si>
    <t>Chirurgien dentiste</t>
  </si>
  <si>
    <t>Gynécologue</t>
  </si>
  <si>
    <r>
      <rPr>
        <sz val="11"/>
        <rFont val="Arial Narrow"/>
        <family val="2"/>
      </rPr>
      <t xml:space="preserve">Infirmière / accoucheuse </t>
    </r>
    <r>
      <rPr>
        <strike/>
        <sz val="11"/>
        <color indexed="60"/>
        <rFont val="Arial Narrow"/>
        <family val="2"/>
      </rPr>
      <t>A0 /</t>
    </r>
    <r>
      <rPr>
        <sz val="11"/>
        <rFont val="Arial Narrow"/>
        <family val="2"/>
      </rPr>
      <t xml:space="preserve"> L2</t>
    </r>
  </si>
  <si>
    <t>Infirmière / accoucheuse A1</t>
  </si>
  <si>
    <t>Infirmière / accoucheuse A2</t>
  </si>
  <si>
    <t>Infirmière / accoucheuse A3</t>
  </si>
  <si>
    <t>Internistes</t>
  </si>
  <si>
    <t>Kinésithérapeute</t>
  </si>
  <si>
    <t>Médecin (généraliste)</t>
  </si>
  <si>
    <r>
      <rPr>
        <sz val="11"/>
        <rFont val="Arial Narrow"/>
        <family val="2"/>
      </rPr>
      <t>Médecin (</t>
    </r>
    <r>
      <rPr>
        <sz val="11"/>
        <color indexed="60"/>
        <rFont val="Arial Narrow"/>
        <family val="2"/>
      </rPr>
      <t>Autre</t>
    </r>
    <r>
      <rPr>
        <sz val="11"/>
        <rFont val="Arial Narrow"/>
        <family val="2"/>
      </rPr>
      <t xml:space="preserve"> spécialité)</t>
    </r>
  </si>
  <si>
    <t xml:space="preserve">Diéteticien / Nutritionnistes A2 / A1 / L2 </t>
  </si>
  <si>
    <t>Pédiatre</t>
  </si>
  <si>
    <t>Pharmacien</t>
  </si>
  <si>
    <t>Statisticien</t>
  </si>
  <si>
    <t>Techniciens de Laboratoire A2 / A1  / L2</t>
  </si>
  <si>
    <t>Autre à préciser</t>
  </si>
  <si>
    <t>Relais communautaire</t>
  </si>
  <si>
    <t>Combien de villages sont couverts par cette formation sanitaire?</t>
  </si>
  <si>
    <t>L'aire de santé  dispose-t-elle des Relais  communautaires (RECO)?</t>
  </si>
  <si>
    <t>Combien de Relais communautaires (RECO) sont actuellement actifs dans cette aire de  santé? (Ecrire le nombre d'hommes et le nombre de femmes)</t>
  </si>
  <si>
    <t>FEMME</t>
  </si>
  <si>
    <t>HOMME</t>
  </si>
  <si>
    <r>
      <rPr>
        <u/>
        <sz val="11"/>
        <rFont val="Arial Narrow"/>
        <family val="2"/>
      </rPr>
      <t>Au cours des 3 derniers mois</t>
    </r>
    <r>
      <rPr>
        <sz val="11"/>
        <rFont val="Arial Narrow"/>
        <family val="2"/>
      </rPr>
      <t>, un agent de santé de la formation sanitaire a-t-il effectué l'une des activités suivantes?</t>
    </r>
  </si>
  <si>
    <t>Participer aux 3 réunions de COSA</t>
  </si>
  <si>
    <t>Mener les activités de supervision des Relais communautaires (inspection lors des consultations)</t>
  </si>
  <si>
    <t xml:space="preserve">LIRE TOUTES LES OPTIONS À HAUTE VOIX. </t>
  </si>
  <si>
    <t>Renouveler les trousses de travail des Relais communautaires</t>
  </si>
  <si>
    <t>Assurer la formation des Relais communautaires et Appuyer  la formation des Relais communautaires</t>
  </si>
  <si>
    <t>NON……...2
OUI……….1</t>
  </si>
  <si>
    <t>Recueillir et compiler les rapports mensuels d'activités des Relais Communautaires</t>
  </si>
  <si>
    <t>Appuyer des relais communautaire à la Promotion des programmes de santé spécifiques</t>
  </si>
  <si>
    <t xml:space="preserve">Existe-t-il les postes de santé dans votre aire de santé? 
</t>
  </si>
  <si>
    <t>Combien de  postes de santé sont- ils dans l'aire de santé?
ECRIRE LE NOMBRE</t>
  </si>
  <si>
    <t>4 Liste du personnel</t>
  </si>
  <si>
    <r>
      <rPr>
        <sz val="10"/>
        <rFont val="Arial Narrow"/>
        <family val="2"/>
      </rPr>
      <t xml:space="preserve">OBJET: TOUS LES MEMBRES DU PERSONNEL, temporaires ou permanents, clinique ou non, </t>
    </r>
    <r>
      <rPr>
        <b/>
        <sz val="10"/>
        <rFont val="Arial Narrow"/>
        <family val="2"/>
      </rPr>
      <t>en commençant par la liste de la fiche de contrôle</t>
    </r>
  </si>
  <si>
    <r>
      <rPr>
        <sz val="10"/>
        <color indexed="8"/>
        <rFont val="Arial Narrow"/>
        <family val="2"/>
      </rPr>
      <t xml:space="preserve">PERSONNE INTERROGÉE: </t>
    </r>
    <r>
      <rPr>
        <b/>
        <sz val="10"/>
        <color indexed="8"/>
        <rFont val="Arial Narrow"/>
        <family val="2"/>
      </rPr>
      <t>Responsable de la formation sanitaire ou le membre du personnel le mieux informé</t>
    </r>
  </si>
  <si>
    <t>CODE ID</t>
  </si>
  <si>
    <r>
      <rPr>
        <sz val="10"/>
        <color indexed="8"/>
        <rFont val="Arial Narrow"/>
        <family val="2"/>
      </rPr>
      <t>ECRIRE LE NOM ET LE PRÉNOM DE TOUS LES MEMBRES DU PERSONNEL EN SERVICE DANS LA FORMATION SANITAIRE. Pour chaque employé, posez toutes les questions de cette section, puis passez au personnel suivant.</t>
    </r>
    <r>
      <rPr>
        <b/>
        <sz val="10"/>
        <color indexed="8"/>
        <rFont val="Arial Narrow"/>
        <family val="2"/>
      </rPr>
      <t xml:space="preserve"> Commencez avec la liste de la fiche de contrôle.
</t>
    </r>
    <r>
      <rPr>
        <sz val="10"/>
        <color indexed="8"/>
        <rFont val="Arial Narrow"/>
        <family val="2"/>
      </rPr>
      <t xml:space="preserve">
</t>
    </r>
  </si>
  <si>
    <t>[nom] est un homme ou une femme?</t>
  </si>
  <si>
    <t>Quel âge a  [NOM]?</t>
  </si>
  <si>
    <t>Quelle est la plus haute qualification académique que [NOM] a obtenu?</t>
  </si>
  <si>
    <t xml:space="preserve">Quel poste occupe [NOM] au sein de cette formation sanitaire? </t>
  </si>
  <si>
    <t>En quelle année [NOM] a-t-il/elle reçu son diplôme professionnel (le cas échéant) correspondant au poste occupé ?</t>
  </si>
  <si>
    <t>[NOM] a été affecté(e) dans cette formation sanitaire en quelle année?</t>
  </si>
  <si>
    <t>Quelle est l'échelle salariale de [NOM] selon le contrat ou l'entente avec l'employeur? (sauf primes)</t>
  </si>
  <si>
    <t>Combien de jours par semaine est-ce que [NOM] travaille en général dans cette formation sanitaire?</t>
  </si>
  <si>
    <t>Combien d'heures par semaine est ce que [NOM] travaille en général dans cette formation sanitaire?</t>
  </si>
  <si>
    <t>Combien d'heures par semaine [NOM] passe-t-il/elle généralement à fournir des soins 
 directement aux patients?</t>
  </si>
  <si>
    <t>[nom] travaille-t-il/elle aussi dans un cabinet de santé privé ou  à domicile ?</t>
  </si>
  <si>
    <t>[nom] est-t-il/elle présente aujourd'hui?</t>
  </si>
  <si>
    <r>
      <rPr>
        <sz val="10"/>
        <color indexed="8"/>
        <rFont val="Arial Narrow"/>
        <family val="2"/>
      </rPr>
      <t xml:space="preserve">Pouvez vous me dire pourquoi [NOM] n'est pas ici aujourd'hui? </t>
    </r>
    <r>
      <rPr>
        <b/>
        <sz val="10"/>
        <color indexed="8"/>
        <rFont val="Arial Narrow"/>
        <family val="2"/>
      </rPr>
      <t xml:space="preserve"> </t>
    </r>
  </si>
  <si>
    <t>Quels sont les services fournis par [nom] aujourd'hui?</t>
  </si>
  <si>
    <t>Cliniques</t>
  </si>
  <si>
    <t>Non cliniques</t>
  </si>
  <si>
    <t>ENQUÊTEUR : NOTEZ 3 PRINCIPAUX SOINS ADMINISTRES PAR L'AGENT DE SANTE CE JOUR, NOTEZ 99 SI PAS DE REPONSE</t>
  </si>
  <si>
    <t>Médecin Directeur, Infirmier Titulaire</t>
  </si>
  <si>
    <t>Accoucheur(se)s / Sage-femmes</t>
  </si>
  <si>
    <t>Aide-Soignant</t>
  </si>
  <si>
    <t>Agent d'entretien (technicien de surface)</t>
  </si>
  <si>
    <t>Certificat d'études primaires</t>
  </si>
  <si>
    <t>Ambulancier</t>
  </si>
  <si>
    <t>Congés annuels</t>
  </si>
  <si>
    <t>l'Accouchement assisté par un personnel qualifié</t>
  </si>
  <si>
    <t>caissier  ( e )</t>
  </si>
  <si>
    <t>ENQUÊTEUR : UTILISER CE FORMAT POUR L'ANNÉE "AAAA" (EX 1958).</t>
  </si>
  <si>
    <t>Congés de maladie</t>
  </si>
  <si>
    <t>Soins post partum/ consultation post-natale</t>
  </si>
  <si>
    <r>
      <rPr>
        <sz val="10"/>
        <rFont val="Arial Narrow"/>
        <family val="2"/>
      </rPr>
      <t>Diplôme d'</t>
    </r>
    <r>
      <rPr>
        <sz val="10"/>
        <color indexed="10"/>
        <rFont val="Arial Narrow"/>
        <family val="2"/>
      </rPr>
      <t>É</t>
    </r>
    <r>
      <rPr>
        <sz val="10"/>
        <rFont val="Arial Narrow"/>
        <family val="2"/>
      </rPr>
      <t xml:space="preserve">tat </t>
    </r>
  </si>
  <si>
    <t>Chauffeur</t>
  </si>
  <si>
    <t>En formation</t>
  </si>
  <si>
    <t>Graduat</t>
  </si>
  <si>
    <t>Comptable</t>
  </si>
  <si>
    <t>En congé de maternité</t>
  </si>
  <si>
    <t>Licence</t>
  </si>
  <si>
    <t>Garçon/Fille de Salle (G/F Salle)</t>
  </si>
  <si>
    <t>Gardien/ sentinelle</t>
  </si>
  <si>
    <t>Autres absences autorisées</t>
  </si>
  <si>
    <t xml:space="preserve">Planification familiale </t>
  </si>
  <si>
    <t>Doctorat en médecine</t>
  </si>
  <si>
    <t>huissier (planton)</t>
  </si>
  <si>
    <t xml:space="preserve">Diplôme de spécialisation DES </t>
  </si>
  <si>
    <t>Logisticien</t>
  </si>
  <si>
    <t xml:space="preserve">Décédé </t>
  </si>
  <si>
    <t>Prise en charge integré des maladies de l'enfant (PCIME)</t>
  </si>
  <si>
    <t xml:space="preserve"> DEA</t>
  </si>
  <si>
    <t>Morguier</t>
  </si>
  <si>
    <t>ENQUÊTEUR : Si personnel non clinique: INSCRIRE 00</t>
  </si>
  <si>
    <t>Ne sais pas</t>
  </si>
  <si>
    <t>AUTRE, PRÉCISER: _____</t>
  </si>
  <si>
    <t>Ouvrier (plombier, électricien, jardinier, mécanicien, etc)</t>
  </si>
  <si>
    <r>
      <rPr>
        <sz val="11"/>
        <rFont val="Arial Narrow"/>
        <family val="2"/>
      </rPr>
      <t>Infirmier sp</t>
    </r>
    <r>
      <rPr>
        <sz val="11"/>
        <color indexed="10"/>
        <rFont val="Arial Narrow"/>
        <family val="2"/>
      </rPr>
      <t>é</t>
    </r>
    <r>
      <rPr>
        <sz val="11"/>
        <rFont val="Arial Narrow"/>
        <family val="2"/>
      </rPr>
      <t>cialiste anesthésiste</t>
    </r>
  </si>
  <si>
    <r>
      <rPr>
        <sz val="11"/>
        <rFont val="Arial Narrow"/>
        <family val="2"/>
      </rPr>
      <t>Infirmier sp</t>
    </r>
    <r>
      <rPr>
        <sz val="11"/>
        <color indexed="10"/>
        <rFont val="Arial Narrow"/>
        <family val="2"/>
      </rPr>
      <t>é</t>
    </r>
    <r>
      <rPr>
        <sz val="11"/>
        <rFont val="Arial Narrow"/>
        <family val="2"/>
      </rPr>
      <t>cialiste en ORL</t>
    </r>
  </si>
  <si>
    <t>Personnel de maintenance</t>
  </si>
  <si>
    <r>
      <rPr>
        <sz val="11"/>
        <rFont val="Arial Narrow"/>
        <family val="2"/>
      </rPr>
      <t>Infirmier sp</t>
    </r>
    <r>
      <rPr>
        <sz val="11"/>
        <color indexed="10"/>
        <rFont val="Arial Narrow"/>
        <family val="2"/>
      </rPr>
      <t>é</t>
    </r>
    <r>
      <rPr>
        <sz val="11"/>
        <rFont val="Arial Narrow"/>
        <family val="2"/>
      </rPr>
      <t>cialiste Ophtalmogiste</t>
    </r>
  </si>
  <si>
    <t>Secrétaire</t>
  </si>
  <si>
    <r>
      <rPr>
        <sz val="11"/>
        <rFont val="Arial Narrow"/>
        <family val="2"/>
      </rPr>
      <t>Infirmier sp</t>
    </r>
    <r>
      <rPr>
        <sz val="11"/>
        <color indexed="10"/>
        <rFont val="Arial Narrow"/>
        <family val="2"/>
      </rPr>
      <t>é</t>
    </r>
    <r>
      <rPr>
        <sz val="11"/>
        <rFont val="Arial Narrow"/>
        <family val="2"/>
      </rPr>
      <t>cialiste stomatologiste</t>
    </r>
  </si>
  <si>
    <t>Pharmacie/Dispensation des soins</t>
  </si>
  <si>
    <t>Infirmière / accoucheuse A0 / L2</t>
  </si>
  <si>
    <t>Technicien d'assainissement A1 / L2</t>
  </si>
  <si>
    <t>Autre non curatif (administratif, registres)</t>
  </si>
  <si>
    <t>Technicien d'Hygiène</t>
  </si>
  <si>
    <t>1.</t>
  </si>
  <si>
    <t>Moins de 50 000</t>
  </si>
  <si>
    <t>Techniciens (Autres) L2 / A1 / A2</t>
  </si>
  <si>
    <t>2.</t>
  </si>
  <si>
    <t>50 000 - 90 000</t>
  </si>
  <si>
    <t>3.</t>
  </si>
  <si>
    <t xml:space="preserve">90 001 - 130 000 </t>
  </si>
  <si>
    <t>4.</t>
  </si>
  <si>
    <t>130 001 - 160 000</t>
  </si>
  <si>
    <t>5.     160 001 - 190 000</t>
  </si>
  <si>
    <t>6.     190 001 - 220 000</t>
  </si>
  <si>
    <t>Médecin (Autre spécialité)</t>
  </si>
  <si>
    <t>7.     220 001 - 250 000</t>
  </si>
  <si>
    <t xml:space="preserve">8.     Plus de 250 000 </t>
  </si>
  <si>
    <t>Préposé(e) à la pharmacie</t>
  </si>
  <si>
    <t>Techniciens en radiologie A1 / L2</t>
  </si>
  <si>
    <t>NOM COMPLET</t>
  </si>
  <si>
    <t>ANS</t>
  </si>
  <si>
    <t>Autre (à preciser)_____</t>
  </si>
  <si>
    <t>Code</t>
  </si>
  <si>
    <t>MAX 7</t>
  </si>
  <si>
    <t>MAX 168</t>
  </si>
  <si>
    <t>A.</t>
  </si>
  <si>
    <t>B.</t>
  </si>
  <si>
    <t>C.</t>
  </si>
  <si>
    <t>01</t>
  </si>
  <si>
    <t>|___||___||___||___|</t>
  </si>
  <si>
    <t>|___||___|___|</t>
  </si>
  <si>
    <t>02</t>
  </si>
  <si>
    <t>03</t>
  </si>
  <si>
    <t>04</t>
  </si>
  <si>
    <t>05</t>
  </si>
  <si>
    <t>06</t>
  </si>
  <si>
    <t>07</t>
  </si>
  <si>
    <t>08</t>
  </si>
  <si>
    <t>09</t>
  </si>
  <si>
    <t>10</t>
  </si>
  <si>
    <t>11</t>
  </si>
  <si>
    <t>12</t>
  </si>
  <si>
    <t>13</t>
  </si>
  <si>
    <t>14</t>
  </si>
  <si>
    <t xml:space="preserve">Laboratoire </t>
  </si>
  <si>
    <t xml:space="preserve">PERSONNE INTERROGÉE: TECHNICIEN DE LABORATOIRE OU MEMBRE DU PERSONNEL LE MIEUX INFORMÉ </t>
  </si>
  <si>
    <t>CODE D'IDENTIFICATION DE LA PERSONNE INTERROGÉE À PARTIR DE LA LISTE DU PERSONNEL</t>
  </si>
  <si>
    <t>La formation sanitaire fournit-elle des services de laboratoire?</t>
  </si>
  <si>
    <t xml:space="preserve">Pour les examens suivants, veuillez nous dire si vous êtes en mesure de les effectuer aujourd'hui, si vous étiez capable de les faire il y a 3 mois mais pas aujourd'hui, ou tout simplement si vous ne pouvez pas le faire (que ce soit aujourd'hui ou il y a 3 mois). </t>
  </si>
  <si>
    <r>
      <rPr>
        <sz val="10"/>
        <color indexed="8"/>
        <rFont val="Arial Narrow"/>
        <family val="2"/>
      </rPr>
      <t xml:space="preserve">Combien d'examens de […] ont été réalisé au cours des </t>
    </r>
    <r>
      <rPr>
        <u/>
        <sz val="10"/>
        <color indexed="8"/>
        <rFont val="Arial Narrow"/>
        <family val="2"/>
      </rPr>
      <t xml:space="preserve"> 3 derniers mois</t>
    </r>
    <r>
      <rPr>
        <sz val="10"/>
        <color indexed="8"/>
        <rFont val="Arial Narrow"/>
        <family val="2"/>
      </rPr>
      <t xml:space="preserve">? </t>
    </r>
  </si>
  <si>
    <t>ENQUÊTEUR : INSCRIRE LA SOURCE DE RENSEIGNEMENTS. INSCRIRE UNE RÉPONSE PAR EXAMEN.</t>
  </si>
  <si>
    <t>ENQUÊTEUR : INSCRIRE UNE RÉPONSE PAR EXAMEN.</t>
  </si>
  <si>
    <t>ENQUÊTEUR : SI AUCUN, INSCRIRE "0". INSCRIRE UNE RÉPONSE PAR EXAMEN.</t>
  </si>
  <si>
    <t>Capable de faire ce test d'aujourd'hui</t>
  </si>
  <si>
    <t>REGISTRES</t>
  </si>
  <si>
    <t>Capable de le faire les 3 derniers mois mais pas aujourd'hui</t>
  </si>
  <si>
    <t>PAS DE REGISTRES DISPONIBLES, RAPPORT VERBAL</t>
  </si>
  <si>
    <t>Incapable de faire cet examen que ce soit aujourd'hui ou durant les 3 derniers mois</t>
  </si>
  <si>
    <t>Culture d'urines</t>
  </si>
  <si>
    <t>c</t>
  </si>
  <si>
    <t>Dépistage de la syphilis (test VDRL/TPHA)</t>
  </si>
  <si>
    <t>Numération de la formule sanguine</t>
  </si>
  <si>
    <t>Ziehl sur crachat</t>
  </si>
  <si>
    <t>i</t>
  </si>
  <si>
    <t xml:space="preserve">goutte épaisse </t>
  </si>
  <si>
    <t>j</t>
  </si>
  <si>
    <t>Test de dépistage rapide du paludisme</t>
  </si>
  <si>
    <t>Test d'EMMEL</t>
  </si>
  <si>
    <t>M</t>
  </si>
  <si>
    <t>Groupe sanguin/Rhesus</t>
  </si>
  <si>
    <t>s</t>
  </si>
  <si>
    <t>Test de coagulation(TC/TS)</t>
  </si>
  <si>
    <t>t</t>
  </si>
  <si>
    <t>Test de dépistage de l'hépatite B/C</t>
  </si>
  <si>
    <t>u</t>
  </si>
  <si>
    <t>Test de dépistage du VIH</t>
  </si>
  <si>
    <t>v</t>
  </si>
  <si>
    <t>Test de glycémie</t>
  </si>
  <si>
    <t>Y</t>
  </si>
  <si>
    <t>Tests de grossesse</t>
  </si>
  <si>
    <t>Z</t>
  </si>
  <si>
    <t>Widal et Félix ( fièvre thyphoide)</t>
  </si>
  <si>
    <t>AB</t>
  </si>
  <si>
    <t>Prélèvement urétral</t>
  </si>
  <si>
    <t>AC</t>
  </si>
  <si>
    <r>
      <rPr>
        <sz val="10"/>
        <rFont val="Arial Narrow"/>
        <family val="2"/>
      </rPr>
      <t>PCV: Pr</t>
    </r>
    <r>
      <rPr>
        <sz val="10"/>
        <color indexed="10"/>
        <rFont val="Arial Narrow"/>
        <family val="2"/>
      </rPr>
      <t>é</t>
    </r>
    <r>
      <rPr>
        <sz val="10"/>
        <rFont val="Arial Narrow"/>
        <family val="2"/>
      </rPr>
      <t>l</t>
    </r>
    <r>
      <rPr>
        <sz val="10"/>
        <color indexed="10"/>
        <rFont val="Arial Narrow"/>
        <family val="2"/>
      </rPr>
      <t>è</t>
    </r>
    <r>
      <rPr>
        <sz val="10"/>
        <rFont val="Arial Narrow"/>
        <family val="2"/>
      </rPr>
      <t>vement ( frottis) Cervico-Vaginal</t>
    </r>
  </si>
  <si>
    <t>AD</t>
  </si>
  <si>
    <t>Autre</t>
  </si>
  <si>
    <t>À quelle heure de la journée commencez-vous à prélever les échantillons pour examen ?</t>
  </si>
  <si>
    <t>SI LE PRÉLEVEMENT NE SE FAIT PAS EN CE JOUR, NOTEZ 9999</t>
  </si>
  <si>
    <t>À quelle heure de la journée arrêtez-vous de prélever les échantillons pour examen ?</t>
  </si>
  <si>
    <t>SI LE PRELEVEMENT NE SE FAIT PAS EN CE JOUR, NOTEZ 9999</t>
  </si>
  <si>
    <t>À quelle heure de la journée commencez-vous les rendus des examens de laboratoire ?</t>
  </si>
  <si>
    <t>SI LE RENDU DES RESULTATS  NE SE FAIT PAS EN CE JOUR, NOTEZ 9999</t>
  </si>
  <si>
    <t>À quelle heure de la journée arretez-vous les rendus des examens de laboratoire</t>
  </si>
  <si>
    <t>Équipement de laboratoire</t>
  </si>
  <si>
    <t>Où est situé l'équipement de laboratoire?</t>
  </si>
  <si>
    <t xml:space="preserve">Dans un local reservé uniquement pour le laboratoire </t>
  </si>
  <si>
    <t>Dans une salle également utilisée pour d'autres activités</t>
  </si>
  <si>
    <r>
      <rPr>
        <sz val="10"/>
        <rFont val="Arial Narrow"/>
        <family val="2"/>
      </rPr>
      <t xml:space="preserve">ENQUÊTEUR : Inscrire le nombre de chaque équipement </t>
    </r>
    <r>
      <rPr>
        <b/>
        <sz val="10"/>
        <rFont val="Arial Narrow"/>
        <family val="2"/>
      </rPr>
      <t>FONCTIONNEL</t>
    </r>
    <r>
      <rPr>
        <sz val="10"/>
        <rFont val="Arial Narrow"/>
        <family val="2"/>
      </rPr>
      <t xml:space="preserve">. INSCRIRE UNE RÉPONSE PAR EQUIPEMENT. INSCRIRE "-98" SI L'ÉQUIPEMENT NE FONCTIONNE PAS OU N'EST PAS DISPONIBLE. </t>
    </r>
  </si>
  <si>
    <t>a. Microscope</t>
  </si>
  <si>
    <t>|___||___||___|</t>
  </si>
  <si>
    <t>b. Centrifugeuse ( électrique ou manuelle)</t>
  </si>
  <si>
    <t>c. Hémoglobinomètre</t>
  </si>
  <si>
    <t>d. Réfrigérateur pour le stockage des réactifs</t>
  </si>
  <si>
    <t>e. Incubateur de sang</t>
  </si>
  <si>
    <t>f. Compteur de CD4 (tout appareil pour comptage CD4)</t>
  </si>
  <si>
    <t>g. Incubateur pour selles/urines</t>
  </si>
  <si>
    <t>h. Automate (Hématologie, bio chimie)</t>
  </si>
  <si>
    <t>i. Autre, spécifiez</t>
  </si>
  <si>
    <t>Existe-t-il un registre de laboratoire pour les cas de tuberculose? ENQUETEUR: SI OUI, DEMANDEZ A LE VOIR</t>
  </si>
  <si>
    <t>OUI, VU</t>
  </si>
  <si>
    <t>OUI, PAS VU</t>
  </si>
  <si>
    <t>(5.11a)</t>
  </si>
  <si>
    <t>Existe-t-il un registre de laboratoire à part pour les test VIH/SIDA?                                       ENQUETEUR: SI OUI, DEMANDEZ A LE VOIR</t>
  </si>
  <si>
    <t xml:space="preserve">Combien de techniciens de laboratoire sont formés en microscopie de bacilles acido alcoolo-résistants (recherche de BAAR)? </t>
  </si>
  <si>
    <t>ENQUÊTEUR : VÉRIFIEZ QUE LE NOMBRE NE DEPASSE LE NOMBRE TOTAL DE TECHNICIENS DE LABORATOIRE</t>
  </si>
  <si>
    <t xml:space="preserve">Services </t>
  </si>
  <si>
    <t>PERSONNE INTERROGÉE: RESPONSABLE DE LA FORMATION SANITAIRE OU LE MEMBRE DU PERSONNEL LE MIEUX INFORMÉ</t>
  </si>
  <si>
    <t>Services de vaccination</t>
  </si>
  <si>
    <t>Cette formation sanitaire offre-t-elle des services de vaccination?</t>
  </si>
  <si>
    <r>
      <rPr>
        <sz val="10"/>
        <color indexed="8"/>
        <rFont val="Arial Narrow"/>
        <family val="2"/>
      </rPr>
      <t>Pendant combien d'heures la formation sanitaire offre-t-elle des services de vaccination les jours suivants (strat</t>
    </r>
    <r>
      <rPr>
        <sz val="10"/>
        <color indexed="10"/>
        <rFont val="Arial Narrow"/>
        <family val="2"/>
      </rPr>
      <t>é</t>
    </r>
    <r>
      <rPr>
        <sz val="10"/>
        <color indexed="8"/>
        <rFont val="Arial Narrow"/>
        <family val="2"/>
      </rPr>
      <t>gie fixe) ?</t>
    </r>
  </si>
  <si>
    <t>a. Lundi</t>
  </si>
  <si>
    <t>b. Mardi</t>
  </si>
  <si>
    <t>c. Mercredi</t>
  </si>
  <si>
    <t>d. Jeudi</t>
  </si>
  <si>
    <t xml:space="preserve">ENQUÊTEUR : POUR CHACUN DES JOURS, INSCRIRE LE NOMBRE D'HEURES PENDANT LESQUELLES CE SERVICE EST OFFERT. SI CE SERVICE N'EST PAS OFFERT, INSCRIRE "00". </t>
  </si>
  <si>
    <t>e. Vendredi</t>
  </si>
  <si>
    <t>f. Samedi</t>
  </si>
  <si>
    <t>Existe-t-il un espace ou une salle  prévu  pour les vaccinations?</t>
  </si>
  <si>
    <t xml:space="preserve">Les vaccinations sont- elles faites aux enfants et aux femmes enceintes au sein de la formation sanitaire ou pendant les activités de sensibilisation? </t>
  </si>
  <si>
    <t xml:space="preserve">Exclusivement au sein de la formation sanitaire </t>
  </si>
  <si>
    <t>Seulement lors des activités de sensibilisation hors de la formation sanitaire</t>
  </si>
  <si>
    <t>Au sein de la formation sanitaire et lors des activités de sensibilisation</t>
  </si>
  <si>
    <t>Existe-t-il un calendrier de statégie avancée de vaccination?</t>
  </si>
  <si>
    <t xml:space="preserve">Combien de séances de stratégies avancées de vaccination ont été menées au cours des 30 derniers jours? </t>
  </si>
  <si>
    <t>Quelle était la cible pour la sensibilisation?</t>
  </si>
  <si>
    <t>A.  Mères des enfants de 0 à 5ans</t>
  </si>
  <si>
    <t>B. les femmes des tontines</t>
  </si>
  <si>
    <t>C. les femmes venues consulter à l'hôpital</t>
  </si>
  <si>
    <t>D. Autres à préciser</t>
  </si>
  <si>
    <t xml:space="preserve">Au cours des 30 derniers jours, combien de séances de  sensibilisation sur la vaccination ont été menée dans la communauté? </t>
  </si>
  <si>
    <t xml:space="preserve"> Parmi ces matériels de la chaine du froid , lesquels sont disponibles et fonctionnels dans votre formation sanitaire? (déterminez le nombre) ENQUÊTEUR : SI C'EST ZERO, INSCRIRE '00'.</t>
  </si>
  <si>
    <t>a. Glacière</t>
  </si>
  <si>
    <t>b. Frigo (pour vaccins)</t>
  </si>
  <si>
    <t>c. Porte-vaccins</t>
  </si>
  <si>
    <t>d. Congélateur</t>
  </si>
  <si>
    <t>e. Autre</t>
  </si>
  <si>
    <t>existe-t-il une fiche de relevés des variations de température biquotidienne? ENQUÊTEUR : SI OUI, DEMANDEZ A VOIR LA FEUILLE DE TEMPÉRATURE</t>
  </si>
  <si>
    <t xml:space="preserve">Au cours des  7 derniers jours, combien de fois au total  est-ce que la température a été consignée? </t>
  </si>
  <si>
    <t xml:space="preserve">OBSERVATION DIRECTE SUR LA FEUILLE </t>
  </si>
  <si>
    <t>Est-ce que chaque enfant qui commence son calendrier de vaccination reçoit une carte de vaccination?</t>
  </si>
  <si>
    <t>(6.16a)</t>
  </si>
  <si>
    <r>
      <rPr>
        <sz val="10"/>
        <rFont val="Arial Narrow"/>
        <family val="2"/>
      </rPr>
      <t xml:space="preserve">Est -ce que les parents ou gardiens </t>
    </r>
    <r>
      <rPr>
        <i/>
        <sz val="10"/>
        <rFont val="Arial Narrow"/>
        <family val="2"/>
      </rPr>
      <t xml:space="preserve">paient pour les </t>
    </r>
    <r>
      <rPr>
        <sz val="10"/>
        <rFont val="Arial Narrow"/>
        <family val="2"/>
      </rPr>
      <t>cartes de vaccination ?</t>
    </r>
  </si>
  <si>
    <t>(6.16b)</t>
  </si>
  <si>
    <t>Combien paient-t-ils pour une carte de vaccination? (en francs congolais)</t>
  </si>
  <si>
    <t>|___||___||___||___||___|</t>
  </si>
  <si>
    <t>Où sont gardées les cartes de vaccination après le début du calendrier de vaccination?</t>
  </si>
  <si>
    <t xml:space="preserve">Remis au parent ou à son substitut </t>
  </si>
  <si>
    <t>Gardé à la formation sanitaire</t>
  </si>
  <si>
    <t>Pouvez-vous me montrer des cartes qui appartiennent à des patients précis?</t>
  </si>
  <si>
    <t>VU</t>
  </si>
  <si>
    <t>PAS VU</t>
  </si>
  <si>
    <t>Services de soins prénatals (Consultations prénatales-CPN)</t>
  </si>
  <si>
    <t>Cette formation sanitaire fournit-elle des services de consultations prénatales?</t>
  </si>
  <si>
    <t xml:space="preserve">Combien d'heures de consultations prénatales par jours  la formation sanitaire organise-t-elle? </t>
  </si>
  <si>
    <t>g. Dimanche</t>
  </si>
  <si>
    <r>
      <rPr>
        <sz val="10"/>
        <rFont val="Arial Narrow"/>
        <family val="2"/>
      </rPr>
      <t xml:space="preserve">Au cours des </t>
    </r>
    <r>
      <rPr>
        <u/>
        <sz val="10"/>
        <rFont val="Arial Narrow"/>
        <family val="2"/>
      </rPr>
      <t>30 derniers jours</t>
    </r>
    <r>
      <rPr>
        <sz val="10"/>
        <rFont val="Arial Narrow"/>
        <family val="2"/>
      </rPr>
      <t xml:space="preserve">, pendant combien de jours la formation sanitaire a t-elle offert les soins prénatales? </t>
    </r>
  </si>
  <si>
    <t>Maximum de 30 jours</t>
  </si>
  <si>
    <r>
      <rPr>
        <sz val="10"/>
        <rFont val="Arial Narrow"/>
        <family val="2"/>
      </rPr>
      <t>Pendant</t>
    </r>
    <r>
      <rPr>
        <u/>
        <sz val="10"/>
        <rFont val="Arial Narrow"/>
        <family val="2"/>
      </rPr>
      <t xml:space="preserve"> les 6 derniers mois</t>
    </r>
    <r>
      <rPr>
        <sz val="10"/>
        <rFont val="Arial Narrow"/>
        <family val="2"/>
      </rPr>
      <t>,  combien de séances de sensibilisation communautaire ont été menées sur les consultations  prénatales?</t>
    </r>
  </si>
  <si>
    <t>Prescrivez-vous du fer, de l'acide folique  de façon systématique pendant les CPN ? ENQUÊTEUR :VÉRIFIEZ LES REGISTRES. S'IL N'Y A PAS DE REGISTRES, DEMANDEZ AU RESPONSABLE. INSCRIRE LES RÉPONSES EN TENANT COMPTE DU FAIT QUE VOUS AVEZ CONSULTÉ LES REGISTRES OU NON.</t>
  </si>
  <si>
    <t>REGISTRES CONSULTÉS : Tout le temps</t>
  </si>
  <si>
    <t>REGISTRES CONSULTÉS: PARFOIS</t>
  </si>
  <si>
    <t>REGISTRES CONSULTÉS: Rarement ou jamais</t>
  </si>
  <si>
    <t>REGISTRES PAS CONSULTÉS, RAPPORT ORAL: Tout le temps</t>
  </si>
  <si>
    <t>REGISTRES PAS CONSULTÉS, RAPPORT ORAL: Parfois</t>
  </si>
  <si>
    <t>REGISTRES PAS CONSULTÉS, RAPPORT ORAL: Rarement ou jamais</t>
  </si>
  <si>
    <t>Prescrivez-vous du Sulfadoxine pyrimethamine  de façon systématique pendant les CPN ? 
ENQUÊTEUR :VÉRIFIEZ LES REGISTRES. S'IL N'Y A PAS DE REGISTRES, DEMANDEZ AU RESPONSABLE. INSCRIRE LES RÉPONSES EN TENANT COMPTE DU FAIT QUE VOUS AVEZ CONSULTÉ LES REGISTRES OU NON.</t>
  </si>
  <si>
    <t>Prescrivez-vous du Mébendazole  de façon systématique pendant les CPN ? 
ENQUÊTEUR :VÉRIFIEZ LES REGISTRES. S'IL N'Y A PAS DE REGISTRES, DEMANDEZ AU RESPONSABLE. INSCRIRE LES RÉPONSES EN TENANT COMPTE DU FAIT QUE VOUS AVEZ CONSULTÉ LES REGISTRES OU NON.</t>
  </si>
  <si>
    <t>Les femmes qui viennent à la formation sanitaire pour les consultations prénatales reçoivent-elles des fiches de Consultations prénatales  ?</t>
  </si>
  <si>
    <t>Où est gardée la fiche de Consultations prénatales une fois qu'elle a été délivrée à la mère?</t>
  </si>
  <si>
    <t>Remise à la mère afin qu'elle l'apporte à la prochaine visite</t>
  </si>
  <si>
    <t>Gardée au sein de la formation sanitaire</t>
  </si>
  <si>
    <t>Un exemplaire est remis à la mère et l'autre gardé à l'hôpital</t>
  </si>
  <si>
    <t>Pouvez-vous me montrer des fiches qui appartiennent à des patientes précises ?</t>
  </si>
  <si>
    <t>(C)</t>
  </si>
  <si>
    <r>
      <rPr>
        <b/>
        <sz val="18"/>
        <color indexed="9"/>
        <rFont val="Arial Narrow"/>
        <family val="2"/>
      </rPr>
      <t>Services liés à l'accouchement et au post-partum (après</t>
    </r>
    <r>
      <rPr>
        <b/>
        <sz val="18"/>
        <color indexed="10"/>
        <rFont val="Arial Narrow"/>
        <family val="2"/>
      </rPr>
      <t xml:space="preserve"> </t>
    </r>
    <r>
      <rPr>
        <b/>
        <sz val="18"/>
        <color indexed="9"/>
        <rFont val="Arial Narrow"/>
        <family val="2"/>
      </rPr>
      <t>accouchement)</t>
    </r>
  </si>
  <si>
    <t xml:space="preserve">Les tâches liées à l'accouchement sont-elles executées par la formation sanitaire? </t>
  </si>
  <si>
    <t xml:space="preserve">Le personnel de la formation sanitaire offre-t-il les services liés à l'accouchement au sein de la formation sanitaire ou bien dans la communauté? </t>
  </si>
  <si>
    <t>a. Administrer des antiobiotiques par voie orale</t>
  </si>
  <si>
    <t>b. Administrer des médicaments utérotoniques par voir parentérale</t>
  </si>
  <si>
    <t>NOTEZ POUR CHAQUE TÂCHE OU ILS SONT OFFERTS EN FONCTION DES CODES CI-DESSOUS</t>
  </si>
  <si>
    <t>c. Administrer des anticonvulsants par voie parentérale</t>
  </si>
  <si>
    <t>d. Adminstrer oxytocine immediatement apres l'accoucement</t>
  </si>
  <si>
    <t>e. accouchement artificielle: forceps, sous vacuum, episiotomie, ..</t>
  </si>
  <si>
    <t>f. Délivrance artificielle du placenta</t>
  </si>
  <si>
    <t>Exclusivement au sein de la formation sanitaire…..1</t>
  </si>
  <si>
    <t>g. Faire l'extraction des produits résiduels (revision uterine)</t>
  </si>
  <si>
    <t>h. Pratiquer un accouchement par voie basse assisté</t>
  </si>
  <si>
    <t>Non applicable………………………………………. 99</t>
  </si>
  <si>
    <t>i. Pratiquer une réanimation néonatale</t>
  </si>
  <si>
    <t>j. Pratiquer des transfusions sanguines</t>
  </si>
  <si>
    <t>k. Administrer les anti-hypertenseurs par voie  orale/parentérale</t>
  </si>
  <si>
    <t>La formation sanitaire dispose-t-elle des capacités pour gérer les césariennes d'urgence SONU?</t>
  </si>
  <si>
    <t>Peut être géré aujourd'hui</t>
  </si>
  <si>
    <t>Habituellement, mais pas maintenant</t>
  </si>
  <si>
    <t>Doit être transféré</t>
  </si>
  <si>
    <t>Pourquoi la formation sanitaire ne dispose pas de capacité pour gérer les césariennes d'urgence SONU??</t>
  </si>
  <si>
    <t>Absence de personnel qualifié</t>
  </si>
  <si>
    <t>Problème d'intrant</t>
  </si>
  <si>
    <t>Problème d'équipement</t>
  </si>
  <si>
    <t>(6.33a)</t>
  </si>
  <si>
    <t>Combien des accouchements assistés ont été exécutés dans le FOSA durant les 3 derniers mois ?</t>
  </si>
  <si>
    <t xml:space="preserve">en total </t>
  </si>
  <si>
    <t>eutociques</t>
  </si>
  <si>
    <t>dystociques</t>
  </si>
  <si>
    <t>référés, du total</t>
  </si>
  <si>
    <t>(6.33b)</t>
  </si>
  <si>
    <t xml:space="preserve">est-ce qu'il y avait des complications périnatales lors de l'accouchement les derniers 3 mois? </t>
  </si>
  <si>
    <r>
      <rPr>
        <sz val="10"/>
        <rFont val="Calibri"/>
        <family val="2"/>
      </rPr>
      <t>nombre de ruptures du périnée</t>
    </r>
    <r>
      <rPr>
        <b/>
        <sz val="11"/>
        <rFont val="Calibri"/>
        <family val="2"/>
      </rPr>
      <t xml:space="preserve"> </t>
    </r>
  </si>
  <si>
    <t>nombre de ruptures utérines</t>
  </si>
  <si>
    <t>nombre d'infections périneales</t>
  </si>
  <si>
    <t>nombre d'infections après césarienne</t>
  </si>
  <si>
    <t>nombre de hémorraghies périnatales</t>
  </si>
  <si>
    <t>nombre de pre-ecclampsie</t>
  </si>
  <si>
    <t>nombre de ecclampsie</t>
  </si>
  <si>
    <t>Cette formation sanitaire offre-t-elle des soins du post-partum?</t>
  </si>
  <si>
    <t>Les soins du post-partum sont-ils offerts :</t>
  </si>
  <si>
    <t>Seulement à des heures précises?</t>
  </si>
  <si>
    <t>Heures de consultations externes?</t>
  </si>
  <si>
    <t>A la fois à des heures précises et à des heures de consultations externes?</t>
  </si>
  <si>
    <t xml:space="preserve">Parmi les accouchées de 30 derniers jours, combien ont recu les soins du post-partum </t>
  </si>
  <si>
    <t>1. dans la FoSa?</t>
  </si>
  <si>
    <t xml:space="preserve">
2. à domicile?</t>
  </si>
  <si>
    <r>
      <rPr>
        <sz val="10"/>
        <rFont val="Arial Narrow"/>
        <family val="2"/>
      </rPr>
      <t>Pendant</t>
    </r>
    <r>
      <rPr>
        <u/>
        <sz val="10"/>
        <rFont val="Arial Narrow"/>
        <family val="2"/>
      </rPr>
      <t xml:space="preserve"> les 12 derniers mois</t>
    </r>
    <r>
      <rPr>
        <sz val="10"/>
        <rFont val="Arial Narrow"/>
        <family val="2"/>
      </rPr>
      <t>, la formation sanitaire a enregistré combien de cas de décès maternels? ENQUÊTEUR : VÉRIFIEZ LES REGISTRES.</t>
    </r>
  </si>
  <si>
    <r>
      <rPr>
        <sz val="10"/>
        <rFont val="Arial Narrow"/>
        <family val="2"/>
      </rPr>
      <t xml:space="preserve">Les cas de décès pendant les 12 derniers mois, dans la formation sanitaire - combien ont ete suivi </t>
    </r>
    <r>
      <rPr>
        <u/>
        <sz val="10"/>
        <rFont val="Arial Narrow"/>
        <family val="2"/>
      </rPr>
      <t>par un audit (revue) pour les cas mortalite maternelle</t>
    </r>
    <r>
      <rPr>
        <sz val="10"/>
        <rFont val="Arial Narrow"/>
        <family val="2"/>
      </rPr>
      <t>? ENQUÊTEUR : VÉRIFIEZ LES REGISTRES</t>
    </r>
  </si>
  <si>
    <t xml:space="preserve">Pendant les 12 derniers mois, la formation sanitaire a enregistré combien de cas de décès maternels dans la communauté ? (exclure les cas enregistrés à l'hôpital) </t>
  </si>
  <si>
    <t>(D)</t>
  </si>
  <si>
    <t>Services liés à  la tuberculose</t>
  </si>
  <si>
    <t xml:space="preserve">Quels sont les services liés à la tuberculose qu'offre cette formation sanitaire? </t>
  </si>
  <si>
    <t>Seulement des services relatifs au diagnostic</t>
  </si>
  <si>
    <t>Seulement des services liés au traitement</t>
  </si>
  <si>
    <t>A la fois des services de diagnostic et de traitement</t>
  </si>
  <si>
    <t>AUCUN</t>
  </si>
  <si>
    <t>Y a-t-il un local réservé à la tuberculose dans la formation sanitaire? ENQUÊTEUR : LE COIN TUBERCULOSE EST UN ENDROIT DANS LA FORMATION SANITAIRE OÙ LES MALADES ATTEINTS DE TUBERCULOSE SONT CONSULTÉS ET TRAITÉS.</t>
  </si>
  <si>
    <t>Pendant combien d'heures la formation sanitaire offre-t-elle des services liés à la tuberculose pour chacun des jours suivants ?</t>
  </si>
  <si>
    <t>Qui gère le service de  tuberculose dans cette formation sanitaire?</t>
  </si>
  <si>
    <t>Personnel de la formation sanitaire non formé en PATI5</t>
  </si>
  <si>
    <t>Personnel de la formation sanitaire formé en PATI5</t>
  </si>
  <si>
    <t>Existe-t-il un registre de  tuberculose?  SI OUI, DEMANDEZ À LE VOIR.</t>
  </si>
  <si>
    <t>Existe-t-il un registre de laboratoire pour des cas de tuberculose?  SI OUI, DEMANDEZ À LE VOIR.</t>
  </si>
  <si>
    <t>Les patients qui viennent pour le traitement de la tuberculose reçoivent-ils une carte de traitement de la tuberculose?</t>
  </si>
  <si>
    <t xml:space="preserve">OUI </t>
  </si>
  <si>
    <t>Est-ce que la strategie DOT'S est-elle respectée?</t>
  </si>
  <si>
    <t>Résultats  de lutte contre le tuberculose</t>
  </si>
  <si>
    <t>a. nombre de cas testés TB+ derniers 6 mois</t>
  </si>
  <si>
    <t>ENQUÊTEUR : VÉRIFIEZ LES REGISTRES.</t>
  </si>
  <si>
    <t xml:space="preserve">b. nombre de cas sous traitement </t>
  </si>
  <si>
    <t>c. nombre de cas sous DOTS</t>
  </si>
  <si>
    <t>d. nombre de cas perdus de vue derniers 6 mois</t>
  </si>
  <si>
    <t>(6.48a)</t>
  </si>
  <si>
    <t>Où sont gardées les cartes de traitement de la tuberculose une fois délivrées à un patient?</t>
  </si>
  <si>
    <t>Remise au patient afin qu'elle/il l'apporte à la prochaine visite</t>
  </si>
  <si>
    <t>Un exemplaire est remis au malade et l'autre gardé à l'hôpital</t>
  </si>
  <si>
    <t>(E)</t>
  </si>
  <si>
    <t>Services liés au paludisme</t>
  </si>
  <si>
    <r>
      <rPr>
        <sz val="10"/>
        <rFont val="Arial Narrow"/>
        <family val="2"/>
      </rPr>
      <t xml:space="preserve">Au cours des </t>
    </r>
    <r>
      <rPr>
        <u/>
        <sz val="10"/>
        <rFont val="Arial Narrow"/>
        <family val="2"/>
      </rPr>
      <t>6 derniers mois</t>
    </r>
    <r>
      <rPr>
        <sz val="10"/>
        <rFont val="Arial Narrow"/>
        <family val="2"/>
      </rPr>
      <t>, combien de cas de Paludisme à Plasmodium Falciparum (PF) ont été indiqués par Test de Dépistage Rapide dans cette formation sanitaire? 
ENQUÊTEUR : VÉRIFIEZ LES REGISTRES.</t>
    </r>
  </si>
  <si>
    <t>a. nombre total des cas simples</t>
  </si>
  <si>
    <t>b. nombre total des cas graves</t>
  </si>
  <si>
    <t>c. nombre total des cas simples &lt;5 ans</t>
  </si>
  <si>
    <t xml:space="preserve">d. nombre total des cas graves &lt;5 ans </t>
  </si>
  <si>
    <r>
      <rPr>
        <sz val="10"/>
        <color indexed="8"/>
        <rFont val="Arial Narrow"/>
        <family val="2"/>
      </rPr>
      <t xml:space="preserve">Au cours des </t>
    </r>
    <r>
      <rPr>
        <u/>
        <sz val="10"/>
        <color indexed="8"/>
        <rFont val="Arial Narrow"/>
        <family val="2"/>
      </rPr>
      <t>6 derniers mois</t>
    </r>
    <r>
      <rPr>
        <sz val="10"/>
        <color indexed="8"/>
        <rFont val="Arial Narrow"/>
        <family val="2"/>
      </rPr>
      <t>,combien de cas de paludisme (tous les types) ont été traités à l'aide d'une association thérapeutique à base d'Artémisine (ACT)? ENQUÊTEUR : VÉRIFIEZ LES REGISTRES.</t>
    </r>
  </si>
  <si>
    <r>
      <rPr>
        <sz val="10"/>
        <color indexed="8"/>
        <rFont val="Arial Narrow"/>
        <family val="2"/>
      </rPr>
      <t xml:space="preserve">Au cours des </t>
    </r>
    <r>
      <rPr>
        <u/>
        <sz val="10"/>
        <rFont val="Arial Narrow"/>
        <family val="2"/>
      </rPr>
      <t>6 derniers mois</t>
    </r>
    <r>
      <rPr>
        <sz val="10"/>
        <rFont val="Arial Narrow"/>
        <family val="2"/>
      </rPr>
      <t>, combien de doses d'ACT ont été distribuées dans le cadre du traitement gratuit des cas de paludisme simple chez les enfants de moins de 5 ans ?</t>
    </r>
  </si>
  <si>
    <t>Est-ce que la formation sanitaire fournit un traitement selon les directives nationales de traitement du paludisme? 
ENQUÊTEUR: SI OUI, DEMANDEZ À VOIR LES DIRECTIVES.</t>
  </si>
  <si>
    <t>La moustiquaire imprégnée est-elle distribuée gratuitement aux femmes enceintes et/ou aux enfants de moins de douze mois dans cette formation sanitaire ?</t>
  </si>
  <si>
    <t>(6.56a)</t>
  </si>
  <si>
    <r>
      <rPr>
        <sz val="10"/>
        <rFont val="Arial Narrow"/>
        <family val="2"/>
      </rPr>
      <t>Pendant les</t>
    </r>
    <r>
      <rPr>
        <u/>
        <sz val="10"/>
        <rFont val="Arial Narrow"/>
        <family val="2"/>
      </rPr>
      <t xml:space="preserve"> 12 derniers mois</t>
    </r>
    <r>
      <rPr>
        <sz val="10"/>
        <rFont val="Arial Narrow"/>
        <family val="2"/>
      </rPr>
      <t xml:space="preserve">, la formation sanitaire a enregistré combien de cas de décès à cause du paludisme? </t>
    </r>
  </si>
  <si>
    <t>a. nombre de décès entre les cas total de palu</t>
  </si>
  <si>
    <t>b. nombre de décès entre les cas &lt;5 de palu</t>
  </si>
  <si>
    <t>Combien de moustiquaires avez-vous distribué dans votre zone d'intervention au cours des 6 derniers mois ?</t>
  </si>
  <si>
    <t>Y a-t-il des moustiquaires imprégnées d'insecticide disponibles dans cette formation sanitaire actuellement? ENQUÊTEUR : CONFIRMEZ PAR OBSERVATION DIRECTE.</t>
  </si>
  <si>
    <t>(F)</t>
  </si>
  <si>
    <t>Services liés à la Planification Familiale</t>
  </si>
  <si>
    <t>Cette formation sanitaire fournit-elle des services de Planification Familiale?</t>
  </si>
  <si>
    <t>Est-ce que la FOSA réfère les Usagers aux autres formations sanitaires pour les services de Planification familiale?</t>
  </si>
  <si>
    <t xml:space="preserve">Où est-ce-que la Formation sanitaire réfère-t-elle pour les services de Planifications Familiales? </t>
  </si>
  <si>
    <t>Cliniques Universitaires</t>
  </si>
  <si>
    <t>Hôpital Provincial Général de Référence</t>
  </si>
  <si>
    <t>Hôpital Général de Référence de zone</t>
  </si>
  <si>
    <t xml:space="preserve">Centre de santé de Référence  </t>
  </si>
  <si>
    <t>Poste de santé</t>
  </si>
  <si>
    <t>(G)</t>
  </si>
  <si>
    <t>Services liés aux soins post-avortement</t>
  </si>
  <si>
    <t>Est-ce que cette formation sanitaire offre des services des soins post-avortement?</t>
  </si>
  <si>
    <t>Est-ce que cette formation sanitaire effectue la dilatation ou le curetage?</t>
  </si>
  <si>
    <t>Est-ce qu'il y a un prestataire dans cette formation sanitaire qui est formé en soins post-avortement?</t>
  </si>
  <si>
    <t xml:space="preserve">Est ce que dans cette formation sanitaire  on dispose d'un aspirateur a vacuum? </t>
  </si>
  <si>
    <t>Gestion de l'Information Sanitaire</t>
  </si>
  <si>
    <t>PERSONNE INTERROGÉE: Responsable de la formation sanitaire ou le membre du personnel le mieux informé</t>
  </si>
  <si>
    <t xml:space="preserve">Connaissez-vous la taille de la population desservie par votre formation sanitaire? </t>
  </si>
  <si>
    <t xml:space="preserve">Combien de personnes ?                                    [CATÉGORIE DE POPULATION] </t>
  </si>
  <si>
    <t xml:space="preserve">a. Population totale </t>
  </si>
  <si>
    <t>|__|__|__|__||__|__|__|__|</t>
  </si>
  <si>
    <t>b. Population totale des femmes enceintes attendues</t>
  </si>
  <si>
    <t>ENQUÊTEUR : S'IL N Y A PAS DE DONNÉES POUR CERTAINES CATÉGORIES, INSCRIRE 9999 POUR CES CATÉGORIES.</t>
  </si>
  <si>
    <t>c. Population totale des femmes âgées entre 15 et 49 ans</t>
  </si>
  <si>
    <t xml:space="preserve">d. Total population 0 à 59 mois </t>
  </si>
  <si>
    <t>Maintenant, je voudrais voir le registre qui indique le nombre total de patients ayant consulté dans cette formation sanitaire au cours du dernier mois</t>
  </si>
  <si>
    <t>Rapport mensuel d'activités (RMA)
ENQUETEUR: "ANALYSEE" VEUT DIRE SI ON DECRIT SEULEMENT LES TABLEAUX AVEC LES CHIFFRES - OU AUSSI DISCUTE CES CHIFFRES DANS LE RAPPORT</t>
  </si>
  <si>
    <t>VU, dûment rempli</t>
  </si>
  <si>
    <t>VU, PAS REMPLI</t>
  </si>
  <si>
    <t>VU, ANALYSÉE</t>
  </si>
  <si>
    <t>EXISTE, PAS VU</t>
  </si>
  <si>
    <t>N'EXISTE PAS</t>
  </si>
  <si>
    <t>Rapport  mensuel d'activités du Programme élargi de vaccination (RMA PEV: Formulaire 1)
ENQUETEUR: "ANALYSEE" VEUT DIRE SI ON DECRIT SEULEMENT LES TABLEAUX AVEC LES CHIFFRES - OU AUSSI DISCUTE CES CHIFFRES DANS LE RAPPORT</t>
  </si>
  <si>
    <t>vu, ANALYSÉE</t>
  </si>
  <si>
    <t>Rapport sur la surveillance épidémiologique des maladies à déclaration obligatoire 
ENQUETEUR: "ANALYSEE" VEUT DIRE SI ON DECRIT SEULEMENT LES TABLEAUX AVEC LES CHIFFRES - OU AUSSI DISCUTE CES CHIFFRES DANS LE RAPPORT</t>
  </si>
  <si>
    <t>Rapport mensuel  sur les IST/VIH/SIDA
ENQUETEUR: "ANALYSEE" VEUT DIRE SI ON DECRIT SEULEMENT LES TABLEAUX AVEC LES CHIFFRES - OU AUSSI DISCUTE CES CHIFFRES DANS LE RAPPORT</t>
  </si>
  <si>
    <t>Rapport sur la Prévention de la transmission du VIH de la mère à l'enfant (PTME)
ENQUETEUR: "ANALYSEE" VEUT DIRE SI ON DECRIT SEULEMENT LES TABLEAUX AVEC LES CHIFFRES - OU AUSSI DISCUTE CES CHIFFRES DANS LE RAPPORT</t>
  </si>
  <si>
    <t>Registre de planification familiale
ENQUETEUR: "ANALYSEE" VEUT DIRE SI ON DECRIT SEULEMENT LES TABLEAUX AVEC LES CHIFFRES - OU AUSSI DISCUTE CES CHIFFRES DANS LE RAPPORT</t>
  </si>
  <si>
    <r>
      <rPr>
        <sz val="11"/>
        <rFont val="Arial Narrow"/>
        <family val="2"/>
      </rPr>
      <t>Registre de consultations pr</t>
    </r>
    <r>
      <rPr>
        <sz val="11"/>
        <color indexed="10"/>
        <rFont val="Arial Narrow"/>
        <family val="2"/>
      </rPr>
      <t>é</t>
    </r>
    <r>
      <rPr>
        <sz val="11"/>
        <rFont val="Arial Narrow"/>
        <family val="2"/>
      </rPr>
      <t>natales
ENQUETEUR: "ANALYSEE" VEUT DIRE SI ON DECRIT SEULEMENT LES TABLEAUX AVEC LES CHIFFRES - OU AUSSI DISCUTE CES CHIFFRES DANS LE RAPPORT</t>
    </r>
  </si>
  <si>
    <r>
      <rPr>
        <sz val="11"/>
        <rFont val="Arial Narrow"/>
        <family val="2"/>
      </rPr>
      <t xml:space="preserve">EXISTE, </t>
    </r>
    <r>
      <rPr>
        <sz val="11"/>
        <color indexed="8"/>
        <rFont val="Arial Narrow"/>
        <family val="2"/>
      </rPr>
      <t>PAS VU</t>
    </r>
  </si>
  <si>
    <t>Registre  des accouchements 
ENQUETEUR: "ANALYSEE" VEUT DIRE SI ON DECRIT SEULEMENT LES TABLEAUX AVEC LES CHIFFRES - OU AUSSI DISCUTE CES CHIFFRES DANS LE RAPPORT</t>
  </si>
  <si>
    <t>L'utilisation des services de santé conformément au SNIS</t>
  </si>
  <si>
    <t>PERSONNE INTERROGÉE: RESPONSABLE DE LA FORMATION SANITAIRE OU MEMBRE DU PERSONNEL LE MIEUX INFORMÉ</t>
  </si>
  <si>
    <t>Je voudrais vous poser quelques questions sur les services de santé disponibles.</t>
  </si>
  <si>
    <t>Cette formation sanitaire fournit - elle [SERVICE] en son sein et/ou pendant les activités de stratégie avancée ? ENQUÊTEUR : INSCRIRE A LA FOIS POUR LA FORMATION SANITAIRE ET POUR LA STRATÉGIE AVANCÉE.</t>
  </si>
  <si>
    <t>Combien de jours par semaine ce service est-il offert?</t>
  </si>
  <si>
    <t>Quel est le montant total en Frs Congolais exigé pour ce type de service? ENQUÊTEUR : SI AUCUN FRAIS, INSCRIRE «00». SI SANS OBJET, INSCRIRE "999 999"</t>
  </si>
  <si>
    <r>
      <rPr>
        <b/>
        <sz val="12"/>
        <rFont val="Arial Narrow"/>
        <family val="2"/>
      </rPr>
      <t>ENQUÊTEUR :</t>
    </r>
    <r>
      <rPr>
        <sz val="12"/>
        <rFont val="Arial Narrow"/>
        <family val="2"/>
      </rPr>
      <t xml:space="preserve"> POUR CHAQUE SERVICE, INSCRIRE LE NOMBRE TOTAL  MENSUEL DE MALADES  HOSPITALISÉS ET DE CONSULTATIONS EXTERNES LISTES DANS LE REGISTRE, POUR LES 6 DERNIERS MOIS PRÉCÉDANT LE MOIS DE L'ENQUÊTE (EX. SI AUJOURD'HUI C'EST LE 14 MARS, INSCRIRE LES PATIENTS DE LA PÉRIODE ALLANT DU </t>
    </r>
    <r>
      <rPr>
        <sz val="12"/>
        <color indexed="10"/>
        <rFont val="Arial Narrow"/>
        <family val="2"/>
      </rPr>
      <t xml:space="preserve">1er SEPTEMBRE AU 28 Février, </t>
    </r>
    <r>
      <rPr>
        <sz val="12"/>
        <rFont val="Arial Narrow"/>
        <family val="2"/>
      </rPr>
      <t>AFIN DE COUVRIR 6 MOIS COMPLETS) . SI SANS OBJET, INSCRIRE "999"</t>
    </r>
  </si>
  <si>
    <t>ENQUÊTEUR : SI SUR RENDEZ-VOUS SEULEMENT, INSCRIRE 8, SI SANS OBJET, INSCRIRE "9"</t>
  </si>
  <si>
    <r>
      <rPr>
        <sz val="12"/>
        <rFont val="Arial Narrow"/>
        <family val="2"/>
      </rPr>
      <t xml:space="preserve">Code de </t>
    </r>
    <r>
      <rPr>
        <sz val="12"/>
        <color indexed="8"/>
        <rFont val="Arial Narrow"/>
        <family val="2"/>
      </rPr>
      <t>Services</t>
    </r>
  </si>
  <si>
    <t>a. Au sein de la Formation Sanitaire</t>
  </si>
  <si>
    <t>b. Stratégie avancée</t>
  </si>
  <si>
    <t>JOURS / SEMAINE</t>
  </si>
  <si>
    <t>Frs Congolais</t>
  </si>
  <si>
    <r>
      <rPr>
        <sz val="12"/>
        <rFont val="Arial Narrow"/>
        <family val="2"/>
      </rPr>
      <t xml:space="preserve">c. </t>
    </r>
    <r>
      <rPr>
        <sz val="12"/>
        <color indexed="8"/>
        <rFont val="Arial Narrow"/>
        <family val="2"/>
      </rPr>
      <t>UNITÉ</t>
    </r>
  </si>
  <si>
    <t>MOIS 1: le plus éloigné</t>
  </si>
  <si>
    <t>MOIS 2</t>
  </si>
  <si>
    <t>MOIS 3</t>
  </si>
  <si>
    <t>MOIS 4</t>
  </si>
  <si>
    <t>MOIS 5</t>
  </si>
  <si>
    <t>MOIS 6: le plus récent</t>
  </si>
  <si>
    <t>Service</t>
  </si>
  <si>
    <t>INTERNE</t>
  </si>
  <si>
    <t>EXTERNE</t>
  </si>
  <si>
    <t>Planning familial / clinique</t>
  </si>
  <si>
    <t>Pillule contraceptive</t>
  </si>
  <si>
    <t>|__|</t>
  </si>
  <si>
    <t>|__|__|__|__|__|__|</t>
  </si>
  <si>
    <t>par visite initiale</t>
  </si>
  <si>
    <t>|__|__|__|</t>
  </si>
  <si>
    <t>Injectables/ Depo-Provera</t>
  </si>
  <si>
    <t>par visite</t>
  </si>
  <si>
    <t>Insertion d'implant/Norplant</t>
  </si>
  <si>
    <t>par insertion (pose)</t>
  </si>
  <si>
    <t>Préservatifs masculins (il s'agit ici pas de l'achat mais de la consultation)</t>
  </si>
  <si>
    <t>Préservatifs féminins (il s'agit ici pas de l'achat mais de la consultation)</t>
  </si>
  <si>
    <t>Dispositif intra-utérin (DIU)</t>
  </si>
  <si>
    <t>par insertion</t>
  </si>
  <si>
    <t>Stérilisation féminine</t>
  </si>
  <si>
    <t>par intervention / acte</t>
  </si>
  <si>
    <t>Stérilisation masculine (Vasectomie)</t>
  </si>
  <si>
    <t xml:space="preserve">Diaphragme / Collier du cycle </t>
  </si>
  <si>
    <t>par unité</t>
  </si>
  <si>
    <t>Pillule du lendemain</t>
  </si>
  <si>
    <t>Inj. Norestera - Seyana Press</t>
  </si>
  <si>
    <t>par injection</t>
  </si>
  <si>
    <t>Spermicides</t>
  </si>
  <si>
    <t xml:space="preserve">MAMA </t>
  </si>
  <si>
    <t>Traitement infertilité</t>
  </si>
  <si>
    <t>Accouchement au sein de la formation sanitaire</t>
  </si>
  <si>
    <t>Accouchement spontané par voie basse (eutocique)</t>
  </si>
  <si>
    <t>par accouchement</t>
  </si>
  <si>
    <t>Accouchement par césarienne</t>
  </si>
  <si>
    <t>Accouchement dystocique</t>
  </si>
  <si>
    <t>Accouchement à domicile assisté par un personnel qualifié</t>
  </si>
  <si>
    <t>Soins post-nataux</t>
  </si>
  <si>
    <t xml:space="preserve">par visite </t>
  </si>
  <si>
    <t>Mère ayant bénéficie de la GATPA</t>
  </si>
  <si>
    <t>Vaccinations de Routine (il s'agit ici de la séance de Vaccination et pas du vaccin en tant que consommable)</t>
  </si>
  <si>
    <t>BCG</t>
  </si>
  <si>
    <t>par dose</t>
  </si>
  <si>
    <t>VPO 0</t>
  </si>
  <si>
    <t>VPO 1</t>
  </si>
  <si>
    <t>VPO 2</t>
  </si>
  <si>
    <t>VPO 3</t>
  </si>
  <si>
    <t>DTC-HepB Hib1</t>
  </si>
  <si>
    <t>DTC-HepB Hib2</t>
  </si>
  <si>
    <t>DTC-HepB Hib3</t>
  </si>
  <si>
    <t>PCV-13 (1)</t>
  </si>
  <si>
    <t>PCV-13 (2)</t>
  </si>
  <si>
    <t>PCV-13 (3)</t>
  </si>
  <si>
    <t>VAA</t>
  </si>
  <si>
    <t>VAR</t>
  </si>
  <si>
    <t>VITAMINE A</t>
  </si>
  <si>
    <t>|__+B+E58:T58</t>
  </si>
  <si>
    <t>Code de Services</t>
  </si>
  <si>
    <t>FCFA</t>
  </si>
  <si>
    <t>UNITÉ</t>
  </si>
  <si>
    <t>MOIS 1 : le plus éloigné</t>
  </si>
  <si>
    <t>MOIS 6 : le plus récent</t>
  </si>
  <si>
    <t>cette formation sanitaire offre-t- elle des services de [SERVICE] en son sein et/ou pendant les activités de stratégie avancéee ? ENQUÊTEUR : INSCRIRE A LA FOIS POUR LA FORMATION SANITAIRE ET POUR LA STRATEGIE AVANCEE.</t>
  </si>
  <si>
    <t>Quel est le montant total en FC exigé pour ce type de service? ENQUÊTEUR: SI AUCUN FRAIS, INSCRIRE «0». SI SANS OBJET, INSCRIRE "999 999"</t>
  </si>
  <si>
    <t>ENQUÊTEUR : POUR CHAQUE SERVICE, INSCRIRE LE NOMBRE TOTAL MENSUEL DE MALADES HOSPITALISÉS ET DE CONSULTATIONS EXTERNES LISTÉS DANS LE REGISTRE, POUR LES 6 DERNIERS MOIS PRÉCÉDANT LE MOIS DE L'ENQUÊTE (EX. SI AUJOURD'HUI C'EST LE 13 SEPTEMBRE, INSCRIRE LES PATIENTS DE LA PÉRIODE ALLANT DU 1er MARS AU 31 AOUT, AFIN DE COUVRIR 6 MOIS COMPLETS) . SI SANS OBJET, INSCRIRE "999"</t>
  </si>
  <si>
    <t>ENQUÊTEUR : SI SUR RENDEZ-VOUS SEULEMENT, INSCRIRE "8", SI SANS OBJET, INSCRIRE "9"</t>
  </si>
  <si>
    <t xml:space="preserve">2. S'il vous plaît noter le nombre total de patients inscrits dans le registre pendant les 6 derniers mois, en commençant par le dernier mois. 
</t>
  </si>
  <si>
    <t>Soins curatifs et préventifs</t>
  </si>
  <si>
    <t>Soins curatifs par médecin</t>
  </si>
  <si>
    <t xml:space="preserve">Soins curatifs par infirmier / Sage-femme </t>
  </si>
  <si>
    <t>Soins curatifs par Agent de santé communautaire</t>
  </si>
  <si>
    <t>Test de diagnostic rapide du paludisme</t>
  </si>
  <si>
    <t>par test</t>
  </si>
  <si>
    <t>Diagnostic en laboratoire du paludisme</t>
  </si>
  <si>
    <t>par analyse</t>
  </si>
  <si>
    <t>Traitement du paludisme par une polythérapie à base d'artésunate (ACT)</t>
  </si>
  <si>
    <t>Diagnostic en laboratoire de la tuberculose</t>
  </si>
  <si>
    <t>par nouveau cas</t>
  </si>
  <si>
    <t>Traitement de la tuberculose</t>
  </si>
  <si>
    <t>Consultations prénatales (CPN)</t>
  </si>
  <si>
    <t>Transfusion de sang</t>
  </si>
  <si>
    <t>par acte</t>
  </si>
  <si>
    <t xml:space="preserve">Prise en charge de la malnutrition </t>
  </si>
  <si>
    <r>
      <rPr>
        <sz val="12"/>
        <rFont val="Arial Narrow"/>
        <family val="2"/>
      </rPr>
      <t>p</t>
    </r>
    <r>
      <rPr>
        <sz val="12"/>
        <color indexed="8"/>
        <rFont val="Arial Narrow"/>
        <family val="2"/>
      </rPr>
      <t>ar traitement sous surveillance directe</t>
    </r>
  </si>
  <si>
    <t>Services liés aux Infections sexuellement transmissibles</t>
  </si>
  <si>
    <t>counselling (Conseil pour le Depistage Initié par le Prestataire DCIP) et distribution des préservatifs</t>
  </si>
  <si>
    <t>Diagnostic, traitement selon l'approche syndromique</t>
  </si>
  <si>
    <t>Services VIH / SIDA</t>
  </si>
  <si>
    <t xml:space="preserve">Conseil et Dépistage Volontaire </t>
  </si>
  <si>
    <t>Prévention de la transmission du VIH / Sida de la mère à l'enfant (PTME)</t>
  </si>
  <si>
    <t>Prophylaxie post-expositionnelle</t>
  </si>
  <si>
    <r>
      <rPr>
        <sz val="12"/>
        <color indexed="8"/>
        <rFont val="Arial Narrow"/>
        <family val="2"/>
      </rPr>
      <t>Traitement Antirétroviral (</t>
    </r>
    <r>
      <rPr>
        <sz val="12"/>
        <rFont val="Arial Narrow"/>
        <family val="2"/>
      </rPr>
      <t>ARV)</t>
    </r>
  </si>
  <si>
    <t>Soins d'urgence dans les 72 heures (en cas de viol)</t>
  </si>
  <si>
    <t xml:space="preserve">Séjour à l'hôpital </t>
  </si>
  <si>
    <t>par jour</t>
  </si>
  <si>
    <t>Évacuation en ambulance vers un autre centre de référence</t>
  </si>
  <si>
    <t xml:space="preserve">par transport </t>
  </si>
  <si>
    <t>Services Préscolaire</t>
  </si>
  <si>
    <t>Consultation Préscolaire</t>
  </si>
  <si>
    <t>FRAIS DES PRESTATIONS ET DES MEDICAMENTS</t>
  </si>
  <si>
    <t>Quel est le mode de paiement pour la consultation curative dans la Formation Sanitaire</t>
  </si>
  <si>
    <t>Forfait</t>
  </si>
  <si>
    <t xml:space="preserve"> |___| </t>
  </si>
  <si>
    <t>Acte</t>
  </si>
  <si>
    <t xml:space="preserve">Les patients paient-ils les frais de consultation ? </t>
  </si>
  <si>
    <t>Les patients paient-ils les frais de laboratoire pour les examens ?</t>
  </si>
  <si>
    <t>SANS OBJET</t>
  </si>
  <si>
    <t>Les patients paient-ils les frais de radiographie/imagerie médicale ?</t>
  </si>
  <si>
    <t xml:space="preserve"> |___|</t>
  </si>
  <si>
    <t>Les patients paient-ils les frais d'hospitalisation / Observation ?</t>
  </si>
  <si>
    <t>Les patients paient-ils les frais pour les consommables (ex : compresses, seringues, etc)?</t>
  </si>
  <si>
    <t>Les patients paient-ils les frais pour les médicaments?</t>
  </si>
  <si>
    <t>Qui fixe les prix des médicaments ?</t>
  </si>
  <si>
    <t>a. Chef de la formation sanitaire / personne en charge de la formation sanitaire</t>
  </si>
  <si>
    <t>b. Personnel de la formation sanitaire</t>
  </si>
  <si>
    <t>ENQUÊTEUR : LIRE TOUTES LES OPTIONS À HAUTE VOIX. POUR CHAQUE OPTION, INSCRIRE "1" SI LA RÉPONSE EST OUI, ET "2" SI C'EST  NON.</t>
  </si>
  <si>
    <t>d. Ministère de la Santé (Siège) - niveau national</t>
  </si>
  <si>
    <t xml:space="preserve">e. DPS/ Ministere provencial de sante  </t>
  </si>
  <si>
    <t>f. ECZS</t>
  </si>
  <si>
    <t>f. Relais communautaire ou leur représentant /leader</t>
  </si>
  <si>
    <t>g. Membres de la communauté</t>
  </si>
  <si>
    <t>h. Comité Directeur/gestion/santé (COSA/CODI/COGE)</t>
  </si>
  <si>
    <r>
      <rPr>
        <sz val="11"/>
        <color indexed="8"/>
        <rFont val="Arial Narrow"/>
        <family val="2"/>
      </rPr>
      <t>Pendant les</t>
    </r>
    <r>
      <rPr>
        <u/>
        <sz val="11"/>
        <color indexed="8"/>
        <rFont val="Arial Narrow"/>
        <family val="2"/>
      </rPr>
      <t xml:space="preserve"> 3 derniers mois</t>
    </r>
    <r>
      <rPr>
        <sz val="11"/>
        <color indexed="8"/>
        <rFont val="Arial Narrow"/>
        <family val="2"/>
      </rPr>
      <t xml:space="preserve">, à quelle fin  la formation sanitaire a utilisé les revenus des frais imposables aux usagers? </t>
    </r>
  </si>
  <si>
    <t>a. Infrastructure de la formation sanitaire</t>
  </si>
  <si>
    <t xml:space="preserve">b. Achat d'équipement et de fournitures pour la formation sanitaire </t>
  </si>
  <si>
    <t>c. Médicaments</t>
  </si>
  <si>
    <t>d. Activités du plan d'action de la formation sanitaire</t>
  </si>
  <si>
    <t>e. Consultations et médicaments des personnes indigentes</t>
  </si>
  <si>
    <t>f. Les salaires du personnel</t>
  </si>
  <si>
    <t>g. Des primes au rendement du personnel</t>
  </si>
  <si>
    <t>h. Autre, spécifiez</t>
  </si>
  <si>
    <t>Les personnes suivantes sont-elles exonérées de certains frais?</t>
  </si>
  <si>
    <t>a. Veuves</t>
  </si>
  <si>
    <t>b. Les enfants de moins de 5 ans</t>
  </si>
  <si>
    <t>c. Personnes âgées (plus de 60 ans)</t>
  </si>
  <si>
    <t>d. Orphelins</t>
  </si>
  <si>
    <t>e. Les patients tuberculeux</t>
  </si>
  <si>
    <t>f. Les malades du VIH/SIDA</t>
  </si>
  <si>
    <t>g. Les indigents / plus pauvres</t>
  </si>
  <si>
    <t>h. Les personnes physiquement handicapées</t>
  </si>
  <si>
    <t xml:space="preserve">i. Le personnel militaire </t>
  </si>
  <si>
    <t xml:space="preserve">j. Les femmes enceintes </t>
  </si>
  <si>
    <t>k. Les Réfugiés</t>
  </si>
  <si>
    <t>l. Autre, spécifiez</t>
  </si>
  <si>
    <t xml:space="preserve">Qui décide d'exonérer les patients du paiement de certains frais? </t>
  </si>
  <si>
    <t>c. Personnel d'Organisation Non Gouvernementale</t>
  </si>
  <si>
    <t>d. Ministère de la Santé (Siège)</t>
  </si>
  <si>
    <t>e. Division provinciale de la Santé</t>
  </si>
  <si>
    <t>f. Communes</t>
  </si>
  <si>
    <t>g. Action sociale</t>
  </si>
  <si>
    <t>h. Relais communautaire ou leur représentant /leader</t>
  </si>
  <si>
    <t>i. Membres de la communauté</t>
  </si>
  <si>
    <t>j. Comité de Gestion</t>
  </si>
  <si>
    <t>k. Autre, spécifiez:</t>
  </si>
  <si>
    <t>Les patients exonérés de frais reçoivent-ils une carte spéciale qui leur permet de recevoir des services gratuitement?</t>
  </si>
  <si>
    <t>Cette formation sanitaire participe-t-elle à une régime d'assurance maladie / mutuelle de santé?</t>
  </si>
  <si>
    <t>Quel type d'assurance maladie?</t>
  </si>
  <si>
    <t>Publique</t>
  </si>
  <si>
    <t>Mutuelle de sante</t>
  </si>
  <si>
    <t>Privée</t>
  </si>
  <si>
    <t>Les deux</t>
  </si>
  <si>
    <t>Quels sont les services couverts par ce régime d'assurance-maladie?</t>
  </si>
  <si>
    <t>a. Consultation de nourrisson (y compris la vaccination)</t>
  </si>
  <si>
    <t>b. Soins aux enfants malades</t>
  </si>
  <si>
    <t>c. Soins aux malades externes adultes</t>
  </si>
  <si>
    <t xml:space="preserve">d. La consulation prénatale  </t>
  </si>
  <si>
    <t xml:space="preserve">e. Soins d'accouchement </t>
  </si>
  <si>
    <t xml:space="preserve">f. Les soins post-partum </t>
  </si>
  <si>
    <t>g. Hospitalisations et soins aux patients hospitalisés</t>
  </si>
  <si>
    <t>h. Examens de laboratoire</t>
  </si>
  <si>
    <t>i. Radiographie</t>
  </si>
  <si>
    <t>j. Références/Evacuations</t>
  </si>
  <si>
    <t>A quoi est-ce que la formation sanitaire destine-t-elle les fonds collectés par le biais du régime d'assurance?</t>
  </si>
  <si>
    <t>a. Infrastructures de la formation sanitaire</t>
  </si>
  <si>
    <t>c. Approvisionnement  en médicaments</t>
  </si>
  <si>
    <t>e. Salaires du personnel</t>
  </si>
  <si>
    <t>f. Primes de rendement du personnel</t>
  </si>
  <si>
    <t>g.Consultations et médicaments des personnes couvertes par l'assurance</t>
  </si>
  <si>
    <t>h. Autre</t>
  </si>
  <si>
    <t xml:space="preserve">Autonomie </t>
  </si>
  <si>
    <t>PERSONNE INTERROGÉE: Responsable de la formation sanitaire</t>
  </si>
  <si>
    <t xml:space="preserve">Dans cette partie du questionnaire, j'aimerais savoir comment le travail est organisé et les décisions prises au sein de cette formation sanitaire. Toutes les réponses sont confidentielles. </t>
  </si>
  <si>
    <t xml:space="preserve">Je vais à présent vous lire une série de déclarations concernant la prise de décision et l'exercice de d'autorité au sein de cette formation sanitaire. Veuillez me dire si vous avez l'impression qu'elles sont  vérifiées, la plupart du temps, plus de la moitié du temps, moins de la moitié du temps, rarement ou jamais. </t>
  </si>
  <si>
    <t>`</t>
  </si>
  <si>
    <t xml:space="preserve">CODE DE LA RÉPONSE </t>
  </si>
  <si>
    <t>INSCRIRE LE CODE DE LA RÉPONSE</t>
  </si>
  <si>
    <t>LA PLUPART DU TEMPS</t>
  </si>
  <si>
    <t>PLUS DE LA MOITIÉ DU TEMPS</t>
  </si>
  <si>
    <t>MOINS DE LA MOITIE DU TEMPS</t>
  </si>
  <si>
    <t>RAREMENT</t>
  </si>
  <si>
    <t>JAMAIS</t>
  </si>
  <si>
    <t>Je suis en mesure d'allouer le budget de ma formation sanitaire en tenant compte des besoins - sans autorisation d'un niveau superieur. Il existe suffisamment de flexibilité dans mon budget.</t>
  </si>
  <si>
    <t>Je suis en mesure d'assigner des tâches et des activités au personnel de manière à atteindre les résultats escomptés pour la formation sanitaire. Il existe assez de flexibilité dans l'utilisation du personnel afin de parvenir à des solutions .</t>
  </si>
  <si>
    <t>L' équipe cadre zone de santé soutient mes décisions et actions visant à améliorer le rendement de la formation sanitaire.</t>
  </si>
  <si>
    <t>J'ai la liberté de choisir à qui confier telle ou telle tâche.</t>
  </si>
  <si>
    <t>J'ai la liberté de choisir les services à fournir par la formation sanitaire.</t>
  </si>
  <si>
    <t>J'ai suffisamment d'autorité me permettant d'obtenir les ressources dont j'ai besoin (médicaments, fournitures, financement) afin de répondre aux besoins de ma formation sanitaire.</t>
  </si>
  <si>
    <t>Je comprends très bien les politiques de santé et les procédures de soins.</t>
  </si>
  <si>
    <t>Les politiques et procédures sont des outils utiles me permettant de relever les défis qui se présentent à moi dans le cadre de la prestation des services et des rapports sur les activités.</t>
  </si>
  <si>
    <t>L' équipe cadre zone de santé me donne un feedback adéquat sur mon travail et le rendement de ma formation sanitaire.</t>
  </si>
  <si>
    <t>Observation directe</t>
  </si>
  <si>
    <t>ENQUÊTEUR : IL N'Y A PAS DE PERSONNE À INTERROGER POUR CETTE SECTION DU QUESTIONNAIRE. APRÈS AVOIR DEMANDÉ L'AUTORISATION, VOUS DEVEZ FAIRE LE TOUR DE LA FORMATION SANITAIRE ET OBSERVEZ LES POINTS DÉCRITS DANS CETTE SECTION.</t>
  </si>
  <si>
    <t>GENERAL</t>
  </si>
  <si>
    <t>ENREGISTRER LES RÉPONSES</t>
  </si>
  <si>
    <t>Existe-t-il une salle d'attente dans cette formation sanitaire? ENQUÊTEUR : CONFIRMER PAR OBSERVATION DIRECTE.</t>
  </si>
  <si>
    <t>Existe-il des Salles d'observations dans cette formation sanitaire?  ENQUÊTEUR : CONFIRMEZ PAR OBSERVATION DIRECTE.</t>
  </si>
  <si>
    <t>est-ce qu'on trouve aucune ordure (medicale, nouriture, ou autre) dans tous les salles mentionnées ci-dessus?</t>
  </si>
  <si>
    <t>Pas des ordures, VU</t>
  </si>
  <si>
    <t>Existe-t-il des salles séparées pour les hommes et les femmes en cas d'hospitalisation dans cette formation sanitaire (Hopital)? ENQUÊTEUR : CONFIRMEZ PAR OBSERVATION DIRECTE.</t>
  </si>
  <si>
    <t>(12.09a)</t>
  </si>
  <si>
    <t>Existe-t-il des toilettes fonctionnelles et  PROPRES dans cette formation sanitaire? ENQUÊTEUR : CONFIRMEZ PAR OBSERVATION DIRECTE.</t>
  </si>
  <si>
    <t>OUI, VU- et saines</t>
  </si>
  <si>
    <t>OUI, VU, mais pas saines</t>
  </si>
  <si>
    <t>Existe-t-il des toilettes séparées pour les hommes et les femmes? ENQUÊTEUR : CONFIRMEZ PAR OBSERVATION DIRECTE.</t>
  </si>
  <si>
    <t>Est-ce que la formation sanitaire dispose des logements d'astreinte(salle de garde) pour le personnel soignant qui est de garde en dehors des heures habituelles de travail, ex: la nuit? ENQUÊTEUR : CONFIRMEZ PAR OBSERVATION DIRECTE.</t>
  </si>
  <si>
    <r>
      <rPr>
        <sz val="11"/>
        <rFont val="Arial Narrow"/>
        <family val="2"/>
      </rPr>
      <t xml:space="preserve">Existe-t-il de l'eau pour le lavage des mains </t>
    </r>
    <r>
      <rPr>
        <u/>
        <sz val="11"/>
        <rFont val="Arial Narrow"/>
        <family val="2"/>
      </rPr>
      <t xml:space="preserve">et </t>
    </r>
    <r>
      <rPr>
        <sz val="11"/>
        <rFont val="Arial Narrow"/>
        <family val="2"/>
      </rPr>
      <t>du savon dans la zone de l'examen du patient</t>
    </r>
    <r>
      <rPr>
        <sz val="11"/>
        <color indexed="10"/>
        <rFont val="Arial Narrow"/>
        <family val="2"/>
      </rPr>
      <t xml:space="preserve"> </t>
    </r>
    <r>
      <rPr>
        <sz val="11"/>
        <rFont val="Arial Narrow"/>
        <family val="2"/>
      </rPr>
      <t>? ENQUÊTEUR : CONFIRMEZ PAR OBSERVATION DIRECTE.</t>
    </r>
  </si>
  <si>
    <r>
      <rPr>
        <sz val="11"/>
        <rFont val="Arial Narrow"/>
        <family val="2"/>
      </rPr>
      <t>Existe-t-il de Gel antiseptique pour le lavage des mains ou</t>
    </r>
    <r>
      <rPr>
        <u/>
        <sz val="11"/>
        <rFont val="Arial Narrow"/>
        <family val="2"/>
      </rPr>
      <t xml:space="preserve"> </t>
    </r>
    <r>
      <rPr>
        <sz val="11"/>
        <rFont val="Arial Narrow"/>
        <family val="2"/>
      </rPr>
      <t>du savon dans la zone de l'examen du patient  ? ENQUÊTEUR : CONFIRMEZ PAR OBSERVATION DIRECTE.</t>
    </r>
  </si>
  <si>
    <t>Existe-t-il un système d’évacuation des déchets (bac à ordures, fosse ou incinérateur)? ENQUÊTEUR : CONFIRMEZ PAR OBSERVATION DIRECTE.</t>
  </si>
  <si>
    <t>Existe-t-il des receptacles pour les objets pointus et tranchants? ENQUÊTEUR : CONFIRMEZ PAR OBSERVATION DIRECTE.</t>
  </si>
  <si>
    <t>AFFICHAGE DES FRAIS EXIGIBLES AUX USAGERS(le tarif)</t>
  </si>
  <si>
    <t>Y a-t-il des affiches dans la formation sanitaire qui précisent le montant des frais exigibles pour la consultation, acte, laboratoire etc..? ENQUÊTEUR : SI OUI, CHERCHEZ À VOIR LES AFFICHES DANS LA FORMATION SANITAIRE.</t>
  </si>
  <si>
    <t xml:space="preserve">Est ce que l'un des éléments suivants est affiché publiquement à l'intention des patients? </t>
  </si>
  <si>
    <t xml:space="preserve">Jours / heures de service </t>
  </si>
  <si>
    <r>
      <rPr>
        <sz val="11"/>
        <rFont val="Arial Narrow"/>
        <family val="2"/>
      </rPr>
      <t xml:space="preserve">ENQUÊTEUR : POUR CHACUN DES DOCUMENTS, DEMANDEZ À VOIR L'AFFICHE </t>
    </r>
    <r>
      <rPr>
        <u/>
        <sz val="11"/>
        <rFont val="Arial Narrow"/>
        <family val="2"/>
      </rPr>
      <t>ENREGISTREZ LES DONNES SELON LES CODES SUIVANTS</t>
    </r>
    <r>
      <rPr>
        <sz val="11"/>
        <rFont val="Arial Narrow"/>
        <family val="2"/>
      </rPr>
      <t>:</t>
    </r>
  </si>
  <si>
    <t>Rotation du personnel</t>
  </si>
  <si>
    <t>Contact de la Direction</t>
  </si>
  <si>
    <t>OUI ET VU ………….1</t>
  </si>
  <si>
    <t>Politique de gestion des plaintes et suggestions</t>
  </si>
  <si>
    <t>OUI, PAS VU……..….2</t>
  </si>
  <si>
    <t>Liste des devoirs du patient</t>
  </si>
  <si>
    <t>NON………..…….…..3</t>
  </si>
  <si>
    <t>Liste des prix des actes et services</t>
  </si>
  <si>
    <t xml:space="preserve">La Clôture de la Formation sanitaire existe-t-elle et bien entretenue?  
</t>
  </si>
  <si>
    <t>VU, bien entretenue</t>
  </si>
  <si>
    <t>VU, mal entretenue</t>
  </si>
  <si>
    <t>Pas Vu</t>
  </si>
  <si>
    <t xml:space="preserve">La Cour de la FOSA est-elle salubre? </t>
  </si>
  <si>
    <t>PROTOCOLES NATIONAUX</t>
  </si>
  <si>
    <t xml:space="preserve">ENQUÊTEUR : DEMANDEZ AU MÉDECIN DIRECTEUR OU A L'INFIRMIER TITULAIRE OU AU PERSONNEL LE PLUS INFORMÉ DE VOUS MONTRER LES PROTOCOLES DE SOINS CLINIQUES. </t>
  </si>
  <si>
    <t>Matériel pour la sensibilisation des patients, les séances de CCC(éducation sanitaire)= Boites à image, affiches ; vidéos depliants….)</t>
  </si>
  <si>
    <t>Ordinogramme (Stratégie Pratique et Traitement)</t>
  </si>
  <si>
    <t xml:space="preserve">VU </t>
  </si>
  <si>
    <t>Prise en charge intégrée des maladies de l'enfant (PCIME) livret comportant la fiche ou affiche murale</t>
  </si>
  <si>
    <t>Fiche de suivi de la croissance des enfants( CPS)</t>
  </si>
  <si>
    <t>VU -</t>
  </si>
  <si>
    <t>Protocole national sur le diagnostic et le traitement de la tuberculose (PATI5)</t>
  </si>
  <si>
    <t>Système National d'Information Sanitaire: directives</t>
  </si>
  <si>
    <t>Protocole national sur le diagnostic et le traitement du paludisme</t>
  </si>
  <si>
    <t>Protocole national portant sur la vaccination des enfants</t>
  </si>
  <si>
    <t>Normes et procédures en matière de santé de la reproduction</t>
  </si>
  <si>
    <t xml:space="preserve">Protocole national portant sur la prise en charge des infections sexuellement transmissibles </t>
  </si>
  <si>
    <t xml:space="preserve">Protocole national sur le dépistage du VIH, le counselling et le traitement </t>
  </si>
  <si>
    <t>Protocole national sur la Prévention de la transmission du VIH / SIDA de la Mère à l'Enfant (PTME)</t>
  </si>
  <si>
    <t>Liste des médicaments essentiels</t>
  </si>
  <si>
    <t>Plan national d'approvisionnement en médicaments</t>
  </si>
  <si>
    <t>Fiches de déclaration des effets indésirables des médicaments ou des vaccins</t>
  </si>
  <si>
    <t>Directives SONU (Soins Obstétricaux et Néonataux d'Urgence)</t>
  </si>
  <si>
    <t>Fiche de référence ou contre référence</t>
  </si>
  <si>
    <t xml:space="preserve">Existance des Rapports SNIS rempli pour les six (6) dernier mois </t>
  </si>
  <si>
    <t>Équipement (Observation directe)</t>
  </si>
  <si>
    <t>ENQUÊTEUR : IL N'Y A PAS DE PERSONNE À INTERROGER POUR CETTE SECTION DU QUESTIONNAIRE. APRÈS AVOIR DEMANDÉ L'AUTORISATION, VOUS DEVEZ FAIRE LE TOUR DE LA FORMATION SANITAIRE ET OBSERVER LES POINTS DÉCRITS DANS CETTE SECTION.</t>
  </si>
  <si>
    <t>Équipement général</t>
  </si>
  <si>
    <t xml:space="preserve">BIEN VOULOIR NOTER LA QUANTITE DE CHAQUE TYPE DE MATÉRIEL. NOTER "0" SI AUCUN DES MATÉRIELS NE FONCTIONNE </t>
  </si>
  <si>
    <t>QUANTITE OPERATIONNELLE</t>
  </si>
  <si>
    <t xml:space="preserve">Horloge munie d'une aiguille de secondes </t>
  </si>
  <si>
    <t xml:space="preserve">Mètre ruban </t>
  </si>
  <si>
    <t>Balance pour adultes</t>
  </si>
  <si>
    <t>Toise bébé</t>
  </si>
  <si>
    <t>Pèse-bébé</t>
  </si>
  <si>
    <t>Tensiomètre muni de brassard pour adultes</t>
  </si>
  <si>
    <t>Tensiomètre muni de brassard pour enfants</t>
  </si>
  <si>
    <t>Thermomètre</t>
  </si>
  <si>
    <t>Stéthoscope médical adulte</t>
  </si>
  <si>
    <t>Stéthoscope médical enfant</t>
  </si>
  <si>
    <t xml:space="preserve">Tubes pour perfusion </t>
  </si>
  <si>
    <t xml:space="preserve">cathéters appropries - 16, 18, 20, 22, 24  gauges </t>
  </si>
  <si>
    <t>Perfuseur</t>
  </si>
  <si>
    <t>Otoscope</t>
  </si>
  <si>
    <t>Source  d'oxygène</t>
  </si>
  <si>
    <t>Sonde d'intubation enfants</t>
  </si>
  <si>
    <t>Sonde d'intubation adultes</t>
  </si>
  <si>
    <t>Ballon et masque de ventilation ambu adulte</t>
  </si>
  <si>
    <t>Ballon ambu et masque de ventilation enfant</t>
  </si>
  <si>
    <t>Civière/brancard</t>
  </si>
  <si>
    <t>Ciseau</t>
  </si>
  <si>
    <t xml:space="preserve">Petit matériel de chirurgie pour des actes tels que l'incision, le drainage et les sutures (scalpel) </t>
  </si>
  <si>
    <t>Respirateur électrique fonctionnel</t>
  </si>
  <si>
    <t>Aspirateur</t>
  </si>
  <si>
    <t>microperfuseur</t>
  </si>
  <si>
    <t>Matériel de stérilisation</t>
  </si>
  <si>
    <t xml:space="preserve">BIEN VOULOIR NOTER LA QUANTITÉ DE CHAQUE TYPE DE MATÉRIEL. NOTER "0" SI LE MATÉRIEL NE FONCTIONNE PAS OU N'EST PAS DISPONIBLE. </t>
  </si>
  <si>
    <t xml:space="preserve">QUANTITE DISPONIBLE
</t>
  </si>
  <si>
    <t>Autoclave électrique (pression et chaleur humide)</t>
  </si>
  <si>
    <t>Autoclave non-électrique (pression et chaleur humide)</t>
  </si>
  <si>
    <t>Stérilisateur électrique (Poupinel)</t>
  </si>
  <si>
    <t>Bouilloire ou chauffe-eau électrique (sans pression)</t>
  </si>
  <si>
    <t>Marmite non électrique avec couvercle (chauffage à vapeur)</t>
  </si>
  <si>
    <t xml:space="preserve">Source de chaleur pour les appareils non électriques </t>
  </si>
  <si>
    <t xml:space="preserve">Matériel de consultations prénatales </t>
  </si>
  <si>
    <t xml:space="preserve">BIEN VOULOIR NOTER LA QUANTITÉ DE CHAQUE TYPE DE MATÉRIEL. NOTER 00 SI LE MATÉRIEL NE FONCTIONNE PAS OU N'EST PAS DISPONIBLE. </t>
  </si>
  <si>
    <t>Table de consultation gynécologique</t>
  </si>
  <si>
    <t>Réglette ou courbe d'estimation de la date d'accouchement (Gravidogramme)</t>
  </si>
  <si>
    <t>Stéthoscope obstétrical</t>
  </si>
  <si>
    <t>Sonicaid</t>
  </si>
  <si>
    <t>e</t>
  </si>
  <si>
    <t>Echographe</t>
  </si>
  <si>
    <t>Speculum</t>
  </si>
  <si>
    <t>Lampe baladeuse/torche</t>
  </si>
  <si>
    <t>l</t>
  </si>
  <si>
    <t>Toise adulte</t>
  </si>
  <si>
    <t>( E )</t>
  </si>
  <si>
    <t>Matériel pour accouchement et soins aux nouveaux-nés</t>
  </si>
  <si>
    <t>Table d'accouchement</t>
  </si>
  <si>
    <t>Partogramme</t>
  </si>
  <si>
    <t>Éclairage salle accouchement (nombre de lampes)</t>
  </si>
  <si>
    <t>Materiel d'aspiration manuel</t>
  </si>
  <si>
    <t>Matériel d'aspiration électrique</t>
  </si>
  <si>
    <t>Ballon de réanimation, nouveau-né</t>
  </si>
  <si>
    <t xml:space="preserve">Pince pour cordon ombilical </t>
  </si>
  <si>
    <t>Bande stérile</t>
  </si>
  <si>
    <t>Fil de suture absorbable</t>
  </si>
  <si>
    <t>Fil de suture non absorbable</t>
  </si>
  <si>
    <t>Serviettes propres</t>
  </si>
  <si>
    <t>Rasoir propre</t>
  </si>
  <si>
    <t>Coton stérile ou gaze hydrophile (pour le nettoyage de la bouche et du nez du bébé)</t>
  </si>
  <si>
    <t>Plateau stérile</t>
  </si>
  <si>
    <t>Contenant en plastique muni d'une doublure en plastique pour jeter le placenta</t>
  </si>
  <si>
    <t>Contenant en plastique muni d'une doublure en plastique pour les déchets médicaux (gaze de pansements, etc.)</t>
  </si>
  <si>
    <t>Stéthoscope nouveau né</t>
  </si>
  <si>
    <t>Bassin reniforme</t>
  </si>
  <si>
    <t>Bol en acier</t>
  </si>
  <si>
    <t>Tablier de protection et alèse en plastique</t>
  </si>
  <si>
    <t>Pinces pour pansements</t>
  </si>
  <si>
    <t>Pinces utérines</t>
  </si>
  <si>
    <t>Porte-aiguille</t>
  </si>
  <si>
    <t>Pinces (hémostatique)</t>
  </si>
  <si>
    <t>Ventouse obstétricale</t>
  </si>
  <si>
    <t>Dilatateur utérin</t>
  </si>
  <si>
    <t>Curette, uterine</t>
  </si>
  <si>
    <t>Écarteur vaginal (Valves)</t>
  </si>
  <si>
    <t>Masque et ballon d'anesthésie (ballon de type Ambu)</t>
  </si>
  <si>
    <t>Compresses stériles</t>
  </si>
  <si>
    <t>Bouteille d'oxygène</t>
  </si>
  <si>
    <t>Réfrigérateur unité de sang</t>
  </si>
  <si>
    <t>Couveuse</t>
  </si>
  <si>
    <t>Lunettes de protection</t>
  </si>
  <si>
    <t>Lampes torches</t>
  </si>
  <si>
    <t>Cathéter vésical</t>
  </si>
  <si>
    <t>Forceps</t>
  </si>
  <si>
    <t>Registre d'accouchements</t>
  </si>
  <si>
    <t>Stockage et disponibilité des médicaments et vaccins</t>
  </si>
  <si>
    <t>PERSONNE INTERROGÉE: PHARMACIEN, MÉDECIN DIRECTEUR OU INFIRMIER TITULAIRE OU LE MEMBRE DU PERSONNEL LE MIEUX INFORMÉ</t>
  </si>
  <si>
    <t>Maintenant, j'aimerais vous poser une question sur le stockage et la disponibilité des médicaments dans la Formation sanitaire</t>
  </si>
  <si>
    <t>Où est ce que la formation sanitaire s'approvisionne t-elle en médicament?</t>
  </si>
  <si>
    <t>Dépôt du Bureau central de la zone</t>
  </si>
  <si>
    <t>Central d'achat des médicaments essentiels</t>
  </si>
  <si>
    <t>Organisation Non Gouvernementale</t>
  </si>
  <si>
    <t>ENQUÊTEUR : LIRE TOUTES LES OPTIONS À HAUTE VOIX. POUR CHAQUE OPTION, ENREGISTRER "1" SI LA RÉPONSE EST OUI, ET "2" SI C'EST  NON.</t>
  </si>
  <si>
    <t>Réseaux religieux</t>
  </si>
  <si>
    <t>Aupres des fournisseurs privés</t>
  </si>
  <si>
    <t>A quelle fréquence la formation sanitaire s'approvisionne-t-elle en médicaments?</t>
  </si>
  <si>
    <t>Chaque mois</t>
  </si>
  <si>
    <t>Chaque trimestre</t>
  </si>
  <si>
    <t>En cas de besoin ( à tout moment)</t>
  </si>
  <si>
    <t>Quel est votre niveau de satisfaction de trois dernières commandes réalisées ?</t>
  </si>
  <si>
    <t>Très satisfaisant (plus de 80%)</t>
  </si>
  <si>
    <t>Satisfaisant (60 à 79%)</t>
  </si>
  <si>
    <t>Pas du tout satisfaisant (50-59%</t>
  </si>
  <si>
    <t>Non satisfaisant (en dessous de 50%)</t>
  </si>
  <si>
    <t>Comment la formation Sanitaire gère t-elle les medicaments perimés</t>
  </si>
  <si>
    <t>BRULER / INCINÉRER</t>
  </si>
  <si>
    <t>JETER AUX ORDURES</t>
  </si>
  <si>
    <t>ENFOUISSEMENT AU SOL</t>
  </si>
  <si>
    <t>Est ce que les personnes suivantes ont le droit d'approvisionner ce centre en médicaments ou matériels.......?</t>
  </si>
  <si>
    <t>Médecin Inspecteur provincial</t>
  </si>
  <si>
    <t>Chef de service ou Chef d'unité</t>
  </si>
  <si>
    <t>Pouvez-vous me conduire à l'endroit où l'on stocke les médicaments dans cette formation sanitaire ?</t>
  </si>
  <si>
    <t xml:space="preserve">Non, il n'existe pas un tel endroit </t>
  </si>
  <si>
    <t>ENQUÊTEUR : VERIFIEZ SI CETTE SALLE EST  SÉPARÉE DE CELLE DE LA VENTE DES MÉDICAMENTS?</t>
  </si>
  <si>
    <t>Pendant combien d'heures la pharmacie est-elle ouverte pour chacun des jours suivants ?</t>
  </si>
  <si>
    <t xml:space="preserve">Cette pharmacie sert-elle seulement à garder et distribuer les médicaments ou sert-elle à autre chose? </t>
  </si>
  <si>
    <t xml:space="preserve">Seulement à garder et distribuer les médicaments </t>
  </si>
  <si>
    <t>Elle sert aussi à autre chose</t>
  </si>
  <si>
    <t>Peut-on fermer les portes et fenêtres pour la sécurité de la pharmacie ?</t>
  </si>
  <si>
    <t>ENQUÊTEUR : EST CE QUE LA ZONE DE STOCKAGE DES MÉDICAMENTS EST PROPRE, UN PEU SALE, OU SALE?</t>
  </si>
  <si>
    <t>PROPRE</t>
  </si>
  <si>
    <t xml:space="preserve">UN PEU SALE </t>
  </si>
  <si>
    <t>SALE</t>
  </si>
  <si>
    <t xml:space="preserve">ENQUÊTEUR : EST CE QUE LE PLAFOND, LES MURS, LE SOL ET LES FENÊTRES ONT L'AIR SEC ET A L'ABRI DE TOUTES INFILTRATION D'EAU? </t>
  </si>
  <si>
    <t>SECS, PAS DE TRACES D'INFILTRATION D'EAU</t>
  </si>
  <si>
    <t>SECS MAIS IL Y A DES TRACES D'INFILTRATION D'EAU</t>
  </si>
  <si>
    <t>HUMIDITÉ / EAU</t>
  </si>
  <si>
    <t>ENQUÊTEUR : LES FENÊTRES SONT-ELLES PROTÉGÉES CONTRE LES RAYONS DU SOLEIL?</t>
  </si>
  <si>
    <t>FENÊTRES COUVERTES</t>
  </si>
  <si>
    <t>FENÊTRES NON COUVERTES</t>
  </si>
  <si>
    <t>PAS DE FENÊTRES</t>
  </si>
  <si>
    <t>ENQUÊTEUR : LES MÉDICAMENTS SONT-ILS STOCKES SUR UNE PLATEFORME SURÉLEVÉE?</t>
  </si>
  <si>
    <t xml:space="preserve"> Est-ce que la pharmacie tient une fiche ou un registre de stocks? ENQUÊTEUR : SI OUI, DEMANDEZ A VOIR CETTE FICHE OU REGISTRE</t>
  </si>
  <si>
    <t>Quelle est la quantité de [MEDICAMENTS] en unite par dosage</t>
  </si>
  <si>
    <t>A combien est-ce que vous vendez la cure de [MÉDICAMENT] aux patients?</t>
  </si>
  <si>
    <t xml:space="preserve">Quelle quantité de [MÉDICAMENT] est disponible en stock en  ce moment?  </t>
  </si>
  <si>
    <t>Pendant les 30 derniers jours, y a-t-il eu rupture de stock de ce médicament à un moment donné?</t>
  </si>
  <si>
    <t>Pendant les 30 derniers jours, ce médicament a été en rupture durant combien de jours?</t>
  </si>
  <si>
    <t>►PROCHAIN MEDICAMENT</t>
  </si>
  <si>
    <t>Médicaments usuels</t>
  </si>
  <si>
    <t>Pommade Tétracycline ophthalmologique</t>
  </si>
  <si>
    <t>Tube</t>
  </si>
  <si>
    <t>Paracétamol comprimés</t>
  </si>
  <si>
    <t>Comprimé</t>
  </si>
  <si>
    <t>Paracétamol (sirop)</t>
  </si>
  <si>
    <t>flacon</t>
  </si>
  <si>
    <t>Amoxicilline (comprimé ou capsule)</t>
  </si>
  <si>
    <t>plaquette</t>
  </si>
  <si>
    <t>Amoxicilline (sirop)</t>
  </si>
  <si>
    <t>Amoxicilline (injectable)</t>
  </si>
  <si>
    <t>Solution de réhydration orale (SRO)</t>
  </si>
  <si>
    <t>sachet</t>
  </si>
  <si>
    <t>Fer (avec ou sans acide folique)</t>
  </si>
  <si>
    <t>Acide folique</t>
  </si>
  <si>
    <t>Cotrimoxazole comprimés</t>
  </si>
  <si>
    <t>Cotrimoxazole sirop</t>
  </si>
  <si>
    <t>Vitamine A</t>
  </si>
  <si>
    <t>gellule</t>
  </si>
  <si>
    <t>Serum physiologique (0,9%)</t>
  </si>
  <si>
    <t>poche/flacon (Baxter)</t>
  </si>
  <si>
    <t>Eau stérile (eau distillée)</t>
  </si>
  <si>
    <t>Liquide de Ringer</t>
  </si>
  <si>
    <t>Serum glucosé isotonique</t>
  </si>
  <si>
    <t>Solution d'hémacel</t>
  </si>
  <si>
    <t>Ampicilline</t>
  </si>
  <si>
    <t>ampoule</t>
  </si>
  <si>
    <t>Benzathine Benzypénicilline (Extencelline)</t>
  </si>
  <si>
    <t>Phénoxyméthylpenicilline (Peni-V)</t>
  </si>
  <si>
    <t>Cloxacilline</t>
  </si>
  <si>
    <t>Mébendazole</t>
  </si>
  <si>
    <t>Métronidazole comprimés</t>
  </si>
  <si>
    <t>Meéronidazole (sirop)</t>
  </si>
  <si>
    <t>Flacon</t>
  </si>
  <si>
    <t>Miconazole crème</t>
  </si>
  <si>
    <t>tube</t>
  </si>
  <si>
    <t>Furosémide (Comprimé)</t>
  </si>
  <si>
    <t>Furosémide (Ampoule)</t>
  </si>
  <si>
    <t>Hydrocortisone</t>
  </si>
  <si>
    <t>Polyvidoneiodée(betadine)</t>
  </si>
  <si>
    <t>Alcool éthylique (96%)</t>
  </si>
  <si>
    <t>Compresse</t>
  </si>
  <si>
    <t>Paquet</t>
  </si>
  <si>
    <t>Coton</t>
  </si>
  <si>
    <t>Gants chirurgicaux</t>
  </si>
  <si>
    <t>paquets</t>
  </si>
  <si>
    <t>Gants de soins</t>
  </si>
  <si>
    <t>Intranul</t>
  </si>
  <si>
    <t>1 unité</t>
  </si>
  <si>
    <t>Seringue</t>
  </si>
  <si>
    <t>Aspirine comprimés</t>
  </si>
  <si>
    <t>Ibuprofène comprimés</t>
  </si>
  <si>
    <t>Butylscopolamine (Buscopant)</t>
  </si>
  <si>
    <t>Métoclopramide</t>
  </si>
  <si>
    <t>Chlorpheniramine 2 mg</t>
  </si>
  <si>
    <t>Doxycycline 100 mg caps</t>
  </si>
  <si>
    <t>Gants steriles</t>
  </si>
  <si>
    <t>paire</t>
  </si>
  <si>
    <t>Sulfadoxine/pyrimethamine 500 mg cp</t>
  </si>
  <si>
    <t>Sulfate de Fer 325 mg cp</t>
  </si>
  <si>
    <t>Planning familial</t>
  </si>
  <si>
    <t>Préservatif féminin</t>
  </si>
  <si>
    <t>Préservatif masculin</t>
  </si>
  <si>
    <t>Colier de cycle – Diaphragme</t>
  </si>
  <si>
    <t>Progestérone seul (Ovrette, POP)</t>
  </si>
  <si>
    <t>Contraception orale combinée (Lo-femenal, COC)</t>
  </si>
  <si>
    <t>Plaquette</t>
  </si>
  <si>
    <t>Contraception d'urgence (Norlevo)</t>
  </si>
  <si>
    <t xml:space="preserve"> Depo-provera, ampoule inj.</t>
  </si>
  <si>
    <t xml:space="preserve"> Jadelle (Norplant, nouvelle formule)</t>
  </si>
  <si>
    <t>Dispositif Intra utérine (DIU)</t>
  </si>
  <si>
    <t>55a</t>
  </si>
  <si>
    <t>Sayana Press</t>
  </si>
  <si>
    <t xml:space="preserve">Paludisme </t>
  </si>
  <si>
    <t>Quinine comprimé 250mg ,300mg et 500mg</t>
  </si>
  <si>
    <t>1 comprimé</t>
  </si>
  <si>
    <t>Quinine injectable 250mg</t>
  </si>
  <si>
    <t>Injectable</t>
  </si>
  <si>
    <t>Quinine injectable 300mg</t>
  </si>
  <si>
    <t>Quinine injectable 500mg</t>
  </si>
  <si>
    <t>Quinine injectable 600mg</t>
  </si>
  <si>
    <t>Traitement associé à base d'artémisine (Artésunate+ amodiaquine) enfant</t>
  </si>
  <si>
    <t>Traitement associé à base d'artémisine (Artésunate+ amodiaquine) adulte</t>
  </si>
  <si>
    <t xml:space="preserve">Traitement associé à base d'artémisine (Artésunate+ luméfantrine) Enfant </t>
  </si>
  <si>
    <t>Traitement associé à base d'artémisine (Artésunate+ luméfantrine) Adulte</t>
  </si>
  <si>
    <t>sirop</t>
  </si>
  <si>
    <t>Fansidar / Sulfadoxine-Pyrimethamine (SP)</t>
  </si>
  <si>
    <t xml:space="preserve"> comprimé</t>
  </si>
  <si>
    <t>Rifampicine</t>
  </si>
  <si>
    <t>boîte</t>
  </si>
  <si>
    <t>Streptomycine</t>
  </si>
  <si>
    <t>Isoniazide (INH)</t>
  </si>
  <si>
    <t>Pyrazinamide</t>
  </si>
  <si>
    <t>Ethambutol</t>
  </si>
  <si>
    <t>Rifampicine+Isoniazide+Pyrazinamide+Ethambutol</t>
  </si>
  <si>
    <t>Rifampicine+Isoniazide</t>
  </si>
  <si>
    <t>Rifampicine+Isoniazide+Ethambutol</t>
  </si>
  <si>
    <t xml:space="preserve">Rifampicine+Isoniazide+Pyrazinamide </t>
  </si>
  <si>
    <t>Soins obstétricaux d'urgence</t>
  </si>
  <si>
    <t>Sulfate de Magnésium</t>
  </si>
  <si>
    <t>Ampoule</t>
  </si>
  <si>
    <t xml:space="preserve">Diazépam </t>
  </si>
  <si>
    <t>Diazépam Injectable</t>
  </si>
  <si>
    <t>Misoprostol</t>
  </si>
  <si>
    <t>Oxytocine</t>
  </si>
  <si>
    <t>Gluconate de calcium</t>
  </si>
  <si>
    <t>Hydralazine injectable</t>
  </si>
  <si>
    <t xml:space="preserve">Dexamethasone </t>
  </si>
  <si>
    <t>Betaméthasone</t>
  </si>
  <si>
    <t>Lidocaine</t>
  </si>
  <si>
    <t>Vitamine K</t>
  </si>
  <si>
    <t>Vaccins</t>
  </si>
  <si>
    <t>Bacille Calmette-Guérin (BCG)</t>
  </si>
  <si>
    <t>1 dose</t>
  </si>
  <si>
    <t>Vaccin oral contre la Polio</t>
  </si>
  <si>
    <t>Toxoîde Anti Tétanique (VAT)</t>
  </si>
  <si>
    <t>Pentavalent (DTC, l'hépatite B, Haemophilus influenzae B)</t>
  </si>
  <si>
    <t>Vaccin contre la rougeole</t>
  </si>
  <si>
    <t>Vaccin contre la fièvre jaune</t>
  </si>
  <si>
    <t>Vaccin contre la méningite</t>
  </si>
  <si>
    <t>Pneumo 13</t>
  </si>
  <si>
    <t>Trousse de diagnostic rapide</t>
  </si>
  <si>
    <t>Kit de diagnostic rapide du paludisme</t>
  </si>
  <si>
    <t>Kit de dépistage du VIH</t>
  </si>
  <si>
    <t>Kit de test biologique de grossesse</t>
  </si>
  <si>
    <t xml:space="preserve">Test de syphilis </t>
  </si>
  <si>
    <t>Kit d'analyse des urines (albumine et sucre)</t>
  </si>
  <si>
    <t>Kit de transfusion sanguine</t>
  </si>
  <si>
    <t>Kit Glycémie</t>
  </si>
  <si>
    <t>/</t>
  </si>
  <si>
    <t xml:space="preserve">Que faites-vous lorsque cette formation sanitaire  est en rupture de médicaments tels que le Coartem, l'Amoxycilline etc.?                </t>
  </si>
  <si>
    <t>INFORME LE RESPONSABLE DE LA FORMATION SANITAIRE</t>
  </si>
  <si>
    <t>APPELE LA PHARMACIE DE LA ZONE</t>
  </si>
  <si>
    <t>ON APPELLE L'ÉQUIPE CADRE DE LA ZONE</t>
  </si>
  <si>
    <t xml:space="preserve">ON ACHÈTE LES MÉDICAMENTS SUR PLACE, PHARMACIES PRIVEES </t>
  </si>
  <si>
    <t xml:space="preserve">ON ACHETE LES MEDICAMENTS AU MARCHE DE LA LOCALITÉ </t>
  </si>
  <si>
    <t>ENQUÊTEUR : NE LISEZ PAS LES OPTIONS. POUR CHAQUE OPTION, ENREGISTRER "1" SI LA RÉPONSE EST MENTIONNEE, ET "2" SI LA REPONSE  N'EST PAS MENTIONNEE.</t>
  </si>
  <si>
    <t>NOUS DEMANDONS AUX PATIENTS D'ALLER ACHETER AU MARCHE DE LA LOCALITÉ</t>
  </si>
  <si>
    <t>NOUS ALLONS A LA CENTRALE D'ACHAT DES MEDICAMENTS ESSENTIELS</t>
  </si>
  <si>
    <t>Division Provinciale de la Santé (DPS)</t>
  </si>
  <si>
    <t>Au cours des 30 derniers jours, y a-t-il eu rupture de stock de désinfectant (s) dans la formation sanitaire?</t>
  </si>
  <si>
    <t>► RESULTAT DE l'INTERVIEW</t>
  </si>
  <si>
    <t>Au cours des 30 derniers jours, pendant combien de jours y a-t-il eu rupture de stock de désinfectant (s) dans la formation sanitaire? [INSCRIRE '00' SI PAS DE RUPTURE DE STOCK]</t>
  </si>
  <si>
    <t>RESULTAT DE l'INTERVIEW</t>
  </si>
  <si>
    <t>ENTIEREMENT REMPLI</t>
  </si>
  <si>
    <t>PARTIELLEMENT REMPLI</t>
  </si>
  <si>
    <t>LE RESPONSABLE A REFUSÉ L'ENTREVUE</t>
  </si>
  <si>
    <t>LE RESPONSABLE EST ABSENT ( LE PERSONNEL PRESENT N'EST PAS AUTORISÉ)</t>
  </si>
  <si>
    <t>LA FORMATION SANITAIRE EST VIDE (AUCUN MEMBRE DU PERSONNEL N'EST PRESENT)</t>
  </si>
  <si>
    <t>AUTRE, PRÉCISER: _______________________</t>
  </si>
  <si>
    <t>Province (DPS):</t>
  </si>
  <si>
    <r>
      <t xml:space="preserve">Au cours des </t>
    </r>
    <r>
      <rPr>
        <u/>
        <sz val="10"/>
        <color indexed="8"/>
        <rFont val="Arial Narrow"/>
        <family val="2"/>
      </rPr>
      <t>6 derniers mois</t>
    </r>
    <r>
      <rPr>
        <sz val="10"/>
        <color indexed="8"/>
        <rFont val="Arial Narrow"/>
        <family val="2"/>
      </rPr>
      <t>, combien de cas de Paludisme à Plasmodium Falciparum (PF) ont été confirmés par le laboratoire dans cette formation sanitaire? 
                                                                                ENQUÊTEUR : VÉRIFIER LES REGISTRES.</t>
    </r>
  </si>
  <si>
    <r>
      <t>Traité</t>
    </r>
    <r>
      <rPr>
        <sz val="12"/>
        <color indexed="10"/>
        <rFont val="Arial Narrow"/>
        <family val="2"/>
      </rPr>
      <t>e</t>
    </r>
    <r>
      <rPr>
        <sz val="12"/>
        <rFont val="Arial Narrow"/>
        <family val="2"/>
      </rPr>
      <t xml:space="preserve"> à l'extérieur de la formation sanitaire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</si>
</sst>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_);\(0\)"/>
    <numFmt numFmtId="166" formatCode="0.00_);\(0.00\)"/>
    <numFmt numFmtId="167" formatCode="0."/>
    <numFmt numFmtId="168" formatCode="_(* #,##0.00_);_(* \(#,##0.00\);_(* \-??_);_(@_)"/>
  </numFmts>
  <fonts count="112" x14ac:knownFonts="1">
    <font>
      <sz val="10"/>
      <name val="Arial"/>
    </font>
    <font>
      <sz val="11"/>
      <color indexed="8"/>
      <name val="Calibri"/>
      <family val="2"/>
    </font>
    <font>
      <sz val="11"/>
      <color indexed="9"/>
      <name val="Calibri"/>
      <family val="2"/>
    </font>
    <font>
      <sz val="11"/>
      <color indexed="10"/>
      <name val="Calibri"/>
      <family val="2"/>
    </font>
    <font>
      <sz val="11"/>
      <color indexed="20"/>
      <name val="Calibri"/>
      <family val="2"/>
    </font>
    <font>
      <b/>
      <sz val="11"/>
      <color indexed="52"/>
      <name val="Calibri"/>
      <family val="2"/>
    </font>
    <font>
      <b/>
      <sz val="11"/>
      <color indexed="53"/>
      <name val="Calibri"/>
      <family val="2"/>
    </font>
    <font>
      <sz val="11"/>
      <color indexed="53"/>
      <name val="Calibri"/>
      <family val="2"/>
    </font>
    <font>
      <b/>
      <sz val="11"/>
      <color indexed="9"/>
      <name val="Calibri"/>
      <family val="2"/>
    </font>
    <font>
      <sz val="10"/>
      <name val="Arial"/>
      <family val="2"/>
    </font>
    <font>
      <sz val="11"/>
      <color indexed="62"/>
      <name val="Calibri"/>
      <family val="2"/>
    </font>
    <font>
      <i/>
      <sz val="11"/>
      <color indexed="23"/>
      <name val="Calibri"/>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16"/>
      <name val="Calibri"/>
      <family val="2"/>
    </font>
    <font>
      <sz val="11"/>
      <color indexed="60"/>
      <name val="Calibri"/>
      <family val="2"/>
    </font>
    <font>
      <sz val="8"/>
      <name val="Arial Narrow"/>
      <family val="2"/>
    </font>
    <font>
      <sz val="10"/>
      <name val="Verdana"/>
      <family val="2"/>
    </font>
    <font>
      <sz val="8"/>
      <name val="Arial"/>
      <family val="2"/>
    </font>
    <font>
      <b/>
      <sz val="11"/>
      <color indexed="63"/>
      <name val="Calibri"/>
      <family val="2"/>
    </font>
    <font>
      <b/>
      <sz val="18"/>
      <color indexed="56"/>
      <name val="Cambria"/>
      <family val="2"/>
    </font>
    <font>
      <b/>
      <sz val="11"/>
      <color indexed="8"/>
      <name val="Calibri"/>
      <family val="2"/>
    </font>
    <font>
      <b/>
      <sz val="16"/>
      <name val="Arial Narrow"/>
      <family val="2"/>
    </font>
    <font>
      <b/>
      <sz val="11"/>
      <color indexed="8"/>
      <name val="Arial Narrow"/>
      <family val="2"/>
    </font>
    <font>
      <b/>
      <sz val="11"/>
      <name val="Arial Narrow"/>
      <family val="2"/>
    </font>
    <font>
      <b/>
      <sz val="12"/>
      <name val="Arial Narrow"/>
      <family val="2"/>
    </font>
    <font>
      <b/>
      <sz val="14"/>
      <name val="Arial Narrow"/>
      <family val="2"/>
    </font>
    <font>
      <b/>
      <sz val="14"/>
      <color indexed="9"/>
      <name val="Arial Narrow"/>
      <family val="2"/>
    </font>
    <font>
      <sz val="14"/>
      <name val="Verdana"/>
      <family val="2"/>
    </font>
    <font>
      <b/>
      <sz val="10"/>
      <color indexed="9"/>
      <name val="Arial Narrow"/>
      <family val="2"/>
    </font>
    <font>
      <b/>
      <sz val="8"/>
      <name val="Arial Narrow"/>
      <family val="2"/>
    </font>
    <font>
      <sz val="10"/>
      <name val="Arial Narrow"/>
      <family val="2"/>
    </font>
    <font>
      <sz val="8"/>
      <color indexed="10"/>
      <name val="Arial Narrow"/>
      <family val="2"/>
    </font>
    <font>
      <u/>
      <sz val="10"/>
      <name val="Arial Narrow"/>
      <family val="2"/>
    </font>
    <font>
      <u/>
      <sz val="8"/>
      <color indexed="10"/>
      <name val="Arial Narrow"/>
      <family val="2"/>
    </font>
    <font>
      <sz val="10"/>
      <color indexed="17"/>
      <name val="Arial Narrow"/>
      <family val="2"/>
    </font>
    <font>
      <sz val="6"/>
      <color indexed="10"/>
      <name val="Arial Narrow"/>
      <family val="2"/>
    </font>
    <font>
      <sz val="7"/>
      <name val="Arial Narrow"/>
      <family val="2"/>
    </font>
    <font>
      <sz val="11"/>
      <name val="Arial Black"/>
      <family val="2"/>
    </font>
    <font>
      <strike/>
      <sz val="8"/>
      <color indexed="10"/>
      <name val="Arial Narrow"/>
      <family val="2"/>
    </font>
    <font>
      <b/>
      <sz val="10"/>
      <color indexed="9"/>
      <name val="Arial"/>
      <family val="2"/>
    </font>
    <font>
      <b/>
      <sz val="8"/>
      <color indexed="9"/>
      <name val="Arial Narrow"/>
      <family val="2"/>
    </font>
    <font>
      <b/>
      <sz val="10"/>
      <name val="Arial Narrow"/>
      <family val="2"/>
    </font>
    <font>
      <b/>
      <sz val="20"/>
      <color indexed="9"/>
      <name val="Arial Narrow"/>
      <family val="2"/>
    </font>
    <font>
      <b/>
      <i/>
      <sz val="14"/>
      <name val="Arial Narrow"/>
      <family val="2"/>
    </font>
    <font>
      <sz val="12"/>
      <name val="Arial Narrow"/>
      <family val="2"/>
    </font>
    <font>
      <b/>
      <i/>
      <sz val="12"/>
      <name val="Arial Narrow"/>
      <family val="2"/>
    </font>
    <font>
      <sz val="12"/>
      <color indexed="10"/>
      <name val="Arial Narrow"/>
      <family val="2"/>
    </font>
    <font>
      <sz val="12"/>
      <name val="Arial"/>
      <family val="2"/>
    </font>
    <font>
      <sz val="5"/>
      <name val="Arial Narrow"/>
      <family val="2"/>
    </font>
    <font>
      <i/>
      <sz val="12"/>
      <name val="Arial Narrow"/>
      <family val="2"/>
    </font>
    <font>
      <sz val="16"/>
      <name val="Arial Narrow"/>
      <family val="2"/>
    </font>
    <font>
      <i/>
      <sz val="14"/>
      <color indexed="9"/>
      <name val="Arial Narrow"/>
      <family val="2"/>
    </font>
    <font>
      <b/>
      <i/>
      <sz val="14"/>
      <color indexed="9"/>
      <name val="Arial Narrow"/>
      <family val="2"/>
    </font>
    <font>
      <sz val="11"/>
      <color indexed="8"/>
      <name val="Arial Narrow"/>
      <family val="2"/>
    </font>
    <font>
      <sz val="11"/>
      <name val="Arial Narrow"/>
      <family val="2"/>
    </font>
    <font>
      <strike/>
      <sz val="11"/>
      <name val="Arial Narrow"/>
      <family val="2"/>
    </font>
    <font>
      <u/>
      <sz val="11"/>
      <name val="Arial Narrow"/>
      <family val="2"/>
    </font>
    <font>
      <i/>
      <sz val="11"/>
      <name val="Arial Narrow"/>
      <family val="2"/>
    </font>
    <font>
      <u/>
      <sz val="11"/>
      <color indexed="8"/>
      <name val="Arial Narrow"/>
      <family val="2"/>
    </font>
    <font>
      <sz val="11"/>
      <color indexed="10"/>
      <name val="Arial Narrow"/>
      <family val="2"/>
    </font>
    <font>
      <b/>
      <i/>
      <sz val="20"/>
      <name val="Arial Narrow"/>
      <family val="2"/>
    </font>
    <font>
      <b/>
      <sz val="11"/>
      <color indexed="9"/>
      <name val="Arial Narrow"/>
      <family val="2"/>
    </font>
    <font>
      <sz val="14"/>
      <name val="Times New Roman"/>
      <family val="1"/>
    </font>
    <font>
      <strike/>
      <sz val="11"/>
      <color indexed="60"/>
      <name val="Arial Narrow"/>
      <family val="2"/>
    </font>
    <font>
      <sz val="11"/>
      <color indexed="60"/>
      <name val="Arial Narrow"/>
      <family val="2"/>
    </font>
    <font>
      <strike/>
      <sz val="10"/>
      <color indexed="10"/>
      <name val="Arial Narrow"/>
      <family val="2"/>
    </font>
    <font>
      <b/>
      <sz val="18"/>
      <color indexed="9"/>
      <name val="Arial Narrow"/>
      <family val="2"/>
    </font>
    <font>
      <b/>
      <sz val="18"/>
      <name val="Arial Narrow"/>
      <family val="2"/>
    </font>
    <font>
      <sz val="9"/>
      <name val="Arial Narrow"/>
      <family val="2"/>
    </font>
    <font>
      <b/>
      <sz val="16"/>
      <color indexed="9"/>
      <name val="Arial Narrow"/>
      <family val="2"/>
    </font>
    <font>
      <sz val="9"/>
      <color indexed="9"/>
      <name val="Arial Narrow"/>
      <family val="2"/>
    </font>
    <font>
      <b/>
      <sz val="9"/>
      <name val="Arial Narrow"/>
      <family val="2"/>
    </font>
    <font>
      <sz val="10"/>
      <color indexed="8"/>
      <name val="Arial Narrow"/>
      <family val="2"/>
    </font>
    <font>
      <b/>
      <sz val="10"/>
      <color indexed="8"/>
      <name val="Arial Narrow"/>
      <family val="2"/>
    </font>
    <font>
      <sz val="10"/>
      <color indexed="10"/>
      <name val="Arial Narrow"/>
      <family val="2"/>
    </font>
    <font>
      <sz val="10"/>
      <color indexed="9"/>
      <name val="Arial Narrow"/>
      <family val="2"/>
    </font>
    <font>
      <b/>
      <i/>
      <sz val="10"/>
      <name val="Arial Narrow"/>
      <family val="2"/>
    </font>
    <font>
      <sz val="10"/>
      <name val="Calibri"/>
      <family val="2"/>
    </font>
    <font>
      <u/>
      <sz val="10"/>
      <color indexed="8"/>
      <name val="Arial Narrow"/>
      <family val="2"/>
    </font>
    <font>
      <sz val="10"/>
      <color indexed="62"/>
      <name val="Arial Narrow"/>
      <family val="2"/>
    </font>
    <font>
      <b/>
      <i/>
      <sz val="18"/>
      <color indexed="9"/>
      <name val="Arial Narrow"/>
      <family val="2"/>
    </font>
    <font>
      <sz val="18"/>
      <name val="Arial Narrow"/>
      <family val="2"/>
    </font>
    <font>
      <b/>
      <i/>
      <sz val="16"/>
      <name val="Arial Narrow"/>
      <family val="2"/>
    </font>
    <font>
      <i/>
      <sz val="10"/>
      <name val="Arial Narrow"/>
      <family val="2"/>
    </font>
    <font>
      <b/>
      <i/>
      <sz val="11"/>
      <name val="Arial Narrow"/>
      <family val="2"/>
    </font>
    <font>
      <b/>
      <sz val="18"/>
      <color indexed="10"/>
      <name val="Arial Narrow"/>
      <family val="2"/>
    </font>
    <font>
      <b/>
      <sz val="11"/>
      <name val="Calibri"/>
      <family val="2"/>
    </font>
    <font>
      <b/>
      <sz val="12"/>
      <color indexed="9"/>
      <name val="Arial Narrow"/>
      <family val="2"/>
    </font>
    <font>
      <strike/>
      <sz val="10"/>
      <color indexed="10"/>
      <name val="Cambria"/>
      <family val="1"/>
    </font>
    <font>
      <b/>
      <strike/>
      <sz val="10"/>
      <color indexed="10"/>
      <name val="Cambria"/>
      <family val="1"/>
    </font>
    <font>
      <sz val="10"/>
      <color indexed="8"/>
      <name val="Arial"/>
      <family val="2"/>
    </font>
    <font>
      <b/>
      <sz val="10"/>
      <color indexed="10"/>
      <name val="Arial Narrow"/>
      <family val="2"/>
    </font>
    <font>
      <sz val="11"/>
      <name val="Arial"/>
      <family val="2"/>
    </font>
    <font>
      <sz val="11"/>
      <name val="Times New Roman"/>
      <family val="1"/>
    </font>
    <font>
      <b/>
      <i/>
      <sz val="9"/>
      <name val="Arial Narrow"/>
      <family val="2"/>
    </font>
    <font>
      <b/>
      <sz val="12"/>
      <color indexed="8"/>
      <name val="Arial Narrow"/>
      <family val="2"/>
    </font>
    <font>
      <sz val="12"/>
      <color indexed="8"/>
      <name val="Arial Narrow"/>
      <family val="2"/>
    </font>
    <font>
      <sz val="12"/>
      <name val="Times New Roman"/>
      <family val="1"/>
    </font>
    <font>
      <b/>
      <sz val="11"/>
      <color indexed="10"/>
      <name val="Arial Narrow"/>
      <family val="2"/>
    </font>
    <font>
      <sz val="10"/>
      <color indexed="8"/>
      <name val="Calibri"/>
      <family val="2"/>
    </font>
    <font>
      <sz val="16"/>
      <color indexed="8"/>
      <name val="Calibri"/>
      <family val="2"/>
    </font>
    <font>
      <b/>
      <i/>
      <sz val="11"/>
      <color indexed="9"/>
      <name val="Arial Narrow"/>
      <family val="2"/>
    </font>
    <font>
      <sz val="14"/>
      <color indexed="9"/>
      <name val="Arial Narrow"/>
      <family val="2"/>
    </font>
    <font>
      <sz val="12"/>
      <color indexed="9"/>
      <name val="Arial Narrow"/>
      <family val="2"/>
    </font>
    <font>
      <sz val="11"/>
      <color indexed="9"/>
      <name val="Arial Narrow"/>
      <family val="2"/>
    </font>
    <font>
      <sz val="16"/>
      <color indexed="9"/>
      <name val="Arial Narrow"/>
      <family val="2"/>
    </font>
    <font>
      <sz val="14"/>
      <name val="Arial Narrow"/>
      <family val="2"/>
    </font>
    <font>
      <sz val="10"/>
      <name val="Arial"/>
    </font>
  </fonts>
  <fills count="30">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9"/>
        <bgColor indexed="26"/>
      </patternFill>
    </fill>
    <fill>
      <patternFill patternType="solid">
        <fgColor indexed="55"/>
        <bgColor indexed="23"/>
      </patternFill>
    </fill>
    <fill>
      <patternFill patternType="solid">
        <fgColor indexed="26"/>
        <bgColor indexed="9"/>
      </patternFill>
    </fill>
    <fill>
      <patternFill patternType="solid">
        <fgColor indexed="43"/>
        <bgColor indexed="26"/>
      </patternFill>
    </fill>
    <fill>
      <patternFill patternType="solid">
        <fgColor indexed="21"/>
        <bgColor indexed="38"/>
      </patternFill>
    </fill>
    <fill>
      <patternFill patternType="solid">
        <fgColor indexed="13"/>
        <bgColor indexed="34"/>
      </patternFill>
    </fill>
    <fill>
      <patternFill patternType="solid">
        <fgColor indexed="40"/>
        <bgColor indexed="49"/>
      </patternFill>
    </fill>
    <fill>
      <patternFill patternType="solid">
        <fgColor indexed="50"/>
        <bgColor indexed="51"/>
      </patternFill>
    </fill>
    <fill>
      <patternFill patternType="solid">
        <fgColor theme="1"/>
        <bgColor indexed="64"/>
      </patternFill>
    </fill>
  </fills>
  <borders count="120">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8"/>
      </left>
      <right/>
      <top style="medium">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medium">
        <color indexed="8"/>
      </left>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style="thin">
        <color indexed="8"/>
      </left>
      <right style="medium">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right style="medium">
        <color indexed="8"/>
      </right>
      <top/>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right/>
      <top style="medium">
        <color indexed="8"/>
      </top>
      <bottom/>
      <diagonal/>
    </border>
    <border>
      <left style="thin">
        <color indexed="8"/>
      </left>
      <right style="medium">
        <color indexed="8"/>
      </right>
      <top style="medium">
        <color indexed="8"/>
      </top>
      <bottom style="thin">
        <color indexed="8"/>
      </bottom>
      <diagonal/>
    </border>
    <border>
      <left style="medium">
        <color indexed="8"/>
      </left>
      <right/>
      <top/>
      <bottom style="medium">
        <color indexed="8"/>
      </bottom>
      <diagonal/>
    </border>
    <border>
      <left/>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right/>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top style="hair">
        <color indexed="8"/>
      </top>
      <bottom style="hair">
        <color indexed="8"/>
      </bottom>
      <diagonal/>
    </border>
    <border>
      <left/>
      <right style="medium">
        <color indexed="8"/>
      </right>
      <top/>
      <bottom style="medium">
        <color indexed="8"/>
      </bottom>
      <diagonal/>
    </border>
    <border>
      <left/>
      <right/>
      <top style="medium">
        <color indexed="8"/>
      </top>
      <bottom style="hair">
        <color indexed="8"/>
      </bottom>
      <diagonal/>
    </border>
    <border>
      <left/>
      <right style="medium">
        <color indexed="8"/>
      </right>
      <top style="medium">
        <color indexed="8"/>
      </top>
      <bottom/>
      <diagonal/>
    </border>
    <border>
      <left/>
      <right/>
      <top style="hair">
        <color indexed="8"/>
      </top>
      <bottom/>
      <diagonal/>
    </border>
    <border>
      <left/>
      <right/>
      <top style="hair">
        <color indexed="8"/>
      </top>
      <bottom style="medium">
        <color indexed="8"/>
      </bottom>
      <diagonal/>
    </border>
    <border>
      <left style="medium">
        <color indexed="8"/>
      </left>
      <right style="thin">
        <color indexed="8"/>
      </right>
      <top/>
      <bottom/>
      <diagonal/>
    </border>
    <border>
      <left style="medium">
        <color indexed="8"/>
      </left>
      <right/>
      <top style="medium">
        <color indexed="8"/>
      </top>
      <bottom style="medium">
        <color indexed="8"/>
      </bottom>
      <diagonal/>
    </border>
    <border>
      <left/>
      <right style="thin">
        <color indexed="8"/>
      </right>
      <top/>
      <bottom/>
      <diagonal/>
    </border>
    <border>
      <left style="thin">
        <color indexed="8"/>
      </left>
      <right/>
      <top/>
      <bottom/>
      <diagonal/>
    </border>
    <border>
      <left style="thin">
        <color indexed="8"/>
      </left>
      <right style="thin">
        <color indexed="8"/>
      </right>
      <top/>
      <bottom style="thin">
        <color indexed="8"/>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thin">
        <color indexed="8"/>
      </left>
      <right/>
      <top style="medium">
        <color indexed="8"/>
      </top>
      <bottom style="thin">
        <color indexed="8"/>
      </bottom>
      <diagonal/>
    </border>
    <border>
      <left style="thin">
        <color indexed="8"/>
      </left>
      <right/>
      <top style="medium">
        <color indexed="8"/>
      </top>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style="medium">
        <color indexed="8"/>
      </left>
      <right/>
      <top style="medium">
        <color indexed="8"/>
      </top>
      <bottom style="hair">
        <color indexed="8"/>
      </bottom>
      <diagonal/>
    </border>
    <border>
      <left style="medium">
        <color indexed="8"/>
      </left>
      <right/>
      <top style="hair">
        <color indexed="8"/>
      </top>
      <bottom style="medium">
        <color indexed="8"/>
      </bottom>
      <diagonal/>
    </border>
    <border>
      <left style="medium">
        <color indexed="8"/>
      </left>
      <right/>
      <top style="hair">
        <color indexed="8"/>
      </top>
      <bottom style="hair">
        <color indexed="8"/>
      </bottom>
      <diagonal/>
    </border>
    <border>
      <left style="medium">
        <color indexed="8"/>
      </left>
      <right/>
      <top/>
      <bottom style="hair">
        <color indexed="8"/>
      </bottom>
      <diagonal/>
    </border>
    <border>
      <left style="medium">
        <color indexed="8"/>
      </left>
      <right/>
      <top style="hair">
        <color indexed="8"/>
      </top>
      <bottom/>
      <diagonal/>
    </border>
    <border>
      <left/>
      <right style="medium">
        <color indexed="8"/>
      </right>
      <top style="medium">
        <color indexed="8"/>
      </top>
      <bottom style="hair">
        <color indexed="8"/>
      </bottom>
      <diagonal/>
    </border>
    <border>
      <left style="medium">
        <color indexed="8"/>
      </left>
      <right style="medium">
        <color indexed="8"/>
      </right>
      <top/>
      <bottom/>
      <diagonal/>
    </border>
    <border>
      <left/>
      <right style="medium">
        <color indexed="8"/>
      </right>
      <top style="hair">
        <color indexed="8"/>
      </top>
      <bottom style="hair">
        <color indexed="8"/>
      </bottom>
      <diagonal/>
    </border>
    <border>
      <left/>
      <right style="medium">
        <color indexed="8"/>
      </right>
      <top style="hair">
        <color indexed="8"/>
      </top>
      <bottom/>
      <diagonal/>
    </border>
    <border>
      <left/>
      <right style="medium">
        <color indexed="8"/>
      </right>
      <top style="hair">
        <color indexed="8"/>
      </top>
      <bottom style="medium">
        <color indexed="8"/>
      </bottom>
      <diagonal/>
    </border>
    <border>
      <left style="medium">
        <color indexed="8"/>
      </left>
      <right style="medium">
        <color indexed="8"/>
      </right>
      <top style="medium">
        <color indexed="8"/>
      </top>
      <bottom style="thin">
        <color indexed="8"/>
      </bottom>
      <diagonal/>
    </border>
    <border>
      <left style="medium">
        <color indexed="8"/>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style="medium">
        <color indexed="8"/>
      </left>
      <right style="medium">
        <color indexed="8"/>
      </right>
      <top/>
      <bottom style="thin">
        <color indexed="8"/>
      </bottom>
      <diagonal/>
    </border>
    <border>
      <left style="medium">
        <color indexed="8"/>
      </left>
      <right/>
      <top style="thin">
        <color indexed="8"/>
      </top>
      <bottom/>
      <diagonal/>
    </border>
    <border>
      <left/>
      <right style="medium">
        <color indexed="8"/>
      </right>
      <top style="thin">
        <color indexed="8"/>
      </top>
      <bottom style="medium">
        <color indexed="8"/>
      </bottom>
      <diagonal/>
    </border>
    <border>
      <left style="medium">
        <color indexed="8"/>
      </left>
      <right/>
      <top/>
      <bottom style="thin">
        <color indexed="8"/>
      </bottom>
      <diagonal/>
    </border>
    <border>
      <left/>
      <right style="medium">
        <color indexed="8"/>
      </right>
      <top/>
      <bottom style="thin">
        <color indexed="8"/>
      </bottom>
      <diagonal/>
    </border>
    <border>
      <left style="thin">
        <color indexed="8"/>
      </left>
      <right style="medium">
        <color indexed="8"/>
      </right>
      <top/>
      <bottom style="thin">
        <color indexed="8"/>
      </bottom>
      <diagonal/>
    </border>
    <border>
      <left style="thin">
        <color indexed="8"/>
      </left>
      <right/>
      <top/>
      <bottom style="medium">
        <color indexed="8"/>
      </bottom>
      <diagonal/>
    </border>
    <border>
      <left style="thin">
        <color indexed="8"/>
      </left>
      <right style="medium">
        <color indexed="8"/>
      </right>
      <top style="medium">
        <color indexed="8"/>
      </top>
      <bottom style="medium">
        <color indexed="8"/>
      </bottom>
      <diagonal/>
    </border>
    <border>
      <left/>
      <right style="medium">
        <color indexed="8"/>
      </right>
      <top style="thin">
        <color indexed="8"/>
      </top>
      <bottom/>
      <diagonal/>
    </border>
    <border>
      <left style="medium">
        <color indexed="8"/>
      </left>
      <right style="medium">
        <color indexed="8"/>
      </right>
      <top style="thin">
        <color indexed="8"/>
      </top>
      <bottom style="hair">
        <color indexed="8"/>
      </bottom>
      <diagonal/>
    </border>
    <border>
      <left style="medium">
        <color indexed="8"/>
      </left>
      <right style="medium">
        <color indexed="8"/>
      </right>
      <top style="hair">
        <color indexed="8"/>
      </top>
      <bottom style="hair">
        <color indexed="8"/>
      </bottom>
      <diagonal/>
    </border>
    <border>
      <left/>
      <right style="medium">
        <color indexed="8"/>
      </right>
      <top style="medium">
        <color indexed="8"/>
      </top>
      <bottom style="medium">
        <color indexed="8"/>
      </bottom>
      <diagonal/>
    </border>
    <border>
      <left/>
      <right style="medium">
        <color indexed="8"/>
      </right>
      <top/>
      <bottom style="hair">
        <color indexed="8"/>
      </bottom>
      <diagonal/>
    </border>
    <border>
      <left style="medium">
        <color indexed="8"/>
      </left>
      <right style="medium">
        <color indexed="8"/>
      </right>
      <top style="thin">
        <color indexed="8"/>
      </top>
      <bottom/>
      <diagonal/>
    </border>
    <border>
      <left style="medium">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medium">
        <color indexed="8"/>
      </top>
      <bottom style="medium">
        <color indexed="8"/>
      </bottom>
      <diagonal/>
    </border>
    <border>
      <left style="thick">
        <color indexed="8"/>
      </left>
      <right/>
      <top style="medium">
        <color indexed="8"/>
      </top>
      <bottom style="thin">
        <color indexed="8"/>
      </bottom>
      <diagonal/>
    </border>
    <border>
      <left style="thick">
        <color indexed="8"/>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top style="hair">
        <color indexed="8"/>
      </top>
      <bottom style="hair">
        <color indexed="8"/>
      </bottom>
      <diagonal/>
    </border>
    <border>
      <left/>
      <right style="thin">
        <color indexed="8"/>
      </right>
      <top/>
      <bottom style="hair">
        <color indexed="8"/>
      </bottom>
      <diagonal/>
    </border>
    <border>
      <left style="medium">
        <color indexed="8"/>
      </left>
      <right/>
      <top style="thin">
        <color indexed="8"/>
      </top>
      <bottom style="hair">
        <color indexed="8"/>
      </bottom>
      <diagonal/>
    </border>
    <border>
      <left/>
      <right style="medium">
        <color indexed="8"/>
      </right>
      <top style="thin">
        <color indexed="8"/>
      </top>
      <bottom style="hair">
        <color indexed="8"/>
      </bottom>
      <diagonal/>
    </border>
    <border>
      <left/>
      <right style="thin">
        <color indexed="8"/>
      </right>
      <top style="hair">
        <color indexed="8"/>
      </top>
      <bottom style="thick">
        <color indexed="8"/>
      </bottom>
      <diagonal/>
    </border>
    <border>
      <left/>
      <right/>
      <top/>
      <bottom style="thick">
        <color indexed="8"/>
      </bottom>
      <diagonal/>
    </border>
    <border>
      <left style="medium">
        <color indexed="8"/>
      </left>
      <right style="medium">
        <color indexed="8"/>
      </right>
      <top style="medium">
        <color indexed="8"/>
      </top>
      <bottom style="hair">
        <color indexed="8"/>
      </bottom>
      <diagonal/>
    </border>
    <border>
      <left style="medium">
        <color indexed="8"/>
      </left>
      <right/>
      <top style="thick">
        <color indexed="8"/>
      </top>
      <bottom style="hair">
        <color indexed="8"/>
      </bottom>
      <diagonal/>
    </border>
    <border>
      <left/>
      <right/>
      <top style="thick">
        <color indexed="8"/>
      </top>
      <bottom style="hair">
        <color indexed="8"/>
      </bottom>
      <diagonal/>
    </border>
    <border>
      <left style="medium">
        <color indexed="8"/>
      </left>
      <right style="medium">
        <color indexed="8"/>
      </right>
      <top/>
      <bottom style="hair">
        <color indexed="8"/>
      </bottom>
      <diagonal/>
    </border>
    <border>
      <left style="medium">
        <color indexed="8"/>
      </left>
      <right style="medium">
        <color indexed="8"/>
      </right>
      <top style="hair">
        <color indexed="8"/>
      </top>
      <bottom style="medium">
        <color indexed="8"/>
      </bottom>
      <diagonal/>
    </border>
    <border>
      <left style="medium">
        <color indexed="8"/>
      </left>
      <right style="medium">
        <color indexed="8"/>
      </right>
      <top style="hair">
        <color indexed="8"/>
      </top>
      <bottom/>
      <diagonal/>
    </border>
    <border>
      <left style="medium">
        <color indexed="8"/>
      </left>
      <right style="medium">
        <color indexed="8"/>
      </right>
      <top style="dashed">
        <color indexed="8"/>
      </top>
      <bottom style="medium">
        <color indexed="8"/>
      </bottom>
      <diagonal/>
    </border>
    <border>
      <left style="medium">
        <color indexed="8"/>
      </left>
      <right style="thin">
        <color indexed="8"/>
      </right>
      <top style="medium">
        <color indexed="8"/>
      </top>
      <bottom/>
      <diagonal/>
    </border>
    <border>
      <left style="medium">
        <color indexed="8"/>
      </left>
      <right style="thin">
        <color indexed="8"/>
      </right>
      <top/>
      <bottom style="medium">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medium">
        <color indexed="8"/>
      </left>
      <right style="thin">
        <color indexed="8"/>
      </right>
      <top/>
      <bottom style="thin">
        <color indexed="8"/>
      </bottom>
      <diagonal/>
    </border>
    <border>
      <left style="medium">
        <color indexed="8"/>
      </left>
      <right style="thin">
        <color indexed="8"/>
      </right>
      <top style="thin">
        <color indexed="8"/>
      </top>
      <bottom style="medium">
        <color indexed="8"/>
      </bottom>
      <diagonal/>
    </border>
    <border>
      <left style="thin">
        <color indexed="8"/>
      </left>
      <right/>
      <top style="medium">
        <color indexed="8"/>
      </top>
      <bottom style="medium">
        <color indexed="8"/>
      </bottom>
      <diagonal/>
    </border>
    <border>
      <left/>
      <right style="medium">
        <color indexed="8"/>
      </right>
      <top style="hair">
        <color indexed="8"/>
      </top>
      <bottom style="thin">
        <color indexed="8"/>
      </bottom>
      <diagonal/>
    </border>
  </borders>
  <cellStyleXfs count="227">
    <xf numFmtId="0" fontId="0" fillId="0" borderId="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5" fillId="20" borderId="1" applyNumberFormat="0" applyAlignment="0" applyProtection="0"/>
    <xf numFmtId="0" fontId="6" fillId="21" borderId="1" applyNumberFormat="0" applyAlignment="0" applyProtection="0"/>
    <xf numFmtId="0" fontId="6" fillId="21" borderId="1" applyNumberFormat="0" applyAlignment="0" applyProtection="0"/>
    <xf numFmtId="0" fontId="5" fillId="20" borderId="1" applyNumberFormat="0" applyAlignment="0" applyProtection="0"/>
    <xf numFmtId="0" fontId="5" fillId="20" borderId="1" applyNumberFormat="0" applyAlignment="0" applyProtection="0"/>
    <xf numFmtId="0" fontId="5" fillId="20" borderId="1" applyNumberFormat="0" applyAlignment="0" applyProtection="0"/>
    <xf numFmtId="0" fontId="7" fillId="0" borderId="2" applyNumberFormat="0" applyFill="0" applyAlignment="0" applyProtection="0"/>
    <xf numFmtId="0" fontId="7" fillId="0" borderId="2" applyNumberFormat="0" applyFill="0" applyAlignment="0" applyProtection="0"/>
    <xf numFmtId="0" fontId="8" fillId="22" borderId="3" applyNumberFormat="0" applyAlignment="0" applyProtection="0"/>
    <xf numFmtId="0" fontId="8" fillId="22" borderId="3" applyNumberFormat="0" applyAlignment="0" applyProtection="0"/>
    <xf numFmtId="0" fontId="8" fillId="22" borderId="3" applyNumberFormat="0" applyAlignment="0" applyProtection="0"/>
    <xf numFmtId="0" fontId="9" fillId="23" borderId="4" applyNumberFormat="0" applyAlignment="0" applyProtection="0"/>
    <xf numFmtId="0" fontId="9" fillId="23" borderId="4" applyNumberFormat="0" applyAlignment="0" applyProtection="0"/>
    <xf numFmtId="0" fontId="8" fillId="22" borderId="3" applyNumberFormat="0" applyAlignment="0" applyProtection="0"/>
    <xf numFmtId="0" fontId="8" fillId="22" borderId="3" applyNumberFormat="0" applyAlignment="0" applyProtection="0"/>
    <xf numFmtId="0" fontId="10" fillId="7" borderId="1" applyNumberFormat="0" applyAlignment="0" applyProtection="0"/>
    <xf numFmtId="0" fontId="10" fillId="7" borderId="1" applyNumberFormat="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2" fillId="0" borderId="2" applyNumberFormat="0" applyFill="0" applyAlignment="0" applyProtection="0"/>
    <xf numFmtId="0" fontId="12" fillId="0" borderId="2" applyNumberFormat="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4" fillId="0" borderId="5" applyNumberFormat="0" applyFill="0" applyAlignment="0" applyProtection="0"/>
    <xf numFmtId="0" fontId="14" fillId="0" borderId="5"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0" fillId="7" borderId="1" applyNumberFormat="0" applyAlignment="0" applyProtection="0"/>
    <xf numFmtId="0" fontId="10" fillId="7" borderId="1" applyNumberFormat="0" applyAlignment="0" applyProtection="0"/>
    <xf numFmtId="0" fontId="10" fillId="7" borderId="1" applyNumberFormat="0" applyAlignment="0" applyProtection="0"/>
    <xf numFmtId="0" fontId="17" fillId="3" borderId="0" applyNumberFormat="0" applyBorder="0" applyAlignment="0" applyProtection="0"/>
    <xf numFmtId="0" fontId="17" fillId="3" borderId="0" applyNumberFormat="0" applyBorder="0" applyAlignment="0" applyProtection="0"/>
    <xf numFmtId="0" fontId="10" fillId="7" borderId="1" applyNumberFormat="0" applyAlignment="0" applyProtection="0"/>
    <xf numFmtId="0" fontId="10" fillId="7" borderId="1" applyNumberFormat="0" applyAlignment="0" applyProtection="0"/>
    <xf numFmtId="0" fontId="14" fillId="0" borderId="5" applyNumberFormat="0" applyFill="0" applyAlignment="0" applyProtection="0"/>
    <xf numFmtId="0" fontId="14" fillId="0" borderId="5" applyNumberFormat="0" applyAlignment="0" applyProtection="0"/>
    <xf numFmtId="0" fontId="15" fillId="0" borderId="6" applyNumberFormat="0" applyFill="0" applyAlignment="0" applyProtection="0"/>
    <xf numFmtId="0" fontId="15" fillId="0" borderId="6" applyNumberFormat="0" applyAlignment="0" applyProtection="0"/>
    <xf numFmtId="0" fontId="16" fillId="0" borderId="7" applyNumberFormat="0" applyFill="0" applyAlignment="0" applyProtection="0"/>
    <xf numFmtId="0" fontId="16" fillId="0" borderId="7" applyNumberFormat="0" applyAlignment="0" applyProtection="0"/>
    <xf numFmtId="0" fontId="16" fillId="0" borderId="0" applyNumberFormat="0" applyFill="0" applyBorder="0" applyAlignment="0" applyProtection="0"/>
    <xf numFmtId="0" fontId="16" fillId="0" borderId="0" applyNumberFormat="0" applyBorder="0" applyAlignment="0" applyProtection="0"/>
    <xf numFmtId="0" fontId="12" fillId="0" borderId="2" applyNumberFormat="0" applyFill="0" applyAlignment="0" applyProtection="0"/>
    <xf numFmtId="0" fontId="12" fillId="0" borderId="2" applyNumberFormat="0" applyFill="0" applyAlignment="0" applyProtection="0"/>
    <xf numFmtId="0" fontId="12" fillId="0" borderId="2" applyNumberFormat="0" applyFill="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9" fillId="0" borderId="0" applyBorder="0"/>
    <xf numFmtId="0" fontId="9" fillId="0" borderId="0" applyBorder="0"/>
    <xf numFmtId="0" fontId="19" fillId="0" borderId="0"/>
    <xf numFmtId="0" fontId="9" fillId="0" borderId="0"/>
    <xf numFmtId="0" fontId="9" fillId="0" borderId="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19" fillId="0" borderId="0"/>
    <xf numFmtId="0" fontId="19" fillId="0" borderId="0" applyBorder="0"/>
    <xf numFmtId="0" fontId="9" fillId="0" borderId="0"/>
    <xf numFmtId="0" fontId="9" fillId="0" borderId="0"/>
    <xf numFmtId="0" fontId="9" fillId="0" borderId="0"/>
    <xf numFmtId="0" fontId="9" fillId="0" borderId="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9" fillId="0" borderId="0" applyBorder="0"/>
    <xf numFmtId="0" fontId="20" fillId="0" borderId="0"/>
    <xf numFmtId="0" fontId="9" fillId="0" borderId="0"/>
    <xf numFmtId="0" fontId="20" fillId="0" borderId="0"/>
    <xf numFmtId="0" fontId="20" fillId="0" borderId="0"/>
    <xf numFmtId="0" fontId="19" fillId="0" borderId="0"/>
    <xf numFmtId="0" fontId="19" fillId="0" borderId="0" applyBorder="0"/>
    <xf numFmtId="0" fontId="1" fillId="0" borderId="0"/>
    <xf numFmtId="0" fontId="1" fillId="0" borderId="0"/>
    <xf numFmtId="0" fontId="1" fillId="0" borderId="0"/>
    <xf numFmtId="0" fontId="1" fillId="0" borderId="0" applyBorder="0"/>
    <xf numFmtId="0" fontId="1" fillId="0" borderId="0"/>
    <xf numFmtId="0" fontId="1" fillId="0" borderId="0"/>
    <xf numFmtId="0" fontId="1" fillId="0" borderId="0"/>
    <xf numFmtId="0" fontId="1" fillId="0" borderId="0" applyBorder="0"/>
    <xf numFmtId="0" fontId="1" fillId="0" borderId="0"/>
    <xf numFmtId="0" fontId="1" fillId="0" borderId="0"/>
    <xf numFmtId="0" fontId="1" fillId="0" borderId="0" applyBorder="0"/>
    <xf numFmtId="0" fontId="9" fillId="0" borderId="0"/>
    <xf numFmtId="0" fontId="1" fillId="0" borderId="0"/>
    <xf numFmtId="0" fontId="9" fillId="0" borderId="0"/>
    <xf numFmtId="0" fontId="19" fillId="0" borderId="0"/>
    <xf numFmtId="0" fontId="19" fillId="0" borderId="0"/>
    <xf numFmtId="0" fontId="21" fillId="0" borderId="0"/>
    <xf numFmtId="0" fontId="21" fillId="0" borderId="0"/>
    <xf numFmtId="0" fontId="21" fillId="0" borderId="0"/>
    <xf numFmtId="0" fontId="21" fillId="0" borderId="0"/>
    <xf numFmtId="0" fontId="19" fillId="23" borderId="4" applyNumberFormat="0" applyAlignment="0" applyProtection="0"/>
    <xf numFmtId="0" fontId="19" fillId="23" borderId="4" applyNumberFormat="0" applyAlignment="0" applyProtection="0"/>
    <xf numFmtId="0" fontId="19" fillId="23" borderId="4" applyNumberFormat="0" applyAlignment="0" applyProtection="0"/>
    <xf numFmtId="0" fontId="19" fillId="23" borderId="4" applyNumberFormat="0" applyAlignment="0" applyProtection="0"/>
    <xf numFmtId="0" fontId="19" fillId="23" borderId="4" applyNumberFormat="0" applyAlignment="0" applyProtection="0"/>
    <xf numFmtId="0" fontId="4" fillId="3" borderId="0" applyNumberFormat="0" applyBorder="0" applyAlignment="0" applyProtection="0"/>
    <xf numFmtId="0" fontId="4" fillId="3" borderId="0" applyNumberFormat="0" applyBorder="0" applyAlignment="0" applyProtection="0"/>
    <xf numFmtId="0" fontId="22" fillId="20" borderId="8" applyNumberFormat="0" applyAlignment="0" applyProtection="0"/>
    <xf numFmtId="0" fontId="22" fillId="20" borderId="8" applyNumberFormat="0" applyAlignment="0" applyProtection="0"/>
    <xf numFmtId="0" fontId="22" fillId="20" borderId="8" applyNumberFormat="0" applyAlignment="0" applyProtection="0"/>
    <xf numFmtId="9" fontId="111" fillId="0" borderId="0" applyFill="0" applyBorder="0" applyAlignment="0" applyProtection="0"/>
    <xf numFmtId="0" fontId="13" fillId="4" borderId="0" applyNumberFormat="0" applyBorder="0" applyAlignment="0" applyProtection="0"/>
    <xf numFmtId="0" fontId="13" fillId="4" borderId="0" applyNumberFormat="0" applyBorder="0" applyAlignment="0" applyProtection="0"/>
    <xf numFmtId="0" fontId="22" fillId="21" borderId="8" applyNumberFormat="0" applyAlignment="0" applyProtection="0"/>
    <xf numFmtId="0" fontId="22" fillId="21" borderId="8" applyNumberFormat="0" applyAlignment="0" applyProtection="0"/>
    <xf numFmtId="0" fontId="9" fillId="0" borderId="0"/>
    <xf numFmtId="0" fontId="19" fillId="0" borderId="0"/>
    <xf numFmtId="0" fontId="11" fillId="0" borderId="0" applyNumberFormat="0" applyFill="0" applyBorder="0" applyAlignment="0" applyProtection="0"/>
    <xf numFmtId="0" fontId="11" fillId="0" borderId="0" applyNumberFormat="0" applyFill="0" applyBorder="0" applyAlignment="0" applyProtection="0"/>
    <xf numFmtId="0" fontId="23" fillId="0" borderId="0" applyNumberFormat="0" applyFill="0" applyBorder="0" applyAlignment="0" applyProtection="0"/>
    <xf numFmtId="0" fontId="23" fillId="0"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4" fillId="0" borderId="5"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24" fillId="0" borderId="9" applyNumberFormat="0" applyFill="0" applyAlignment="0" applyProtection="0"/>
    <xf numFmtId="0" fontId="24" fillId="0" borderId="9" applyNumberFormat="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22" fillId="20" borderId="8" applyNumberFormat="0" applyAlignment="0" applyProtection="0"/>
    <xf numFmtId="0" fontId="22" fillId="20" borderId="8" applyNumberFormat="0" applyAlignment="0" applyProtection="0"/>
    <xf numFmtId="0" fontId="11" fillId="0" borderId="0" applyNumberFormat="0" applyFill="0" applyBorder="0" applyAlignment="0" applyProtection="0"/>
    <xf numFmtId="0" fontId="11" fillId="0" borderId="0" applyNumberFormat="0" applyBorder="0" applyAlignment="0" applyProtection="0"/>
    <xf numFmtId="0" fontId="8" fillId="22" borderId="3" applyNumberFormat="0" applyAlignment="0" applyProtection="0"/>
    <xf numFmtId="0" fontId="8" fillId="22" borderId="3" applyNumberFormat="0" applyAlignment="0" applyProtection="0"/>
    <xf numFmtId="0" fontId="3" fillId="0" borderId="0" applyNumberFormat="0" applyFill="0" applyBorder="0" applyAlignment="0" applyProtection="0"/>
    <xf numFmtId="0" fontId="3" fillId="0" borderId="0" applyNumberFormat="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9" fillId="0" borderId="0"/>
  </cellStyleXfs>
  <cellXfs count="2387">
    <xf numFmtId="0" fontId="0" fillId="0" borderId="0" xfId="0"/>
    <xf numFmtId="0" fontId="20" fillId="0" borderId="0" xfId="141" applyFont="1" applyFill="1"/>
    <xf numFmtId="0" fontId="26" fillId="21" borderId="11" xfId="141" applyFont="1" applyFill="1" applyBorder="1" applyAlignment="1">
      <alignment vertical="center"/>
    </xf>
    <xf numFmtId="0" fontId="27" fillId="21" borderId="12" xfId="141" applyFont="1" applyFill="1" applyBorder="1" applyAlignment="1">
      <alignment vertical="center"/>
    </xf>
    <xf numFmtId="0" fontId="27" fillId="21" borderId="13" xfId="141" applyFont="1" applyFill="1" applyBorder="1" applyAlignment="1">
      <alignment vertical="center"/>
    </xf>
    <xf numFmtId="0" fontId="19" fillId="21" borderId="15" xfId="141" applyFont="1" applyFill="1" applyBorder="1" applyAlignment="1">
      <alignment vertical="top" wrapText="1"/>
    </xf>
    <xf numFmtId="0" fontId="19" fillId="21" borderId="16" xfId="141" applyFont="1" applyFill="1" applyBorder="1" applyAlignment="1">
      <alignment vertical="top" wrapText="1"/>
    </xf>
    <xf numFmtId="0" fontId="19" fillId="21" borderId="17" xfId="141" applyFont="1" applyFill="1" applyBorder="1" applyAlignment="1">
      <alignment vertical="top" wrapText="1"/>
    </xf>
    <xf numFmtId="0" fontId="19" fillId="0" borderId="18" xfId="141" applyFont="1" applyFill="1" applyBorder="1" applyAlignment="1">
      <alignment vertical="top" wrapText="1"/>
    </xf>
    <xf numFmtId="0" fontId="19" fillId="0" borderId="19" xfId="141" applyFont="1" applyFill="1" applyBorder="1" applyAlignment="1">
      <alignment vertical="top" wrapText="1"/>
    </xf>
    <xf numFmtId="0" fontId="19" fillId="0" borderId="21" xfId="141" applyFont="1" applyFill="1" applyBorder="1" applyAlignment="1">
      <alignment vertical="top" wrapText="1"/>
    </xf>
    <xf numFmtId="0" fontId="19" fillId="0" borderId="22" xfId="141" applyFont="1" applyFill="1" applyBorder="1" applyAlignment="1">
      <alignment vertical="top" wrapText="1"/>
    </xf>
    <xf numFmtId="0" fontId="20" fillId="0" borderId="0" xfId="141" applyFont="1" applyFill="1" applyBorder="1"/>
    <xf numFmtId="0" fontId="9" fillId="0" borderId="0" xfId="117" applyFill="1"/>
    <xf numFmtId="0" fontId="20" fillId="0" borderId="14" xfId="141" applyFont="1" applyFill="1" applyBorder="1"/>
    <xf numFmtId="0" fontId="20" fillId="0" borderId="23" xfId="141" applyFont="1" applyFill="1" applyBorder="1"/>
    <xf numFmtId="0" fontId="19" fillId="0" borderId="0" xfId="141" applyFont="1" applyFill="1"/>
    <xf numFmtId="0" fontId="29" fillId="0" borderId="0" xfId="141" applyFont="1" applyFill="1" applyAlignment="1">
      <alignment horizontal="center" vertical="center"/>
    </xf>
    <xf numFmtId="0" fontId="31" fillId="0" borderId="0" xfId="141" applyFont="1" applyFill="1"/>
    <xf numFmtId="0" fontId="25" fillId="0" borderId="0" xfId="141" applyFont="1" applyFill="1" applyBorder="1" applyAlignment="1">
      <alignment horizontal="center" vertical="center"/>
    </xf>
    <xf numFmtId="0" fontId="25" fillId="0" borderId="23" xfId="141" applyFont="1" applyFill="1" applyBorder="1" applyAlignment="1">
      <alignment horizontal="center" vertical="center"/>
    </xf>
    <xf numFmtId="0" fontId="33" fillId="0" borderId="0" xfId="141" applyFont="1" applyFill="1" applyBorder="1" applyAlignment="1">
      <alignment horizontal="center" vertical="center"/>
    </xf>
    <xf numFmtId="0" fontId="33" fillId="0" borderId="14" xfId="141" applyFont="1" applyFill="1" applyBorder="1" applyAlignment="1">
      <alignment horizontal="center" vertical="center"/>
    </xf>
    <xf numFmtId="0" fontId="33" fillId="0" borderId="23" xfId="141" applyFont="1" applyFill="1" applyBorder="1" applyAlignment="1">
      <alignment horizontal="center" vertical="center"/>
    </xf>
    <xf numFmtId="0" fontId="34" fillId="0" borderId="26" xfId="141" applyFont="1" applyFill="1" applyBorder="1"/>
    <xf numFmtId="0" fontId="34" fillId="0" borderId="26" xfId="141" applyFont="1" applyFill="1" applyBorder="1" applyAlignment="1">
      <alignment horizontal="left"/>
    </xf>
    <xf numFmtId="0" fontId="34" fillId="0" borderId="27" xfId="141" applyFont="1" applyFill="1" applyBorder="1" applyAlignment="1">
      <alignment horizontal="left"/>
    </xf>
    <xf numFmtId="0" fontId="34" fillId="0" borderId="28" xfId="141" applyFont="1" applyFill="1" applyBorder="1" applyAlignment="1">
      <alignment horizontal="left"/>
    </xf>
    <xf numFmtId="0" fontId="34" fillId="0" borderId="29" xfId="141" applyFont="1" applyFill="1" applyBorder="1" applyAlignment="1">
      <alignment horizontal="left"/>
    </xf>
    <xf numFmtId="0" fontId="34" fillId="0" borderId="10" xfId="141" applyFont="1" applyFill="1" applyBorder="1"/>
    <xf numFmtId="0" fontId="19" fillId="0" borderId="0" xfId="141" applyFont="1" applyFill="1" applyBorder="1"/>
    <xf numFmtId="0" fontId="34" fillId="0" borderId="14" xfId="141" applyFont="1" applyFill="1" applyBorder="1"/>
    <xf numFmtId="0" fontId="34" fillId="0" borderId="0" xfId="141" applyFont="1" applyFill="1" applyBorder="1"/>
    <xf numFmtId="0" fontId="34" fillId="0" borderId="0" xfId="141" applyFont="1" applyFill="1" applyBorder="1" applyAlignment="1">
      <alignment horizontal="left"/>
    </xf>
    <xf numFmtId="0" fontId="34" fillId="0" borderId="31" xfId="141" applyFont="1" applyFill="1" applyBorder="1"/>
    <xf numFmtId="0" fontId="34" fillId="0" borderId="32" xfId="141" applyFont="1" applyFill="1" applyBorder="1" applyAlignment="1">
      <alignment horizontal="left"/>
    </xf>
    <xf numFmtId="0" fontId="34" fillId="0" borderId="32" xfId="141" applyFont="1" applyFill="1" applyBorder="1"/>
    <xf numFmtId="0" fontId="36" fillId="0" borderId="32" xfId="141" applyFont="1" applyFill="1" applyBorder="1"/>
    <xf numFmtId="0" fontId="36" fillId="0" borderId="32" xfId="141" applyFont="1" applyFill="1" applyBorder="1" applyAlignment="1">
      <alignment horizontal="left"/>
    </xf>
    <xf numFmtId="0" fontId="37" fillId="0" borderId="33" xfId="141" applyFont="1" applyFill="1" applyBorder="1" applyAlignment="1">
      <alignment horizontal="left"/>
    </xf>
    <xf numFmtId="0" fontId="37" fillId="0" borderId="34" xfId="141" applyFont="1" applyFill="1" applyBorder="1"/>
    <xf numFmtId="0" fontId="34" fillId="0" borderId="31" xfId="141" applyFont="1" applyFill="1" applyBorder="1" applyAlignment="1">
      <alignment vertical="center"/>
    </xf>
    <xf numFmtId="0" fontId="34" fillId="0" borderId="32" xfId="141" applyFont="1" applyFill="1" applyBorder="1" applyAlignment="1"/>
    <xf numFmtId="0" fontId="34" fillId="0" borderId="33" xfId="141" applyFont="1" applyFill="1" applyBorder="1"/>
    <xf numFmtId="0" fontId="34" fillId="0" borderId="35" xfId="141" applyFont="1" applyFill="1" applyBorder="1"/>
    <xf numFmtId="0" fontId="34" fillId="0" borderId="14" xfId="141" applyFont="1" applyFill="1" applyBorder="1" applyAlignment="1">
      <alignment horizontal="left" vertical="center"/>
    </xf>
    <xf numFmtId="0" fontId="36" fillId="0" borderId="0" xfId="141" applyFont="1" applyFill="1" applyBorder="1"/>
    <xf numFmtId="0" fontId="34" fillId="0" borderId="0" xfId="141" applyFont="1" applyFill="1" applyBorder="1" applyAlignment="1">
      <alignment vertical="center"/>
    </xf>
    <xf numFmtId="0" fontId="34" fillId="0" borderId="23" xfId="141" applyFont="1" applyFill="1" applyBorder="1"/>
    <xf numFmtId="0" fontId="19" fillId="0" borderId="23" xfId="141" applyFont="1" applyFill="1" applyBorder="1"/>
    <xf numFmtId="0" fontId="34" fillId="0" borderId="16" xfId="141" applyFont="1" applyFill="1" applyBorder="1" applyAlignment="1">
      <alignment horizontal="left"/>
    </xf>
    <xf numFmtId="0" fontId="36" fillId="0" borderId="16" xfId="141" applyFont="1" applyFill="1" applyBorder="1"/>
    <xf numFmtId="0" fontId="34" fillId="0" borderId="17" xfId="141" applyFont="1" applyFill="1" applyBorder="1" applyAlignment="1">
      <alignment vertical="center"/>
    </xf>
    <xf numFmtId="0" fontId="34" fillId="0" borderId="37" xfId="141" applyFont="1" applyFill="1" applyBorder="1" applyAlignment="1">
      <alignment vertical="center"/>
    </xf>
    <xf numFmtId="0" fontId="34" fillId="0" borderId="38" xfId="141" applyFont="1" applyFill="1" applyBorder="1" applyAlignment="1">
      <alignment vertical="center"/>
    </xf>
    <xf numFmtId="164" fontId="34" fillId="0" borderId="39" xfId="170" applyNumberFormat="1" applyFont="1" applyFill="1" applyBorder="1" applyAlignment="1">
      <alignment horizontal="center" vertical="top"/>
    </xf>
    <xf numFmtId="0" fontId="19" fillId="0" borderId="37" xfId="141" applyFont="1" applyFill="1" applyBorder="1"/>
    <xf numFmtId="0" fontId="34" fillId="0" borderId="40" xfId="141" applyFont="1" applyFill="1" applyBorder="1"/>
    <xf numFmtId="0" fontId="34" fillId="0" borderId="29" xfId="141" applyFont="1" applyFill="1" applyBorder="1"/>
    <xf numFmtId="0" fontId="36" fillId="0" borderId="29" xfId="141" applyFont="1" applyFill="1" applyBorder="1"/>
    <xf numFmtId="0" fontId="34" fillId="0" borderId="41" xfId="191" applyFont="1" applyFill="1" applyBorder="1" applyAlignment="1">
      <alignment horizontal="left" wrapText="1"/>
    </xf>
    <xf numFmtId="164" fontId="34" fillId="0" borderId="41" xfId="170" applyNumberFormat="1" applyFont="1" applyFill="1" applyBorder="1" applyAlignment="1">
      <alignment horizontal="center" vertical="top"/>
    </xf>
    <xf numFmtId="0" fontId="34" fillId="0" borderId="10" xfId="141" applyFont="1" applyFill="1" applyBorder="1" applyAlignment="1">
      <alignment vertical="center"/>
    </xf>
    <xf numFmtId="0" fontId="34" fillId="0" borderId="29" xfId="141" applyFont="1" applyFill="1" applyBorder="1" applyAlignment="1">
      <alignment vertical="center"/>
    </xf>
    <xf numFmtId="0" fontId="35" fillId="0" borderId="29" xfId="141" applyFont="1" applyFill="1" applyBorder="1" applyAlignment="1">
      <alignment vertical="center"/>
    </xf>
    <xf numFmtId="0" fontId="35" fillId="0" borderId="42" xfId="141" applyFont="1" applyFill="1" applyBorder="1" applyAlignment="1">
      <alignment vertical="center"/>
    </xf>
    <xf numFmtId="0" fontId="34" fillId="0" borderId="39" xfId="191" applyFont="1" applyFill="1" applyBorder="1" applyAlignment="1">
      <alignment horizontal="left" wrapText="1"/>
    </xf>
    <xf numFmtId="0" fontId="34" fillId="0" borderId="14" xfId="141" applyFont="1" applyFill="1" applyBorder="1" applyAlignment="1">
      <alignment horizontal="left"/>
    </xf>
    <xf numFmtId="0" fontId="35" fillId="0" borderId="0" xfId="141" applyFont="1" applyFill="1" applyBorder="1"/>
    <xf numFmtId="0" fontId="35" fillId="0" borderId="0" xfId="141" applyFont="1" applyFill="1" applyBorder="1" applyAlignment="1">
      <alignment vertical="center"/>
    </xf>
    <xf numFmtId="0" fontId="35" fillId="0" borderId="23" xfId="141" applyFont="1" applyFill="1" applyBorder="1" applyAlignment="1">
      <alignment horizontal="right" vertical="center" wrapText="1"/>
    </xf>
    <xf numFmtId="0" fontId="34" fillId="0" borderId="0" xfId="191" applyFont="1" applyFill="1" applyBorder="1" applyAlignment="1">
      <alignment wrapText="1"/>
    </xf>
    <xf numFmtId="164" fontId="35" fillId="0" borderId="0" xfId="170" applyNumberFormat="1" applyFont="1" applyFill="1" applyBorder="1" applyAlignment="1">
      <alignment horizontal="center" vertical="top"/>
    </xf>
    <xf numFmtId="0" fontId="39" fillId="0" borderId="0" xfId="191" applyFont="1" applyFill="1" applyBorder="1" applyAlignment="1">
      <alignment horizontal="left" wrapText="1"/>
    </xf>
    <xf numFmtId="0" fontId="34" fillId="0" borderId="43" xfId="191" applyFont="1" applyFill="1" applyBorder="1" applyAlignment="1">
      <alignment horizontal="left"/>
    </xf>
    <xf numFmtId="0" fontId="34" fillId="0" borderId="43" xfId="191" applyFont="1" applyFill="1" applyBorder="1" applyAlignment="1">
      <alignment horizontal="left" wrapText="1"/>
    </xf>
    <xf numFmtId="0" fontId="34" fillId="0" borderId="0" xfId="191" applyFont="1" applyFill="1" applyBorder="1" applyAlignment="1">
      <alignment horizontal="left" wrapText="1"/>
    </xf>
    <xf numFmtId="0" fontId="34" fillId="0" borderId="31" xfId="141" applyFont="1" applyFill="1" applyBorder="1" applyAlignment="1">
      <alignment horizontal="left"/>
    </xf>
    <xf numFmtId="0" fontId="34" fillId="0" borderId="44" xfId="191" applyFont="1" applyFill="1" applyBorder="1" applyAlignment="1">
      <alignment horizontal="left" wrapText="1"/>
    </xf>
    <xf numFmtId="0" fontId="34" fillId="0" borderId="32" xfId="141" applyFont="1" applyFill="1" applyBorder="1" applyAlignment="1">
      <alignment vertical="center"/>
    </xf>
    <xf numFmtId="164" fontId="35" fillId="0" borderId="32" xfId="170" applyNumberFormat="1" applyFont="1" applyFill="1" applyBorder="1" applyAlignment="1">
      <alignment horizontal="center" vertical="top"/>
    </xf>
    <xf numFmtId="0" fontId="39" fillId="0" borderId="32" xfId="191" applyFont="1" applyFill="1" applyBorder="1" applyAlignment="1">
      <alignment horizontal="left" wrapText="1"/>
    </xf>
    <xf numFmtId="0" fontId="35" fillId="0" borderId="40" xfId="141" applyFont="1" applyFill="1" applyBorder="1" applyAlignment="1">
      <alignment horizontal="right" vertical="center" wrapText="1"/>
    </xf>
    <xf numFmtId="0" fontId="19" fillId="0" borderId="14" xfId="141" applyFont="1" applyFill="1" applyBorder="1" applyAlignment="1">
      <alignment horizontal="left" vertical="center"/>
    </xf>
    <xf numFmtId="0" fontId="19" fillId="0" borderId="16" xfId="141" applyFont="1" applyFill="1" applyBorder="1" applyAlignment="1">
      <alignment horizontal="left" vertical="center"/>
    </xf>
    <xf numFmtId="0" fontId="19" fillId="0" borderId="16" xfId="141" applyFont="1" applyFill="1" applyBorder="1" applyAlignment="1">
      <alignment vertical="center"/>
    </xf>
    <xf numFmtId="0" fontId="19" fillId="0" borderId="31" xfId="141" applyFont="1" applyFill="1" applyBorder="1" applyAlignment="1">
      <alignment vertical="center"/>
    </xf>
    <xf numFmtId="0" fontId="19" fillId="0" borderId="32" xfId="141" applyFont="1" applyFill="1" applyBorder="1" applyAlignment="1">
      <alignment vertical="center"/>
    </xf>
    <xf numFmtId="0" fontId="19" fillId="0" borderId="32" xfId="141" applyFont="1" applyFill="1" applyBorder="1" applyAlignment="1">
      <alignment horizontal="left" vertical="center"/>
    </xf>
    <xf numFmtId="0" fontId="19" fillId="0" borderId="40" xfId="141" applyFont="1" applyFill="1" applyBorder="1" applyAlignment="1">
      <alignment horizontal="right" vertical="center" wrapText="1"/>
    </xf>
    <xf numFmtId="0" fontId="19" fillId="0" borderId="0" xfId="141" applyFont="1" applyFill="1" applyAlignment="1">
      <alignment vertical="center"/>
    </xf>
    <xf numFmtId="0" fontId="19" fillId="0" borderId="0" xfId="141" applyFont="1" applyFill="1" applyBorder="1" applyAlignment="1">
      <alignment vertical="center"/>
    </xf>
    <xf numFmtId="0" fontId="19" fillId="0" borderId="45" xfId="129" applyFont="1" applyBorder="1" applyAlignment="1">
      <alignment vertical="center"/>
    </xf>
    <xf numFmtId="0" fontId="19" fillId="0" borderId="0" xfId="129" applyFont="1" applyBorder="1" applyAlignment="1">
      <alignment horizontal="center" vertical="center"/>
    </xf>
    <xf numFmtId="0" fontId="19" fillId="0" borderId="23" xfId="129" applyFont="1" applyBorder="1" applyAlignment="1">
      <alignment horizontal="center" vertical="center"/>
    </xf>
    <xf numFmtId="0" fontId="40" fillId="0" borderId="0" xfId="129" applyFont="1" applyFill="1" applyBorder="1" applyAlignment="1">
      <alignment horizontal="center" vertical="center"/>
    </xf>
    <xf numFmtId="0" fontId="40" fillId="0" borderId="0" xfId="129" applyFont="1" applyBorder="1" applyAlignment="1">
      <alignment horizontal="center" vertical="center"/>
    </xf>
    <xf numFmtId="0" fontId="9" fillId="0" borderId="0" xfId="129" applyFont="1" applyAlignment="1">
      <alignment vertical="center"/>
    </xf>
    <xf numFmtId="0" fontId="9" fillId="0" borderId="0" xfId="129" applyFont="1" applyBorder="1" applyAlignment="1">
      <alignment vertical="center"/>
    </xf>
    <xf numFmtId="0" fontId="40" fillId="0" borderId="0" xfId="129" applyFont="1" applyBorder="1" applyAlignment="1">
      <alignment vertical="center"/>
    </xf>
    <xf numFmtId="0" fontId="19" fillId="0" borderId="0" xfId="129" applyFont="1" applyBorder="1"/>
    <xf numFmtId="0" fontId="19" fillId="0" borderId="0" xfId="129" applyFont="1" applyBorder="1" applyAlignment="1">
      <alignment horizontal="left" vertical="center"/>
    </xf>
    <xf numFmtId="0" fontId="19" fillId="0" borderId="0" xfId="129" applyFont="1" applyBorder="1" applyAlignment="1">
      <alignment vertical="center"/>
    </xf>
    <xf numFmtId="0" fontId="19" fillId="0" borderId="21" xfId="129" applyFont="1" applyBorder="1" applyAlignment="1">
      <alignment vertical="center"/>
    </xf>
    <xf numFmtId="0" fontId="19" fillId="0" borderId="12" xfId="129" applyFont="1" applyBorder="1" applyAlignment="1">
      <alignment vertical="center"/>
    </xf>
    <xf numFmtId="0" fontId="19" fillId="0" borderId="47" xfId="129" applyFont="1" applyBorder="1" applyAlignment="1">
      <alignment vertical="center"/>
    </xf>
    <xf numFmtId="0" fontId="19" fillId="0" borderId="23" xfId="129" applyFont="1" applyBorder="1" applyAlignment="1">
      <alignment vertical="center"/>
    </xf>
    <xf numFmtId="0" fontId="40" fillId="0" borderId="0" xfId="129" applyFont="1" applyFill="1" applyBorder="1" applyAlignment="1">
      <alignment vertical="center"/>
    </xf>
    <xf numFmtId="0" fontId="9" fillId="0" borderId="0" xfId="129" applyFont="1" applyBorder="1" applyAlignment="1">
      <alignment horizontal="right" vertical="center"/>
    </xf>
    <xf numFmtId="0" fontId="41" fillId="0" borderId="0" xfId="129" applyFont="1" applyBorder="1" applyAlignment="1">
      <alignment horizontal="center"/>
    </xf>
    <xf numFmtId="0" fontId="19" fillId="0" borderId="48" xfId="129" applyFont="1" applyBorder="1" applyAlignment="1">
      <alignment vertical="center"/>
    </xf>
    <xf numFmtId="0" fontId="19" fillId="0" borderId="49" xfId="129" applyFont="1" applyBorder="1"/>
    <xf numFmtId="0" fontId="19" fillId="0" borderId="37" xfId="129" applyFont="1" applyBorder="1"/>
    <xf numFmtId="0" fontId="19" fillId="0" borderId="0" xfId="129" applyFont="1" applyBorder="1" applyAlignment="1">
      <alignment horizontal="center"/>
    </xf>
    <xf numFmtId="0" fontId="19" fillId="0" borderId="45" xfId="129" applyFont="1" applyBorder="1" applyAlignment="1">
      <alignment horizontal="left" vertical="center"/>
    </xf>
    <xf numFmtId="0" fontId="19" fillId="0" borderId="20" xfId="129" applyFont="1" applyBorder="1"/>
    <xf numFmtId="0" fontId="19" fillId="0" borderId="15" xfId="129" applyFont="1" applyBorder="1" applyAlignment="1">
      <alignment vertical="center"/>
    </xf>
    <xf numFmtId="0" fontId="19" fillId="0" borderId="16" xfId="129" applyFont="1" applyBorder="1" applyAlignment="1">
      <alignment vertical="center"/>
    </xf>
    <xf numFmtId="0" fontId="19" fillId="0" borderId="17" xfId="129" applyFont="1" applyBorder="1" applyAlignment="1">
      <alignment vertical="center"/>
    </xf>
    <xf numFmtId="0" fontId="40" fillId="0" borderId="0" xfId="129" applyFont="1" applyAlignment="1">
      <alignment vertical="center"/>
    </xf>
    <xf numFmtId="0" fontId="19" fillId="0" borderId="14" xfId="129" applyFont="1" applyBorder="1" applyAlignment="1">
      <alignment vertical="center"/>
    </xf>
    <xf numFmtId="0" fontId="19" fillId="0" borderId="14" xfId="129" applyFont="1" applyFill="1" applyBorder="1" applyAlignment="1">
      <alignment vertical="center"/>
    </xf>
    <xf numFmtId="0" fontId="19" fillId="0" borderId="0" xfId="129" applyFont="1" applyFill="1" applyBorder="1" applyAlignment="1">
      <alignment vertical="center"/>
    </xf>
    <xf numFmtId="0" fontId="19" fillId="0" borderId="23" xfId="129" applyFont="1" applyFill="1" applyBorder="1" applyAlignment="1">
      <alignment vertical="center"/>
    </xf>
    <xf numFmtId="0" fontId="9" fillId="0" borderId="0" xfId="129" applyFont="1" applyFill="1" applyAlignment="1">
      <alignment vertical="center"/>
    </xf>
    <xf numFmtId="0" fontId="40" fillId="0" borderId="0" xfId="129" applyFont="1" applyFill="1" applyAlignment="1">
      <alignment vertical="center"/>
    </xf>
    <xf numFmtId="0" fontId="9" fillId="0" borderId="0" xfId="129" applyFont="1" applyFill="1" applyBorder="1" applyAlignment="1">
      <alignment vertical="center"/>
    </xf>
    <xf numFmtId="0" fontId="35" fillId="0" borderId="0" xfId="129" applyFont="1" applyFill="1" applyBorder="1" applyAlignment="1">
      <alignment vertical="center"/>
    </xf>
    <xf numFmtId="0" fontId="42" fillId="0" borderId="0" xfId="129" applyFont="1" applyFill="1" applyBorder="1" applyAlignment="1">
      <alignment vertical="center"/>
    </xf>
    <xf numFmtId="0" fontId="19" fillId="0" borderId="31" xfId="129" applyFont="1" applyBorder="1" applyAlignment="1">
      <alignment vertical="center"/>
    </xf>
    <xf numFmtId="0" fontId="19" fillId="0" borderId="32" xfId="129" applyFont="1" applyBorder="1" applyAlignment="1">
      <alignment vertical="center"/>
    </xf>
    <xf numFmtId="0" fontId="19" fillId="0" borderId="40" xfId="129" applyFont="1" applyBorder="1" applyAlignment="1">
      <alignment vertical="center"/>
    </xf>
    <xf numFmtId="0" fontId="40" fillId="0" borderId="0" xfId="129" applyFont="1" applyBorder="1" applyAlignment="1">
      <alignment horizontal="left" vertical="center"/>
    </xf>
    <xf numFmtId="164" fontId="40" fillId="0" borderId="0" xfId="129" applyNumberFormat="1" applyFont="1" applyBorder="1" applyAlignment="1">
      <alignment vertical="center"/>
    </xf>
    <xf numFmtId="0" fontId="25" fillId="0" borderId="0" xfId="129" applyFont="1" applyBorder="1" applyAlignment="1">
      <alignment horizontal="center" vertical="center"/>
    </xf>
    <xf numFmtId="0" fontId="25" fillId="0" borderId="0" xfId="129" applyFont="1" applyAlignment="1">
      <alignment horizontal="center" vertical="center"/>
    </xf>
    <xf numFmtId="0" fontId="33" fillId="0" borderId="0" xfId="141" applyFont="1" applyFill="1" applyBorder="1" applyAlignment="1">
      <alignment horizontal="center"/>
    </xf>
    <xf numFmtId="0" fontId="19" fillId="0" borderId="14" xfId="141" applyFont="1" applyFill="1" applyBorder="1"/>
    <xf numFmtId="0" fontId="19" fillId="0" borderId="0" xfId="141" applyFont="1" applyFill="1" applyBorder="1" applyAlignment="1">
      <alignment horizontal="right" vertical="center" wrapText="1"/>
    </xf>
    <xf numFmtId="0" fontId="19" fillId="0" borderId="23" xfId="141" applyFont="1" applyFill="1" applyBorder="1" applyAlignment="1">
      <alignment horizontal="right" vertical="center" wrapText="1"/>
    </xf>
    <xf numFmtId="0" fontId="19" fillId="0" borderId="10" xfId="151" applyFont="1" applyFill="1" applyBorder="1" applyAlignment="1">
      <alignment horizontal="left" vertical="center"/>
    </xf>
    <xf numFmtId="0" fontId="19" fillId="0" borderId="29" xfId="151" applyFont="1" applyFill="1" applyBorder="1" applyAlignment="1">
      <alignment horizontal="left" vertical="center"/>
    </xf>
    <xf numFmtId="0" fontId="19" fillId="0" borderId="29" xfId="141" applyFont="1" applyFill="1" applyBorder="1"/>
    <xf numFmtId="0" fontId="19" fillId="0" borderId="29" xfId="151" applyFont="1" applyFill="1" applyBorder="1" applyAlignment="1">
      <alignment vertical="center"/>
    </xf>
    <xf numFmtId="0" fontId="19" fillId="0" borderId="26" xfId="151" applyFont="1" applyFill="1" applyBorder="1" applyAlignment="1">
      <alignment vertical="center"/>
    </xf>
    <xf numFmtId="0" fontId="19" fillId="0" borderId="26" xfId="141" applyFont="1" applyFill="1" applyBorder="1"/>
    <xf numFmtId="0" fontId="19" fillId="0" borderId="29" xfId="152" applyFont="1" applyFill="1" applyBorder="1" applyAlignment="1">
      <alignment horizontal="right" vertical="center"/>
    </xf>
    <xf numFmtId="0" fontId="19" fillId="0" borderId="28" xfId="152" applyFont="1" applyFill="1" applyBorder="1" applyAlignment="1">
      <alignment vertical="center"/>
    </xf>
    <xf numFmtId="0" fontId="19" fillId="0" borderId="52" xfId="152" applyFont="1" applyFill="1" applyBorder="1" applyAlignment="1">
      <alignment vertical="center"/>
    </xf>
    <xf numFmtId="0" fontId="19" fillId="0" borderId="53" xfId="141" applyFont="1" applyFill="1" applyBorder="1"/>
    <xf numFmtId="0" fontId="19" fillId="0" borderId="29" xfId="141" applyFont="1" applyFill="1" applyBorder="1" applyAlignment="1">
      <alignment horizontal="right" vertical="center" wrapText="1"/>
    </xf>
    <xf numFmtId="0" fontId="19" fillId="0" borderId="42" xfId="141" applyFont="1" applyFill="1" applyBorder="1" applyAlignment="1">
      <alignment horizontal="right" vertical="center" wrapText="1"/>
    </xf>
    <xf numFmtId="0" fontId="19" fillId="0" borderId="14" xfId="141" applyFont="1" applyFill="1" applyBorder="1" applyAlignment="1">
      <alignment horizontal="left"/>
    </xf>
    <xf numFmtId="0" fontId="19" fillId="0" borderId="12" xfId="141" applyFont="1" applyFill="1" applyBorder="1"/>
    <xf numFmtId="0" fontId="20" fillId="0" borderId="31" xfId="141" applyFont="1" applyFill="1" applyBorder="1"/>
    <xf numFmtId="0" fontId="20" fillId="0" borderId="32" xfId="141" applyFont="1" applyFill="1" applyBorder="1"/>
    <xf numFmtId="0" fontId="20" fillId="0" borderId="40" xfId="141" applyFont="1" applyFill="1" applyBorder="1"/>
    <xf numFmtId="0" fontId="19" fillId="0" borderId="31" xfId="141" applyFont="1" applyFill="1" applyBorder="1"/>
    <xf numFmtId="0" fontId="19" fillId="0" borderId="32" xfId="141" applyFont="1" applyFill="1" applyBorder="1"/>
    <xf numFmtId="0" fontId="19" fillId="0" borderId="40" xfId="141" applyFont="1" applyFill="1" applyBorder="1"/>
    <xf numFmtId="0" fontId="20" fillId="21" borderId="0" xfId="141" applyFont="1" applyFill="1"/>
    <xf numFmtId="0" fontId="19" fillId="0" borderId="14" xfId="141" applyFont="1" applyFill="1" applyBorder="1" applyAlignment="1">
      <alignment horizontal="center" vertical="center"/>
    </xf>
    <xf numFmtId="0" fontId="19" fillId="0" borderId="0" xfId="141" applyFont="1" applyFill="1" applyBorder="1" applyAlignment="1">
      <alignment horizontal="center" vertical="center"/>
    </xf>
    <xf numFmtId="0" fontId="19" fillId="0" borderId="11" xfId="141" applyFont="1" applyFill="1" applyBorder="1" applyAlignment="1">
      <alignment horizontal="center" vertical="center"/>
    </xf>
    <xf numFmtId="0" fontId="19" fillId="0" borderId="13" xfId="141" applyFont="1" applyFill="1" applyBorder="1" applyAlignment="1">
      <alignment horizontal="center" vertical="center"/>
    </xf>
    <xf numFmtId="0" fontId="19" fillId="0" borderId="23" xfId="141" applyFont="1" applyFill="1" applyBorder="1" applyAlignment="1">
      <alignment horizontal="center" vertical="center"/>
    </xf>
    <xf numFmtId="0" fontId="19" fillId="0" borderId="15" xfId="141" applyFont="1" applyFill="1" applyBorder="1" applyAlignment="1">
      <alignment horizontal="center" vertical="center"/>
    </xf>
    <xf numFmtId="0" fontId="19" fillId="0" borderId="17" xfId="141" applyFont="1" applyFill="1" applyBorder="1" applyAlignment="1">
      <alignment horizontal="center" vertical="center"/>
    </xf>
    <xf numFmtId="0" fontId="19" fillId="0" borderId="31" xfId="141" applyFont="1" applyFill="1" applyBorder="1" applyAlignment="1">
      <alignment horizontal="center" vertical="center"/>
    </xf>
    <xf numFmtId="0" fontId="19" fillId="0" borderId="32" xfId="141" applyFont="1" applyFill="1" applyBorder="1" applyAlignment="1">
      <alignment horizontal="center" vertical="center"/>
    </xf>
    <xf numFmtId="0" fontId="19" fillId="0" borderId="40" xfId="141" applyFont="1" applyFill="1" applyBorder="1" applyAlignment="1">
      <alignment horizontal="center" vertical="center"/>
    </xf>
    <xf numFmtId="0" fontId="45" fillId="21" borderId="0" xfId="0" applyFont="1" applyFill="1" applyBorder="1" applyAlignment="1">
      <alignment horizontal="center" vertical="top"/>
    </xf>
    <xf numFmtId="0" fontId="34" fillId="21" borderId="0" xfId="0" applyFont="1" applyFill="1" applyBorder="1" applyAlignment="1">
      <alignment horizontal="left" vertical="top" wrapText="1"/>
    </xf>
    <xf numFmtId="164" fontId="34" fillId="21" borderId="0" xfId="0" applyNumberFormat="1" applyFont="1" applyFill="1" applyBorder="1" applyAlignment="1">
      <alignment vertical="top"/>
    </xf>
    <xf numFmtId="0" fontId="34" fillId="21" borderId="0" xfId="0" applyFont="1" applyFill="1" applyBorder="1" applyAlignment="1">
      <alignment vertical="top"/>
    </xf>
    <xf numFmtId="0" fontId="45" fillId="21" borderId="0" xfId="0" applyFont="1" applyFill="1" applyBorder="1" applyAlignment="1">
      <alignment vertical="top"/>
    </xf>
    <xf numFmtId="0" fontId="34" fillId="21" borderId="0" xfId="0" applyFont="1" applyFill="1" applyBorder="1"/>
    <xf numFmtId="165" fontId="46" fillId="8" borderId="54" xfId="0" applyNumberFormat="1" applyFont="1" applyFill="1" applyBorder="1" applyAlignment="1">
      <alignment horizontal="center" vertical="center" wrapText="1"/>
    </xf>
    <xf numFmtId="0" fontId="47" fillId="21" borderId="0" xfId="0" applyFont="1" applyFill="1" applyBorder="1" applyAlignment="1">
      <alignment vertical="center"/>
    </xf>
    <xf numFmtId="0" fontId="46" fillId="8" borderId="55" xfId="0" applyFont="1" applyFill="1" applyBorder="1" applyAlignment="1">
      <alignment horizontal="left" vertical="center" wrapText="1"/>
    </xf>
    <xf numFmtId="0" fontId="46" fillId="8" borderId="55" xfId="0" applyFont="1" applyFill="1" applyBorder="1" applyAlignment="1">
      <alignment horizontal="left" vertical="top" wrapText="1"/>
    </xf>
    <xf numFmtId="166" fontId="28" fillId="21" borderId="54" xfId="0" applyNumberFormat="1" applyFont="1" applyFill="1" applyBorder="1" applyAlignment="1">
      <alignment horizontal="center" vertical="center" wrapText="1"/>
    </xf>
    <xf numFmtId="0" fontId="48" fillId="21" borderId="56" xfId="0" applyFont="1" applyFill="1" applyBorder="1" applyAlignment="1">
      <alignment horizontal="left" vertical="top" wrapText="1"/>
    </xf>
    <xf numFmtId="1" fontId="48" fillId="21" borderId="41" xfId="0" applyNumberFormat="1" applyFont="1" applyFill="1" applyBorder="1" applyAlignment="1">
      <alignment vertical="top" wrapText="1"/>
    </xf>
    <xf numFmtId="0" fontId="48" fillId="21" borderId="41" xfId="0" applyFont="1" applyFill="1" applyBorder="1" applyAlignment="1">
      <alignment horizontal="left" vertical="center" wrapText="1"/>
    </xf>
    <xf numFmtId="166" fontId="28" fillId="21" borderId="41" xfId="0" applyNumberFormat="1" applyFont="1" applyFill="1" applyBorder="1" applyAlignment="1">
      <alignment horizontal="center" vertical="center"/>
    </xf>
    <xf numFmtId="0" fontId="48" fillId="21" borderId="57" xfId="0" applyFont="1" applyFill="1" applyBorder="1" applyAlignment="1">
      <alignment horizontal="left" vertical="top" wrapText="1"/>
    </xf>
    <xf numFmtId="1" fontId="48" fillId="21" borderId="44" xfId="0" applyNumberFormat="1" applyFont="1" applyFill="1" applyBorder="1" applyAlignment="1">
      <alignment vertical="top" wrapText="1"/>
    </xf>
    <xf numFmtId="0" fontId="49" fillId="21" borderId="0" xfId="0" applyFont="1" applyFill="1" applyBorder="1" applyAlignment="1">
      <alignment vertical="center"/>
    </xf>
    <xf numFmtId="0" fontId="28" fillId="21" borderId="44" xfId="0" applyFont="1" applyFill="1" applyBorder="1" applyAlignment="1">
      <alignment vertical="top"/>
    </xf>
    <xf numFmtId="166" fontId="28" fillId="0" borderId="24" xfId="0" applyNumberFormat="1" applyFont="1" applyFill="1" applyBorder="1" applyAlignment="1">
      <alignment horizontal="center" vertical="center" wrapText="1"/>
    </xf>
    <xf numFmtId="0" fontId="48" fillId="0" borderId="24" xfId="0" applyFont="1" applyFill="1" applyBorder="1" applyAlignment="1">
      <alignment horizontal="left" vertical="center" wrapText="1"/>
    </xf>
    <xf numFmtId="0" fontId="48" fillId="0" borderId="56" xfId="0" applyFont="1" applyFill="1" applyBorder="1" applyAlignment="1">
      <alignment horizontal="left" vertical="top" wrapText="1"/>
    </xf>
    <xf numFmtId="0" fontId="48" fillId="0" borderId="39" xfId="0" applyFont="1" applyFill="1" applyBorder="1" applyAlignment="1">
      <alignment vertical="top"/>
    </xf>
    <xf numFmtId="0" fontId="48" fillId="0" borderId="41" xfId="0" applyFont="1" applyFill="1" applyBorder="1" applyAlignment="1">
      <alignment vertical="top" wrapText="1"/>
    </xf>
    <xf numFmtId="0" fontId="28" fillId="0" borderId="41" xfId="0" applyFont="1" applyFill="1" applyBorder="1" applyAlignment="1">
      <alignment vertical="top"/>
    </xf>
    <xf numFmtId="0" fontId="48" fillId="0" borderId="36" xfId="0" applyFont="1" applyFill="1" applyBorder="1" applyAlignment="1">
      <alignment vertical="top"/>
    </xf>
    <xf numFmtId="0" fontId="48" fillId="0" borderId="36" xfId="0" applyFont="1" applyFill="1" applyBorder="1" applyAlignment="1">
      <alignment vertical="top" wrapText="1"/>
    </xf>
    <xf numFmtId="0" fontId="28" fillId="0" borderId="36" xfId="0" applyFont="1" applyFill="1" applyBorder="1" applyAlignment="1">
      <alignment vertical="top"/>
    </xf>
    <xf numFmtId="0" fontId="48" fillId="0" borderId="59" xfId="0" applyFont="1" applyFill="1" applyBorder="1" applyAlignment="1">
      <alignment vertical="top"/>
    </xf>
    <xf numFmtId="164" fontId="48" fillId="21" borderId="0" xfId="0" applyNumberFormat="1" applyFont="1" applyFill="1" applyBorder="1" applyAlignment="1">
      <alignment vertical="top"/>
    </xf>
    <xf numFmtId="0" fontId="48" fillId="0" borderId="0" xfId="0" applyFont="1" applyFill="1" applyBorder="1" applyAlignment="1">
      <alignment vertical="top" wrapText="1"/>
    </xf>
    <xf numFmtId="0" fontId="28" fillId="0" borderId="23" xfId="0" applyFont="1" applyFill="1" applyBorder="1" applyAlignment="1">
      <alignment vertical="top"/>
    </xf>
    <xf numFmtId="0" fontId="48" fillId="0" borderId="56" xfId="0" applyFont="1" applyFill="1" applyBorder="1" applyAlignment="1">
      <alignment vertical="top"/>
    </xf>
    <xf numFmtId="0" fontId="48" fillId="0" borderId="41" xfId="0" applyFont="1" applyFill="1" applyBorder="1" applyAlignment="1">
      <alignment vertical="top"/>
    </xf>
    <xf numFmtId="0" fontId="28" fillId="0" borderId="61" xfId="0" applyFont="1" applyFill="1" applyBorder="1" applyAlignment="1">
      <alignment vertical="top"/>
    </xf>
    <xf numFmtId="166" fontId="28" fillId="0" borderId="62" xfId="0" applyNumberFormat="1" applyFont="1" applyFill="1" applyBorder="1" applyAlignment="1">
      <alignment horizontal="center" vertical="center" wrapText="1"/>
    </xf>
    <xf numFmtId="0" fontId="48" fillId="0" borderId="62" xfId="0" applyFont="1" applyFill="1" applyBorder="1" applyAlignment="1">
      <alignment horizontal="left" vertical="center" wrapText="1"/>
    </xf>
    <xf numFmtId="0" fontId="48" fillId="0" borderId="58" xfId="0" applyFont="1" applyFill="1" applyBorder="1" applyAlignment="1">
      <alignment vertical="top"/>
    </xf>
    <xf numFmtId="0" fontId="48" fillId="0" borderId="39" xfId="0" applyFont="1" applyFill="1" applyBorder="1" applyAlignment="1">
      <alignment vertical="top" wrapText="1"/>
    </xf>
    <xf numFmtId="0" fontId="28" fillId="0" borderId="63" xfId="0" applyFont="1" applyFill="1" applyBorder="1" applyAlignment="1">
      <alignment vertical="top"/>
    </xf>
    <xf numFmtId="0" fontId="34" fillId="21" borderId="0" xfId="0" applyFont="1" applyFill="1" applyBorder="1" applyAlignment="1"/>
    <xf numFmtId="0" fontId="48" fillId="0" borderId="0" xfId="0" applyFont="1" applyFill="1" applyBorder="1" applyAlignment="1">
      <alignment vertical="top"/>
    </xf>
    <xf numFmtId="0" fontId="48" fillId="0" borderId="43" xfId="0" applyFont="1" applyFill="1" applyBorder="1" applyAlignment="1">
      <alignment vertical="top" wrapText="1"/>
    </xf>
    <xf numFmtId="0" fontId="28" fillId="0" borderId="64" xfId="0" applyFont="1" applyFill="1" applyBorder="1" applyAlignment="1">
      <alignment vertical="top"/>
    </xf>
    <xf numFmtId="0" fontId="48" fillId="0" borderId="14" xfId="0" applyFont="1" applyFill="1" applyBorder="1" applyAlignment="1">
      <alignment vertical="top"/>
    </xf>
    <xf numFmtId="0" fontId="48" fillId="0" borderId="43" xfId="0" applyFont="1" applyFill="1" applyBorder="1" applyAlignment="1">
      <alignment vertical="top"/>
    </xf>
    <xf numFmtId="0" fontId="48" fillId="0" borderId="14" xfId="0" applyFont="1" applyFill="1" applyBorder="1" applyAlignment="1">
      <alignment horizontal="left" vertical="center" wrapText="1"/>
    </xf>
    <xf numFmtId="166" fontId="28" fillId="0" borderId="25" xfId="0" applyNumberFormat="1" applyFont="1" applyFill="1" applyBorder="1" applyAlignment="1">
      <alignment horizontal="center" vertical="center" wrapText="1"/>
    </xf>
    <xf numFmtId="0" fontId="48" fillId="0" borderId="25" xfId="0" applyFont="1" applyFill="1" applyBorder="1" applyAlignment="1">
      <alignment horizontal="left" vertical="center" wrapText="1"/>
    </xf>
    <xf numFmtId="0" fontId="48" fillId="0" borderId="0" xfId="0" applyFont="1" applyFill="1" applyBorder="1" applyAlignment="1">
      <alignment horizontal="left" vertical="center" wrapText="1"/>
    </xf>
    <xf numFmtId="164" fontId="48" fillId="0" borderId="0" xfId="0" applyNumberFormat="1" applyFont="1" applyFill="1" applyBorder="1" applyAlignment="1">
      <alignment vertical="top" wrapText="1"/>
    </xf>
    <xf numFmtId="166" fontId="28" fillId="0" borderId="23" xfId="0" applyNumberFormat="1" applyFont="1" applyFill="1" applyBorder="1" applyAlignment="1">
      <alignment vertical="top"/>
    </xf>
    <xf numFmtId="0" fontId="48" fillId="0" borderId="41" xfId="0" applyNumberFormat="1" applyFont="1" applyFill="1" applyBorder="1" applyAlignment="1">
      <alignment vertical="top" wrapText="1"/>
    </xf>
    <xf numFmtId="0" fontId="34" fillId="0" borderId="0" xfId="0" applyFont="1" applyFill="1" applyBorder="1"/>
    <xf numFmtId="0" fontId="48" fillId="0" borderId="39" xfId="0" applyNumberFormat="1" applyFont="1" applyFill="1" applyBorder="1" applyAlignment="1">
      <alignment vertical="top" wrapText="1"/>
    </xf>
    <xf numFmtId="0" fontId="48" fillId="0" borderId="57" xfId="0" applyFont="1" applyFill="1" applyBorder="1" applyAlignment="1">
      <alignment horizontal="left" vertical="top" wrapText="1"/>
    </xf>
    <xf numFmtId="0" fontId="34" fillId="0" borderId="44" xfId="0" applyFont="1" applyFill="1" applyBorder="1"/>
    <xf numFmtId="0" fontId="48" fillId="0" borderId="44" xfId="0" applyFont="1" applyFill="1" applyBorder="1" applyAlignment="1">
      <alignment vertical="top" wrapText="1"/>
    </xf>
    <xf numFmtId="0" fontId="28" fillId="0" borderId="65" xfId="0" applyFont="1" applyFill="1" applyBorder="1" applyAlignment="1">
      <alignment vertical="top"/>
    </xf>
    <xf numFmtId="0" fontId="48" fillId="0" borderId="54" xfId="0" applyFont="1" applyFill="1" applyBorder="1" applyAlignment="1">
      <alignment horizontal="left" vertical="top" wrapText="1"/>
    </xf>
    <xf numFmtId="0" fontId="48" fillId="0" borderId="31" xfId="0" applyFont="1" applyFill="1" applyBorder="1" applyAlignment="1">
      <alignment vertical="top" wrapText="1"/>
    </xf>
    <xf numFmtId="0" fontId="48" fillId="21" borderId="32" xfId="0" applyFont="1" applyFill="1" applyBorder="1" applyAlignment="1">
      <alignment horizontal="left" vertical="top" wrapText="1"/>
    </xf>
    <xf numFmtId="0" fontId="48" fillId="0" borderId="32" xfId="0" applyFont="1" applyFill="1" applyBorder="1" applyAlignment="1">
      <alignment vertical="top" wrapText="1"/>
    </xf>
    <xf numFmtId="0" fontId="48" fillId="0" borderId="40" xfId="0" applyFont="1" applyFill="1" applyBorder="1" applyAlignment="1">
      <alignment vertical="top" wrapText="1"/>
    </xf>
    <xf numFmtId="166" fontId="28" fillId="21" borderId="24" xfId="0" applyNumberFormat="1" applyFont="1" applyFill="1" applyBorder="1" applyAlignment="1">
      <alignment horizontal="center" vertical="center" wrapText="1"/>
    </xf>
    <xf numFmtId="0" fontId="48" fillId="0" borderId="24" xfId="0" applyFont="1" applyFill="1" applyBorder="1" applyAlignment="1">
      <alignment vertical="top" wrapText="1"/>
    </xf>
    <xf numFmtId="166" fontId="28" fillId="21" borderId="25" xfId="0" applyNumberFormat="1" applyFont="1" applyFill="1" applyBorder="1" applyAlignment="1">
      <alignment vertical="center" wrapText="1"/>
    </xf>
    <xf numFmtId="0" fontId="48" fillId="0" borderId="25" xfId="0" applyFont="1" applyFill="1" applyBorder="1" applyAlignment="1">
      <alignment horizontal="center" vertical="top" wrapText="1"/>
    </xf>
    <xf numFmtId="166" fontId="28" fillId="21" borderId="54" xfId="0" applyNumberFormat="1" applyFont="1" applyFill="1" applyBorder="1" applyAlignment="1">
      <alignment horizontal="center" vertical="top" wrapText="1"/>
    </xf>
    <xf numFmtId="0" fontId="48" fillId="21" borderId="41" xfId="0" applyNumberFormat="1" applyFont="1" applyFill="1" applyBorder="1" applyAlignment="1">
      <alignment vertical="top" wrapText="1"/>
    </xf>
    <xf numFmtId="0" fontId="48" fillId="21" borderId="41" xfId="0" applyFont="1" applyFill="1" applyBorder="1" applyAlignment="1">
      <alignment vertical="top" wrapText="1"/>
    </xf>
    <xf numFmtId="166" fontId="28" fillId="21" borderId="61" xfId="0" applyNumberFormat="1" applyFont="1" applyFill="1" applyBorder="1" applyAlignment="1">
      <alignment vertical="top" wrapText="1"/>
    </xf>
    <xf numFmtId="0" fontId="48" fillId="21" borderId="39" xfId="0" applyNumberFormat="1" applyFont="1" applyFill="1" applyBorder="1" applyAlignment="1">
      <alignment vertical="top" wrapText="1"/>
    </xf>
    <xf numFmtId="0" fontId="48" fillId="21" borderId="39" xfId="0" applyFont="1" applyFill="1" applyBorder="1" applyAlignment="1">
      <alignment vertical="top" wrapText="1"/>
    </xf>
    <xf numFmtId="166" fontId="28" fillId="21" borderId="63" xfId="0" applyNumberFormat="1" applyFont="1" applyFill="1" applyBorder="1" applyAlignment="1">
      <alignment vertical="top"/>
    </xf>
    <xf numFmtId="0" fontId="48" fillId="21" borderId="44" xfId="0" applyFont="1" applyFill="1" applyBorder="1" applyAlignment="1">
      <alignment horizontal="left" vertical="top" wrapText="1"/>
    </xf>
    <xf numFmtId="0" fontId="48" fillId="21" borderId="44" xfId="0" applyNumberFormat="1" applyFont="1" applyFill="1" applyBorder="1" applyAlignment="1">
      <alignment vertical="top" wrapText="1"/>
    </xf>
    <xf numFmtId="0" fontId="48" fillId="21" borderId="44" xfId="0" applyFont="1" applyFill="1" applyBorder="1" applyAlignment="1">
      <alignment vertical="top" wrapText="1"/>
    </xf>
    <xf numFmtId="0" fontId="28" fillId="21" borderId="65" xfId="0" applyFont="1" applyFill="1" applyBorder="1" applyAlignment="1">
      <alignment vertical="top"/>
    </xf>
    <xf numFmtId="0" fontId="48" fillId="0" borderId="24" xfId="0" applyFont="1" applyFill="1" applyBorder="1" applyAlignment="1">
      <alignment horizontal="left" vertical="top" wrapText="1"/>
    </xf>
    <xf numFmtId="0" fontId="48" fillId="0" borderId="50" xfId="0" applyFont="1" applyFill="1" applyBorder="1" applyAlignment="1">
      <alignment vertical="top" wrapText="1"/>
    </xf>
    <xf numFmtId="0" fontId="48" fillId="0" borderId="26" xfId="0" applyFont="1" applyFill="1" applyBorder="1" applyAlignment="1">
      <alignment vertical="top" wrapText="1"/>
    </xf>
    <xf numFmtId="164" fontId="48" fillId="21" borderId="26" xfId="0" applyNumberFormat="1" applyFont="1" applyFill="1" applyBorder="1" applyAlignment="1">
      <alignment vertical="top" wrapText="1"/>
    </xf>
    <xf numFmtId="0" fontId="48" fillId="21" borderId="26" xfId="0" applyFont="1" applyFill="1" applyBorder="1" applyAlignment="1">
      <alignment vertical="top" wrapText="1"/>
    </xf>
    <xf numFmtId="0" fontId="28" fillId="21" borderId="26" xfId="0" applyFont="1" applyFill="1" applyBorder="1" applyAlignment="1">
      <alignment vertical="top"/>
    </xf>
    <xf numFmtId="0" fontId="48" fillId="0" borderId="62" xfId="0" applyFont="1" applyFill="1" applyBorder="1" applyAlignment="1">
      <alignment horizontal="left" vertical="top" wrapText="1"/>
    </xf>
    <xf numFmtId="0" fontId="48" fillId="0" borderId="67" xfId="0" applyFont="1" applyFill="1" applyBorder="1" applyAlignment="1">
      <alignment horizontal="left" vertical="top" wrapText="1"/>
    </xf>
    <xf numFmtId="0" fontId="48" fillId="0" borderId="21" xfId="0" applyFont="1" applyFill="1" applyBorder="1" applyAlignment="1">
      <alignment horizontal="left" vertical="top" wrapText="1"/>
    </xf>
    <xf numFmtId="164" fontId="48" fillId="21" borderId="21" xfId="0" applyNumberFormat="1" applyFont="1" applyFill="1" applyBorder="1" applyAlignment="1">
      <alignment vertical="top" wrapText="1"/>
    </xf>
    <xf numFmtId="0" fontId="48" fillId="21" borderId="21" xfId="0" applyFont="1" applyFill="1" applyBorder="1" applyAlignment="1">
      <alignment vertical="top" wrapText="1"/>
    </xf>
    <xf numFmtId="0" fontId="28" fillId="21" borderId="21" xfId="0" applyFont="1" applyFill="1" applyBorder="1" applyAlignment="1">
      <alignment vertical="top"/>
    </xf>
    <xf numFmtId="0" fontId="48" fillId="0" borderId="68" xfId="0" applyFont="1" applyFill="1" applyBorder="1" applyAlignment="1">
      <alignment horizontal="center" vertical="center" wrapText="1"/>
    </xf>
    <xf numFmtId="0" fontId="28" fillId="0" borderId="25" xfId="0" applyFont="1" applyFill="1" applyBorder="1" applyAlignment="1">
      <alignment vertical="top" wrapText="1"/>
    </xf>
    <xf numFmtId="0" fontId="48" fillId="21" borderId="69" xfId="0" applyFont="1" applyFill="1" applyBorder="1" applyAlignment="1">
      <alignment horizontal="left" vertical="top" wrapText="1"/>
    </xf>
    <xf numFmtId="0" fontId="48" fillId="21" borderId="70" xfId="0" applyFont="1" applyFill="1" applyBorder="1" applyAlignment="1">
      <alignment horizontal="left" vertical="top" wrapText="1"/>
    </xf>
    <xf numFmtId="164" fontId="48" fillId="21" borderId="70" xfId="0" applyNumberFormat="1" applyFont="1" applyFill="1" applyBorder="1" applyAlignment="1">
      <alignment vertical="top" wrapText="1"/>
    </xf>
    <xf numFmtId="0" fontId="48" fillId="21" borderId="70" xfId="0" applyFont="1" applyFill="1" applyBorder="1" applyAlignment="1">
      <alignment vertical="top" wrapText="1"/>
    </xf>
    <xf numFmtId="0" fontId="28" fillId="21" borderId="70" xfId="0" applyFont="1" applyFill="1" applyBorder="1" applyAlignment="1">
      <alignment vertical="top"/>
    </xf>
    <xf numFmtId="166" fontId="28" fillId="21" borderId="24" xfId="0" applyNumberFormat="1" applyFont="1" applyFill="1" applyBorder="1" applyAlignment="1">
      <alignment horizontal="center" vertical="top" wrapText="1"/>
    </xf>
    <xf numFmtId="0" fontId="48" fillId="21" borderId="24" xfId="0" applyFont="1" applyFill="1" applyBorder="1" applyAlignment="1">
      <alignment horizontal="left" vertical="top" wrapText="1"/>
    </xf>
    <xf numFmtId="0" fontId="48" fillId="21" borderId="14" xfId="0" applyFont="1" applyFill="1" applyBorder="1" applyAlignment="1">
      <alignment horizontal="left" vertical="top" wrapText="1"/>
    </xf>
    <xf numFmtId="0" fontId="48" fillId="21" borderId="16" xfId="0" applyFont="1" applyFill="1" applyBorder="1" applyAlignment="1">
      <alignment horizontal="left" vertical="top" wrapText="1"/>
    </xf>
    <xf numFmtId="164" fontId="48" fillId="21" borderId="16" xfId="0" applyNumberFormat="1" applyFont="1" applyFill="1" applyBorder="1" applyAlignment="1">
      <alignment vertical="top" wrapText="1"/>
    </xf>
    <xf numFmtId="0" fontId="48" fillId="21" borderId="16" xfId="0" applyFont="1" applyFill="1" applyBorder="1" applyAlignment="1">
      <alignment vertical="top" wrapText="1"/>
    </xf>
    <xf numFmtId="0" fontId="28" fillId="21" borderId="16" xfId="0" applyFont="1" applyFill="1" applyBorder="1" applyAlignment="1">
      <alignment vertical="top"/>
    </xf>
    <xf numFmtId="0" fontId="48" fillId="0" borderId="72" xfId="0" applyFont="1" applyFill="1" applyBorder="1" applyAlignment="1">
      <alignment horizontal="center" vertical="center" wrapText="1"/>
    </xf>
    <xf numFmtId="0" fontId="48" fillId="0" borderId="62" xfId="0" applyFont="1" applyFill="1" applyBorder="1" applyAlignment="1">
      <alignment horizontal="center" vertical="top" wrapText="1"/>
    </xf>
    <xf numFmtId="0" fontId="48" fillId="21" borderId="67" xfId="0" applyFont="1" applyFill="1" applyBorder="1" applyAlignment="1">
      <alignment vertical="top" wrapText="1"/>
    </xf>
    <xf numFmtId="0" fontId="48" fillId="0" borderId="26" xfId="0" applyFont="1" applyFill="1" applyBorder="1" applyAlignment="1">
      <alignment horizontal="left" vertical="top" wrapText="1"/>
    </xf>
    <xf numFmtId="0" fontId="28" fillId="0" borderId="62" xfId="0" applyFont="1" applyFill="1" applyBorder="1" applyAlignment="1">
      <alignment vertical="top" wrapText="1"/>
    </xf>
    <xf numFmtId="0" fontId="48" fillId="21" borderId="73" xfId="0" applyFont="1" applyFill="1" applyBorder="1" applyAlignment="1">
      <alignment horizontal="left" vertical="top" wrapText="1"/>
    </xf>
    <xf numFmtId="0" fontId="48" fillId="21" borderId="12" xfId="0" applyFont="1" applyFill="1" applyBorder="1" applyAlignment="1">
      <alignment horizontal="left" vertical="top" wrapText="1"/>
    </xf>
    <xf numFmtId="164" fontId="48" fillId="21" borderId="12" xfId="0" applyNumberFormat="1" applyFont="1" applyFill="1" applyBorder="1" applyAlignment="1">
      <alignment vertical="top" wrapText="1"/>
    </xf>
    <xf numFmtId="0" fontId="48" fillId="21" borderId="12" xfId="0" applyFont="1" applyFill="1" applyBorder="1" applyAlignment="1">
      <alignment vertical="top" wrapText="1"/>
    </xf>
    <xf numFmtId="0" fontId="28" fillId="21" borderId="12" xfId="0" applyFont="1" applyFill="1" applyBorder="1" applyAlignment="1">
      <alignment vertical="top"/>
    </xf>
    <xf numFmtId="0" fontId="48" fillId="21" borderId="50" xfId="0" applyFont="1" applyFill="1" applyBorder="1" applyAlignment="1">
      <alignment horizontal="left" vertical="top" wrapText="1"/>
    </xf>
    <xf numFmtId="0" fontId="48" fillId="21" borderId="26" xfId="0" applyFont="1" applyFill="1" applyBorder="1" applyAlignment="1">
      <alignment horizontal="left" vertical="top" wrapText="1"/>
    </xf>
    <xf numFmtId="0" fontId="28" fillId="21" borderId="51" xfId="0" applyFont="1" applyFill="1" applyBorder="1" applyAlignment="1">
      <alignment vertical="top"/>
    </xf>
    <xf numFmtId="166" fontId="28" fillId="21" borderId="74" xfId="0" applyNumberFormat="1" applyFont="1" applyFill="1" applyBorder="1" applyAlignment="1">
      <alignment vertical="top"/>
    </xf>
    <xf numFmtId="166" fontId="28" fillId="21" borderId="25" xfId="0" applyNumberFormat="1" applyFont="1" applyFill="1" applyBorder="1" applyAlignment="1">
      <alignment horizontal="center" vertical="top" wrapText="1"/>
    </xf>
    <xf numFmtId="0" fontId="48" fillId="21" borderId="62" xfId="0" applyFont="1" applyFill="1" applyBorder="1" applyAlignment="1">
      <alignment horizontal="left" vertical="top" wrapText="1"/>
    </xf>
    <xf numFmtId="0" fontId="48" fillId="21" borderId="67" xfId="0" applyFont="1" applyFill="1" applyBorder="1" applyAlignment="1">
      <alignment horizontal="left" vertical="top" wrapText="1"/>
    </xf>
    <xf numFmtId="0" fontId="28" fillId="21" borderId="22" xfId="0" applyFont="1" applyFill="1" applyBorder="1" applyAlignment="1">
      <alignment vertical="top"/>
    </xf>
    <xf numFmtId="0" fontId="48" fillId="0" borderId="25" xfId="0" applyFont="1" applyFill="1" applyBorder="1" applyAlignment="1">
      <alignment vertical="top" wrapText="1"/>
    </xf>
    <xf numFmtId="0" fontId="28" fillId="21" borderId="74" xfId="0" applyFont="1" applyFill="1" applyBorder="1" applyAlignment="1">
      <alignment vertical="top"/>
    </xf>
    <xf numFmtId="0" fontId="48" fillId="21" borderId="41" xfId="0" applyFont="1" applyFill="1" applyBorder="1" applyAlignment="1">
      <alignment horizontal="left" vertical="top" wrapText="1"/>
    </xf>
    <xf numFmtId="164" fontId="48" fillId="21" borderId="41" xfId="0" applyNumberFormat="1" applyFont="1" applyFill="1" applyBorder="1" applyAlignment="1">
      <alignment vertical="top" wrapText="1"/>
    </xf>
    <xf numFmtId="0" fontId="28" fillId="21" borderId="61" xfId="0" applyFont="1" applyFill="1" applyBorder="1" applyAlignment="1">
      <alignment vertical="top"/>
    </xf>
    <xf numFmtId="0" fontId="48" fillId="21" borderId="25" xfId="0" applyFont="1" applyFill="1" applyBorder="1" applyAlignment="1">
      <alignment horizontal="left" vertical="top" wrapText="1"/>
    </xf>
    <xf numFmtId="0" fontId="48" fillId="21" borderId="58" xfId="0" applyFont="1" applyFill="1" applyBorder="1" applyAlignment="1">
      <alignment vertical="top" wrapText="1"/>
    </xf>
    <xf numFmtId="0" fontId="48" fillId="21" borderId="39" xfId="0" applyFont="1" applyFill="1" applyBorder="1" applyAlignment="1">
      <alignment horizontal="left" vertical="top" wrapText="1"/>
    </xf>
    <xf numFmtId="164" fontId="48" fillId="21" borderId="39" xfId="0" applyNumberFormat="1" applyFont="1" applyFill="1" applyBorder="1" applyAlignment="1">
      <alignment vertical="top" wrapText="1"/>
    </xf>
    <xf numFmtId="0" fontId="28" fillId="21" borderId="63" xfId="0" applyFont="1" applyFill="1" applyBorder="1" applyAlignment="1">
      <alignment vertical="top"/>
    </xf>
    <xf numFmtId="0" fontId="48" fillId="21" borderId="43" xfId="0" applyFont="1" applyFill="1" applyBorder="1" applyAlignment="1">
      <alignment horizontal="left" vertical="top" wrapText="1"/>
    </xf>
    <xf numFmtId="164" fontId="48" fillId="21" borderId="43" xfId="0" applyNumberFormat="1" applyFont="1" applyFill="1" applyBorder="1" applyAlignment="1">
      <alignment vertical="top" wrapText="1"/>
    </xf>
    <xf numFmtId="0" fontId="48" fillId="21" borderId="43" xfId="0" applyFont="1" applyFill="1" applyBorder="1" applyAlignment="1">
      <alignment vertical="top" wrapText="1"/>
    </xf>
    <xf numFmtId="0" fontId="28" fillId="21" borderId="64" xfId="0" applyFont="1" applyFill="1" applyBorder="1" applyAlignment="1">
      <alignment vertical="top"/>
    </xf>
    <xf numFmtId="0" fontId="48" fillId="21" borderId="75" xfId="0" applyFont="1" applyFill="1" applyBorder="1" applyAlignment="1">
      <alignment horizontal="left" vertical="top" wrapText="1"/>
    </xf>
    <xf numFmtId="0" fontId="28" fillId="21" borderId="62" xfId="0" applyFont="1" applyFill="1" applyBorder="1" applyAlignment="1">
      <alignment horizontal="center" vertical="top" wrapText="1"/>
    </xf>
    <xf numFmtId="0" fontId="48" fillId="21" borderId="14" xfId="0" applyFont="1" applyFill="1" applyBorder="1" applyAlignment="1">
      <alignment vertical="top" wrapText="1"/>
    </xf>
    <xf numFmtId="0" fontId="48" fillId="21" borderId="73" xfId="0" applyFont="1" applyFill="1" applyBorder="1" applyAlignment="1">
      <alignment vertical="top" wrapText="1"/>
    </xf>
    <xf numFmtId="0" fontId="28" fillId="21" borderId="25" xfId="0" applyFont="1" applyFill="1" applyBorder="1" applyAlignment="1">
      <alignment horizontal="center" vertical="top" wrapText="1"/>
    </xf>
    <xf numFmtId="0" fontId="48" fillId="0" borderId="69" xfId="0" applyFont="1" applyFill="1" applyBorder="1" applyAlignment="1">
      <alignment vertical="top" wrapText="1"/>
    </xf>
    <xf numFmtId="166" fontId="28" fillId="21" borderId="62" xfId="0" applyNumberFormat="1" applyFont="1" applyFill="1" applyBorder="1" applyAlignment="1">
      <alignment vertical="top" wrapText="1"/>
    </xf>
    <xf numFmtId="0" fontId="48" fillId="21" borderId="14" xfId="0" applyFont="1" applyFill="1" applyBorder="1" applyAlignment="1">
      <alignment vertical="center" wrapText="1"/>
    </xf>
    <xf numFmtId="0" fontId="48" fillId="0" borderId="31" xfId="0" applyFont="1" applyFill="1" applyBorder="1" applyAlignment="1">
      <alignment horizontal="left" wrapText="1"/>
    </xf>
    <xf numFmtId="0" fontId="48" fillId="0" borderId="78" xfId="0" applyFont="1" applyFill="1" applyBorder="1" applyAlignment="1">
      <alignment horizontal="left" wrapText="1"/>
    </xf>
    <xf numFmtId="0" fontId="48" fillId="0" borderId="32" xfId="0" applyFont="1" applyFill="1" applyBorder="1" applyAlignment="1">
      <alignment horizontal="left" wrapText="1"/>
    </xf>
    <xf numFmtId="0" fontId="48" fillId="0" borderId="40" xfId="0" applyFont="1" applyFill="1" applyBorder="1" applyAlignment="1">
      <alignment horizontal="left" wrapText="1"/>
    </xf>
    <xf numFmtId="0" fontId="48" fillId="0" borderId="46" xfId="0" applyFont="1" applyFill="1" applyBorder="1" applyAlignment="1">
      <alignment horizontal="left" vertical="center" wrapText="1"/>
    </xf>
    <xf numFmtId="0" fontId="48" fillId="0" borderId="55" xfId="0" applyFont="1" applyFill="1" applyBorder="1" applyAlignment="1">
      <alignment horizontal="left" vertical="center" wrapText="1"/>
    </xf>
    <xf numFmtId="164" fontId="48" fillId="0" borderId="55" xfId="0" applyNumberFormat="1" applyFont="1" applyFill="1" applyBorder="1" applyAlignment="1">
      <alignment vertical="center"/>
    </xf>
    <xf numFmtId="0" fontId="48" fillId="0" borderId="55" xfId="0" applyFont="1" applyFill="1" applyBorder="1" applyAlignment="1">
      <alignment vertical="center"/>
    </xf>
    <xf numFmtId="0" fontId="28" fillId="0" borderId="55" xfId="0" applyFont="1" applyFill="1" applyBorder="1" applyAlignment="1">
      <alignment vertical="center"/>
    </xf>
    <xf numFmtId="0" fontId="48" fillId="0" borderId="50" xfId="0" applyFont="1" applyFill="1" applyBorder="1" applyAlignment="1">
      <alignment horizontal="left" vertical="top" wrapText="1"/>
    </xf>
    <xf numFmtId="0" fontId="48" fillId="0" borderId="29" xfId="0" applyNumberFormat="1" applyFont="1" applyFill="1" applyBorder="1" applyAlignment="1">
      <alignment vertical="top"/>
    </xf>
    <xf numFmtId="0" fontId="48" fillId="21" borderId="29" xfId="0" applyFont="1" applyFill="1" applyBorder="1" applyAlignment="1">
      <alignment vertical="top"/>
    </xf>
    <xf numFmtId="0" fontId="28" fillId="21" borderId="29" xfId="0" applyFont="1" applyFill="1" applyBorder="1" applyAlignment="1">
      <alignment vertical="top"/>
    </xf>
    <xf numFmtId="166" fontId="28" fillId="21" borderId="62" xfId="0" applyNumberFormat="1" applyFont="1" applyFill="1" applyBorder="1" applyAlignment="1">
      <alignment horizontal="center" vertical="top" wrapText="1"/>
    </xf>
    <xf numFmtId="0" fontId="48" fillId="0" borderId="12" xfId="0" applyNumberFormat="1" applyFont="1" applyFill="1" applyBorder="1" applyAlignment="1">
      <alignment vertical="top"/>
    </xf>
    <xf numFmtId="0" fontId="48" fillId="21" borderId="12" xfId="0" applyFont="1" applyFill="1" applyBorder="1" applyAlignment="1">
      <alignment vertical="top"/>
    </xf>
    <xf numFmtId="0" fontId="28" fillId="21" borderId="13" xfId="0" applyFont="1" applyFill="1" applyBorder="1" applyAlignment="1">
      <alignment vertical="top"/>
    </xf>
    <xf numFmtId="0" fontId="48" fillId="0" borderId="73" xfId="0" applyFont="1" applyFill="1" applyBorder="1" applyAlignment="1">
      <alignment horizontal="left" vertical="top"/>
    </xf>
    <xf numFmtId="0" fontId="48" fillId="0" borderId="12" xfId="0" applyFont="1" applyFill="1" applyBorder="1" applyAlignment="1">
      <alignment horizontal="left" vertical="top" wrapText="1"/>
    </xf>
    <xf numFmtId="0" fontId="48" fillId="0" borderId="26" xfId="0" applyFont="1" applyFill="1" applyBorder="1" applyAlignment="1">
      <alignment horizontal="center" vertical="center" wrapText="1"/>
    </xf>
    <xf numFmtId="0" fontId="48" fillId="0" borderId="51" xfId="0" applyFont="1" applyFill="1" applyBorder="1" applyAlignment="1">
      <alignment vertical="top" wrapText="1"/>
    </xf>
    <xf numFmtId="0" fontId="48" fillId="0" borderId="67" xfId="0" applyFont="1" applyFill="1" applyBorder="1" applyAlignment="1">
      <alignment horizontal="left" vertical="center" wrapText="1"/>
    </xf>
    <xf numFmtId="0" fontId="48" fillId="0" borderId="21" xfId="0" applyFont="1" applyFill="1" applyBorder="1" applyAlignment="1">
      <alignment vertical="top" wrapText="1"/>
    </xf>
    <xf numFmtId="0" fontId="48" fillId="0" borderId="21" xfId="0" applyFont="1" applyFill="1" applyBorder="1" applyAlignment="1">
      <alignment horizontal="center" vertical="center" wrapText="1"/>
    </xf>
    <xf numFmtId="0" fontId="28" fillId="0" borderId="22" xfId="0" applyFont="1" applyFill="1" applyBorder="1" applyAlignment="1">
      <alignment horizontal="left" vertical="top"/>
    </xf>
    <xf numFmtId="0" fontId="48" fillId="0" borderId="12" xfId="0" applyNumberFormat="1" applyFont="1" applyFill="1" applyBorder="1" applyAlignment="1">
      <alignment horizontal="left" vertical="top"/>
    </xf>
    <xf numFmtId="0" fontId="48" fillId="0" borderId="12" xfId="0" applyFont="1" applyFill="1" applyBorder="1" applyAlignment="1">
      <alignment horizontal="center" vertical="center"/>
    </xf>
    <xf numFmtId="0" fontId="28" fillId="0" borderId="80" xfId="0" applyFont="1" applyFill="1" applyBorder="1" applyAlignment="1">
      <alignment horizontal="left" vertical="top"/>
    </xf>
    <xf numFmtId="166" fontId="28" fillId="0" borderId="24" xfId="0" applyNumberFormat="1" applyFont="1" applyFill="1" applyBorder="1" applyAlignment="1">
      <alignment horizontal="center" vertical="top" wrapText="1"/>
    </xf>
    <xf numFmtId="0" fontId="48" fillId="0" borderId="56" xfId="0" applyFont="1" applyFill="1" applyBorder="1" applyAlignment="1">
      <alignment vertical="top" wrapText="1"/>
    </xf>
    <xf numFmtId="0" fontId="28" fillId="0" borderId="41" xfId="0" applyFont="1" applyFill="1" applyBorder="1" applyAlignment="1">
      <alignment vertical="top" wrapText="1"/>
    </xf>
    <xf numFmtId="0" fontId="28" fillId="0" borderId="10" xfId="0" applyFont="1" applyFill="1" applyBorder="1" applyAlignment="1">
      <alignment vertical="center" wrapText="1"/>
    </xf>
    <xf numFmtId="0" fontId="28" fillId="0" borderId="42" xfId="0" applyFont="1" applyFill="1" applyBorder="1" applyAlignment="1">
      <alignment vertical="center" wrapText="1"/>
    </xf>
    <xf numFmtId="0" fontId="28" fillId="0" borderId="62" xfId="0" applyFont="1" applyFill="1" applyBorder="1" applyAlignment="1">
      <alignment horizontal="center" vertical="top" wrapText="1"/>
    </xf>
    <xf numFmtId="0" fontId="28" fillId="0" borderId="39" xfId="0" applyFont="1" applyFill="1" applyBorder="1" applyAlignment="1">
      <alignment vertical="top" wrapText="1"/>
    </xf>
    <xf numFmtId="0" fontId="28" fillId="0" borderId="14" xfId="0" applyFont="1" applyFill="1" applyBorder="1" applyAlignment="1">
      <alignment vertical="center" wrapText="1"/>
    </xf>
    <xf numFmtId="0" fontId="28" fillId="0" borderId="23" xfId="0" applyFont="1" applyFill="1" applyBorder="1" applyAlignment="1">
      <alignment vertical="center" wrapText="1"/>
    </xf>
    <xf numFmtId="0" fontId="48" fillId="0" borderId="58" xfId="0" applyFont="1" applyFill="1" applyBorder="1" applyAlignment="1">
      <alignment vertical="top" wrapText="1"/>
    </xf>
    <xf numFmtId="0" fontId="48" fillId="0" borderId="43" xfId="0" applyNumberFormat="1" applyFont="1" applyFill="1" applyBorder="1" applyAlignment="1">
      <alignment vertical="top" wrapText="1"/>
    </xf>
    <xf numFmtId="166" fontId="28" fillId="0" borderId="32" xfId="0" applyNumberFormat="1" applyFont="1" applyFill="1" applyBorder="1" applyAlignment="1">
      <alignment horizontal="center" vertical="top" wrapText="1"/>
    </xf>
    <xf numFmtId="0" fontId="28" fillId="0" borderId="25" xfId="0" applyFont="1" applyFill="1" applyBorder="1" applyAlignment="1">
      <alignment horizontal="center" vertical="top" wrapText="1"/>
    </xf>
    <xf numFmtId="0" fontId="48" fillId="0" borderId="44" xfId="0" applyNumberFormat="1" applyFont="1" applyFill="1" applyBorder="1" applyAlignment="1">
      <alignment vertical="top" wrapText="1"/>
    </xf>
    <xf numFmtId="0" fontId="53" fillId="0" borderId="44" xfId="0" applyFont="1" applyFill="1" applyBorder="1" applyAlignment="1">
      <alignment vertical="top" wrapText="1"/>
    </xf>
    <xf numFmtId="0" fontId="28" fillId="0" borderId="31" xfId="0" applyFont="1" applyFill="1" applyBorder="1" applyAlignment="1">
      <alignment vertical="center" wrapText="1"/>
    </xf>
    <xf numFmtId="0" fontId="28" fillId="0" borderId="40" xfId="0" applyFont="1" applyFill="1" applyBorder="1" applyAlignment="1">
      <alignment vertical="center" wrapText="1"/>
    </xf>
    <xf numFmtId="1" fontId="48" fillId="21" borderId="41" xfId="0" applyNumberFormat="1" applyFont="1" applyFill="1" applyBorder="1" applyAlignment="1">
      <alignment vertical="top"/>
    </xf>
    <xf numFmtId="0" fontId="28" fillId="21" borderId="41" xfId="0" applyFont="1" applyFill="1" applyBorder="1" applyAlignment="1">
      <alignment vertical="top" wrapText="1"/>
    </xf>
    <xf numFmtId="0" fontId="48" fillId="21" borderId="31" xfId="0" applyFont="1" applyFill="1" applyBorder="1" applyAlignment="1">
      <alignment horizontal="left" vertical="top" wrapText="1"/>
    </xf>
    <xf numFmtId="1" fontId="48" fillId="21" borderId="32" xfId="0" applyNumberFormat="1" applyFont="1" applyFill="1" applyBorder="1" applyAlignment="1">
      <alignment vertical="top"/>
    </xf>
    <xf numFmtId="0" fontId="48" fillId="21" borderId="32" xfId="0" applyFont="1" applyFill="1" applyBorder="1" applyAlignment="1">
      <alignment vertical="top" wrapText="1"/>
    </xf>
    <xf numFmtId="166" fontId="28" fillId="21" borderId="32" xfId="0" applyNumberFormat="1" applyFont="1" applyFill="1" applyBorder="1" applyAlignment="1">
      <alignment horizontal="center" vertical="top" wrapText="1"/>
    </xf>
    <xf numFmtId="164" fontId="48" fillId="21" borderId="41" xfId="0" applyNumberFormat="1" applyFont="1" applyFill="1" applyBorder="1" applyAlignment="1">
      <alignment vertical="top"/>
    </xf>
    <xf numFmtId="0" fontId="48" fillId="0" borderId="62" xfId="0" applyFont="1" applyFill="1" applyBorder="1" applyAlignment="1">
      <alignment vertical="top" wrapText="1"/>
    </xf>
    <xf numFmtId="0" fontId="48" fillId="21" borderId="58" xfId="169" applyFont="1" applyFill="1" applyBorder="1" applyAlignment="1">
      <alignment horizontal="left" vertical="top" wrapText="1"/>
    </xf>
    <xf numFmtId="0" fontId="48" fillId="21" borderId="39" xfId="169" applyFont="1" applyFill="1" applyBorder="1" applyAlignment="1">
      <alignment horizontal="left" vertical="top" wrapText="1"/>
    </xf>
    <xf numFmtId="164" fontId="48" fillId="21" borderId="39" xfId="0" applyNumberFormat="1" applyFont="1" applyFill="1" applyBorder="1" applyAlignment="1">
      <alignment vertical="top"/>
    </xf>
    <xf numFmtId="0" fontId="28" fillId="21" borderId="39" xfId="0" applyFont="1" applyFill="1" applyBorder="1" applyAlignment="1">
      <alignment vertical="top" wrapText="1"/>
    </xf>
    <xf numFmtId="0" fontId="34" fillId="21" borderId="0" xfId="0" applyFont="1" applyFill="1" applyBorder="1" applyAlignment="1">
      <alignment vertical="center"/>
    </xf>
    <xf numFmtId="0" fontId="48" fillId="21" borderId="58" xfId="0" applyFont="1" applyFill="1" applyBorder="1" applyAlignment="1">
      <alignment horizontal="left" vertical="top"/>
    </xf>
    <xf numFmtId="166" fontId="28" fillId="21" borderId="63" xfId="0" applyNumberFormat="1" applyFont="1" applyFill="1" applyBorder="1" applyAlignment="1">
      <alignment horizontal="center" vertical="top" wrapText="1"/>
    </xf>
    <xf numFmtId="164" fontId="48" fillId="21" borderId="44" xfId="0" applyNumberFormat="1" applyFont="1" applyFill="1" applyBorder="1" applyAlignment="1">
      <alignment vertical="top"/>
    </xf>
    <xf numFmtId="0" fontId="28" fillId="21" borderId="44" xfId="0" applyFont="1" applyFill="1" applyBorder="1" applyAlignment="1">
      <alignment vertical="top" wrapText="1"/>
    </xf>
    <xf numFmtId="0" fontId="34" fillId="17" borderId="0" xfId="0" applyFont="1" applyFill="1" applyBorder="1"/>
    <xf numFmtId="0" fontId="48" fillId="21" borderId="59" xfId="0" applyFont="1" applyFill="1" applyBorder="1" applyAlignment="1">
      <alignment horizontal="left" vertical="top" wrapText="1"/>
    </xf>
    <xf numFmtId="0" fontId="48" fillId="21" borderId="36" xfId="0" applyFont="1" applyFill="1" applyBorder="1" applyAlignment="1">
      <alignment horizontal="left" vertical="top" wrapText="1"/>
    </xf>
    <xf numFmtId="1" fontId="48" fillId="21" borderId="36" xfId="0" applyNumberFormat="1" applyFont="1" applyFill="1" applyBorder="1" applyAlignment="1">
      <alignment vertical="top"/>
    </xf>
    <xf numFmtId="0" fontId="48" fillId="21" borderId="41" xfId="0" applyFont="1" applyFill="1" applyBorder="1" applyAlignment="1">
      <alignment vertical="top"/>
    </xf>
    <xf numFmtId="1" fontId="48" fillId="21" borderId="0" xfId="0" applyNumberFormat="1" applyFont="1" applyFill="1" applyBorder="1" applyAlignment="1">
      <alignment vertical="top"/>
    </xf>
    <xf numFmtId="0" fontId="48" fillId="21" borderId="0" xfId="0" applyFont="1" applyFill="1" applyBorder="1" applyAlignment="1">
      <alignment vertical="top" wrapText="1"/>
    </xf>
    <xf numFmtId="166" fontId="28" fillId="21" borderId="0" xfId="0" applyNumberFormat="1" applyFont="1" applyFill="1" applyBorder="1" applyAlignment="1">
      <alignment horizontal="center" vertical="top" wrapText="1"/>
    </xf>
    <xf numFmtId="0" fontId="48" fillId="21" borderId="29" xfId="0" applyFont="1" applyFill="1" applyBorder="1" applyAlignment="1">
      <alignment vertical="top" wrapText="1"/>
    </xf>
    <xf numFmtId="0" fontId="28" fillId="21" borderId="29" xfId="0" applyFont="1" applyFill="1" applyBorder="1" applyAlignment="1">
      <alignment vertical="top" wrapText="1"/>
    </xf>
    <xf numFmtId="0" fontId="48" fillId="0" borderId="42" xfId="0" applyFont="1" applyFill="1" applyBorder="1" applyAlignment="1">
      <alignment horizontal="left" vertical="top" wrapText="1"/>
    </xf>
    <xf numFmtId="0" fontId="48" fillId="21" borderId="10" xfId="0" applyFont="1" applyFill="1" applyBorder="1" applyAlignment="1">
      <alignment horizontal="left" vertical="top" wrapText="1"/>
    </xf>
    <xf numFmtId="0" fontId="48" fillId="21" borderId="29" xfId="0" applyFont="1" applyFill="1" applyBorder="1" applyAlignment="1">
      <alignment horizontal="left" vertical="top" wrapText="1"/>
    </xf>
    <xf numFmtId="0" fontId="48" fillId="21" borderId="42" xfId="0" applyFont="1" applyFill="1" applyBorder="1" applyAlignment="1">
      <alignment horizontal="left" vertical="top" wrapText="1"/>
    </xf>
    <xf numFmtId="0" fontId="48" fillId="21" borderId="40" xfId="0" applyFont="1" applyFill="1" applyBorder="1" applyAlignment="1">
      <alignment horizontal="left" vertical="top" wrapText="1"/>
    </xf>
    <xf numFmtId="1" fontId="48" fillId="0" borderId="41" xfId="0" applyNumberFormat="1" applyFont="1" applyFill="1" applyBorder="1" applyAlignment="1">
      <alignment vertical="top"/>
    </xf>
    <xf numFmtId="164" fontId="48" fillId="0" borderId="41" xfId="0" applyNumberFormat="1" applyFont="1" applyFill="1" applyBorder="1" applyAlignment="1">
      <alignment horizontal="center" vertical="top"/>
    </xf>
    <xf numFmtId="166" fontId="28" fillId="0" borderId="41" xfId="0" applyNumberFormat="1" applyFont="1" applyFill="1" applyBorder="1" applyAlignment="1">
      <alignment horizontal="center" vertical="top"/>
    </xf>
    <xf numFmtId="0" fontId="48" fillId="0" borderId="57" xfId="0" applyFont="1" applyFill="1" applyBorder="1" applyAlignment="1">
      <alignment vertical="top" wrapText="1"/>
    </xf>
    <xf numFmtId="1" fontId="48" fillId="0" borderId="44" xfId="0" applyNumberFormat="1" applyFont="1" applyFill="1" applyBorder="1" applyAlignment="1">
      <alignment vertical="top"/>
    </xf>
    <xf numFmtId="164" fontId="48" fillId="0" borderId="44" xfId="0" applyNumberFormat="1" applyFont="1" applyFill="1" applyBorder="1" applyAlignment="1">
      <alignment horizontal="center" vertical="top"/>
    </xf>
    <xf numFmtId="166" fontId="28" fillId="0" borderId="44" xfId="0" applyNumberFormat="1" applyFont="1" applyFill="1" applyBorder="1" applyAlignment="1">
      <alignment horizontal="center" vertical="top"/>
    </xf>
    <xf numFmtId="0" fontId="48" fillId="21" borderId="41" xfId="0" applyNumberFormat="1" applyFont="1" applyFill="1" applyBorder="1" applyAlignment="1">
      <alignment vertical="top"/>
    </xf>
    <xf numFmtId="166" fontId="28" fillId="21" borderId="41" xfId="0" applyNumberFormat="1" applyFont="1" applyFill="1" applyBorder="1" applyAlignment="1">
      <alignment horizontal="center" vertical="top"/>
    </xf>
    <xf numFmtId="0" fontId="48" fillId="21" borderId="39" xfId="0" applyNumberFormat="1" applyFont="1" applyFill="1" applyBorder="1" applyAlignment="1">
      <alignment vertical="top"/>
    </xf>
    <xf numFmtId="166" fontId="28" fillId="21" borderId="39" xfId="0" applyNumberFormat="1" applyFont="1" applyFill="1" applyBorder="1" applyAlignment="1">
      <alignment horizontal="center" vertical="top"/>
    </xf>
    <xf numFmtId="0" fontId="48" fillId="21" borderId="36" xfId="0" applyNumberFormat="1" applyFont="1" applyFill="1" applyBorder="1" applyAlignment="1">
      <alignment vertical="top"/>
    </xf>
    <xf numFmtId="166" fontId="28" fillId="21" borderId="36" xfId="0" applyNumberFormat="1" applyFont="1" applyFill="1" applyBorder="1" applyAlignment="1">
      <alignment horizontal="center" vertical="top"/>
    </xf>
    <xf numFmtId="0" fontId="48" fillId="21" borderId="57" xfId="0" applyFont="1" applyFill="1" applyBorder="1" applyAlignment="1">
      <alignment vertical="top" wrapText="1"/>
    </xf>
    <xf numFmtId="0" fontId="48" fillId="21" borderId="44" xfId="0" applyNumberFormat="1" applyFont="1" applyFill="1" applyBorder="1" applyAlignment="1">
      <alignment vertical="top"/>
    </xf>
    <xf numFmtId="0" fontId="48" fillId="0" borderId="46" xfId="0" applyFont="1" applyFill="1" applyBorder="1" applyAlignment="1">
      <alignment horizontal="left" vertical="top" wrapText="1"/>
    </xf>
    <xf numFmtId="0" fontId="48" fillId="0" borderId="55" xfId="0" applyFont="1" applyFill="1" applyBorder="1" applyAlignment="1">
      <alignment horizontal="left" vertical="top" wrapText="1"/>
    </xf>
    <xf numFmtId="0" fontId="48" fillId="0" borderId="29" xfId="0" applyFont="1" applyFill="1" applyBorder="1" applyAlignment="1">
      <alignment horizontal="left" vertical="top" wrapText="1"/>
    </xf>
    <xf numFmtId="49" fontId="28" fillId="21" borderId="25" xfId="0" applyNumberFormat="1" applyFont="1" applyFill="1" applyBorder="1" applyAlignment="1">
      <alignment horizontal="center" vertical="top" wrapText="1"/>
    </xf>
    <xf numFmtId="0" fontId="48" fillId="0" borderId="41" xfId="0" applyFont="1" applyFill="1" applyBorder="1" applyAlignment="1">
      <alignment horizontal="left" vertical="top" wrapText="1"/>
    </xf>
    <xf numFmtId="1" fontId="48" fillId="0" borderId="41" xfId="0" applyNumberFormat="1" applyFont="1" applyFill="1" applyBorder="1" applyAlignment="1">
      <alignment vertical="top" wrapText="1"/>
    </xf>
    <xf numFmtId="0" fontId="28" fillId="0" borderId="41" xfId="0" applyFont="1" applyFill="1" applyBorder="1" applyAlignment="1">
      <alignment horizontal="center" vertical="top"/>
    </xf>
    <xf numFmtId="0" fontId="48" fillId="0" borderId="31" xfId="0" applyFont="1" applyFill="1" applyBorder="1" applyAlignment="1">
      <alignment horizontal="left" vertical="top" wrapText="1"/>
    </xf>
    <xf numFmtId="0" fontId="48" fillId="0" borderId="32" xfId="0" applyFont="1" applyFill="1" applyBorder="1" applyAlignment="1">
      <alignment horizontal="left" vertical="top" wrapText="1"/>
    </xf>
    <xf numFmtId="1" fontId="48" fillId="0" borderId="44" xfId="0" applyNumberFormat="1" applyFont="1" applyFill="1" applyBorder="1" applyAlignment="1">
      <alignment vertical="top" wrapText="1"/>
    </xf>
    <xf numFmtId="166" fontId="28" fillId="0" borderId="65" xfId="0" applyNumberFormat="1" applyFont="1" applyFill="1" applyBorder="1" applyAlignment="1">
      <alignment horizontal="center" vertical="top"/>
    </xf>
    <xf numFmtId="0" fontId="48" fillId="0" borderId="10" xfId="0" applyFont="1" applyFill="1" applyBorder="1" applyAlignment="1">
      <alignment horizontal="left" vertical="top" wrapText="1"/>
    </xf>
    <xf numFmtId="0" fontId="48" fillId="0" borderId="51" xfId="0" applyFont="1" applyFill="1" applyBorder="1" applyAlignment="1">
      <alignment horizontal="left" vertical="top" wrapText="1"/>
    </xf>
    <xf numFmtId="0" fontId="48" fillId="0" borderId="67" xfId="0" applyFont="1" applyFill="1" applyBorder="1" applyAlignment="1">
      <alignment vertical="top" wrapText="1"/>
    </xf>
    <xf numFmtId="0" fontId="48" fillId="0" borderId="22" xfId="0" applyFont="1" applyFill="1" applyBorder="1" applyAlignment="1">
      <alignment horizontal="left" vertical="top" wrapText="1"/>
    </xf>
    <xf numFmtId="0" fontId="48" fillId="0" borderId="81" xfId="191" applyFont="1" applyFill="1" applyBorder="1" applyAlignment="1">
      <alignment horizontal="left"/>
    </xf>
    <xf numFmtId="0" fontId="48" fillId="0" borderId="14" xfId="0" applyFont="1" applyFill="1" applyBorder="1" applyAlignment="1">
      <alignment vertical="top" wrapText="1"/>
    </xf>
    <xf numFmtId="0" fontId="48" fillId="0" borderId="82" xfId="191" applyFont="1" applyFill="1" applyBorder="1" applyAlignment="1">
      <alignment horizontal="left"/>
    </xf>
    <xf numFmtId="0" fontId="48" fillId="0" borderId="73" xfId="0" applyFont="1" applyFill="1" applyBorder="1" applyAlignment="1">
      <alignment horizontal="left" vertical="top" wrapText="1"/>
    </xf>
    <xf numFmtId="0" fontId="34" fillId="26" borderId="0" xfId="0" applyFont="1" applyFill="1" applyBorder="1"/>
    <xf numFmtId="0" fontId="9" fillId="21" borderId="0" xfId="0" applyFont="1" applyFill="1" applyBorder="1"/>
    <xf numFmtId="164" fontId="48" fillId="0" borderId="32" xfId="0" applyNumberFormat="1" applyFont="1" applyFill="1" applyBorder="1" applyAlignment="1">
      <alignment horizontal="center" vertical="top"/>
    </xf>
    <xf numFmtId="0" fontId="48" fillId="0" borderId="26" xfId="168" applyFont="1" applyFill="1" applyBorder="1" applyAlignment="1">
      <alignment horizontal="left" vertical="top" wrapText="1"/>
    </xf>
    <xf numFmtId="0" fontId="48" fillId="0" borderId="21" xfId="168" applyFont="1" applyFill="1" applyBorder="1" applyAlignment="1">
      <alignment vertical="top" wrapText="1"/>
    </xf>
    <xf numFmtId="0" fontId="48" fillId="0" borderId="22" xfId="168" applyFont="1" applyFill="1" applyBorder="1" applyAlignment="1">
      <alignment vertical="top" wrapText="1"/>
    </xf>
    <xf numFmtId="0" fontId="48" fillId="0" borderId="14" xfId="0" applyFont="1" applyFill="1" applyBorder="1" applyAlignment="1">
      <alignment horizontal="left" vertical="top" wrapText="1"/>
    </xf>
    <xf numFmtId="0" fontId="48" fillId="0" borderId="69" xfId="0" applyFont="1" applyFill="1" applyBorder="1" applyAlignment="1">
      <alignment horizontal="left" vertical="top" wrapText="1"/>
    </xf>
    <xf numFmtId="1" fontId="48" fillId="0" borderId="0" xfId="0" applyNumberFormat="1" applyFont="1" applyFill="1" applyBorder="1" applyAlignment="1">
      <alignment vertical="top"/>
    </xf>
    <xf numFmtId="166" fontId="28" fillId="0" borderId="36" xfId="0" applyNumberFormat="1" applyFont="1" applyFill="1" applyBorder="1" applyAlignment="1">
      <alignment horizontal="center" vertical="top" wrapText="1"/>
    </xf>
    <xf numFmtId="164" fontId="48" fillId="0" borderId="29" xfId="0" applyNumberFormat="1" applyFont="1" applyFill="1" applyBorder="1" applyAlignment="1">
      <alignment vertical="top"/>
    </xf>
    <xf numFmtId="0" fontId="48" fillId="0" borderId="29" xfId="0" applyFont="1" applyFill="1" applyBorder="1" applyAlignment="1">
      <alignment vertical="top" wrapText="1"/>
    </xf>
    <xf numFmtId="0" fontId="28" fillId="0" borderId="29" xfId="0" applyFont="1" applyFill="1" applyBorder="1" applyAlignment="1">
      <alignment horizontal="center" vertical="top" wrapText="1"/>
    </xf>
    <xf numFmtId="0" fontId="28" fillId="21" borderId="41" xfId="0" applyFont="1" applyFill="1" applyBorder="1" applyAlignment="1">
      <alignment horizontal="center" vertical="top"/>
    </xf>
    <xf numFmtId="164" fontId="48" fillId="21" borderId="32" xfId="0" applyNumberFormat="1" applyFont="1" applyFill="1" applyBorder="1" applyAlignment="1">
      <alignment horizontal="center" vertical="top"/>
    </xf>
    <xf numFmtId="166" fontId="28" fillId="21" borderId="44" xfId="0" applyNumberFormat="1" applyFont="1" applyFill="1" applyBorder="1" applyAlignment="1">
      <alignment horizontal="center" vertical="top"/>
    </xf>
    <xf numFmtId="164" fontId="48" fillId="21" borderId="0" xfId="0" applyNumberFormat="1" applyFont="1" applyFill="1" applyBorder="1" applyAlignment="1">
      <alignment horizontal="center" vertical="top"/>
    </xf>
    <xf numFmtId="166" fontId="28" fillId="21" borderId="0" xfId="0" applyNumberFormat="1" applyFont="1" applyFill="1" applyBorder="1" applyAlignment="1">
      <alignment horizontal="center" vertical="top"/>
    </xf>
    <xf numFmtId="165" fontId="25" fillId="14" borderId="54" xfId="0" applyNumberFormat="1" applyFont="1" applyFill="1" applyBorder="1" applyAlignment="1">
      <alignment horizontal="center" vertical="center" wrapText="1"/>
    </xf>
    <xf numFmtId="0" fontId="25" fillId="14" borderId="46" xfId="0" applyFont="1" applyFill="1" applyBorder="1" applyAlignment="1">
      <alignment horizontal="left" vertical="center" wrapText="1"/>
    </xf>
    <xf numFmtId="0" fontId="25" fillId="14" borderId="55" xfId="0" applyFont="1" applyFill="1" applyBorder="1" applyAlignment="1">
      <alignment horizontal="left" vertical="center" wrapText="1"/>
    </xf>
    <xf numFmtId="0" fontId="25" fillId="14" borderId="83" xfId="0" applyFont="1" applyFill="1" applyBorder="1" applyAlignment="1">
      <alignment horizontal="left" vertical="center" wrapText="1"/>
    </xf>
    <xf numFmtId="0" fontId="54" fillId="21" borderId="0" xfId="0" applyFont="1" applyFill="1" applyBorder="1"/>
    <xf numFmtId="0" fontId="48" fillId="21" borderId="36" xfId="0" applyNumberFormat="1" applyFont="1" applyFill="1" applyBorder="1" applyAlignment="1">
      <alignment horizontal="right" vertical="top" wrapText="1"/>
    </xf>
    <xf numFmtId="0" fontId="48" fillId="21" borderId="36" xfId="0" applyFont="1" applyFill="1" applyBorder="1" applyAlignment="1">
      <alignment vertical="top" wrapText="1"/>
    </xf>
    <xf numFmtId="0" fontId="28" fillId="21" borderId="84" xfId="0" applyFont="1" applyFill="1" applyBorder="1" applyAlignment="1">
      <alignment vertical="top"/>
    </xf>
    <xf numFmtId="0" fontId="48" fillId="21" borderId="39" xfId="0" applyNumberFormat="1" applyFont="1" applyFill="1" applyBorder="1" applyAlignment="1">
      <alignment horizontal="right" vertical="top" wrapText="1"/>
    </xf>
    <xf numFmtId="0" fontId="28" fillId="21" borderId="23" xfId="0" applyFont="1" applyFill="1" applyBorder="1" applyAlignment="1">
      <alignment vertical="top"/>
    </xf>
    <xf numFmtId="0" fontId="48" fillId="21" borderId="32" xfId="0" applyNumberFormat="1" applyFont="1" applyFill="1" applyBorder="1" applyAlignment="1">
      <alignment horizontal="right" vertical="top" wrapText="1"/>
    </xf>
    <xf numFmtId="0" fontId="48" fillId="21" borderId="41" xfId="0" applyNumberFormat="1" applyFont="1" applyFill="1" applyBorder="1" applyAlignment="1">
      <alignment horizontal="right" vertical="top" wrapText="1"/>
    </xf>
    <xf numFmtId="0" fontId="48" fillId="21" borderId="61" xfId="0" applyFont="1" applyFill="1" applyBorder="1" applyAlignment="1">
      <alignment vertical="top" wrapText="1"/>
    </xf>
    <xf numFmtId="0" fontId="48" fillId="21" borderId="63" xfId="0" applyFont="1" applyFill="1" applyBorder="1" applyAlignment="1">
      <alignment vertical="top" wrapText="1"/>
    </xf>
    <xf numFmtId="0" fontId="48" fillId="21" borderId="39" xfId="0" applyNumberFormat="1" applyFont="1" applyFill="1" applyBorder="1" applyAlignment="1">
      <alignment horizontal="right" vertical="top"/>
    </xf>
    <xf numFmtId="0" fontId="48" fillId="21" borderId="39" xfId="0" applyFont="1" applyFill="1" applyBorder="1" applyAlignment="1">
      <alignment vertical="top"/>
    </xf>
    <xf numFmtId="0" fontId="48" fillId="21" borderId="63" xfId="0" applyFont="1" applyFill="1" applyBorder="1" applyAlignment="1">
      <alignment vertical="top"/>
    </xf>
    <xf numFmtId="0" fontId="48" fillId="21" borderId="0" xfId="0" applyNumberFormat="1" applyFont="1" applyFill="1" applyBorder="1" applyAlignment="1">
      <alignment horizontal="right" vertical="top" wrapText="1"/>
    </xf>
    <xf numFmtId="0" fontId="48" fillId="21" borderId="0" xfId="0" applyFont="1" applyFill="1" applyBorder="1" applyAlignment="1">
      <alignment horizontal="left" vertical="top" wrapText="1"/>
    </xf>
    <xf numFmtId="0" fontId="48" fillId="21" borderId="43" xfId="0" applyNumberFormat="1" applyFont="1" applyFill="1" applyBorder="1" applyAlignment="1">
      <alignment horizontal="right" vertical="top" wrapText="1"/>
    </xf>
    <xf numFmtId="166" fontId="28" fillId="21" borderId="64" xfId="0" applyNumberFormat="1" applyFont="1" applyFill="1" applyBorder="1" applyAlignment="1">
      <alignment horizontal="center" vertical="top"/>
    </xf>
    <xf numFmtId="166" fontId="28" fillId="0" borderId="62" xfId="0" applyNumberFormat="1" applyFont="1" applyFill="1" applyBorder="1" applyAlignment="1">
      <alignment horizontal="center" vertical="top" wrapText="1"/>
    </xf>
    <xf numFmtId="0" fontId="48" fillId="21" borderId="29" xfId="0" applyNumberFormat="1" applyFont="1" applyFill="1" applyBorder="1" applyAlignment="1">
      <alignment horizontal="right" vertical="top" wrapText="1"/>
    </xf>
    <xf numFmtId="166" fontId="28" fillId="21" borderId="42" xfId="0" applyNumberFormat="1" applyFont="1" applyFill="1" applyBorder="1" applyAlignment="1">
      <alignment horizontal="center" vertical="top"/>
    </xf>
    <xf numFmtId="166" fontId="28" fillId="21" borderId="40" xfId="0" applyNumberFormat="1" applyFont="1" applyFill="1" applyBorder="1" applyAlignment="1">
      <alignment horizontal="center" vertical="top"/>
    </xf>
    <xf numFmtId="0" fontId="48" fillId="0" borderId="41" xfId="0" applyNumberFormat="1" applyFont="1" applyFill="1" applyBorder="1" applyAlignment="1">
      <alignment horizontal="right" vertical="top" wrapText="1"/>
    </xf>
    <xf numFmtId="0" fontId="48" fillId="0" borderId="61" xfId="0" applyFont="1" applyFill="1" applyBorder="1" applyAlignment="1">
      <alignment vertical="top" wrapText="1"/>
    </xf>
    <xf numFmtId="0" fontId="48" fillId="0" borderId="39" xfId="0" applyNumberFormat="1" applyFont="1" applyFill="1" applyBorder="1" applyAlignment="1">
      <alignment horizontal="right" vertical="top" wrapText="1"/>
    </xf>
    <xf numFmtId="0" fontId="48" fillId="0" borderId="63" xfId="0" applyFont="1" applyFill="1" applyBorder="1" applyAlignment="1">
      <alignment vertical="top" wrapText="1"/>
    </xf>
    <xf numFmtId="166" fontId="28" fillId="0" borderId="63" xfId="0" applyNumberFormat="1" applyFont="1" applyFill="1" applyBorder="1" applyAlignment="1">
      <alignment horizontal="center" vertical="top" wrapText="1"/>
    </xf>
    <xf numFmtId="0" fontId="48" fillId="0" borderId="32" xfId="0" applyNumberFormat="1" applyFont="1" applyFill="1" applyBorder="1" applyAlignment="1">
      <alignment horizontal="right" vertical="top" wrapText="1"/>
    </xf>
    <xf numFmtId="0" fontId="48" fillId="0" borderId="65" xfId="0" applyFont="1" applyFill="1" applyBorder="1" applyAlignment="1">
      <alignment vertical="top" wrapText="1"/>
    </xf>
    <xf numFmtId="0" fontId="48" fillId="0" borderId="64" xfId="0" applyFont="1" applyFill="1" applyBorder="1" applyAlignment="1">
      <alignment vertical="top" wrapText="1"/>
    </xf>
    <xf numFmtId="0" fontId="48" fillId="0" borderId="44" xfId="0" applyNumberFormat="1" applyFont="1" applyFill="1" applyBorder="1" applyAlignment="1">
      <alignment horizontal="right" vertical="top" wrapText="1"/>
    </xf>
    <xf numFmtId="0" fontId="48" fillId="0" borderId="61" xfId="0" applyFont="1" applyFill="1" applyBorder="1" applyAlignment="1">
      <alignment vertical="top"/>
    </xf>
    <xf numFmtId="0" fontId="48" fillId="0" borderId="44" xfId="0" applyFont="1" applyFill="1" applyBorder="1" applyAlignment="1">
      <alignment horizontal="left" vertical="top" wrapText="1"/>
    </xf>
    <xf numFmtId="166" fontId="28" fillId="0" borderId="40" xfId="0" applyNumberFormat="1" applyFont="1" applyFill="1" applyBorder="1" applyAlignment="1">
      <alignment horizontal="center" vertical="top"/>
    </xf>
    <xf numFmtId="164" fontId="48" fillId="0" borderId="41" xfId="0" applyNumberFormat="1" applyFont="1" applyFill="1" applyBorder="1" applyAlignment="1">
      <alignment horizontal="right" vertical="top" wrapText="1"/>
    </xf>
    <xf numFmtId="164" fontId="48" fillId="0" borderId="39" xfId="0" applyNumberFormat="1" applyFont="1" applyFill="1" applyBorder="1" applyAlignment="1">
      <alignment horizontal="right" vertical="top" wrapText="1"/>
    </xf>
    <xf numFmtId="0" fontId="48" fillId="0" borderId="63" xfId="0" applyFont="1" applyFill="1" applyBorder="1" applyAlignment="1">
      <alignment vertical="top"/>
    </xf>
    <xf numFmtId="0" fontId="48" fillId="0" borderId="36" xfId="0" applyNumberFormat="1" applyFont="1" applyFill="1" applyBorder="1" applyAlignment="1">
      <alignment horizontal="right" vertical="top" wrapText="1"/>
    </xf>
    <xf numFmtId="164" fontId="48" fillId="0" borderId="36" xfId="0" applyNumberFormat="1" applyFont="1" applyFill="1" applyBorder="1" applyAlignment="1">
      <alignment horizontal="right" vertical="top" wrapText="1"/>
    </xf>
    <xf numFmtId="164" fontId="48" fillId="0" borderId="32" xfId="0" applyNumberFormat="1" applyFont="1" applyFill="1" applyBorder="1" applyAlignment="1">
      <alignment horizontal="right" vertical="top" wrapText="1"/>
    </xf>
    <xf numFmtId="0" fontId="48" fillId="0" borderId="40" xfId="0" applyFont="1" applyFill="1" applyBorder="1" applyAlignment="1">
      <alignment vertical="top"/>
    </xf>
    <xf numFmtId="0" fontId="34" fillId="0" borderId="0" xfId="0" applyFont="1" applyFill="1" applyBorder="1" applyAlignment="1">
      <alignment horizontal="center" vertical="top" wrapText="1"/>
    </xf>
    <xf numFmtId="0" fontId="34" fillId="0" borderId="0" xfId="0" applyFont="1" applyFill="1" applyBorder="1" applyAlignment="1">
      <alignment horizontal="left" vertical="top" wrapText="1"/>
    </xf>
    <xf numFmtId="164" fontId="34" fillId="0" borderId="0" xfId="0" applyNumberFormat="1" applyFont="1" applyFill="1" applyBorder="1" applyAlignment="1">
      <alignment horizontal="right" vertical="top"/>
    </xf>
    <xf numFmtId="0" fontId="34" fillId="0" borderId="0" xfId="0" applyFont="1" applyFill="1" applyBorder="1" applyAlignment="1">
      <alignment vertical="top"/>
    </xf>
    <xf numFmtId="0" fontId="45" fillId="0" borderId="0" xfId="0" applyFont="1" applyFill="1" applyBorder="1" applyAlignment="1">
      <alignment vertical="top"/>
    </xf>
    <xf numFmtId="165" fontId="30" fillId="14" borderId="54" xfId="0" applyNumberFormat="1" applyFont="1" applyFill="1" applyBorder="1" applyAlignment="1">
      <alignment horizontal="center" vertical="center" wrapText="1"/>
    </xf>
    <xf numFmtId="0" fontId="30" fillId="14" borderId="55" xfId="0" applyFont="1" applyFill="1" applyBorder="1" applyAlignment="1">
      <alignment horizontal="left" vertical="center" wrapText="1"/>
    </xf>
    <xf numFmtId="164" fontId="55" fillId="14" borderId="55" xfId="0" applyNumberFormat="1" applyFont="1" applyFill="1" applyBorder="1" applyAlignment="1">
      <alignment horizontal="right" vertical="center"/>
    </xf>
    <xf numFmtId="0" fontId="56" fillId="14" borderId="55" xfId="0" applyFont="1" applyFill="1" applyBorder="1" applyAlignment="1">
      <alignment vertical="center"/>
    </xf>
    <xf numFmtId="0" fontId="56" fillId="14" borderId="83" xfId="0" applyFont="1" applyFill="1" applyBorder="1" applyAlignment="1">
      <alignment vertical="center"/>
    </xf>
    <xf numFmtId="0" fontId="47" fillId="0" borderId="0" xfId="0" applyFont="1" applyFill="1" applyBorder="1" applyAlignment="1">
      <alignment vertical="center"/>
    </xf>
    <xf numFmtId="166" fontId="27" fillId="21" borderId="54" xfId="0" applyNumberFormat="1" applyFont="1" applyFill="1" applyBorder="1" applyAlignment="1">
      <alignment horizontal="center" vertical="top" wrapText="1"/>
    </xf>
    <xf numFmtId="0" fontId="58" fillId="0" borderId="54" xfId="0" applyFont="1" applyFill="1" applyBorder="1" applyAlignment="1">
      <alignment horizontal="left" vertical="top" wrapText="1"/>
    </xf>
    <xf numFmtId="1" fontId="58" fillId="0" borderId="41" xfId="0" applyNumberFormat="1" applyFont="1" applyFill="1" applyBorder="1" applyAlignment="1">
      <alignment vertical="top" wrapText="1"/>
    </xf>
    <xf numFmtId="0" fontId="58" fillId="0" borderId="41" xfId="0" applyFont="1" applyFill="1" applyBorder="1" applyAlignment="1">
      <alignment vertical="top" wrapText="1"/>
    </xf>
    <xf numFmtId="0" fontId="27" fillId="0" borderId="61" xfId="0" applyFont="1" applyFill="1" applyBorder="1" applyAlignment="1">
      <alignment vertical="top"/>
    </xf>
    <xf numFmtId="0" fontId="58" fillId="0" borderId="31" xfId="0" applyFont="1" applyFill="1" applyBorder="1" applyAlignment="1">
      <alignment horizontal="left" vertical="top" wrapText="1"/>
    </xf>
    <xf numFmtId="1" fontId="58" fillId="0" borderId="44" xfId="0" applyNumberFormat="1" applyFont="1" applyFill="1" applyBorder="1" applyAlignment="1">
      <alignment vertical="top" wrapText="1"/>
    </xf>
    <xf numFmtId="164" fontId="58" fillId="0" borderId="32" xfId="0" applyNumberFormat="1" applyFont="1" applyFill="1" applyBorder="1" applyAlignment="1">
      <alignment horizontal="center" vertical="top"/>
    </xf>
    <xf numFmtId="166" fontId="27" fillId="0" borderId="65" xfId="0" applyNumberFormat="1" applyFont="1" applyFill="1" applyBorder="1" applyAlignment="1">
      <alignment horizontal="center" vertical="top"/>
    </xf>
    <xf numFmtId="166" fontId="27" fillId="21" borderId="24" xfId="168" applyNumberFormat="1" applyFont="1" applyFill="1" applyBorder="1" applyAlignment="1">
      <alignment horizontal="center" vertical="top" wrapText="1"/>
    </xf>
    <xf numFmtId="0" fontId="58" fillId="0" borderId="24" xfId="168" applyFont="1" applyFill="1" applyBorder="1" applyAlignment="1">
      <alignment horizontal="left" vertical="top" wrapText="1"/>
    </xf>
    <xf numFmtId="0" fontId="58" fillId="0" borderId="24" xfId="0" applyFont="1" applyFill="1" applyBorder="1" applyAlignment="1">
      <alignment horizontal="left" vertical="top" wrapText="1"/>
    </xf>
    <xf numFmtId="0" fontId="34" fillId="21" borderId="0" xfId="168" applyFont="1" applyFill="1" applyBorder="1"/>
    <xf numFmtId="166" fontId="27" fillId="21" borderId="24" xfId="0" applyNumberFormat="1" applyFont="1" applyFill="1" applyBorder="1" applyAlignment="1">
      <alignment horizontal="center" vertical="top" wrapText="1"/>
    </xf>
    <xf numFmtId="0" fontId="58" fillId="0" borderId="50" xfId="0" applyFont="1" applyFill="1" applyBorder="1" applyAlignment="1">
      <alignment horizontal="left" vertical="top" wrapText="1"/>
    </xf>
    <xf numFmtId="0" fontId="58" fillId="0" borderId="51" xfId="0" applyFont="1" applyFill="1" applyBorder="1" applyAlignment="1">
      <alignment horizontal="left" vertical="top" wrapText="1"/>
    </xf>
    <xf numFmtId="0" fontId="58" fillId="0" borderId="62" xfId="0" applyFont="1" applyFill="1" applyBorder="1" applyAlignment="1">
      <alignment horizontal="left" vertical="top" wrapText="1"/>
    </xf>
    <xf numFmtId="0" fontId="58" fillId="0" borderId="67" xfId="0" applyFont="1" applyFill="1" applyBorder="1" applyAlignment="1">
      <alignment horizontal="left" vertical="top" wrapText="1"/>
    </xf>
    <xf numFmtId="0" fontId="58" fillId="0" borderId="21" xfId="0" applyFont="1" applyFill="1" applyBorder="1" applyAlignment="1">
      <alignment horizontal="left" vertical="top" wrapText="1"/>
    </xf>
    <xf numFmtId="0" fontId="58" fillId="0" borderId="22" xfId="0" applyFont="1" applyFill="1" applyBorder="1" applyAlignment="1">
      <alignment horizontal="left" vertical="top" wrapText="1"/>
    </xf>
    <xf numFmtId="0" fontId="58" fillId="0" borderId="62" xfId="0" applyFont="1" applyFill="1" applyBorder="1" applyAlignment="1">
      <alignment horizontal="center" vertical="center" wrapText="1"/>
    </xf>
    <xf numFmtId="0" fontId="58" fillId="21" borderId="67" xfId="0" applyFont="1" applyFill="1" applyBorder="1" applyAlignment="1">
      <alignment horizontal="center" vertical="center"/>
    </xf>
    <xf numFmtId="0" fontId="58" fillId="21" borderId="22" xfId="0" applyFont="1" applyFill="1" applyBorder="1" applyAlignment="1">
      <alignment horizontal="center" vertical="center"/>
    </xf>
    <xf numFmtId="0" fontId="58" fillId="0" borderId="62" xfId="0" applyFont="1" applyFill="1" applyBorder="1" applyAlignment="1">
      <alignment vertical="center" wrapText="1"/>
    </xf>
    <xf numFmtId="0" fontId="58" fillId="0" borderId="67" xfId="0" applyFont="1" applyFill="1" applyBorder="1" applyAlignment="1">
      <alignment vertical="top" wrapText="1"/>
    </xf>
    <xf numFmtId="0" fontId="58" fillId="0" borderId="25" xfId="0" applyFont="1" applyFill="1" applyBorder="1" applyAlignment="1">
      <alignment vertical="center" wrapText="1"/>
    </xf>
    <xf numFmtId="0" fontId="58" fillId="0" borderId="69" xfId="0" applyFont="1" applyFill="1" applyBorder="1" applyAlignment="1">
      <alignment vertical="top" wrapText="1"/>
    </xf>
    <xf numFmtId="0" fontId="60" fillId="0" borderId="54" xfId="0" applyFont="1" applyFill="1" applyBorder="1" applyAlignment="1">
      <alignment horizontal="left" vertical="top" wrapText="1"/>
    </xf>
    <xf numFmtId="0" fontId="58" fillId="0" borderId="10" xfId="0" applyFont="1" applyFill="1" applyBorder="1" applyAlignment="1">
      <alignment horizontal="left" vertical="top" wrapText="1"/>
    </xf>
    <xf numFmtId="0" fontId="58" fillId="0" borderId="29" xfId="0" applyFont="1" applyFill="1" applyBorder="1" applyAlignment="1">
      <alignment horizontal="left" vertical="top" wrapText="1"/>
    </xf>
    <xf numFmtId="0" fontId="58" fillId="0" borderId="42" xfId="0" applyFont="1" applyFill="1" applyBorder="1" applyAlignment="1">
      <alignment horizontal="left" vertical="top" wrapText="1"/>
    </xf>
    <xf numFmtId="0" fontId="58" fillId="0" borderId="44" xfId="0" applyFont="1" applyFill="1" applyBorder="1" applyAlignment="1">
      <alignment vertical="top" wrapText="1"/>
    </xf>
    <xf numFmtId="0" fontId="27" fillId="0" borderId="65" xfId="0" applyFont="1" applyFill="1" applyBorder="1" applyAlignment="1">
      <alignment vertical="top"/>
    </xf>
    <xf numFmtId="166" fontId="27" fillId="21" borderId="24" xfId="0" applyNumberFormat="1" applyFont="1" applyFill="1" applyBorder="1" applyAlignment="1">
      <alignment vertical="top" wrapText="1"/>
    </xf>
    <xf numFmtId="166" fontId="27" fillId="21" borderId="62" xfId="0" applyNumberFormat="1" applyFont="1" applyFill="1" applyBorder="1" applyAlignment="1">
      <alignment vertical="top" wrapText="1"/>
    </xf>
    <xf numFmtId="0" fontId="58" fillId="0" borderId="73" xfId="0" applyFont="1" applyFill="1" applyBorder="1" applyAlignment="1">
      <alignment vertical="top" wrapText="1"/>
    </xf>
    <xf numFmtId="0" fontId="58" fillId="0" borderId="76" xfId="0" applyFont="1" applyFill="1" applyBorder="1" applyAlignment="1">
      <alignment horizontal="left" vertical="center" wrapText="1"/>
    </xf>
    <xf numFmtId="0" fontId="58" fillId="0" borderId="22" xfId="0" applyFont="1" applyFill="1" applyBorder="1" applyAlignment="1">
      <alignment horizontal="left" vertical="center" wrapText="1"/>
    </xf>
    <xf numFmtId="0" fontId="58" fillId="0" borderId="73" xfId="0" applyFont="1" applyFill="1" applyBorder="1" applyAlignment="1">
      <alignment horizontal="left" vertical="top" wrapText="1"/>
    </xf>
    <xf numFmtId="0" fontId="58" fillId="0" borderId="21" xfId="0" applyFont="1" applyFill="1" applyBorder="1" applyAlignment="1">
      <alignment horizontal="left" vertical="center" wrapText="1"/>
    </xf>
    <xf numFmtId="0" fontId="58" fillId="0" borderId="0" xfId="0" applyFont="1" applyFill="1" applyBorder="1" applyAlignment="1">
      <alignment vertical="top"/>
    </xf>
    <xf numFmtId="0" fontId="58" fillId="0" borderId="14" xfId="0" applyFont="1" applyFill="1" applyBorder="1" applyAlignment="1">
      <alignment horizontal="left" vertical="top" wrapText="1"/>
    </xf>
    <xf numFmtId="0" fontId="58" fillId="0" borderId="75" xfId="0" applyFont="1" applyFill="1" applyBorder="1" applyAlignment="1">
      <alignment horizontal="left" vertical="top" wrapText="1"/>
    </xf>
    <xf numFmtId="0" fontId="58" fillId="0" borderId="67" xfId="0" applyFont="1" applyFill="1" applyBorder="1" applyAlignment="1">
      <alignment vertical="top"/>
    </xf>
    <xf numFmtId="166" fontId="27" fillId="21" borderId="25" xfId="0" applyNumberFormat="1" applyFont="1" applyFill="1" applyBorder="1" applyAlignment="1">
      <alignment vertical="top" wrapText="1"/>
    </xf>
    <xf numFmtId="0" fontId="58" fillId="0" borderId="0" xfId="0" applyFont="1" applyFill="1" applyBorder="1" applyAlignment="1">
      <alignment horizontal="left" vertical="center" wrapText="1"/>
    </xf>
    <xf numFmtId="0" fontId="58" fillId="0" borderId="23" xfId="0" applyFont="1" applyFill="1" applyBorder="1" applyAlignment="1">
      <alignment horizontal="left" vertical="center" wrapText="1"/>
    </xf>
    <xf numFmtId="0" fontId="58" fillId="0" borderId="29" xfId="0" applyNumberFormat="1" applyFont="1" applyFill="1" applyBorder="1" applyAlignment="1">
      <alignment horizontal="right" vertical="top" wrapText="1"/>
    </xf>
    <xf numFmtId="0" fontId="58" fillId="0" borderId="29" xfId="0" applyFont="1" applyFill="1" applyBorder="1" applyAlignment="1">
      <alignment vertical="top" wrapText="1"/>
    </xf>
    <xf numFmtId="0" fontId="27" fillId="0" borderId="42" xfId="0" applyFont="1" applyFill="1" applyBorder="1" applyAlignment="1">
      <alignment horizontal="center" vertical="top" wrapText="1"/>
    </xf>
    <xf numFmtId="166" fontId="27" fillId="21" borderId="62" xfId="0" applyNumberFormat="1" applyFont="1" applyFill="1" applyBorder="1" applyAlignment="1">
      <alignment horizontal="center" vertical="top" wrapText="1"/>
    </xf>
    <xf numFmtId="0" fontId="58" fillId="0" borderId="39" xfId="0" applyNumberFormat="1" applyFont="1" applyFill="1" applyBorder="1" applyAlignment="1">
      <alignment horizontal="right" vertical="top" wrapText="1"/>
    </xf>
    <xf numFmtId="0" fontId="58" fillId="0" borderId="39" xfId="0" applyFont="1" applyFill="1" applyBorder="1" applyAlignment="1">
      <alignment vertical="top" wrapText="1"/>
    </xf>
    <xf numFmtId="0" fontId="27" fillId="0" borderId="63" xfId="0" applyFont="1" applyFill="1" applyBorder="1" applyAlignment="1">
      <alignment horizontal="center" vertical="top" wrapText="1"/>
    </xf>
    <xf numFmtId="0" fontId="58" fillId="0" borderId="25" xfId="0" applyFont="1" applyFill="1" applyBorder="1" applyAlignment="1">
      <alignment horizontal="left" vertical="top" wrapText="1"/>
    </xf>
    <xf numFmtId="0" fontId="58" fillId="0" borderId="32" xfId="0" applyFont="1" applyFill="1" applyBorder="1" applyAlignment="1">
      <alignment horizontal="left" vertical="top" wrapText="1"/>
    </xf>
    <xf numFmtId="0" fontId="58" fillId="0" borderId="32" xfId="0" applyNumberFormat="1" applyFont="1" applyFill="1" applyBorder="1" applyAlignment="1">
      <alignment horizontal="right" vertical="top" wrapText="1"/>
    </xf>
    <xf numFmtId="0" fontId="61" fillId="0" borderId="32" xfId="0" applyFont="1" applyFill="1" applyBorder="1" applyAlignment="1">
      <alignment horizontal="left" vertical="top" wrapText="1"/>
    </xf>
    <xf numFmtId="0" fontId="61" fillId="0" borderId="40" xfId="0" applyFont="1" applyFill="1" applyBorder="1" applyAlignment="1">
      <alignment horizontal="left" vertical="top" wrapText="1"/>
    </xf>
    <xf numFmtId="0" fontId="58" fillId="0" borderId="59" xfId="0" applyFont="1" applyFill="1" applyBorder="1" applyAlignment="1">
      <alignment horizontal="left" vertical="top" wrapText="1"/>
    </xf>
    <xf numFmtId="0" fontId="58" fillId="0" borderId="36" xfId="0" applyNumberFormat="1" applyFont="1" applyFill="1" applyBorder="1" applyAlignment="1">
      <alignment horizontal="right" vertical="top" wrapText="1"/>
    </xf>
    <xf numFmtId="0" fontId="58" fillId="0" borderId="36" xfId="0" applyFont="1" applyFill="1" applyBorder="1" applyAlignment="1">
      <alignment vertical="top" wrapText="1"/>
    </xf>
    <xf numFmtId="0" fontId="27" fillId="0" borderId="84" xfId="0" applyFont="1" applyFill="1" applyBorder="1" applyAlignment="1">
      <alignment horizontal="center" vertical="top" wrapText="1"/>
    </xf>
    <xf numFmtId="0" fontId="58" fillId="0" borderId="44" xfId="0" applyNumberFormat="1" applyFont="1" applyFill="1" applyBorder="1" applyAlignment="1">
      <alignment horizontal="right" vertical="top" wrapText="1"/>
    </xf>
    <xf numFmtId="166" fontId="27" fillId="0" borderId="65" xfId="0" applyNumberFormat="1" applyFont="1" applyFill="1" applyBorder="1" applyAlignment="1">
      <alignment horizontal="center" vertical="top" wrapText="1"/>
    </xf>
    <xf numFmtId="0" fontId="58" fillId="0" borderId="16" xfId="0" applyFont="1" applyFill="1" applyBorder="1" applyAlignment="1">
      <alignment horizontal="left" vertical="top" wrapText="1"/>
    </xf>
    <xf numFmtId="0" fontId="58" fillId="0" borderId="76" xfId="0" applyFont="1" applyFill="1" applyBorder="1" applyAlignment="1">
      <alignment horizontal="left" vertical="top" wrapText="1"/>
    </xf>
    <xf numFmtId="0" fontId="27" fillId="0" borderId="62" xfId="0" applyFont="1" applyFill="1" applyBorder="1" applyAlignment="1">
      <alignment horizontal="left" vertical="top" wrapText="1"/>
    </xf>
    <xf numFmtId="0" fontId="58" fillId="0" borderId="22" xfId="0" applyFont="1" applyFill="1" applyBorder="1" applyAlignment="1">
      <alignment vertical="top"/>
    </xf>
    <xf numFmtId="0" fontId="58" fillId="0" borderId="22" xfId="0" applyFont="1" applyFill="1" applyBorder="1" applyAlignment="1">
      <alignment vertical="top" wrapText="1"/>
    </xf>
    <xf numFmtId="0" fontId="58" fillId="0" borderId="0" xfId="0" applyFont="1" applyFill="1" applyBorder="1" applyAlignment="1">
      <alignment horizontal="left" vertical="top" wrapText="1"/>
    </xf>
    <xf numFmtId="0" fontId="58" fillId="0" borderId="62" xfId="0" applyFont="1" applyFill="1" applyBorder="1" applyAlignment="1">
      <alignment horizontal="center" vertical="top" wrapText="1"/>
    </xf>
    <xf numFmtId="0" fontId="58" fillId="0" borderId="41" xfId="0" applyNumberFormat="1" applyFont="1" applyFill="1" applyBorder="1" applyAlignment="1">
      <alignment horizontal="right" vertical="top" wrapText="1"/>
    </xf>
    <xf numFmtId="0" fontId="27" fillId="0" borderId="61" xfId="0" applyFont="1" applyFill="1" applyBorder="1" applyAlignment="1">
      <alignment vertical="top" wrapText="1"/>
    </xf>
    <xf numFmtId="0" fontId="27" fillId="0" borderId="84" xfId="0" applyFont="1" applyFill="1" applyBorder="1" applyAlignment="1">
      <alignment vertical="top" wrapText="1"/>
    </xf>
    <xf numFmtId="0" fontId="27" fillId="0" borderId="65" xfId="0" applyFont="1" applyFill="1" applyBorder="1" applyAlignment="1">
      <alignment vertical="top" wrapText="1"/>
    </xf>
    <xf numFmtId="166" fontId="27" fillId="0" borderId="24" xfId="0" applyNumberFormat="1" applyFont="1" applyFill="1" applyBorder="1" applyAlignment="1">
      <alignment horizontal="center" vertical="top" wrapText="1"/>
    </xf>
    <xf numFmtId="0" fontId="60" fillId="0" borderId="24" xfId="0" applyFont="1" applyFill="1" applyBorder="1" applyAlignment="1">
      <alignment horizontal="left" vertical="top" wrapText="1"/>
    </xf>
    <xf numFmtId="0" fontId="34" fillId="15" borderId="0" xfId="0" applyFont="1" applyFill="1" applyBorder="1"/>
    <xf numFmtId="166" fontId="27" fillId="0" borderId="62" xfId="0" applyNumberFormat="1" applyFont="1" applyFill="1" applyBorder="1" applyAlignment="1">
      <alignment horizontal="center" vertical="top" wrapText="1"/>
    </xf>
    <xf numFmtId="0" fontId="58" fillId="0" borderId="40" xfId="0" applyFont="1" applyFill="1" applyBorder="1" applyAlignment="1">
      <alignment horizontal="left" vertical="top" wrapText="1"/>
    </xf>
    <xf numFmtId="166" fontId="27" fillId="21" borderId="85" xfId="0" applyNumberFormat="1" applyFont="1" applyFill="1" applyBorder="1" applyAlignment="1">
      <alignment horizontal="center" vertical="top" wrapText="1"/>
    </xf>
    <xf numFmtId="0" fontId="60" fillId="0" borderId="10" xfId="0" applyFont="1" applyFill="1" applyBorder="1" applyAlignment="1">
      <alignment horizontal="left" vertical="top" wrapText="1"/>
    </xf>
    <xf numFmtId="166" fontId="27" fillId="21" borderId="25" xfId="0" applyNumberFormat="1" applyFont="1" applyFill="1" applyBorder="1" applyAlignment="1">
      <alignment horizontal="center" vertical="top" wrapText="1"/>
    </xf>
    <xf numFmtId="0" fontId="58" fillId="21" borderId="32" xfId="0" applyFont="1" applyFill="1" applyBorder="1" applyAlignment="1">
      <alignment horizontal="center" vertical="center"/>
    </xf>
    <xf numFmtId="0" fontId="58" fillId="21" borderId="40" xfId="0" applyFont="1" applyFill="1" applyBorder="1" applyAlignment="1">
      <alignment horizontal="center" vertical="center"/>
    </xf>
    <xf numFmtId="0" fontId="58" fillId="21" borderId="0" xfId="0" applyFont="1" applyFill="1" applyBorder="1"/>
    <xf numFmtId="164" fontId="58" fillId="21" borderId="32" xfId="0" applyNumberFormat="1" applyFont="1" applyFill="1" applyBorder="1" applyAlignment="1">
      <alignment horizontal="center" vertical="top"/>
    </xf>
    <xf numFmtId="166" fontId="27" fillId="21" borderId="65" xfId="0" applyNumberFormat="1" applyFont="1" applyFill="1" applyBorder="1" applyAlignment="1">
      <alignment horizontal="center" vertical="top"/>
    </xf>
    <xf numFmtId="166" fontId="27" fillId="0" borderId="65" xfId="0" applyNumberFormat="1" applyFont="1" applyFill="1" applyBorder="1" applyAlignment="1">
      <alignment vertical="top"/>
    </xf>
    <xf numFmtId="0" fontId="58" fillId="0" borderId="32" xfId="0" applyFont="1" applyFill="1" applyBorder="1"/>
    <xf numFmtId="0" fontId="58" fillId="0" borderId="0" xfId="0" applyFont="1" applyFill="1" applyBorder="1"/>
    <xf numFmtId="1" fontId="58" fillId="21" borderId="41" xfId="0" applyNumberFormat="1" applyFont="1" applyFill="1" applyBorder="1" applyAlignment="1">
      <alignment vertical="top" wrapText="1"/>
    </xf>
    <xf numFmtId="0" fontId="58" fillId="21" borderId="41" xfId="0" applyFont="1" applyFill="1" applyBorder="1" applyAlignment="1">
      <alignment vertical="top" wrapText="1"/>
    </xf>
    <xf numFmtId="0" fontId="27" fillId="21" borderId="61" xfId="0" applyFont="1" applyFill="1" applyBorder="1" applyAlignment="1">
      <alignment vertical="top"/>
    </xf>
    <xf numFmtId="1" fontId="58" fillId="21" borderId="44" xfId="0" applyNumberFormat="1" applyFont="1" applyFill="1" applyBorder="1" applyAlignment="1">
      <alignment vertical="top" wrapText="1"/>
    </xf>
    <xf numFmtId="166" fontId="27" fillId="21" borderId="65" xfId="0" applyNumberFormat="1" applyFont="1" applyFill="1" applyBorder="1" applyAlignment="1">
      <alignment vertical="top"/>
    </xf>
    <xf numFmtId="0" fontId="19" fillId="0" borderId="0" xfId="0" applyFont="1" applyFill="1" applyBorder="1" applyAlignment="1">
      <alignment horizontal="center" vertical="top" wrapText="1"/>
    </xf>
    <xf numFmtId="0" fontId="19" fillId="0" borderId="0" xfId="0" applyFont="1" applyFill="1" applyBorder="1" applyAlignment="1">
      <alignment horizontal="left" vertical="top" wrapText="1"/>
    </xf>
    <xf numFmtId="164" fontId="19" fillId="0" borderId="0" xfId="0" applyNumberFormat="1" applyFont="1" applyFill="1" applyBorder="1" applyAlignment="1">
      <alignment horizontal="right" vertical="top"/>
    </xf>
    <xf numFmtId="0" fontId="19" fillId="0" borderId="0" xfId="0" applyFont="1" applyFill="1" applyBorder="1" applyAlignment="1">
      <alignment vertical="top"/>
    </xf>
    <xf numFmtId="0" fontId="33" fillId="0" borderId="0" xfId="0" applyFont="1" applyFill="1" applyBorder="1" applyAlignment="1">
      <alignment vertical="top"/>
    </xf>
    <xf numFmtId="0" fontId="19" fillId="0" borderId="0" xfId="0" applyFont="1" applyFill="1" applyBorder="1"/>
    <xf numFmtId="0" fontId="45" fillId="0" borderId="0" xfId="0" applyFont="1" applyAlignment="1">
      <alignment horizontal="left" vertical="top" wrapText="1"/>
    </xf>
    <xf numFmtId="0" fontId="34" fillId="0" borderId="0" xfId="0" applyFont="1" applyAlignment="1">
      <alignment horizontal="left" vertical="top" wrapText="1"/>
    </xf>
    <xf numFmtId="164" fontId="34" fillId="0" borderId="0" xfId="0" applyNumberFormat="1" applyFont="1" applyAlignment="1">
      <alignment horizontal="left" vertical="top" wrapText="1"/>
    </xf>
    <xf numFmtId="0" fontId="34" fillId="0" borderId="0" xfId="0" applyFont="1" applyAlignment="1">
      <alignment vertical="top"/>
    </xf>
    <xf numFmtId="0" fontId="34" fillId="0" borderId="0" xfId="0" applyFont="1"/>
    <xf numFmtId="165" fontId="46" fillId="14" borderId="54" xfId="0" applyNumberFormat="1" applyFont="1" applyFill="1" applyBorder="1" applyAlignment="1">
      <alignment horizontal="center" vertical="center" wrapText="1"/>
    </xf>
    <xf numFmtId="0" fontId="64" fillId="0" borderId="0" xfId="0" applyFont="1" applyFill="1" applyBorder="1" applyAlignment="1">
      <alignment vertical="center"/>
    </xf>
    <xf numFmtId="165" fontId="30" fillId="14" borderId="24" xfId="0" applyNumberFormat="1" applyFont="1" applyFill="1" applyBorder="1" applyAlignment="1">
      <alignment horizontal="center" vertical="top" wrapText="1"/>
    </xf>
    <xf numFmtId="0" fontId="58" fillId="21" borderId="51" xfId="0" applyFont="1" applyFill="1" applyBorder="1" applyAlignment="1">
      <alignment horizontal="left" vertical="top" wrapText="1"/>
    </xf>
    <xf numFmtId="0" fontId="58" fillId="21" borderId="62" xfId="0" applyFont="1" applyFill="1" applyBorder="1" applyAlignment="1">
      <alignment horizontal="left" vertical="top" wrapText="1"/>
    </xf>
    <xf numFmtId="0" fontId="58" fillId="21" borderId="62" xfId="0" applyFont="1" applyFill="1" applyBorder="1"/>
    <xf numFmtId="0" fontId="34" fillId="21" borderId="0" xfId="0" applyFont="1" applyFill="1"/>
    <xf numFmtId="166" fontId="27" fillId="0" borderId="86" xfId="0" applyNumberFormat="1" applyFont="1" applyFill="1" applyBorder="1" applyAlignment="1">
      <alignment horizontal="center" vertical="top" wrapText="1"/>
    </xf>
    <xf numFmtId="0" fontId="58" fillId="0" borderId="45" xfId="0" applyFont="1" applyFill="1" applyBorder="1" applyAlignment="1">
      <alignment horizontal="center" vertical="top" wrapText="1"/>
    </xf>
    <xf numFmtId="0" fontId="58" fillId="0" borderId="50" xfId="166" applyNumberFormat="1" applyFont="1" applyFill="1" applyBorder="1" applyAlignment="1">
      <alignment vertical="top"/>
    </xf>
    <xf numFmtId="0" fontId="65" fillId="0" borderId="51" xfId="0" applyFont="1" applyFill="1" applyBorder="1" applyAlignment="1">
      <alignment horizontal="left" vertical="center" wrapText="1"/>
    </xf>
    <xf numFmtId="0" fontId="58" fillId="0" borderId="90" xfId="0" applyFont="1" applyFill="1" applyBorder="1" applyAlignment="1">
      <alignment horizontal="center" vertical="center"/>
    </xf>
    <xf numFmtId="0" fontId="58" fillId="0" borderId="75" xfId="166" applyNumberFormat="1" applyFont="1" applyFill="1" applyBorder="1" applyAlignment="1">
      <alignment vertical="top"/>
    </xf>
    <xf numFmtId="0" fontId="65" fillId="0" borderId="76" xfId="0" applyFont="1" applyFill="1" applyBorder="1" applyAlignment="1">
      <alignment horizontal="left" vertical="center" wrapText="1"/>
    </xf>
    <xf numFmtId="0" fontId="58" fillId="0" borderId="75" xfId="0" applyNumberFormat="1" applyFont="1" applyFill="1" applyBorder="1" applyAlignment="1">
      <alignment vertical="top"/>
    </xf>
    <xf numFmtId="0" fontId="58" fillId="0" borderId="76" xfId="0" applyNumberFormat="1" applyFont="1" applyFill="1" applyBorder="1" applyAlignment="1">
      <alignment vertical="top"/>
    </xf>
    <xf numFmtId="0" fontId="58" fillId="0" borderId="45" xfId="0" applyFont="1" applyFill="1" applyBorder="1" applyAlignment="1">
      <alignment horizontal="center" vertical="center"/>
    </xf>
    <xf numFmtId="0" fontId="58" fillId="0" borderId="67" xfId="0" applyFont="1" applyFill="1" applyBorder="1"/>
    <xf numFmtId="0" fontId="66" fillId="0" borderId="22" xfId="0" applyFont="1" applyFill="1" applyBorder="1" applyAlignment="1">
      <alignment vertical="center"/>
    </xf>
    <xf numFmtId="0" fontId="58" fillId="0" borderId="91" xfId="0" applyFont="1" applyFill="1" applyBorder="1" applyAlignment="1">
      <alignment horizontal="center" vertical="center"/>
    </xf>
    <xf numFmtId="0" fontId="58" fillId="0" borderId="22" xfId="0" applyNumberFormat="1" applyFont="1" applyFill="1" applyBorder="1" applyAlignment="1">
      <alignment vertical="top"/>
    </xf>
    <xf numFmtId="0" fontId="58" fillId="0" borderId="67" xfId="0" applyNumberFormat="1" applyFont="1" applyFill="1" applyBorder="1" applyAlignment="1">
      <alignment vertical="top"/>
    </xf>
    <xf numFmtId="0" fontId="34" fillId="26" borderId="0" xfId="0" applyFont="1" applyFill="1"/>
    <xf numFmtId="0" fontId="58" fillId="0" borderId="67" xfId="0" applyFont="1" applyFill="1" applyBorder="1" applyAlignment="1">
      <alignment vertical="center"/>
    </xf>
    <xf numFmtId="0" fontId="58" fillId="0" borderId="22" xfId="0" applyNumberFormat="1" applyFont="1" applyFill="1" applyBorder="1" applyAlignment="1">
      <alignment horizontal="left" vertical="top"/>
    </xf>
    <xf numFmtId="0" fontId="58" fillId="0" borderId="20" xfId="0" applyFont="1" applyFill="1" applyBorder="1"/>
    <xf numFmtId="0" fontId="69" fillId="26" borderId="0" xfId="0" applyFont="1" applyFill="1"/>
    <xf numFmtId="0" fontId="58" fillId="0" borderId="69" xfId="0" applyNumberFormat="1" applyFont="1" applyFill="1" applyBorder="1" applyAlignment="1">
      <alignment vertical="top"/>
    </xf>
    <xf numFmtId="0" fontId="58" fillId="0" borderId="74" xfId="0" applyNumberFormat="1" applyFont="1" applyFill="1" applyBorder="1" applyAlignment="1">
      <alignment vertical="top"/>
    </xf>
    <xf numFmtId="165" fontId="70" fillId="14" borderId="54" xfId="0" applyNumberFormat="1" applyFont="1" applyFill="1" applyBorder="1" applyAlignment="1">
      <alignment horizontal="center" vertical="top" wrapText="1"/>
    </xf>
    <xf numFmtId="0" fontId="71" fillId="0" borderId="0" xfId="0" applyFont="1" applyFill="1" applyBorder="1" applyAlignment="1">
      <alignment vertical="center"/>
    </xf>
    <xf numFmtId="166" fontId="27" fillId="21" borderId="54" xfId="0" applyNumberFormat="1" applyFont="1" applyFill="1" applyBorder="1" applyAlignment="1">
      <alignment horizontal="center" vertical="center" wrapText="1"/>
    </xf>
    <xf numFmtId="0" fontId="58" fillId="0" borderId="41" xfId="0" applyFont="1" applyFill="1" applyBorder="1" applyAlignment="1">
      <alignment horizontal="left" vertical="top" wrapText="1"/>
    </xf>
    <xf numFmtId="0" fontId="58" fillId="0" borderId="61" xfId="0" applyFont="1" applyFill="1" applyBorder="1" applyAlignment="1">
      <alignment horizontal="left" vertical="top" wrapText="1"/>
    </xf>
    <xf numFmtId="164" fontId="58" fillId="0" borderId="44" xfId="0" applyNumberFormat="1" applyFont="1" applyFill="1" applyBorder="1" applyAlignment="1">
      <alignment horizontal="center" vertical="top"/>
    </xf>
    <xf numFmtId="166" fontId="27" fillId="0" borderId="65" xfId="0" applyNumberFormat="1" applyFont="1" applyFill="1" applyBorder="1" applyAlignment="1">
      <alignment horizontal="left" vertical="top" wrapText="1"/>
    </xf>
    <xf numFmtId="0" fontId="57" fillId="21" borderId="26" xfId="0" applyFont="1" applyFill="1" applyBorder="1" applyAlignment="1">
      <alignment vertical="center" wrapText="1"/>
    </xf>
    <xf numFmtId="164" fontId="58" fillId="21" borderId="26" xfId="0" applyNumberFormat="1" applyFont="1" applyFill="1" applyBorder="1" applyAlignment="1">
      <alignment vertical="top" wrapText="1"/>
    </xf>
    <xf numFmtId="0" fontId="58" fillId="21" borderId="26" xfId="0" applyFont="1" applyFill="1" applyBorder="1" applyAlignment="1">
      <alignment horizontal="left" vertical="top" wrapText="1"/>
    </xf>
    <xf numFmtId="0" fontId="57" fillId="21" borderId="32" xfId="0" applyFont="1" applyFill="1" applyBorder="1" applyAlignment="1">
      <alignment vertical="center" wrapText="1"/>
    </xf>
    <xf numFmtId="164" fontId="58" fillId="21" borderId="32" xfId="0" applyNumberFormat="1" applyFont="1" applyFill="1" applyBorder="1" applyAlignment="1">
      <alignment vertical="top" wrapText="1"/>
    </xf>
    <xf numFmtId="0" fontId="58" fillId="21" borderId="32" xfId="0" applyFont="1" applyFill="1" applyBorder="1" applyAlignment="1">
      <alignment horizontal="left" vertical="top" wrapText="1"/>
    </xf>
    <xf numFmtId="0" fontId="58" fillId="21" borderId="40" xfId="0" applyFont="1" applyFill="1" applyBorder="1" applyAlignment="1">
      <alignment horizontal="left" vertical="top" wrapText="1"/>
    </xf>
    <xf numFmtId="166" fontId="27" fillId="21" borderId="24" xfId="0" applyNumberFormat="1" applyFont="1" applyFill="1" applyBorder="1" applyAlignment="1">
      <alignment horizontal="center" vertical="center" wrapText="1"/>
    </xf>
    <xf numFmtId="0" fontId="27" fillId="21" borderId="62" xfId="0" applyFont="1" applyFill="1" applyBorder="1" applyAlignment="1">
      <alignment horizontal="center" vertical="center" wrapText="1"/>
    </xf>
    <xf numFmtId="0" fontId="58" fillId="21" borderId="62" xfId="0" applyFont="1" applyFill="1" applyBorder="1" applyAlignment="1">
      <alignment horizontal="left" wrapText="1"/>
    </xf>
    <xf numFmtId="0" fontId="27" fillId="0" borderId="62" xfId="0" applyFont="1" applyFill="1" applyBorder="1" applyAlignment="1">
      <alignment horizontal="center" vertical="center" wrapText="1"/>
    </xf>
    <xf numFmtId="0" fontId="58" fillId="0" borderId="21" xfId="0" applyFont="1" applyFill="1" applyBorder="1" applyAlignment="1">
      <alignment vertical="top" wrapText="1"/>
    </xf>
    <xf numFmtId="166" fontId="27" fillId="0" borderId="24" xfId="0" applyNumberFormat="1" applyFont="1" applyFill="1" applyBorder="1" applyAlignment="1">
      <alignment horizontal="center" vertical="center" wrapText="1"/>
    </xf>
    <xf numFmtId="0" fontId="58" fillId="0" borderId="26" xfId="0" applyFont="1" applyFill="1" applyBorder="1" applyAlignment="1">
      <alignment vertical="top" wrapText="1"/>
    </xf>
    <xf numFmtId="164" fontId="58" fillId="0" borderId="26" xfId="0" applyNumberFormat="1" applyFont="1" applyFill="1" applyBorder="1" applyAlignment="1">
      <alignment vertical="top" wrapText="1"/>
    </xf>
    <xf numFmtId="0" fontId="58" fillId="0" borderId="26" xfId="0" applyFont="1" applyFill="1" applyBorder="1" applyAlignment="1">
      <alignment horizontal="left" vertical="top" wrapText="1"/>
    </xf>
    <xf numFmtId="0" fontId="72" fillId="0" borderId="0" xfId="174" applyFont="1" applyFill="1" applyBorder="1"/>
    <xf numFmtId="0" fontId="72" fillId="18" borderId="0" xfId="174" applyFont="1" applyFill="1" applyBorder="1"/>
    <xf numFmtId="0" fontId="72" fillId="0" borderId="0" xfId="128" applyFont="1" applyFill="1"/>
    <xf numFmtId="165" fontId="73" fillId="14" borderId="46" xfId="174" applyNumberFormat="1" applyFont="1" applyFill="1" applyBorder="1" applyAlignment="1">
      <alignment horizontal="center" vertical="center"/>
    </xf>
    <xf numFmtId="0" fontId="73" fillId="14" borderId="46" xfId="174" applyFont="1" applyFill="1" applyBorder="1" applyAlignment="1">
      <alignment vertical="center"/>
    </xf>
    <xf numFmtId="0" fontId="74" fillId="14" borderId="55" xfId="174" applyFont="1" applyFill="1" applyBorder="1" applyAlignment="1">
      <alignment vertical="center"/>
    </xf>
    <xf numFmtId="165" fontId="73" fillId="14" borderId="55" xfId="174" applyNumberFormat="1" applyFont="1" applyFill="1" applyBorder="1" applyAlignment="1">
      <alignment horizontal="center" vertical="center"/>
    </xf>
    <xf numFmtId="0" fontId="73" fillId="14" borderId="55" xfId="174" applyFont="1" applyFill="1" applyBorder="1" applyAlignment="1">
      <alignment vertical="center"/>
    </xf>
    <xf numFmtId="0" fontId="74" fillId="14" borderId="55" xfId="128" applyFont="1" applyFill="1" applyBorder="1" applyAlignment="1">
      <alignment vertical="center"/>
    </xf>
    <xf numFmtId="0" fontId="74" fillId="14" borderId="83" xfId="128" applyFont="1" applyFill="1" applyBorder="1" applyAlignment="1">
      <alignment vertical="center"/>
    </xf>
    <xf numFmtId="0" fontId="72" fillId="22" borderId="0" xfId="174" applyFont="1" applyFill="1" applyBorder="1" applyAlignment="1">
      <alignment vertical="center"/>
    </xf>
    <xf numFmtId="165" fontId="75" fillId="21" borderId="14" xfId="174" applyNumberFormat="1" applyFont="1" applyFill="1" applyBorder="1" applyAlignment="1">
      <alignment horizontal="center"/>
    </xf>
    <xf numFmtId="0" fontId="75" fillId="21" borderId="14" xfId="174" applyFont="1" applyFill="1" applyBorder="1"/>
    <xf numFmtId="0" fontId="72" fillId="21" borderId="0" xfId="174" applyFont="1" applyFill="1" applyBorder="1"/>
    <xf numFmtId="165" fontId="75" fillId="21" borderId="0" xfId="174" applyNumberFormat="1" applyFont="1" applyFill="1" applyBorder="1" applyAlignment="1">
      <alignment horizontal="center"/>
    </xf>
    <xf numFmtId="0" fontId="72" fillId="21" borderId="29" xfId="174" applyFont="1" applyFill="1" applyBorder="1"/>
    <xf numFmtId="0" fontId="72" fillId="0" borderId="29" xfId="174" applyFont="1" applyFill="1" applyBorder="1"/>
    <xf numFmtId="0" fontId="72" fillId="21" borderId="29" xfId="128" applyFont="1" applyFill="1" applyBorder="1"/>
    <xf numFmtId="0" fontId="72" fillId="21" borderId="42" xfId="128" applyFont="1" applyFill="1" applyBorder="1"/>
    <xf numFmtId="165" fontId="45" fillId="21" borderId="14" xfId="174" applyNumberFormat="1" applyFont="1" applyFill="1" applyBorder="1" applyAlignment="1">
      <alignment horizontal="center"/>
    </xf>
    <xf numFmtId="0" fontId="34" fillId="0" borderId="14" xfId="174" applyFont="1" applyFill="1" applyBorder="1"/>
    <xf numFmtId="0" fontId="34" fillId="0" borderId="0" xfId="174" applyFont="1" applyFill="1" applyBorder="1"/>
    <xf numFmtId="0" fontId="34" fillId="21" borderId="0" xfId="174" applyFont="1" applyFill="1" applyBorder="1"/>
    <xf numFmtId="165" fontId="45" fillId="21" borderId="0" xfId="174" applyNumberFormat="1" applyFont="1" applyFill="1" applyBorder="1" applyAlignment="1">
      <alignment horizontal="center"/>
    </xf>
    <xf numFmtId="0" fontId="34" fillId="21" borderId="0" xfId="128" applyFont="1" applyFill="1" applyBorder="1"/>
    <xf numFmtId="0" fontId="34" fillId="21" borderId="23" xfId="128" applyFont="1" applyFill="1" applyBorder="1"/>
    <xf numFmtId="0" fontId="76" fillId="21" borderId="14" xfId="174" applyFont="1" applyFill="1" applyBorder="1"/>
    <xf numFmtId="0" fontId="34" fillId="21" borderId="32" xfId="174" applyFont="1" applyFill="1" applyBorder="1"/>
    <xf numFmtId="165" fontId="45" fillId="21" borderId="32" xfId="174" applyNumberFormat="1" applyFont="1" applyFill="1" applyBorder="1" applyAlignment="1">
      <alignment horizontal="center"/>
    </xf>
    <xf numFmtId="0" fontId="34" fillId="0" borderId="32" xfId="174" applyFont="1" applyFill="1" applyBorder="1"/>
    <xf numFmtId="0" fontId="34" fillId="21" borderId="32" xfId="128" applyFont="1" applyFill="1" applyBorder="1"/>
    <xf numFmtId="0" fontId="34" fillId="21" borderId="40" xfId="128" applyFont="1" applyFill="1" applyBorder="1"/>
    <xf numFmtId="166" fontId="45" fillId="21" borderId="46" xfId="174" applyNumberFormat="1" applyFont="1" applyFill="1" applyBorder="1" applyAlignment="1">
      <alignment horizontal="left"/>
    </xf>
    <xf numFmtId="166" fontId="45" fillId="21" borderId="86" xfId="174" applyNumberFormat="1" applyFont="1" applyFill="1" applyBorder="1" applyAlignment="1">
      <alignment horizontal="left"/>
    </xf>
    <xf numFmtId="166" fontId="45" fillId="0" borderId="79" xfId="174" applyNumberFormat="1" applyFont="1" applyFill="1" applyBorder="1" applyAlignment="1">
      <alignment horizontal="left"/>
    </xf>
    <xf numFmtId="166" fontId="45" fillId="21" borderId="55" xfId="174" applyNumberFormat="1" applyFont="1" applyFill="1" applyBorder="1" applyAlignment="1">
      <alignment horizontal="left"/>
    </xf>
    <xf numFmtId="166" fontId="45" fillId="21" borderId="54" xfId="174" applyNumberFormat="1" applyFont="1" applyFill="1" applyBorder="1" applyAlignment="1">
      <alignment horizontal="left"/>
    </xf>
    <xf numFmtId="166" fontId="45" fillId="21" borderId="83" xfId="174" applyNumberFormat="1" applyFont="1" applyFill="1" applyBorder="1" applyAlignment="1">
      <alignment horizontal="left"/>
    </xf>
    <xf numFmtId="167" fontId="75" fillId="21" borderId="0" xfId="174" applyNumberFormat="1" applyFont="1" applyFill="1" applyBorder="1" applyAlignment="1">
      <alignment horizontal="left"/>
    </xf>
    <xf numFmtId="0" fontId="45" fillId="0" borderId="14" xfId="174" applyFont="1" applyFill="1" applyBorder="1" applyAlignment="1">
      <alignment horizontal="center" vertical="center" textRotation="255" wrapText="1"/>
    </xf>
    <xf numFmtId="0" fontId="34" fillId="0" borderId="93" xfId="174" applyFont="1" applyFill="1" applyBorder="1" applyAlignment="1">
      <alignment vertical="top" wrapText="1"/>
    </xf>
    <xf numFmtId="0" fontId="34" fillId="0" borderId="26" xfId="174" applyFont="1" applyFill="1" applyBorder="1" applyAlignment="1">
      <alignment vertical="top" wrapText="1"/>
    </xf>
    <xf numFmtId="0" fontId="34" fillId="0" borderId="51" xfId="174" applyFont="1" applyFill="1" applyBorder="1" applyAlignment="1">
      <alignment vertical="top" wrapText="1"/>
    </xf>
    <xf numFmtId="0" fontId="34" fillId="21" borderId="23" xfId="174" applyFont="1" applyFill="1" applyBorder="1" applyAlignment="1">
      <alignment horizontal="left" vertical="top" wrapText="1"/>
    </xf>
    <xf numFmtId="0" fontId="76" fillId="21" borderId="14" xfId="174" applyFont="1" applyFill="1" applyBorder="1" applyAlignment="1">
      <alignment horizontal="left" vertical="top" wrapText="1"/>
    </xf>
    <xf numFmtId="0" fontId="72" fillId="21" borderId="0" xfId="174" applyFont="1" applyFill="1" applyBorder="1" applyAlignment="1">
      <alignment horizontal="left" vertical="top" wrapText="1"/>
    </xf>
    <xf numFmtId="0" fontId="45" fillId="0" borderId="94" xfId="174" applyFont="1" applyFill="1" applyBorder="1" applyAlignment="1">
      <alignment horizontal="left" vertical="top" wrapText="1"/>
    </xf>
    <xf numFmtId="0" fontId="45" fillId="0" borderId="95" xfId="174" applyFont="1" applyFill="1" applyBorder="1" applyAlignment="1">
      <alignment horizontal="left" vertical="top" wrapText="1"/>
    </xf>
    <xf numFmtId="0" fontId="45" fillId="0" borderId="96" xfId="174" applyFont="1" applyFill="1" applyBorder="1" applyAlignment="1">
      <alignment horizontal="left" vertical="top" wrapText="1"/>
    </xf>
    <xf numFmtId="0" fontId="34" fillId="0" borderId="97" xfId="174" applyFont="1" applyFill="1" applyBorder="1" applyAlignment="1">
      <alignment horizontal="left" vertical="top" wrapText="1"/>
    </xf>
    <xf numFmtId="0" fontId="58" fillId="0" borderId="58" xfId="166" applyNumberFormat="1" applyFont="1" applyFill="1" applyBorder="1" applyAlignment="1">
      <alignment vertical="top"/>
    </xf>
    <xf numFmtId="164" fontId="34" fillId="0" borderId="98" xfId="174" applyNumberFormat="1" applyFont="1" applyFill="1" applyBorder="1" applyAlignment="1">
      <alignment horizontal="center" vertical="center" wrapText="1"/>
    </xf>
    <xf numFmtId="0" fontId="58" fillId="0" borderId="99" xfId="166" applyNumberFormat="1" applyFont="1" applyFill="1" applyBorder="1" applyAlignment="1">
      <alignment vertical="top"/>
    </xf>
    <xf numFmtId="164" fontId="34" fillId="0" borderId="39" xfId="174" applyNumberFormat="1" applyFont="1" applyFill="1" applyBorder="1" applyAlignment="1">
      <alignment horizontal="center" vertical="center" wrapText="1"/>
    </xf>
    <xf numFmtId="166" fontId="45" fillId="0" borderId="63" xfId="174" applyNumberFormat="1" applyFont="1" applyFill="1" applyBorder="1" applyAlignment="1">
      <alignment horizontal="left" vertical="center"/>
    </xf>
    <xf numFmtId="0" fontId="76" fillId="0" borderId="14" xfId="174" applyFont="1" applyFill="1" applyBorder="1" applyAlignment="1">
      <alignment horizontal="left" vertical="top" wrapText="1"/>
    </xf>
    <xf numFmtId="0" fontId="34" fillId="21" borderId="0" xfId="174" applyFont="1" applyFill="1" applyBorder="1" applyAlignment="1">
      <alignment horizontal="left" vertical="top" wrapText="1"/>
    </xf>
    <xf numFmtId="0" fontId="34" fillId="21" borderId="14" xfId="174" applyFont="1" applyFill="1" applyBorder="1" applyAlignment="1">
      <alignment horizontal="left" vertical="top" wrapText="1"/>
    </xf>
    <xf numFmtId="164" fontId="34" fillId="0" borderId="98" xfId="174" applyNumberFormat="1" applyFont="1" applyFill="1" applyBorder="1" applyAlignment="1">
      <alignment horizontal="center" vertical="top" wrapText="1"/>
    </xf>
    <xf numFmtId="0" fontId="58" fillId="0" borderId="99" xfId="166" applyNumberFormat="1" applyFont="1" applyFill="1" applyBorder="1" applyAlignment="1">
      <alignment vertical="top" wrapText="1"/>
    </xf>
    <xf numFmtId="0" fontId="34" fillId="21" borderId="59" xfId="174" applyFont="1" applyFill="1" applyBorder="1" applyAlignment="1">
      <alignment horizontal="left" vertical="top" wrapText="1"/>
    </xf>
    <xf numFmtId="164" fontId="34" fillId="21" borderId="36" xfId="174" applyNumberFormat="1" applyFont="1" applyFill="1" applyBorder="1" applyAlignment="1">
      <alignment horizontal="center" vertical="center" wrapText="1"/>
    </xf>
    <xf numFmtId="0" fontId="34" fillId="0" borderId="38" xfId="174" applyFont="1" applyFill="1" applyBorder="1" applyAlignment="1">
      <alignment horizontal="center" vertical="top" wrapText="1"/>
    </xf>
    <xf numFmtId="0" fontId="34" fillId="21" borderId="62" xfId="174" applyFont="1" applyFill="1" applyBorder="1" applyAlignment="1">
      <alignment horizontal="left" vertical="top" wrapText="1"/>
    </xf>
    <xf numFmtId="0" fontId="34" fillId="21" borderId="36" xfId="174" applyNumberFormat="1" applyFont="1" applyFill="1" applyBorder="1" applyAlignment="1">
      <alignment horizontal="center" vertical="center" wrapText="1"/>
    </xf>
    <xf numFmtId="0" fontId="34" fillId="21" borderId="58" xfId="174" applyFont="1" applyFill="1" applyBorder="1" applyAlignment="1">
      <alignment horizontal="left" vertical="top" wrapText="1"/>
    </xf>
    <xf numFmtId="0" fontId="34" fillId="21" borderId="39" xfId="174" applyNumberFormat="1" applyFont="1" applyFill="1" applyBorder="1" applyAlignment="1">
      <alignment horizontal="center" vertical="center" wrapText="1"/>
    </xf>
    <xf numFmtId="164" fontId="34" fillId="0" borderId="58" xfId="174" applyNumberFormat="1" applyFont="1" applyFill="1" applyBorder="1" applyAlignment="1">
      <alignment vertical="center" wrapText="1"/>
    </xf>
    <xf numFmtId="164" fontId="34" fillId="0" borderId="63" xfId="174" applyNumberFormat="1" applyFont="1" applyFill="1" applyBorder="1" applyAlignment="1">
      <alignment vertical="center" wrapText="1"/>
    </xf>
    <xf numFmtId="0" fontId="34" fillId="0" borderId="14" xfId="174" applyFont="1" applyFill="1" applyBorder="1" applyAlignment="1">
      <alignment horizontal="right" vertical="top" wrapText="1"/>
    </xf>
    <xf numFmtId="164" fontId="34" fillId="0" borderId="23" xfId="174" applyNumberFormat="1" applyFont="1" applyFill="1" applyBorder="1" applyAlignment="1">
      <alignment horizontal="right" vertical="center" wrapText="1"/>
    </xf>
    <xf numFmtId="0" fontId="34" fillId="0" borderId="38" xfId="174" applyNumberFormat="1" applyFont="1" applyFill="1" applyBorder="1" applyAlignment="1">
      <alignment horizontal="center" vertical="center" wrapText="1"/>
    </xf>
    <xf numFmtId="0" fontId="45" fillId="21" borderId="14" xfId="174" applyFont="1" applyFill="1" applyBorder="1" applyAlignment="1">
      <alignment horizontal="center" vertical="top" wrapText="1"/>
    </xf>
    <xf numFmtId="0" fontId="45" fillId="21" borderId="23" xfId="174" applyFont="1" applyFill="1" applyBorder="1" applyAlignment="1">
      <alignment horizontal="center" vertical="top" wrapText="1"/>
    </xf>
    <xf numFmtId="0" fontId="45" fillId="21" borderId="62" xfId="174" applyFont="1" applyFill="1" applyBorder="1" applyAlignment="1">
      <alignment horizontal="center" vertical="top" wrapText="1"/>
    </xf>
    <xf numFmtId="0" fontId="34" fillId="0" borderId="58" xfId="174" applyFont="1" applyFill="1" applyBorder="1" applyAlignment="1">
      <alignment horizontal="left" vertical="center" wrapText="1"/>
    </xf>
    <xf numFmtId="164" fontId="34" fillId="0" borderId="98" xfId="174" applyNumberFormat="1" applyFont="1" applyFill="1" applyBorder="1" applyAlignment="1">
      <alignment vertical="center" wrapText="1"/>
    </xf>
    <xf numFmtId="0" fontId="34" fillId="0" borderId="14" xfId="174" applyFont="1" applyFill="1" applyBorder="1" applyAlignment="1">
      <alignment vertical="center" wrapText="1"/>
    </xf>
    <xf numFmtId="0" fontId="76" fillId="21" borderId="60" xfId="174" applyFont="1" applyFill="1" applyBorder="1" applyAlignment="1">
      <alignment horizontal="left" vertical="top" wrapText="1"/>
    </xf>
    <xf numFmtId="0" fontId="75" fillId="21" borderId="0" xfId="174" applyFont="1" applyFill="1" applyBorder="1" applyAlignment="1">
      <alignment horizontal="center" vertical="top" wrapText="1"/>
    </xf>
    <xf numFmtId="0" fontId="76" fillId="21" borderId="58" xfId="174" applyFont="1" applyFill="1" applyBorder="1" applyAlignment="1">
      <alignment horizontal="left" vertical="top" wrapText="1"/>
    </xf>
    <xf numFmtId="0" fontId="34" fillId="0" borderId="58" xfId="174" applyFont="1" applyFill="1" applyBorder="1" applyAlignment="1">
      <alignment horizontal="left" vertical="center"/>
    </xf>
    <xf numFmtId="0" fontId="34" fillId="0" borderId="14" xfId="174" applyFont="1" applyFill="1" applyBorder="1" applyAlignment="1">
      <alignment horizontal="left" vertical="center" wrapText="1"/>
    </xf>
    <xf numFmtId="0" fontId="76" fillId="21" borderId="58" xfId="174" applyFont="1" applyFill="1" applyBorder="1" applyAlignment="1">
      <alignment horizontal="left" vertical="center"/>
    </xf>
    <xf numFmtId="0" fontId="34" fillId="21" borderId="39" xfId="174" applyNumberFormat="1" applyFont="1" applyFill="1" applyBorder="1" applyAlignment="1">
      <alignment horizontal="center" vertical="center"/>
    </xf>
    <xf numFmtId="0" fontId="45" fillId="21" borderId="0" xfId="174" applyFont="1" applyFill="1" applyBorder="1" applyAlignment="1">
      <alignment horizontal="center" vertical="top" wrapText="1"/>
    </xf>
    <xf numFmtId="0" fontId="34" fillId="0" borderId="38" xfId="174" applyNumberFormat="1" applyFont="1" applyFill="1" applyBorder="1" applyAlignment="1">
      <alignment horizontal="center" vertical="top" wrapText="1"/>
    </xf>
    <xf numFmtId="0" fontId="45" fillId="0" borderId="0" xfId="174" applyFont="1" applyFill="1" applyBorder="1" applyAlignment="1">
      <alignment horizontal="center" vertical="top" wrapText="1"/>
    </xf>
    <xf numFmtId="164" fontId="34" fillId="21" borderId="0" xfId="174" applyNumberFormat="1" applyFont="1" applyFill="1" applyBorder="1" applyAlignment="1">
      <alignment horizontal="center" vertical="center" wrapText="1"/>
    </xf>
    <xf numFmtId="0" fontId="34" fillId="0" borderId="14" xfId="174" applyFont="1" applyFill="1" applyBorder="1" applyAlignment="1">
      <alignment horizontal="left" vertical="center"/>
    </xf>
    <xf numFmtId="164" fontId="34" fillId="0" borderId="0" xfId="174" applyNumberFormat="1" applyFont="1" applyFill="1" applyBorder="1" applyAlignment="1">
      <alignment horizontal="center" vertical="center" wrapText="1"/>
    </xf>
    <xf numFmtId="164" fontId="34" fillId="0" borderId="38" xfId="174" applyNumberFormat="1" applyFont="1" applyFill="1" applyBorder="1" applyAlignment="1">
      <alignment horizontal="center" vertical="top" wrapText="1"/>
    </xf>
    <xf numFmtId="0" fontId="34" fillId="21" borderId="14" xfId="174" applyFont="1" applyFill="1" applyBorder="1" applyAlignment="1">
      <alignment horizontal="left" vertical="center"/>
    </xf>
    <xf numFmtId="0" fontId="34" fillId="0" borderId="58" xfId="0" applyFont="1" applyFill="1" applyBorder="1" applyAlignment="1">
      <alignment horizontal="left" vertical="top" wrapText="1"/>
    </xf>
    <xf numFmtId="0" fontId="34" fillId="0" borderId="63" xfId="0" applyFont="1" applyFill="1" applyBorder="1" applyAlignment="1">
      <alignment horizontal="left" vertical="top"/>
    </xf>
    <xf numFmtId="0" fontId="34" fillId="0" borderId="14" xfId="174" applyFont="1" applyFill="1" applyBorder="1" applyAlignment="1">
      <alignment vertical="top" wrapText="1"/>
    </xf>
    <xf numFmtId="0" fontId="34" fillId="0" borderId="0" xfId="174" applyFont="1" applyFill="1" applyBorder="1" applyAlignment="1">
      <alignment vertical="top" wrapText="1"/>
    </xf>
    <xf numFmtId="164" fontId="34" fillId="0" borderId="23" xfId="174" applyNumberFormat="1" applyFont="1" applyFill="1" applyBorder="1" applyAlignment="1">
      <alignment vertical="top" wrapText="1"/>
    </xf>
    <xf numFmtId="0" fontId="58" fillId="0" borderId="59" xfId="166" applyNumberFormat="1" applyFont="1" applyFill="1" applyBorder="1" applyAlignment="1">
      <alignment vertical="top"/>
    </xf>
    <xf numFmtId="164" fontId="34" fillId="0" borderId="100" xfId="174" applyNumberFormat="1" applyFont="1" applyFill="1" applyBorder="1" applyAlignment="1">
      <alignment horizontal="center" vertical="center" wrapText="1"/>
    </xf>
    <xf numFmtId="0" fontId="34" fillId="0" borderId="0" xfId="174" applyFont="1" applyFill="1" applyBorder="1" applyAlignment="1">
      <alignment horizontal="center" vertical="center"/>
    </xf>
    <xf numFmtId="0" fontId="34" fillId="0" borderId="23" xfId="0" applyFont="1" applyFill="1" applyBorder="1" applyAlignment="1">
      <alignment vertical="top" wrapText="1"/>
    </xf>
    <xf numFmtId="0" fontId="34" fillId="0" borderId="60" xfId="174" applyFont="1" applyFill="1" applyBorder="1" applyAlignment="1">
      <alignment vertical="center" wrapText="1"/>
    </xf>
    <xf numFmtId="0" fontId="34" fillId="0" borderId="64" xfId="174" applyFont="1" applyFill="1" applyBorder="1" applyAlignment="1">
      <alignment vertical="center" wrapText="1"/>
    </xf>
    <xf numFmtId="0" fontId="34" fillId="0" borderId="23" xfId="174" applyFont="1" applyFill="1" applyBorder="1" applyAlignment="1">
      <alignment vertical="center" wrapText="1"/>
    </xf>
    <xf numFmtId="0" fontId="76" fillId="21" borderId="101" xfId="174" applyFont="1" applyFill="1" applyBorder="1" applyAlignment="1">
      <alignment horizontal="left" vertical="top" wrapText="1"/>
    </xf>
    <xf numFmtId="0" fontId="34" fillId="21" borderId="102" xfId="174" applyNumberFormat="1" applyFont="1" applyFill="1" applyBorder="1" applyAlignment="1">
      <alignment horizontal="right" vertical="center"/>
    </xf>
    <xf numFmtId="0" fontId="45" fillId="21" borderId="72" xfId="174" applyFont="1" applyFill="1" applyBorder="1" applyAlignment="1">
      <alignment horizontal="center" vertical="top" wrapText="1"/>
    </xf>
    <xf numFmtId="0" fontId="34" fillId="0" borderId="98" xfId="174" applyFont="1" applyFill="1" applyBorder="1"/>
    <xf numFmtId="166" fontId="45" fillId="0" borderId="0" xfId="174" applyNumberFormat="1" applyFont="1" applyFill="1" applyBorder="1" applyAlignment="1">
      <alignment vertical="center"/>
    </xf>
    <xf numFmtId="0" fontId="34" fillId="0" borderId="31" xfId="174" applyFont="1" applyFill="1" applyBorder="1" applyAlignment="1">
      <alignment vertical="center" wrapText="1"/>
    </xf>
    <xf numFmtId="0" fontId="34" fillId="0" borderId="40" xfId="174" applyFont="1" applyFill="1" applyBorder="1" applyAlignment="1">
      <alignment vertical="center" wrapText="1"/>
    </xf>
    <xf numFmtId="1" fontId="34" fillId="21" borderId="102" xfId="174" applyNumberFormat="1" applyFont="1" applyFill="1" applyBorder="1" applyAlignment="1">
      <alignment horizontal="right" vertical="center"/>
    </xf>
    <xf numFmtId="1" fontId="34" fillId="21" borderId="97" xfId="174" applyNumberFormat="1" applyFont="1" applyFill="1" applyBorder="1" applyAlignment="1">
      <alignment horizontal="right" vertical="center"/>
    </xf>
    <xf numFmtId="1" fontId="34" fillId="21" borderId="36" xfId="174" applyNumberFormat="1" applyFont="1" applyFill="1" applyBorder="1" applyAlignment="1">
      <alignment horizontal="right" vertical="center"/>
    </xf>
    <xf numFmtId="166" fontId="45" fillId="21" borderId="84" xfId="174" applyNumberFormat="1" applyFont="1" applyFill="1" applyBorder="1" applyAlignment="1">
      <alignment horizontal="right" vertical="center"/>
    </xf>
    <xf numFmtId="0" fontId="34" fillId="0" borderId="31" xfId="174" applyFont="1" applyFill="1" applyBorder="1" applyAlignment="1">
      <alignment horizontal="left" vertical="center" wrapText="1"/>
    </xf>
    <xf numFmtId="0" fontId="34" fillId="0" borderId="32" xfId="174" applyFont="1" applyFill="1" applyBorder="1" applyAlignment="1">
      <alignment horizontal="left" vertical="center" wrapText="1"/>
    </xf>
    <xf numFmtId="164" fontId="34" fillId="0" borderId="40" xfId="174" applyNumberFormat="1" applyFont="1" applyFill="1" applyBorder="1" applyAlignment="1">
      <alignment horizontal="right" vertical="center" wrapText="1"/>
    </xf>
    <xf numFmtId="0" fontId="76" fillId="21" borderId="85" xfId="172" applyFont="1" applyFill="1" applyBorder="1" applyAlignment="1">
      <alignment horizontal="center" vertical="center" wrapText="1"/>
    </xf>
    <xf numFmtId="0" fontId="76" fillId="21" borderId="14" xfId="174" applyFont="1" applyFill="1" applyBorder="1" applyAlignment="1">
      <alignment horizontal="left" vertical="center"/>
    </xf>
    <xf numFmtId="0" fontId="34" fillId="21" borderId="23" xfId="174" applyNumberFormat="1" applyFont="1" applyFill="1" applyBorder="1" applyAlignment="1">
      <alignment horizontal="right" vertical="center"/>
    </xf>
    <xf numFmtId="0" fontId="76" fillId="21" borderId="62" xfId="174" applyFont="1" applyFill="1" applyBorder="1" applyAlignment="1">
      <alignment horizontal="center" vertical="center"/>
    </xf>
    <xf numFmtId="0" fontId="34" fillId="21" borderId="14" xfId="174" applyFont="1" applyFill="1" applyBorder="1" applyAlignment="1">
      <alignment horizontal="center" vertical="center"/>
    </xf>
    <xf numFmtId="0" fontId="34" fillId="21" borderId="0" xfId="174" applyFont="1" applyFill="1" applyBorder="1" applyAlignment="1">
      <alignment horizontal="center" vertical="center"/>
    </xf>
    <xf numFmtId="0" fontId="34" fillId="0" borderId="103" xfId="174" applyFont="1" applyFill="1" applyBorder="1" applyAlignment="1">
      <alignment horizontal="center" vertical="center"/>
    </xf>
    <xf numFmtId="0" fontId="34" fillId="0" borderId="104" xfId="174" applyFont="1" applyFill="1" applyBorder="1" applyAlignment="1">
      <alignment horizontal="center" vertical="center"/>
    </xf>
    <xf numFmtId="0" fontId="76" fillId="21" borderId="80" xfId="174" applyFont="1" applyFill="1" applyBorder="1" applyAlignment="1">
      <alignment horizontal="center" vertical="center"/>
    </xf>
    <xf numFmtId="0" fontId="76" fillId="21" borderId="85" xfId="174" applyFont="1" applyFill="1" applyBorder="1" applyAlignment="1">
      <alignment horizontal="center" vertical="center"/>
    </xf>
    <xf numFmtId="0" fontId="76" fillId="21" borderId="85" xfId="128" applyFont="1" applyFill="1" applyBorder="1" applyAlignment="1">
      <alignment horizontal="center" vertical="center"/>
    </xf>
    <xf numFmtId="1" fontId="34" fillId="21" borderId="23" xfId="174" applyNumberFormat="1" applyFont="1" applyFill="1" applyBorder="1" applyAlignment="1">
      <alignment horizontal="right" vertical="center"/>
    </xf>
    <xf numFmtId="1" fontId="34" fillId="21" borderId="0" xfId="174" applyNumberFormat="1" applyFont="1" applyFill="1" applyBorder="1" applyAlignment="1">
      <alignment horizontal="right" vertical="center"/>
    </xf>
    <xf numFmtId="0" fontId="34" fillId="21" borderId="23" xfId="174" applyFont="1" applyFill="1" applyBorder="1" applyAlignment="1">
      <alignment horizontal="center" vertical="center"/>
    </xf>
    <xf numFmtId="0" fontId="76" fillId="21" borderId="24" xfId="174" applyFont="1" applyFill="1" applyBorder="1" applyAlignment="1">
      <alignment horizontal="center" vertical="center"/>
    </xf>
    <xf numFmtId="0" fontId="72" fillId="21" borderId="0" xfId="174" applyFont="1" applyFill="1" applyBorder="1" applyAlignment="1">
      <alignment horizontal="center" vertical="center"/>
    </xf>
    <xf numFmtId="0" fontId="34" fillId="0" borderId="56" xfId="174" applyFont="1" applyFill="1" applyBorder="1"/>
    <xf numFmtId="0" fontId="45" fillId="0" borderId="56" xfId="174" applyFont="1" applyFill="1" applyBorder="1" applyAlignment="1">
      <alignment horizontal="center"/>
    </xf>
    <xf numFmtId="0" fontId="34" fillId="0" borderId="105" xfId="174" applyFont="1" applyFill="1" applyBorder="1"/>
    <xf numFmtId="0" fontId="34" fillId="0" borderId="105" xfId="174" applyFont="1" applyFill="1" applyBorder="1" applyAlignment="1">
      <alignment horizontal="center" vertical="center"/>
    </xf>
    <xf numFmtId="0" fontId="34" fillId="0" borderId="10" xfId="174" applyFont="1" applyFill="1" applyBorder="1" applyAlignment="1">
      <alignment horizontal="center" vertical="center"/>
    </xf>
    <xf numFmtId="0" fontId="34" fillId="0" borderId="61" xfId="174" applyFont="1" applyFill="1" applyBorder="1"/>
    <xf numFmtId="0" fontId="34" fillId="0" borderId="106" xfId="174" applyFont="1" applyFill="1" applyBorder="1" applyAlignment="1">
      <alignment horizontal="center" vertical="center"/>
    </xf>
    <xf numFmtId="0" fontId="34" fillId="0" borderId="107" xfId="174" applyFont="1" applyFill="1" applyBorder="1"/>
    <xf numFmtId="0" fontId="34" fillId="0" borderId="36" xfId="174" applyFont="1" applyFill="1" applyBorder="1"/>
    <xf numFmtId="0" fontId="34" fillId="0" borderId="84" xfId="174" applyFont="1" applyFill="1" applyBorder="1"/>
    <xf numFmtId="0" fontId="34" fillId="0" borderId="105" xfId="174" applyFont="1" applyFill="1" applyBorder="1" applyAlignment="1">
      <alignment horizontal="center"/>
    </xf>
    <xf numFmtId="0" fontId="34" fillId="21" borderId="105" xfId="128" applyFont="1" applyFill="1" applyBorder="1" applyAlignment="1">
      <alignment horizontal="center" wrapText="1"/>
    </xf>
    <xf numFmtId="0" fontId="34" fillId="0" borderId="56" xfId="128" applyFont="1" applyFill="1" applyBorder="1"/>
    <xf numFmtId="0" fontId="34" fillId="0" borderId="41" xfId="128" applyFont="1" applyFill="1" applyBorder="1"/>
    <xf numFmtId="0" fontId="34" fillId="0" borderId="42" xfId="128" applyFont="1" applyFill="1" applyBorder="1"/>
    <xf numFmtId="0" fontId="34" fillId="0" borderId="56" xfId="174" applyFont="1" applyFill="1" applyBorder="1" applyAlignment="1">
      <alignment horizontal="center"/>
    </xf>
    <xf numFmtId="0" fontId="34" fillId="0" borderId="105" xfId="128" applyFont="1" applyFill="1" applyBorder="1"/>
    <xf numFmtId="0" fontId="34" fillId="0" borderId="61" xfId="128" applyFont="1" applyFill="1" applyBorder="1"/>
    <xf numFmtId="0" fontId="34" fillId="0" borderId="59" xfId="174" applyFont="1" applyFill="1" applyBorder="1"/>
    <xf numFmtId="0" fontId="45" fillId="0" borderId="59" xfId="174" applyFont="1" applyFill="1" applyBorder="1" applyAlignment="1">
      <alignment horizontal="center"/>
    </xf>
    <xf numFmtId="0" fontId="34" fillId="0" borderId="108" xfId="174" applyFont="1" applyFill="1" applyBorder="1"/>
    <xf numFmtId="0" fontId="34" fillId="0" borderId="82" xfId="174" applyFont="1" applyFill="1" applyBorder="1" applyAlignment="1">
      <alignment horizontal="center" vertical="center"/>
    </xf>
    <xf numFmtId="0" fontId="34" fillId="0" borderId="58" xfId="174" applyFont="1" applyFill="1" applyBorder="1" applyAlignment="1">
      <alignment horizontal="center" vertical="center"/>
    </xf>
    <xf numFmtId="0" fontId="34" fillId="0" borderId="63" xfId="174" applyFont="1" applyFill="1" applyBorder="1"/>
    <xf numFmtId="0" fontId="34" fillId="0" borderId="39" xfId="174" applyFont="1" applyFill="1" applyBorder="1"/>
    <xf numFmtId="0" fontId="34" fillId="0" borderId="82" xfId="174" applyFont="1" applyFill="1" applyBorder="1"/>
    <xf numFmtId="0" fontId="34" fillId="0" borderId="82" xfId="174" applyFont="1" applyFill="1" applyBorder="1" applyAlignment="1">
      <alignment horizontal="center"/>
    </xf>
    <xf numFmtId="0" fontId="34" fillId="0" borderId="58" xfId="128" applyFont="1" applyFill="1" applyBorder="1"/>
    <xf numFmtId="0" fontId="34" fillId="0" borderId="39" xfId="128" applyFont="1" applyFill="1" applyBorder="1"/>
    <xf numFmtId="0" fontId="34" fillId="0" borderId="63" xfId="128" applyFont="1" applyFill="1" applyBorder="1"/>
    <xf numFmtId="0" fontId="34" fillId="0" borderId="58" xfId="174" applyFont="1" applyFill="1" applyBorder="1" applyAlignment="1">
      <alignment horizontal="center"/>
    </xf>
    <xf numFmtId="0" fontId="34" fillId="0" borderId="82" xfId="128" applyFont="1" applyFill="1" applyBorder="1"/>
    <xf numFmtId="0" fontId="34" fillId="0" borderId="36" xfId="128" applyFont="1" applyFill="1" applyBorder="1"/>
    <xf numFmtId="0" fontId="34" fillId="0" borderId="84" xfId="128" applyFont="1" applyFill="1" applyBorder="1"/>
    <xf numFmtId="0" fontId="34" fillId="0" borderId="25" xfId="174" applyFont="1" applyFill="1" applyBorder="1"/>
    <xf numFmtId="0" fontId="34" fillId="0" borderId="109" xfId="174" applyFont="1" applyFill="1" applyBorder="1" applyAlignment="1">
      <alignment horizontal="center" vertical="center"/>
    </xf>
    <xf numFmtId="0" fontId="34" fillId="0" borderId="57" xfId="174" applyFont="1" applyFill="1" applyBorder="1" applyAlignment="1">
      <alignment horizontal="center" vertical="center"/>
    </xf>
    <xf numFmtId="0" fontId="34" fillId="0" borderId="65" xfId="174" applyFont="1" applyFill="1" applyBorder="1"/>
    <xf numFmtId="0" fontId="34" fillId="0" borderId="40" xfId="174" applyFont="1" applyFill="1" applyBorder="1"/>
    <xf numFmtId="0" fontId="34" fillId="0" borderId="109" xfId="174" applyFont="1" applyFill="1" applyBorder="1"/>
    <xf numFmtId="0" fontId="34" fillId="0" borderId="109" xfId="174" applyFont="1" applyFill="1" applyBorder="1" applyAlignment="1">
      <alignment horizontal="center"/>
    </xf>
    <xf numFmtId="0" fontId="34" fillId="0" borderId="57" xfId="128" applyFont="1" applyFill="1" applyBorder="1"/>
    <xf numFmtId="0" fontId="34" fillId="0" borderId="44" xfId="128" applyFont="1" applyFill="1" applyBorder="1"/>
    <xf numFmtId="0" fontId="34" fillId="0" borderId="65" xfId="128" applyFont="1" applyFill="1" applyBorder="1"/>
    <xf numFmtId="0" fontId="34" fillId="0" borderId="57" xfId="174" applyFont="1" applyFill="1" applyBorder="1" applyAlignment="1">
      <alignment horizontal="center"/>
    </xf>
    <xf numFmtId="0" fontId="34" fillId="0" borderId="109" xfId="128" applyFont="1" applyFill="1" applyBorder="1"/>
    <xf numFmtId="0" fontId="34" fillId="0" borderId="32" xfId="128" applyFont="1" applyFill="1" applyBorder="1"/>
    <xf numFmtId="0" fontId="34" fillId="0" borderId="40" xfId="128" applyFont="1" applyFill="1" applyBorder="1"/>
    <xf numFmtId="0" fontId="34" fillId="0" borderId="0" xfId="0" applyFont="1" applyFill="1" applyBorder="1" applyAlignment="1">
      <alignment horizontal="center"/>
    </xf>
    <xf numFmtId="164" fontId="34" fillId="0" borderId="0" xfId="0" applyNumberFormat="1" applyFont="1" applyFill="1" applyBorder="1"/>
    <xf numFmtId="165" fontId="32" fillId="14" borderId="46" xfId="0" applyNumberFormat="1" applyFont="1" applyFill="1" applyBorder="1" applyAlignment="1">
      <alignment horizontal="center" vertical="center" wrapText="1"/>
    </xf>
    <xf numFmtId="0" fontId="32" fillId="14" borderId="55" xfId="0" applyFont="1" applyFill="1" applyBorder="1" applyAlignment="1">
      <alignment horizontal="left" vertical="center" wrapText="1"/>
    </xf>
    <xf numFmtId="0" fontId="79" fillId="14" borderId="83" xfId="0" applyFont="1" applyFill="1" applyBorder="1" applyAlignment="1">
      <alignment horizontal="center" vertical="center" wrapText="1"/>
    </xf>
    <xf numFmtId="0" fontId="80" fillId="21" borderId="0" xfId="0" applyFont="1" applyFill="1" applyBorder="1" applyAlignment="1">
      <alignment vertical="center" wrapText="1"/>
    </xf>
    <xf numFmtId="0" fontId="80" fillId="0" borderId="0" xfId="0" applyFont="1" applyFill="1" applyBorder="1" applyAlignment="1">
      <alignment vertical="center"/>
    </xf>
    <xf numFmtId="165" fontId="34" fillId="0" borderId="0" xfId="0" applyNumberFormat="1" applyFont="1" applyFill="1" applyBorder="1" applyAlignment="1">
      <alignment horizontal="center" vertical="center" wrapText="1"/>
    </xf>
    <xf numFmtId="0" fontId="80" fillId="21" borderId="0" xfId="0" applyFont="1" applyFill="1" applyBorder="1" applyAlignment="1">
      <alignment vertical="center"/>
    </xf>
    <xf numFmtId="0" fontId="34" fillId="0" borderId="14" xfId="155" applyFont="1" applyFill="1" applyBorder="1" applyAlignment="1">
      <alignment horizontal="right" vertical="center"/>
    </xf>
    <xf numFmtId="0" fontId="34" fillId="0" borderId="23" xfId="155" applyFont="1" applyFill="1" applyBorder="1" applyAlignment="1">
      <alignment horizontal="left" vertical="center"/>
    </xf>
    <xf numFmtId="0" fontId="81" fillId="0" borderId="0" xfId="155" applyFont="1" applyBorder="1"/>
    <xf numFmtId="0" fontId="81" fillId="0" borderId="0" xfId="155" applyFont="1"/>
    <xf numFmtId="166" fontId="45" fillId="0" borderId="24" xfId="0" applyNumberFormat="1" applyFont="1" applyFill="1" applyBorder="1" applyAlignment="1">
      <alignment vertical="top" wrapText="1"/>
    </xf>
    <xf numFmtId="164" fontId="76" fillId="0" borderId="56" xfId="0" applyNumberFormat="1" applyFont="1" applyFill="1" applyBorder="1" applyAlignment="1">
      <alignment horizontal="left" wrapText="1"/>
    </xf>
    <xf numFmtId="1" fontId="34" fillId="0" borderId="41" xfId="0" applyNumberFormat="1" applyFont="1" applyFill="1" applyBorder="1" applyAlignment="1">
      <alignment horizontal="right" wrapText="1"/>
    </xf>
    <xf numFmtId="164" fontId="45" fillId="0" borderId="41" xfId="0" applyNumberFormat="1" applyFont="1" applyFill="1" applyBorder="1" applyAlignment="1">
      <alignment wrapText="1"/>
    </xf>
    <xf numFmtId="166" fontId="45" fillId="0" borderId="25" xfId="0" applyNumberFormat="1" applyFont="1" applyFill="1" applyBorder="1" applyAlignment="1">
      <alignment vertical="top" wrapText="1"/>
    </xf>
    <xf numFmtId="164" fontId="76" fillId="0" borderId="60" xfId="0" applyNumberFormat="1" applyFont="1" applyFill="1" applyBorder="1" applyAlignment="1">
      <alignment horizontal="left" wrapText="1"/>
    </xf>
    <xf numFmtId="1" fontId="34" fillId="0" borderId="43" xfId="0" applyNumberFormat="1" applyFont="1" applyFill="1" applyBorder="1" applyAlignment="1">
      <alignment horizontal="right" wrapText="1"/>
    </xf>
    <xf numFmtId="166" fontId="45" fillId="0" borderId="64" xfId="0" applyNumberFormat="1" applyFont="1" applyFill="1" applyBorder="1" applyAlignment="1">
      <alignment horizontal="center"/>
    </xf>
    <xf numFmtId="166" fontId="32" fillId="14" borderId="54" xfId="0" applyNumberFormat="1" applyFont="1" applyFill="1" applyBorder="1" applyAlignment="1">
      <alignment horizontal="center" vertical="center" wrapText="1"/>
    </xf>
    <xf numFmtId="166" fontId="32" fillId="14" borderId="55" xfId="0" applyNumberFormat="1" applyFont="1" applyFill="1" applyBorder="1" applyAlignment="1">
      <alignment vertical="center" wrapText="1"/>
    </xf>
    <xf numFmtId="166" fontId="32" fillId="14" borderId="83" xfId="0" applyNumberFormat="1" applyFont="1" applyFill="1" applyBorder="1" applyAlignment="1">
      <alignment vertical="center" wrapText="1"/>
    </xf>
    <xf numFmtId="166" fontId="45" fillId="21" borderId="62" xfId="0" applyNumberFormat="1" applyFont="1" applyFill="1" applyBorder="1" applyAlignment="1">
      <alignment horizontal="center" vertical="center" wrapText="1"/>
    </xf>
    <xf numFmtId="0" fontId="34" fillId="21" borderId="24" xfId="0" applyFont="1" applyFill="1" applyBorder="1" applyAlignment="1">
      <alignment horizontal="left" vertical="center" wrapText="1"/>
    </xf>
    <xf numFmtId="0" fontId="34" fillId="21" borderId="62" xfId="0" applyFont="1" applyFill="1" applyBorder="1"/>
    <xf numFmtId="0" fontId="34" fillId="0" borderId="25" xfId="0" applyFont="1" applyFill="1" applyBorder="1" applyAlignment="1">
      <alignment horizontal="left" vertical="top" wrapText="1"/>
    </xf>
    <xf numFmtId="164" fontId="76" fillId="21" borderId="39" xfId="0" applyNumberFormat="1" applyFont="1" applyFill="1" applyBorder="1" applyAlignment="1">
      <alignment horizontal="left" vertical="top" wrapText="1"/>
    </xf>
    <xf numFmtId="0" fontId="34" fillId="21" borderId="63" xfId="0" applyNumberFormat="1" applyFont="1" applyFill="1" applyBorder="1" applyAlignment="1">
      <alignment horizontal="center" vertical="top" wrapText="1"/>
    </xf>
    <xf numFmtId="0" fontId="76" fillId="0" borderId="58" xfId="0" applyFont="1" applyFill="1" applyBorder="1" applyAlignment="1">
      <alignment vertical="top" wrapText="1"/>
    </xf>
    <xf numFmtId="0" fontId="34" fillId="0" borderId="63" xfId="0" applyNumberFormat="1" applyFont="1" applyFill="1" applyBorder="1" applyAlignment="1">
      <alignment vertical="top" wrapText="1"/>
    </xf>
    <xf numFmtId="166" fontId="45" fillId="21" borderId="25" xfId="0" applyNumberFormat="1" applyFont="1" applyFill="1" applyBorder="1" applyAlignment="1">
      <alignment horizontal="center" vertical="center" wrapText="1"/>
    </xf>
    <xf numFmtId="0" fontId="83" fillId="0" borderId="25" xfId="0" applyFont="1" applyFill="1" applyBorder="1" applyAlignment="1">
      <alignment horizontal="left" vertical="center" wrapText="1"/>
    </xf>
    <xf numFmtId="164" fontId="76" fillId="21" borderId="32" xfId="0" applyNumberFormat="1" applyFont="1" applyFill="1" applyBorder="1" applyAlignment="1">
      <alignment horizontal="left" vertical="top" wrapText="1"/>
    </xf>
    <xf numFmtId="0" fontId="34" fillId="21" borderId="40" xfId="0" applyNumberFormat="1" applyFont="1" applyFill="1" applyBorder="1" applyAlignment="1">
      <alignment horizontal="center" vertical="top" wrapText="1"/>
    </xf>
    <xf numFmtId="0" fontId="76" fillId="21" borderId="85" xfId="0" applyFont="1" applyFill="1" applyBorder="1" applyAlignment="1">
      <alignment horizontal="center" vertical="center" wrapText="1"/>
    </xf>
    <xf numFmtId="0" fontId="34" fillId="0" borderId="68" xfId="0" applyFont="1" applyFill="1" applyBorder="1" applyAlignment="1">
      <alignment vertical="top" wrapText="1"/>
    </xf>
    <xf numFmtId="164" fontId="34" fillId="21" borderId="21" xfId="0" applyNumberFormat="1" applyFont="1" applyFill="1" applyBorder="1" applyAlignment="1">
      <alignment horizontal="center" vertical="top" wrapText="1"/>
    </xf>
    <xf numFmtId="164" fontId="34" fillId="21" borderId="76" xfId="0" applyNumberFormat="1" applyFont="1" applyFill="1" applyBorder="1" applyAlignment="1">
      <alignment horizontal="center" vertical="top" wrapText="1"/>
    </xf>
    <xf numFmtId="164" fontId="34" fillId="21" borderId="75" xfId="0" applyNumberFormat="1" applyFont="1" applyFill="1" applyBorder="1" applyAlignment="1">
      <alignment horizontal="center" vertical="top" wrapText="1"/>
    </xf>
    <xf numFmtId="164" fontId="34" fillId="21" borderId="67" xfId="0" applyNumberFormat="1" applyFont="1" applyFill="1" applyBorder="1" applyAlignment="1">
      <alignment horizontal="center" vertical="top" wrapText="1"/>
    </xf>
    <xf numFmtId="0" fontId="34" fillId="21" borderId="22" xfId="0" applyFont="1" applyFill="1" applyBorder="1"/>
    <xf numFmtId="0" fontId="34" fillId="21" borderId="85" xfId="0" applyFont="1" applyFill="1" applyBorder="1" applyAlignment="1">
      <alignment horizontal="center" vertical="center" wrapText="1"/>
    </xf>
    <xf numFmtId="0" fontId="76" fillId="21" borderId="68" xfId="0" applyFont="1" applyFill="1" applyBorder="1" applyAlignment="1">
      <alignment horizontal="center" vertical="center" wrapText="1"/>
    </xf>
    <xf numFmtId="164" fontId="34" fillId="21" borderId="22" xfId="0" applyNumberFormat="1" applyFont="1" applyFill="1" applyBorder="1" applyAlignment="1">
      <alignment horizontal="center" vertical="top" wrapText="1"/>
    </xf>
    <xf numFmtId="0" fontId="76" fillId="21" borderId="62" xfId="0" applyFont="1" applyFill="1" applyBorder="1" applyAlignment="1">
      <alignment horizontal="center" vertical="center" wrapText="1"/>
    </xf>
    <xf numFmtId="0" fontId="34" fillId="0" borderId="62" xfId="0" applyFont="1" applyFill="1" applyBorder="1" applyAlignment="1">
      <alignment vertical="top" wrapText="1"/>
    </xf>
    <xf numFmtId="0" fontId="34" fillId="21" borderId="22" xfId="0" applyFont="1" applyFill="1" applyBorder="1" applyAlignment="1"/>
    <xf numFmtId="164" fontId="34" fillId="21" borderId="67" xfId="0" applyNumberFormat="1" applyFont="1" applyFill="1" applyBorder="1" applyAlignment="1">
      <alignment vertical="top" wrapText="1"/>
    </xf>
    <xf numFmtId="164" fontId="34" fillId="21" borderId="22" xfId="0" applyNumberFormat="1" applyFont="1" applyFill="1" applyBorder="1" applyAlignment="1">
      <alignment vertical="top" wrapText="1"/>
    </xf>
    <xf numFmtId="164" fontId="34" fillId="21" borderId="76" xfId="0" applyNumberFormat="1" applyFont="1" applyFill="1" applyBorder="1" applyAlignment="1">
      <alignment vertical="top" wrapText="1"/>
    </xf>
    <xf numFmtId="0" fontId="34" fillId="21" borderId="23" xfId="0" applyFont="1" applyFill="1" applyBorder="1"/>
    <xf numFmtId="0" fontId="34" fillId="21" borderId="62" xfId="0" applyFont="1" applyFill="1" applyBorder="1" applyAlignment="1">
      <alignment horizontal="center" vertical="center" wrapText="1"/>
    </xf>
    <xf numFmtId="164" fontId="34" fillId="21" borderId="80" xfId="0" applyNumberFormat="1" applyFont="1" applyFill="1" applyBorder="1" applyAlignment="1">
      <alignment horizontal="center" vertical="top" wrapText="1"/>
    </xf>
    <xf numFmtId="0" fontId="34" fillId="21" borderId="34" xfId="0" applyFont="1" applyFill="1" applyBorder="1" applyAlignment="1">
      <alignment horizontal="center"/>
    </xf>
    <xf numFmtId="0" fontId="34" fillId="21" borderId="38" xfId="0" applyFont="1" applyFill="1" applyBorder="1" applyAlignment="1">
      <alignment horizontal="center"/>
    </xf>
    <xf numFmtId="0" fontId="34" fillId="21" borderId="76" xfId="0" applyFont="1" applyFill="1" applyBorder="1" applyAlignment="1"/>
    <xf numFmtId="164" fontId="34" fillId="21" borderId="75" xfId="0" applyNumberFormat="1" applyFont="1" applyFill="1" applyBorder="1" applyAlignment="1">
      <alignment vertical="top" wrapText="1"/>
    </xf>
    <xf numFmtId="0" fontId="34" fillId="0" borderId="71" xfId="0" applyFont="1" applyFill="1" applyBorder="1" applyAlignment="1">
      <alignment vertical="top" wrapText="1"/>
    </xf>
    <xf numFmtId="0" fontId="34" fillId="21" borderId="74" xfId="0" applyFont="1" applyFill="1" applyBorder="1"/>
    <xf numFmtId="0" fontId="34" fillId="0" borderId="24" xfId="0" applyFont="1" applyFill="1" applyBorder="1" applyAlignment="1">
      <alignment vertical="top" wrapText="1"/>
    </xf>
    <xf numFmtId="164" fontId="34" fillId="21" borderId="56" xfId="0" applyNumberFormat="1" applyFont="1" applyFill="1" applyBorder="1" applyAlignment="1">
      <alignment horizontal="center" vertical="top" wrapText="1"/>
    </xf>
    <xf numFmtId="164" fontId="34" fillId="21" borderId="41" xfId="0" applyNumberFormat="1" applyFont="1" applyFill="1" applyBorder="1" applyAlignment="1">
      <alignment horizontal="center" vertical="top" wrapText="1"/>
    </xf>
    <xf numFmtId="0" fontId="34" fillId="21" borderId="61" xfId="0" applyFont="1" applyFill="1" applyBorder="1"/>
    <xf numFmtId="0" fontId="34" fillId="0" borderId="62" xfId="0" applyFont="1" applyFill="1" applyBorder="1" applyAlignment="1">
      <alignment horizontal="left" vertical="top" wrapText="1"/>
    </xf>
    <xf numFmtId="164" fontId="34" fillId="21" borderId="58" xfId="0" applyNumberFormat="1" applyFont="1" applyFill="1" applyBorder="1" applyAlignment="1">
      <alignment horizontal="center" vertical="top" wrapText="1"/>
    </xf>
    <xf numFmtId="164" fontId="34" fillId="21" borderId="39" xfId="0" applyNumberFormat="1" applyFont="1" applyFill="1" applyBorder="1" applyAlignment="1">
      <alignment horizontal="center" vertical="top" wrapText="1"/>
    </xf>
    <xf numFmtId="0" fontId="34" fillId="21" borderId="63" xfId="0" applyFont="1" applyFill="1" applyBorder="1"/>
    <xf numFmtId="0" fontId="76" fillId="21" borderId="25" xfId="0" applyFont="1" applyFill="1" applyBorder="1" applyAlignment="1">
      <alignment horizontal="center" vertical="center" wrapText="1"/>
    </xf>
    <xf numFmtId="0" fontId="34" fillId="0" borderId="25" xfId="0" applyFont="1" applyFill="1" applyBorder="1" applyAlignment="1">
      <alignment vertical="top" wrapText="1"/>
    </xf>
    <xf numFmtId="164" fontId="34" fillId="21" borderId="57" xfId="0" applyNumberFormat="1" applyFont="1" applyFill="1" applyBorder="1" applyAlignment="1">
      <alignment horizontal="center" vertical="top" wrapText="1"/>
    </xf>
    <xf numFmtId="164" fontId="34" fillId="21" borderId="44" xfId="0" applyNumberFormat="1" applyFont="1" applyFill="1" applyBorder="1" applyAlignment="1">
      <alignment horizontal="center" vertical="top" wrapText="1"/>
    </xf>
    <xf numFmtId="0" fontId="34" fillId="21" borderId="65" xfId="0" applyFont="1" applyFill="1" applyBorder="1"/>
    <xf numFmtId="166" fontId="45" fillId="0" borderId="62" xfId="0" applyNumberFormat="1" applyFont="1" applyFill="1" applyBorder="1" applyAlignment="1">
      <alignment vertical="top" wrapText="1"/>
    </xf>
    <xf numFmtId="164" fontId="34" fillId="21" borderId="36" xfId="0" applyNumberFormat="1" applyFont="1" applyFill="1" applyBorder="1" applyAlignment="1">
      <alignment horizontal="center" vertical="top" wrapText="1"/>
    </xf>
    <xf numFmtId="164" fontId="34" fillId="21" borderId="43" xfId="0" applyNumberFormat="1" applyFont="1" applyFill="1" applyBorder="1" applyAlignment="1">
      <alignment horizontal="center" vertical="top" wrapText="1"/>
    </xf>
    <xf numFmtId="164" fontId="34" fillId="21" borderId="60" xfId="0" applyNumberFormat="1" applyFont="1" applyFill="1" applyBorder="1" applyAlignment="1">
      <alignment horizontal="center" vertical="top" wrapText="1"/>
    </xf>
    <xf numFmtId="0" fontId="34" fillId="21" borderId="64" xfId="0" applyFont="1" applyFill="1" applyBorder="1"/>
    <xf numFmtId="0" fontId="34" fillId="21" borderId="0" xfId="0" applyFont="1" applyFill="1" applyBorder="1" applyAlignment="1">
      <alignment vertical="center" wrapText="1"/>
    </xf>
    <xf numFmtId="164" fontId="34" fillId="21" borderId="59" xfId="0" applyNumberFormat="1" applyFont="1" applyFill="1" applyBorder="1" applyAlignment="1">
      <alignment horizontal="center" vertical="top" wrapText="1"/>
    </xf>
    <xf numFmtId="0" fontId="34" fillId="21" borderId="84" xfId="0" applyFont="1" applyFill="1" applyBorder="1"/>
    <xf numFmtId="0" fontId="34" fillId="0" borderId="62" xfId="0" applyFont="1" applyFill="1" applyBorder="1" applyAlignment="1">
      <alignment horizontal="center" vertical="top" wrapText="1"/>
    </xf>
    <xf numFmtId="0" fontId="77" fillId="20" borderId="54" xfId="0" applyFont="1" applyFill="1" applyBorder="1" applyAlignment="1">
      <alignment horizontal="center" vertical="center" wrapText="1"/>
    </xf>
    <xf numFmtId="0" fontId="77" fillId="20" borderId="54" xfId="0" applyFont="1" applyFill="1" applyBorder="1" applyAlignment="1">
      <alignment horizontal="left" vertical="center" wrapText="1"/>
    </xf>
    <xf numFmtId="0" fontId="45" fillId="20" borderId="55" xfId="0" applyFont="1" applyFill="1" applyBorder="1" applyAlignment="1">
      <alignment horizontal="left" vertical="center" wrapText="1"/>
    </xf>
    <xf numFmtId="164" fontId="34" fillId="21" borderId="41" xfId="0" applyNumberFormat="1" applyFont="1" applyFill="1" applyBorder="1" applyAlignment="1">
      <alignment horizontal="left" vertical="center" wrapText="1"/>
    </xf>
    <xf numFmtId="0" fontId="34" fillId="21" borderId="61" xfId="0" applyNumberFormat="1" applyFont="1" applyFill="1" applyBorder="1" applyAlignment="1">
      <alignment horizontal="right" vertical="center" wrapText="1"/>
    </xf>
    <xf numFmtId="164" fontId="34" fillId="21" borderId="43" xfId="0" applyNumberFormat="1" applyFont="1" applyFill="1" applyBorder="1" applyAlignment="1">
      <alignment horizontal="left" vertical="center" wrapText="1"/>
    </xf>
    <xf numFmtId="0" fontId="34" fillId="21" borderId="64" xfId="0" applyNumberFormat="1" applyFont="1" applyFill="1" applyBorder="1" applyAlignment="1">
      <alignment horizontal="right" vertical="center" wrapText="1"/>
    </xf>
    <xf numFmtId="164" fontId="34" fillId="21" borderId="0" xfId="0" applyNumberFormat="1" applyFont="1" applyFill="1" applyBorder="1" applyAlignment="1">
      <alignment horizontal="left" vertical="center" wrapText="1"/>
    </xf>
    <xf numFmtId="0" fontId="34" fillId="21" borderId="23" xfId="0" applyNumberFormat="1" applyFont="1" applyFill="1" applyBorder="1" applyAlignment="1">
      <alignment horizontal="right" vertical="center" wrapText="1"/>
    </xf>
    <xf numFmtId="0" fontId="34" fillId="0" borderId="54" xfId="0" applyFont="1" applyFill="1" applyBorder="1" applyAlignment="1">
      <alignment horizontal="left" vertical="top" wrapText="1"/>
    </xf>
    <xf numFmtId="164" fontId="34" fillId="21" borderId="67" xfId="0" applyNumberFormat="1" applyFont="1" applyFill="1" applyBorder="1" applyAlignment="1">
      <alignment horizontal="left" vertical="center" wrapText="1"/>
    </xf>
    <xf numFmtId="164" fontId="34" fillId="21" borderId="21" xfId="0" applyNumberFormat="1" applyFont="1" applyFill="1" applyBorder="1" applyAlignment="1">
      <alignment horizontal="left" vertical="center" wrapText="1"/>
    </xf>
    <xf numFmtId="164" fontId="34" fillId="21" borderId="22" xfId="0" applyNumberFormat="1" applyFont="1" applyFill="1" applyBorder="1" applyAlignment="1">
      <alignment horizontal="left" vertical="center" wrapText="1"/>
    </xf>
    <xf numFmtId="164" fontId="34" fillId="21" borderId="73" xfId="0" applyNumberFormat="1" applyFont="1" applyFill="1" applyBorder="1" applyAlignment="1">
      <alignment horizontal="left" vertical="center"/>
    </xf>
    <xf numFmtId="164" fontId="34" fillId="21" borderId="12" xfId="0" applyNumberFormat="1" applyFont="1" applyFill="1" applyBorder="1" applyAlignment="1">
      <alignment horizontal="left" vertical="center" wrapText="1"/>
    </xf>
    <xf numFmtId="164" fontId="34" fillId="21" borderId="80" xfId="0" applyNumberFormat="1" applyFont="1" applyFill="1" applyBorder="1" applyAlignment="1">
      <alignment horizontal="left" vertical="center" wrapText="1"/>
    </xf>
    <xf numFmtId="0" fontId="34" fillId="21" borderId="36" xfId="0" applyFont="1" applyFill="1" applyBorder="1" applyAlignment="1">
      <alignment horizontal="left" vertical="center" wrapText="1"/>
    </xf>
    <xf numFmtId="164" fontId="34" fillId="21" borderId="36" xfId="0" applyNumberFormat="1" applyFont="1" applyFill="1" applyBorder="1" applyAlignment="1">
      <alignment horizontal="right" vertical="center" wrapText="1"/>
    </xf>
    <xf numFmtId="0" fontId="34" fillId="21" borderId="84" xfId="0" applyNumberFormat="1" applyFont="1" applyFill="1" applyBorder="1" applyAlignment="1">
      <alignment horizontal="right" vertical="center" wrapText="1"/>
    </xf>
    <xf numFmtId="0" fontId="34" fillId="21" borderId="0" xfId="0" applyFont="1" applyFill="1" applyBorder="1" applyAlignment="1">
      <alignment horizontal="left" vertical="center" wrapText="1"/>
    </xf>
    <xf numFmtId="164" fontId="34" fillId="21" borderId="0" xfId="0" applyNumberFormat="1" applyFont="1" applyFill="1" applyBorder="1" applyAlignment="1">
      <alignment horizontal="right" vertical="center" wrapText="1"/>
    </xf>
    <xf numFmtId="0" fontId="34" fillId="21" borderId="44" xfId="0" applyFont="1" applyFill="1" applyBorder="1" applyAlignment="1">
      <alignment horizontal="left" vertical="center" wrapText="1"/>
    </xf>
    <xf numFmtId="164" fontId="34" fillId="21" borderId="44" xfId="0" applyNumberFormat="1" applyFont="1" applyFill="1" applyBorder="1" applyAlignment="1">
      <alignment horizontal="right" vertical="center" wrapText="1"/>
    </xf>
    <xf numFmtId="0" fontId="34" fillId="21" borderId="65" xfId="0" applyNumberFormat="1" applyFont="1" applyFill="1" applyBorder="1" applyAlignment="1">
      <alignment horizontal="right" vertical="center" wrapText="1"/>
    </xf>
    <xf numFmtId="0" fontId="45" fillId="0" borderId="24" xfId="0" applyFont="1" applyFill="1" applyBorder="1" applyAlignment="1">
      <alignment horizontal="center" vertical="top"/>
    </xf>
    <xf numFmtId="0" fontId="34" fillId="0" borderId="42" xfId="0" applyFont="1" applyFill="1" applyBorder="1" applyAlignment="1">
      <alignment horizontal="left" vertical="top" wrapText="1"/>
    </xf>
    <xf numFmtId="0" fontId="34" fillId="0" borderId="36" xfId="0" applyFont="1" applyFill="1" applyBorder="1" applyAlignment="1">
      <alignment horizontal="left" vertical="center" wrapText="1"/>
    </xf>
    <xf numFmtId="164" fontId="34" fillId="0" borderId="0" xfId="0" applyNumberFormat="1" applyFont="1" applyFill="1" applyBorder="1" applyAlignment="1">
      <alignment horizontal="right" vertical="center" wrapText="1"/>
    </xf>
    <xf numFmtId="0" fontId="34" fillId="0" borderId="23" xfId="0" applyNumberFormat="1" applyFont="1" applyFill="1" applyBorder="1" applyAlignment="1">
      <alignment horizontal="right" vertical="center" wrapText="1"/>
    </xf>
    <xf numFmtId="0" fontId="45" fillId="0" borderId="62" xfId="0" applyFont="1" applyFill="1" applyBorder="1" applyAlignment="1">
      <alignment horizontal="center" vertical="top"/>
    </xf>
    <xf numFmtId="0" fontId="34" fillId="21" borderId="23" xfId="0" applyFont="1" applyFill="1" applyBorder="1" applyAlignment="1">
      <alignment horizontal="left" vertical="top" wrapText="1"/>
    </xf>
    <xf numFmtId="0" fontId="34" fillId="0" borderId="0" xfId="0" applyFont="1" applyFill="1" applyBorder="1" applyAlignment="1">
      <alignment horizontal="left" vertical="center" wrapText="1"/>
    </xf>
    <xf numFmtId="164" fontId="34" fillId="0" borderId="39" xfId="0" applyNumberFormat="1" applyFont="1" applyFill="1" applyBorder="1" applyAlignment="1">
      <alignment horizontal="right" vertical="center" wrapText="1"/>
    </xf>
    <xf numFmtId="0" fontId="34" fillId="0" borderId="63" xfId="0" applyNumberFormat="1" applyFont="1" applyFill="1" applyBorder="1" applyAlignment="1">
      <alignment horizontal="right" vertical="center" wrapText="1"/>
    </xf>
    <xf numFmtId="0" fontId="45" fillId="0" borderId="25" xfId="0" applyFont="1" applyFill="1" applyBorder="1" applyAlignment="1">
      <alignment horizontal="center" vertical="top"/>
    </xf>
    <xf numFmtId="0" fontId="34" fillId="21" borderId="40" xfId="0" applyFont="1" applyFill="1" applyBorder="1" applyAlignment="1">
      <alignment horizontal="left" vertical="top" wrapText="1"/>
    </xf>
    <xf numFmtId="0" fontId="34" fillId="0" borderId="44" xfId="0" applyFont="1" applyFill="1" applyBorder="1" applyAlignment="1">
      <alignment horizontal="left" vertical="center" wrapText="1"/>
    </xf>
    <xf numFmtId="164" fontId="34" fillId="0" borderId="32" xfId="0" applyNumberFormat="1" applyFont="1" applyFill="1" applyBorder="1" applyAlignment="1">
      <alignment horizontal="right" vertical="center" wrapText="1"/>
    </xf>
    <xf numFmtId="0" fontId="34" fillId="0" borderId="40" xfId="0" applyNumberFormat="1" applyFont="1" applyFill="1" applyBorder="1" applyAlignment="1">
      <alignment horizontal="right" vertical="center" wrapText="1"/>
    </xf>
    <xf numFmtId="166" fontId="45" fillId="0" borderId="24" xfId="0" applyNumberFormat="1" applyFont="1" applyFill="1" applyBorder="1" applyAlignment="1">
      <alignment horizontal="center" vertical="top" wrapText="1"/>
    </xf>
    <xf numFmtId="0" fontId="34" fillId="0" borderId="24" xfId="0" applyFont="1" applyFill="1" applyBorder="1" applyAlignment="1">
      <alignment horizontal="left" vertical="top" wrapText="1"/>
    </xf>
    <xf numFmtId="0" fontId="34" fillId="0" borderId="10" xfId="0" applyFont="1" applyFill="1" applyBorder="1" applyAlignment="1">
      <alignment horizontal="left" vertical="center" wrapText="1"/>
    </xf>
    <xf numFmtId="164" fontId="34" fillId="0" borderId="29" xfId="0" applyNumberFormat="1" applyFont="1" applyFill="1" applyBorder="1" applyAlignment="1">
      <alignment horizontal="right" vertical="center" wrapText="1"/>
    </xf>
    <xf numFmtId="0" fontId="34" fillId="0" borderId="42" xfId="0" applyFont="1" applyFill="1" applyBorder="1" applyAlignment="1">
      <alignment horizontal="left" vertical="center" wrapText="1"/>
    </xf>
    <xf numFmtId="0" fontId="34" fillId="0" borderId="32" xfId="0" applyFont="1" applyFill="1" applyBorder="1" applyAlignment="1">
      <alignment horizontal="center"/>
    </xf>
    <xf numFmtId="0" fontId="34" fillId="0" borderId="25" xfId="0" applyFont="1" applyFill="1" applyBorder="1" applyAlignment="1">
      <alignment wrapText="1"/>
    </xf>
    <xf numFmtId="0" fontId="34" fillId="0" borderId="32" xfId="0" applyFont="1" applyFill="1" applyBorder="1" applyAlignment="1">
      <alignment horizontal="left" vertical="center" wrapText="1"/>
    </xf>
    <xf numFmtId="0" fontId="34" fillId="0" borderId="40" xfId="0" applyFont="1" applyFill="1" applyBorder="1" applyAlignment="1">
      <alignment horizontal="left" vertical="center" wrapText="1"/>
    </xf>
    <xf numFmtId="0" fontId="45" fillId="0" borderId="0" xfId="0" applyFont="1" applyFill="1" applyBorder="1" applyAlignment="1">
      <alignment horizontal="center" vertical="center" wrapText="1"/>
    </xf>
    <xf numFmtId="165" fontId="70" fillId="14" borderId="46" xfId="0" applyNumberFormat="1" applyFont="1" applyFill="1" applyBorder="1" applyAlignment="1">
      <alignment horizontal="left" wrapText="1"/>
    </xf>
    <xf numFmtId="0" fontId="85" fillId="0" borderId="0" xfId="0" applyFont="1" applyFill="1" applyBorder="1" applyAlignment="1">
      <alignment horizontal="left" wrapText="1"/>
    </xf>
    <xf numFmtId="165" fontId="73" fillId="14" borderId="54" xfId="0" applyNumberFormat="1" applyFont="1" applyFill="1" applyBorder="1" applyAlignment="1">
      <alignment horizontal="left" vertical="center" wrapText="1"/>
    </xf>
    <xf numFmtId="0" fontId="86" fillId="0" borderId="0" xfId="0" applyFont="1" applyFill="1" applyBorder="1" applyAlignment="1">
      <alignment vertical="center"/>
    </xf>
    <xf numFmtId="166" fontId="45" fillId="21" borderId="54" xfId="0" applyNumberFormat="1" applyFont="1" applyFill="1" applyBorder="1" applyAlignment="1">
      <alignment horizontal="left" vertical="top" wrapText="1"/>
    </xf>
    <xf numFmtId="0" fontId="76" fillId="21" borderId="56" xfId="0" applyFont="1" applyFill="1" applyBorder="1" applyAlignment="1">
      <alignment horizontal="left" vertical="center" wrapText="1"/>
    </xf>
    <xf numFmtId="1" fontId="34" fillId="21" borderId="41" xfId="0" applyNumberFormat="1" applyFont="1" applyFill="1" applyBorder="1" applyAlignment="1">
      <alignment horizontal="right" vertical="center" wrapText="1"/>
    </xf>
    <xf numFmtId="0" fontId="34" fillId="21" borderId="41" xfId="0" applyFont="1" applyFill="1" applyBorder="1" applyAlignment="1">
      <alignment horizontal="left" vertical="center" wrapText="1"/>
    </xf>
    <xf numFmtId="0" fontId="45" fillId="21" borderId="61" xfId="0" applyFont="1" applyFill="1" applyBorder="1" applyAlignment="1">
      <alignment horizontal="center" vertical="center" wrapText="1"/>
    </xf>
    <xf numFmtId="0" fontId="34" fillId="21" borderId="29" xfId="0" applyFont="1" applyFill="1" applyBorder="1" applyAlignment="1">
      <alignment horizontal="left" vertical="center" wrapText="1"/>
    </xf>
    <xf numFmtId="0" fontId="34" fillId="21" borderId="42" xfId="0" applyFont="1" applyFill="1" applyBorder="1" applyAlignment="1">
      <alignment horizontal="left" vertical="center" wrapText="1"/>
    </xf>
    <xf numFmtId="0" fontId="76" fillId="21" borderId="57" xfId="0" applyFont="1" applyFill="1" applyBorder="1" applyAlignment="1">
      <alignment horizontal="left" vertical="center" wrapText="1"/>
    </xf>
    <xf numFmtId="1" fontId="34" fillId="21" borderId="44" xfId="0" applyNumberFormat="1" applyFont="1" applyFill="1" applyBorder="1" applyAlignment="1">
      <alignment horizontal="right" vertical="center" wrapText="1"/>
    </xf>
    <xf numFmtId="164" fontId="34" fillId="21" borderId="32" xfId="0" applyNumberFormat="1" applyFont="1" applyFill="1" applyBorder="1" applyAlignment="1">
      <alignment horizontal="center"/>
    </xf>
    <xf numFmtId="166" fontId="45" fillId="21" borderId="65" xfId="0" applyNumberFormat="1" applyFont="1" applyFill="1" applyBorder="1" applyAlignment="1">
      <alignment horizontal="center" vertical="center" wrapText="1"/>
    </xf>
    <xf numFmtId="0" fontId="34" fillId="21" borderId="32" xfId="0" applyFont="1" applyFill="1" applyBorder="1" applyAlignment="1">
      <alignment horizontal="left" vertical="center" wrapText="1"/>
    </xf>
    <xf numFmtId="0" fontId="34" fillId="21" borderId="40" xfId="0" applyFont="1" applyFill="1" applyBorder="1" applyAlignment="1">
      <alignment horizontal="left" vertical="center" wrapText="1"/>
    </xf>
    <xf numFmtId="166" fontId="45" fillId="21" borderId="62" xfId="0" applyNumberFormat="1" applyFont="1" applyFill="1" applyBorder="1" applyAlignment="1">
      <alignment horizontal="left" vertical="top" wrapText="1"/>
    </xf>
    <xf numFmtId="0" fontId="34" fillId="21" borderId="56" xfId="0" applyFont="1" applyFill="1" applyBorder="1" applyAlignment="1">
      <alignment horizontal="left" vertical="center" wrapText="1"/>
    </xf>
    <xf numFmtId="164" fontId="34" fillId="21" borderId="41" xfId="0" applyNumberFormat="1" applyFont="1" applyFill="1" applyBorder="1" applyAlignment="1">
      <alignment horizontal="center"/>
    </xf>
    <xf numFmtId="166" fontId="45" fillId="21" borderId="61" xfId="0" applyNumberFormat="1" applyFont="1" applyFill="1" applyBorder="1" applyAlignment="1">
      <alignment horizontal="center" vertical="center" wrapText="1"/>
    </xf>
    <xf numFmtId="0" fontId="34" fillId="21" borderId="58" xfId="0" applyFont="1" applyFill="1" applyBorder="1" applyAlignment="1">
      <alignment horizontal="left" vertical="center" wrapText="1"/>
    </xf>
    <xf numFmtId="1" fontId="34" fillId="21" borderId="39" xfId="0" applyNumberFormat="1" applyFont="1" applyFill="1" applyBorder="1" applyAlignment="1">
      <alignment horizontal="right" vertical="center" wrapText="1"/>
    </xf>
    <xf numFmtId="164" fontId="34" fillId="21" borderId="39" xfId="0" applyNumberFormat="1" applyFont="1" applyFill="1" applyBorder="1" applyAlignment="1">
      <alignment horizontal="center"/>
    </xf>
    <xf numFmtId="166" fontId="45" fillId="21" borderId="63" xfId="0" applyNumberFormat="1" applyFont="1" applyFill="1" applyBorder="1" applyAlignment="1">
      <alignment horizontal="center" vertical="center" wrapText="1"/>
    </xf>
    <xf numFmtId="0" fontId="76" fillId="21" borderId="62" xfId="0" applyFont="1" applyFill="1" applyBorder="1" applyAlignment="1">
      <alignment vertical="top" wrapText="1"/>
    </xf>
    <xf numFmtId="0" fontId="45" fillId="21" borderId="65" xfId="0" applyFont="1" applyFill="1" applyBorder="1" applyAlignment="1">
      <alignment horizontal="center" vertical="center" wrapText="1"/>
    </xf>
    <xf numFmtId="0" fontId="34" fillId="0" borderId="56" xfId="0" applyFont="1" applyFill="1" applyBorder="1" applyAlignment="1">
      <alignment horizontal="left" vertical="center" wrapText="1"/>
    </xf>
    <xf numFmtId="0" fontId="34" fillId="0" borderId="41" xfId="0" applyNumberFormat="1" applyFont="1" applyFill="1" applyBorder="1" applyAlignment="1">
      <alignment horizontal="right" vertical="center" wrapText="1"/>
    </xf>
    <xf numFmtId="0" fontId="34" fillId="0" borderId="41" xfId="0" applyFont="1" applyFill="1" applyBorder="1" applyAlignment="1">
      <alignment horizontal="left" vertical="center" wrapText="1"/>
    </xf>
    <xf numFmtId="0" fontId="45" fillId="0" borderId="61" xfId="0" applyFont="1" applyFill="1" applyBorder="1" applyAlignment="1">
      <alignment horizontal="center" vertical="center" wrapText="1"/>
    </xf>
    <xf numFmtId="0" fontId="34" fillId="0" borderId="58" xfId="0" applyFont="1" applyFill="1" applyBorder="1" applyAlignment="1">
      <alignment horizontal="left" vertical="center" wrapText="1"/>
    </xf>
    <xf numFmtId="0" fontId="34" fillId="0" borderId="39" xfId="0" applyNumberFormat="1" applyFont="1" applyFill="1" applyBorder="1" applyAlignment="1">
      <alignment horizontal="right" vertical="center" wrapText="1"/>
    </xf>
    <xf numFmtId="0" fontId="34" fillId="0" borderId="39" xfId="0" applyFont="1" applyFill="1" applyBorder="1" applyAlignment="1">
      <alignment horizontal="left" vertical="center" wrapText="1"/>
    </xf>
    <xf numFmtId="0" fontId="45" fillId="0" borderId="63" xfId="0" applyFont="1" applyFill="1" applyBorder="1" applyAlignment="1">
      <alignment horizontal="center" vertical="center" wrapText="1"/>
    </xf>
    <xf numFmtId="0" fontId="34" fillId="0" borderId="57" xfId="0" applyFont="1" applyFill="1" applyBorder="1" applyAlignment="1">
      <alignment horizontal="left" vertical="center" wrapText="1"/>
    </xf>
    <xf numFmtId="0" fontId="34" fillId="0" borderId="44" xfId="0" applyNumberFormat="1" applyFont="1" applyFill="1" applyBorder="1" applyAlignment="1">
      <alignment horizontal="right" vertical="center" wrapText="1"/>
    </xf>
    <xf numFmtId="0" fontId="45" fillId="0" borderId="65" xfId="0" applyFont="1" applyFill="1" applyBorder="1" applyAlignment="1">
      <alignment horizontal="center" vertical="center" wrapText="1"/>
    </xf>
    <xf numFmtId="1" fontId="34" fillId="0" borderId="41" xfId="0" applyNumberFormat="1" applyFont="1" applyFill="1" applyBorder="1" applyAlignment="1">
      <alignment horizontal="right" vertical="center" wrapText="1"/>
    </xf>
    <xf numFmtId="1" fontId="34" fillId="0" borderId="44" xfId="0" applyNumberFormat="1" applyFont="1" applyFill="1" applyBorder="1" applyAlignment="1">
      <alignment horizontal="right" vertical="center" wrapText="1"/>
    </xf>
    <xf numFmtId="166" fontId="45" fillId="0" borderId="65" xfId="0" applyNumberFormat="1" applyFont="1" applyFill="1" applyBorder="1" applyAlignment="1">
      <alignment horizontal="center" vertical="center" wrapText="1"/>
    </xf>
    <xf numFmtId="166" fontId="45" fillId="21" borderId="24" xfId="0" applyNumberFormat="1" applyFont="1" applyFill="1" applyBorder="1" applyAlignment="1">
      <alignment horizontal="left" vertical="top" wrapText="1"/>
    </xf>
    <xf numFmtId="0" fontId="34" fillId="0" borderId="46" xfId="0" applyFont="1" applyFill="1" applyBorder="1" applyAlignment="1">
      <alignment horizontal="left" vertical="center" wrapText="1"/>
    </xf>
    <xf numFmtId="164" fontId="34" fillId="0" borderId="55" xfId="0" applyNumberFormat="1" applyFont="1" applyFill="1" applyBorder="1" applyAlignment="1">
      <alignment horizontal="right" vertical="center" wrapText="1"/>
    </xf>
    <xf numFmtId="0" fontId="34" fillId="0" borderId="55" xfId="0" applyFont="1" applyFill="1" applyBorder="1" applyAlignment="1">
      <alignment horizontal="left" vertical="center" wrapText="1"/>
    </xf>
    <xf numFmtId="0" fontId="45" fillId="0" borderId="83" xfId="0" applyFont="1" applyFill="1" applyBorder="1" applyAlignment="1">
      <alignment horizontal="center" vertical="center" wrapText="1"/>
    </xf>
    <xf numFmtId="0" fontId="34" fillId="0" borderId="67" xfId="0" applyFont="1" applyFill="1" applyBorder="1" applyAlignment="1">
      <alignment horizontal="left" vertical="center" wrapText="1"/>
    </xf>
    <xf numFmtId="0" fontId="34" fillId="0" borderId="21" xfId="0" applyFont="1" applyFill="1" applyBorder="1" applyAlignment="1">
      <alignment horizontal="left" vertical="center" wrapText="1"/>
    </xf>
    <xf numFmtId="0" fontId="34" fillId="0" borderId="22" xfId="0" applyFont="1" applyFill="1" applyBorder="1" applyAlignment="1">
      <alignment horizontal="left" vertical="center" wrapText="1"/>
    </xf>
    <xf numFmtId="166" fontId="45" fillId="21" borderId="25" xfId="0" applyNumberFormat="1" applyFont="1" applyFill="1" applyBorder="1" applyAlignment="1">
      <alignment horizontal="left" vertical="top" wrapText="1"/>
    </xf>
    <xf numFmtId="164" fontId="34" fillId="0" borderId="32" xfId="0" applyNumberFormat="1" applyFont="1" applyFill="1" applyBorder="1" applyAlignment="1">
      <alignment horizontal="center"/>
    </xf>
    <xf numFmtId="0" fontId="34" fillId="0" borderId="29" xfId="0" applyFont="1" applyFill="1" applyBorder="1" applyAlignment="1">
      <alignment horizontal="left" vertical="center" wrapText="1"/>
    </xf>
    <xf numFmtId="0" fontId="45" fillId="0" borderId="29" xfId="0" applyFont="1" applyFill="1" applyBorder="1" applyAlignment="1">
      <alignment horizontal="center" vertical="center" wrapText="1"/>
    </xf>
    <xf numFmtId="0" fontId="34" fillId="0" borderId="14" xfId="0" applyFont="1" applyFill="1" applyBorder="1" applyAlignment="1">
      <alignment horizontal="left" vertical="center" wrapText="1"/>
    </xf>
    <xf numFmtId="0" fontId="9" fillId="0" borderId="44" xfId="0" applyFont="1" applyFill="1" applyBorder="1" applyAlignment="1">
      <alignment horizontal="left" vertical="center" wrapText="1"/>
    </xf>
    <xf numFmtId="0" fontId="34" fillId="0" borderId="31" xfId="0" applyFont="1" applyFill="1" applyBorder="1" applyAlignment="1">
      <alignment horizontal="left" vertical="center" wrapText="1"/>
    </xf>
    <xf numFmtId="0" fontId="9" fillId="0" borderId="41" xfId="0" applyFont="1" applyFill="1" applyBorder="1" applyAlignment="1">
      <alignment horizontal="left" vertical="center" wrapText="1"/>
    </xf>
    <xf numFmtId="166" fontId="45" fillId="0" borderId="61" xfId="0" applyNumberFormat="1" applyFont="1" applyFill="1" applyBorder="1" applyAlignment="1">
      <alignment horizontal="center" vertical="center" wrapText="1"/>
    </xf>
    <xf numFmtId="0" fontId="34" fillId="0" borderId="32" xfId="0" applyNumberFormat="1" applyFont="1" applyFill="1" applyBorder="1" applyAlignment="1">
      <alignment horizontal="right" vertical="center" wrapText="1"/>
    </xf>
    <xf numFmtId="0" fontId="45" fillId="0" borderId="40" xfId="0" applyFont="1" applyFill="1" applyBorder="1" applyAlignment="1">
      <alignment horizontal="center" vertical="center" wrapText="1"/>
    </xf>
    <xf numFmtId="0" fontId="65" fillId="14" borderId="54" xfId="0" applyNumberFormat="1" applyFont="1" applyFill="1" applyBorder="1" applyAlignment="1">
      <alignment horizontal="left" vertical="center" wrapText="1"/>
    </xf>
    <xf numFmtId="0" fontId="88" fillId="0" borderId="0" xfId="0" applyFont="1" applyFill="1" applyBorder="1" applyAlignment="1">
      <alignment vertical="center"/>
    </xf>
    <xf numFmtId="0" fontId="45" fillId="21" borderId="41" xfId="0" applyFont="1" applyFill="1" applyBorder="1" applyAlignment="1">
      <alignment horizontal="center" vertical="center" wrapText="1"/>
    </xf>
    <xf numFmtId="0" fontId="34" fillId="21" borderId="57" xfId="0" applyFont="1" applyFill="1" applyBorder="1" applyAlignment="1">
      <alignment horizontal="left" vertical="center" wrapText="1"/>
    </xf>
    <xf numFmtId="166" fontId="45" fillId="21" borderId="44" xfId="0" applyNumberFormat="1" applyFont="1" applyFill="1" applyBorder="1" applyAlignment="1">
      <alignment horizontal="center" vertical="center" wrapText="1"/>
    </xf>
    <xf numFmtId="164" fontId="34" fillId="0" borderId="41" xfId="0" applyNumberFormat="1" applyFont="1" applyFill="1" applyBorder="1" applyAlignment="1">
      <alignment horizontal="center"/>
    </xf>
    <xf numFmtId="1" fontId="34" fillId="0" borderId="39" xfId="0" applyNumberFormat="1" applyFont="1" applyFill="1" applyBorder="1" applyAlignment="1">
      <alignment horizontal="right" vertical="center" wrapText="1"/>
    </xf>
    <xf numFmtId="164" fontId="34" fillId="0" borderId="39" xfId="0" applyNumberFormat="1" applyFont="1" applyFill="1" applyBorder="1" applyAlignment="1">
      <alignment horizontal="center"/>
    </xf>
    <xf numFmtId="166" fontId="45" fillId="0" borderId="63" xfId="0" applyNumberFormat="1" applyFont="1" applyFill="1" applyBorder="1" applyAlignment="1">
      <alignment horizontal="center" vertical="center" wrapText="1"/>
    </xf>
    <xf numFmtId="0" fontId="34" fillId="0" borderId="46" xfId="0" applyFont="1" applyFill="1" applyBorder="1" applyAlignment="1">
      <alignment horizontal="left" vertical="top" wrapText="1"/>
    </xf>
    <xf numFmtId="0" fontId="45" fillId="0" borderId="55" xfId="0" applyFont="1" applyFill="1" applyBorder="1" applyAlignment="1">
      <alignment horizontal="center" vertical="center" wrapText="1"/>
    </xf>
    <xf numFmtId="0" fontId="34" fillId="0" borderId="43" xfId="0" applyFont="1" applyFill="1" applyBorder="1" applyAlignment="1">
      <alignment horizontal="left" vertical="center" wrapText="1"/>
    </xf>
    <xf numFmtId="0" fontId="45" fillId="0" borderId="64" xfId="0" applyFont="1" applyFill="1" applyBorder="1" applyAlignment="1">
      <alignment horizontal="center" vertical="center" wrapText="1"/>
    </xf>
    <xf numFmtId="0" fontId="34" fillId="0" borderId="59" xfId="0" applyFont="1" applyFill="1" applyBorder="1" applyAlignment="1">
      <alignment horizontal="left" vertical="center" wrapText="1"/>
    </xf>
    <xf numFmtId="0" fontId="34" fillId="0" borderId="0" xfId="0" applyNumberFormat="1" applyFont="1" applyFill="1" applyBorder="1" applyAlignment="1">
      <alignment horizontal="right" vertical="center" wrapText="1"/>
    </xf>
    <xf numFmtId="0" fontId="34" fillId="0" borderId="43" xfId="0" applyNumberFormat="1" applyFont="1" applyFill="1" applyBorder="1" applyAlignment="1">
      <alignment horizontal="right" vertical="center" wrapText="1"/>
    </xf>
    <xf numFmtId="0" fontId="34" fillId="0" borderId="60" xfId="0" applyFont="1" applyFill="1" applyBorder="1" applyAlignment="1">
      <alignment horizontal="left" vertical="center" wrapText="1"/>
    </xf>
    <xf numFmtId="1" fontId="34" fillId="0" borderId="29" xfId="0" applyNumberFormat="1" applyFont="1" applyFill="1" applyBorder="1" applyAlignment="1">
      <alignment horizontal="right" vertical="center" wrapText="1"/>
    </xf>
    <xf numFmtId="0" fontId="80" fillId="0" borderId="29" xfId="0" applyFont="1" applyFill="1" applyBorder="1" applyAlignment="1">
      <alignment vertical="center"/>
    </xf>
    <xf numFmtId="0" fontId="80" fillId="0" borderId="42" xfId="0" applyFont="1" applyFill="1" applyBorder="1" applyAlignment="1">
      <alignment vertical="center"/>
    </xf>
    <xf numFmtId="1" fontId="34" fillId="0" borderId="32" xfId="0" applyNumberFormat="1" applyFont="1" applyFill="1" applyBorder="1" applyAlignment="1">
      <alignment horizontal="right" vertical="center" wrapText="1"/>
    </xf>
    <xf numFmtId="166" fontId="45" fillId="0" borderId="40" xfId="0" applyNumberFormat="1" applyFont="1" applyFill="1" applyBorder="1" applyAlignment="1">
      <alignment horizontal="center" vertical="center" wrapText="1"/>
    </xf>
    <xf numFmtId="0" fontId="34" fillId="0" borderId="63" xfId="0" applyFont="1" applyFill="1" applyBorder="1" applyAlignment="1">
      <alignment horizontal="center" vertical="center" wrapText="1"/>
    </xf>
    <xf numFmtId="0" fontId="34" fillId="21" borderId="41" xfId="0" applyNumberFormat="1" applyFont="1" applyFill="1" applyBorder="1" applyAlignment="1">
      <alignment horizontal="right" vertical="center" wrapText="1"/>
    </xf>
    <xf numFmtId="0" fontId="34" fillId="21" borderId="31" xfId="0" applyFont="1" applyFill="1" applyBorder="1" applyAlignment="1">
      <alignment horizontal="left" vertical="center" wrapText="1"/>
    </xf>
    <xf numFmtId="0" fontId="34" fillId="21" borderId="32" xfId="0" applyNumberFormat="1" applyFont="1" applyFill="1" applyBorder="1" applyAlignment="1">
      <alignment horizontal="right" vertical="center" wrapText="1"/>
    </xf>
    <xf numFmtId="0" fontId="45" fillId="21" borderId="40" xfId="0" applyFont="1" applyFill="1" applyBorder="1" applyAlignment="1">
      <alignment horizontal="center" vertical="center" wrapText="1"/>
    </xf>
    <xf numFmtId="0" fontId="73" fillId="14" borderId="54" xfId="0" applyNumberFormat="1" applyFont="1" applyFill="1" applyBorder="1" applyAlignment="1">
      <alignment horizontal="center" vertical="top" wrapText="1"/>
    </xf>
    <xf numFmtId="0" fontId="45" fillId="0" borderId="61" xfId="0" applyFont="1" applyFill="1" applyBorder="1" applyAlignment="1">
      <alignment horizontal="left" vertical="center" wrapText="1"/>
    </xf>
    <xf numFmtId="1" fontId="34" fillId="0" borderId="43" xfId="0" applyNumberFormat="1" applyFont="1" applyFill="1" applyBorder="1" applyAlignment="1">
      <alignment horizontal="right" vertical="center" wrapText="1"/>
    </xf>
    <xf numFmtId="164" fontId="34" fillId="0" borderId="0" xfId="0" applyNumberFormat="1" applyFont="1" applyFill="1" applyBorder="1" applyAlignment="1">
      <alignment horizontal="center" vertical="center"/>
    </xf>
    <xf numFmtId="166" fontId="45" fillId="0" borderId="64" xfId="0" applyNumberFormat="1" applyFont="1" applyFill="1" applyBorder="1" applyAlignment="1">
      <alignment horizontal="left" vertical="center" wrapText="1"/>
    </xf>
    <xf numFmtId="166" fontId="45" fillId="0" borderId="10" xfId="0" applyNumberFormat="1" applyFont="1" applyFill="1" applyBorder="1" applyAlignment="1">
      <alignment horizontal="left" vertical="top" wrapText="1"/>
    </xf>
    <xf numFmtId="166" fontId="45" fillId="0" borderId="14" xfId="0" applyNumberFormat="1" applyFont="1" applyFill="1" applyBorder="1" applyAlignment="1">
      <alignment horizontal="left" vertical="top" wrapText="1"/>
    </xf>
    <xf numFmtId="0" fontId="34" fillId="0" borderId="62" xfId="0" applyFont="1" applyFill="1" applyBorder="1" applyAlignment="1">
      <alignment horizontal="left" vertical="center" wrapText="1"/>
    </xf>
    <xf numFmtId="0" fontId="34" fillId="0" borderId="24" xfId="0" applyFont="1" applyFill="1" applyBorder="1" applyAlignment="1">
      <alignment horizontal="left" vertical="center" wrapText="1"/>
    </xf>
    <xf numFmtId="164" fontId="34" fillId="0" borderId="29" xfId="0" applyNumberFormat="1" applyFont="1" applyFill="1" applyBorder="1" applyAlignment="1">
      <alignment horizontal="center"/>
    </xf>
    <xf numFmtId="166" fontId="45" fillId="0" borderId="42" xfId="0" applyNumberFormat="1" applyFont="1" applyFill="1" applyBorder="1" applyAlignment="1">
      <alignment horizontal="left" vertical="center" wrapText="1"/>
    </xf>
    <xf numFmtId="0" fontId="34" fillId="0" borderId="62" xfId="0" applyFont="1" applyFill="1" applyBorder="1" applyAlignment="1">
      <alignment horizontal="center" vertical="center" wrapText="1"/>
    </xf>
    <xf numFmtId="0" fontId="34" fillId="0" borderId="25" xfId="0" applyFont="1" applyFill="1" applyBorder="1" applyAlignment="1">
      <alignment horizontal="center" vertical="center" wrapText="1"/>
    </xf>
    <xf numFmtId="166" fontId="45" fillId="0" borderId="65" xfId="0" applyNumberFormat="1" applyFont="1" applyFill="1" applyBorder="1" applyAlignment="1">
      <alignment horizontal="left" vertical="center" wrapText="1"/>
    </xf>
    <xf numFmtId="166" fontId="45" fillId="0" borderId="24" xfId="0" applyNumberFormat="1" applyFont="1" applyFill="1" applyBorder="1" applyAlignment="1">
      <alignment horizontal="left" vertical="top" wrapText="1"/>
    </xf>
    <xf numFmtId="1" fontId="34" fillId="0" borderId="0" xfId="0" applyNumberFormat="1" applyFont="1" applyFill="1" applyBorder="1" applyAlignment="1">
      <alignment horizontal="right" vertical="center" wrapText="1"/>
    </xf>
    <xf numFmtId="0" fontId="45" fillId="0" borderId="23" xfId="0" applyFont="1" applyFill="1" applyBorder="1" applyAlignment="1">
      <alignment horizontal="left" vertical="center" wrapText="1"/>
    </xf>
    <xf numFmtId="164" fontId="34" fillId="0" borderId="0" xfId="0" applyNumberFormat="1" applyFont="1" applyFill="1" applyBorder="1" applyAlignment="1">
      <alignment horizontal="center"/>
    </xf>
    <xf numFmtId="0" fontId="34" fillId="0" borderId="10" xfId="0" applyFont="1" applyFill="1" applyBorder="1" applyAlignment="1">
      <alignment horizontal="center" vertical="center" wrapText="1"/>
    </xf>
    <xf numFmtId="0" fontId="34" fillId="21" borderId="41" xfId="0" applyFont="1" applyFill="1" applyBorder="1" applyAlignment="1">
      <alignment horizontal="center" vertical="center" wrapText="1"/>
    </xf>
    <xf numFmtId="0" fontId="34" fillId="21" borderId="61" xfId="0" applyFont="1" applyFill="1" applyBorder="1" applyAlignment="1">
      <alignment horizontal="center" vertical="center" wrapText="1"/>
    </xf>
    <xf numFmtId="0" fontId="34" fillId="21" borderId="0" xfId="0" applyFont="1" applyFill="1" applyBorder="1" applyAlignment="1">
      <alignment horizontal="center" vertical="center" wrapText="1"/>
    </xf>
    <xf numFmtId="166" fontId="45" fillId="0" borderId="23" xfId="0" applyNumberFormat="1" applyFont="1" applyFill="1" applyBorder="1" applyAlignment="1">
      <alignment horizontal="left" vertical="center" wrapText="1"/>
    </xf>
    <xf numFmtId="0" fontId="34" fillId="0" borderId="14" xfId="0" applyFont="1" applyFill="1" applyBorder="1" applyAlignment="1">
      <alignment horizontal="center" vertical="center" wrapText="1"/>
    </xf>
    <xf numFmtId="0" fontId="34" fillId="21" borderId="39" xfId="0" applyFont="1" applyFill="1" applyBorder="1" applyAlignment="1">
      <alignment horizontal="center" vertical="center" wrapText="1"/>
    </xf>
    <xf numFmtId="0" fontId="34" fillId="21" borderId="63" xfId="0" applyFont="1" applyFill="1" applyBorder="1" applyAlignment="1">
      <alignment horizontal="center" vertical="center" wrapText="1"/>
    </xf>
    <xf numFmtId="166" fontId="45" fillId="0" borderId="40" xfId="0" applyNumberFormat="1" applyFont="1" applyFill="1" applyBorder="1" applyAlignment="1">
      <alignment horizontal="left" vertical="center" wrapText="1"/>
    </xf>
    <xf numFmtId="0" fontId="34" fillId="0" borderId="31" xfId="0" applyFont="1" applyFill="1" applyBorder="1" applyAlignment="1">
      <alignment horizontal="center" vertical="center" wrapText="1"/>
    </xf>
    <xf numFmtId="0" fontId="34" fillId="21" borderId="44" xfId="0" applyFont="1" applyFill="1" applyBorder="1" applyAlignment="1">
      <alignment horizontal="center" vertical="center" wrapText="1"/>
    </xf>
    <xf numFmtId="0" fontId="34" fillId="21" borderId="65" xfId="0" applyFont="1" applyFill="1" applyBorder="1" applyAlignment="1">
      <alignment horizontal="center" vertical="center" wrapText="1"/>
    </xf>
    <xf numFmtId="0" fontId="34" fillId="0" borderId="0" xfId="0" applyFont="1" applyFill="1" applyBorder="1" applyAlignment="1">
      <alignment horizontal="center" vertical="center" wrapText="1"/>
    </xf>
    <xf numFmtId="166" fontId="45" fillId="0" borderId="62" xfId="0" applyNumberFormat="1" applyFont="1" applyFill="1" applyBorder="1" applyAlignment="1">
      <alignment horizontal="left" vertical="top" wrapText="1"/>
    </xf>
    <xf numFmtId="0" fontId="81" fillId="0" borderId="0" xfId="0" applyFont="1" applyFill="1"/>
    <xf numFmtId="0" fontId="34" fillId="0" borderId="29" xfId="0" applyNumberFormat="1" applyFont="1" applyFill="1" applyBorder="1" applyAlignment="1">
      <alignment horizontal="right" vertical="center" wrapText="1"/>
    </xf>
    <xf numFmtId="0" fontId="45" fillId="0" borderId="42" xfId="0" applyFont="1" applyFill="1" applyBorder="1" applyAlignment="1">
      <alignment horizontal="left" vertical="center" wrapText="1"/>
    </xf>
    <xf numFmtId="0" fontId="34" fillId="21" borderId="0" xfId="0" applyFont="1" applyFill="1" applyBorder="1" applyAlignment="1">
      <alignment horizontal="right" vertical="center" wrapText="1"/>
    </xf>
    <xf numFmtId="0" fontId="34" fillId="0" borderId="29" xfId="0" applyFont="1" applyFill="1" applyBorder="1" applyAlignment="1">
      <alignment horizontal="center" vertical="center" wrapText="1"/>
    </xf>
    <xf numFmtId="0" fontId="34" fillId="0" borderId="42" xfId="0" applyFont="1" applyFill="1" applyBorder="1" applyAlignment="1">
      <alignment horizontal="center" vertical="center" wrapText="1"/>
    </xf>
    <xf numFmtId="0" fontId="30" fillId="14" borderId="54" xfId="0" applyNumberFormat="1" applyFont="1" applyFill="1" applyBorder="1" applyAlignment="1">
      <alignment horizontal="left" vertical="center" wrapText="1"/>
    </xf>
    <xf numFmtId="0" fontId="70" fillId="14" borderId="46" xfId="0" applyFont="1" applyFill="1" applyBorder="1" applyAlignment="1">
      <alignment horizontal="left" vertical="center"/>
    </xf>
    <xf numFmtId="0" fontId="32" fillId="14" borderId="29" xfId="0" applyFont="1" applyFill="1" applyBorder="1" applyAlignment="1">
      <alignment horizontal="left" vertical="center" wrapText="1"/>
    </xf>
    <xf numFmtId="0" fontId="32" fillId="14" borderId="42" xfId="0" applyFont="1" applyFill="1" applyBorder="1" applyAlignment="1">
      <alignment horizontal="left" vertical="center" wrapText="1"/>
    </xf>
    <xf numFmtId="164" fontId="34" fillId="21" borderId="41" xfId="0" applyNumberFormat="1" applyFont="1" applyFill="1" applyBorder="1" applyAlignment="1">
      <alignment horizontal="right" vertical="center" wrapText="1"/>
    </xf>
    <xf numFmtId="164" fontId="34" fillId="21" borderId="39" xfId="0" applyNumberFormat="1" applyFont="1" applyFill="1" applyBorder="1" applyAlignment="1">
      <alignment horizontal="right" vertical="center" wrapText="1"/>
    </xf>
    <xf numFmtId="0" fontId="34" fillId="21" borderId="39" xfId="0" applyFont="1" applyFill="1" applyBorder="1" applyAlignment="1">
      <alignment horizontal="left" vertical="center" wrapText="1"/>
    </xf>
    <xf numFmtId="0" fontId="76" fillId="0" borderId="56" xfId="0" applyFont="1" applyFill="1" applyBorder="1" applyAlignment="1">
      <alignment horizontal="left" vertical="center" wrapText="1"/>
    </xf>
    <xf numFmtId="1" fontId="76" fillId="0" borderId="41" xfId="0" applyNumberFormat="1" applyFont="1" applyFill="1" applyBorder="1" applyAlignment="1">
      <alignment horizontal="right" vertical="center" wrapText="1"/>
    </xf>
    <xf numFmtId="0" fontId="76" fillId="0" borderId="41" xfId="0" applyFont="1" applyFill="1" applyBorder="1" applyAlignment="1">
      <alignment horizontal="left" vertical="center" wrapText="1"/>
    </xf>
    <xf numFmtId="0" fontId="77" fillId="0" borderId="61" xfId="0" applyFont="1" applyFill="1" applyBorder="1" applyAlignment="1">
      <alignment horizontal="center" vertical="center" wrapText="1"/>
    </xf>
    <xf numFmtId="0" fontId="76" fillId="0" borderId="57" xfId="0" applyFont="1" applyFill="1" applyBorder="1" applyAlignment="1">
      <alignment horizontal="left" vertical="center" wrapText="1"/>
    </xf>
    <xf numFmtId="1" fontId="76" fillId="0" borderId="44" xfId="0" applyNumberFormat="1" applyFont="1" applyFill="1" applyBorder="1" applyAlignment="1">
      <alignment horizontal="right" vertical="center" wrapText="1"/>
    </xf>
    <xf numFmtId="0" fontId="92" fillId="0" borderId="44" xfId="0" applyFont="1" applyFill="1" applyBorder="1" applyAlignment="1">
      <alignment horizontal="left" vertical="center" wrapText="1"/>
    </xf>
    <xf numFmtId="166" fontId="93" fillId="0" borderId="65" xfId="0" applyNumberFormat="1" applyFont="1" applyFill="1" applyBorder="1" applyAlignment="1">
      <alignment horizontal="center" vertical="center" wrapText="1"/>
    </xf>
    <xf numFmtId="0" fontId="94" fillId="0" borderId="41" xfId="0" applyFont="1" applyFill="1" applyBorder="1" applyAlignment="1">
      <alignment horizontal="left" vertical="center" wrapText="1"/>
    </xf>
    <xf numFmtId="166" fontId="77" fillId="0" borderId="61" xfId="0" applyNumberFormat="1" applyFont="1" applyFill="1" applyBorder="1" applyAlignment="1">
      <alignment horizontal="center" vertical="center" wrapText="1"/>
    </xf>
    <xf numFmtId="0" fontId="34" fillId="21" borderId="0" xfId="0" applyNumberFormat="1" applyFont="1" applyFill="1" applyBorder="1" applyAlignment="1">
      <alignment horizontal="right" vertical="center" wrapText="1"/>
    </xf>
    <xf numFmtId="0" fontId="45" fillId="21" borderId="23" xfId="0" applyFont="1" applyFill="1" applyBorder="1" applyAlignment="1">
      <alignment horizontal="center" vertical="center" wrapText="1"/>
    </xf>
    <xf numFmtId="0" fontId="34" fillId="21" borderId="44" xfId="0" applyNumberFormat="1" applyFont="1" applyFill="1" applyBorder="1" applyAlignment="1">
      <alignment horizontal="right" vertical="center" wrapText="1"/>
    </xf>
    <xf numFmtId="0" fontId="45" fillId="0" borderId="23" xfId="0" applyFont="1" applyFill="1" applyBorder="1" applyAlignment="1">
      <alignment horizontal="center" vertical="center" wrapText="1"/>
    </xf>
    <xf numFmtId="0" fontId="9" fillId="21" borderId="44" xfId="0" applyFont="1" applyFill="1" applyBorder="1" applyAlignment="1">
      <alignment horizontal="left" vertical="center" wrapText="1"/>
    </xf>
    <xf numFmtId="0" fontId="34" fillId="21" borderId="14" xfId="0" applyFont="1" applyFill="1" applyBorder="1" applyAlignment="1">
      <alignment horizontal="left" vertical="top" wrapText="1"/>
    </xf>
    <xf numFmtId="166" fontId="45" fillId="0" borderId="49" xfId="0" applyNumberFormat="1" applyFont="1" applyFill="1" applyBorder="1" applyAlignment="1">
      <alignment horizontal="center" vertical="center" wrapText="1"/>
    </xf>
    <xf numFmtId="0" fontId="34" fillId="21" borderId="23" xfId="0" applyFont="1" applyFill="1" applyBorder="1" applyAlignment="1">
      <alignment horizontal="center" vertical="center" wrapText="1"/>
    </xf>
    <xf numFmtId="166" fontId="45" fillId="0" borderId="37" xfId="0" applyNumberFormat="1" applyFont="1" applyFill="1" applyBorder="1" applyAlignment="1">
      <alignment horizontal="center" vertical="center" wrapText="1"/>
    </xf>
    <xf numFmtId="0" fontId="34" fillId="0" borderId="14" xfId="0" applyFont="1" applyFill="1" applyBorder="1" applyAlignment="1">
      <alignment horizontal="left" vertical="top" wrapText="1"/>
    </xf>
    <xf numFmtId="0" fontId="9" fillId="0" borderId="0" xfId="0" applyFont="1" applyFill="1" applyBorder="1" applyAlignment="1">
      <alignment horizontal="left" vertical="center" wrapText="1"/>
    </xf>
    <xf numFmtId="166" fontId="45" fillId="21" borderId="84" xfId="0" applyNumberFormat="1" applyFont="1" applyFill="1" applyBorder="1" applyAlignment="1">
      <alignment horizontal="center" vertical="center" wrapText="1"/>
    </xf>
    <xf numFmtId="0" fontId="34" fillId="21" borderId="39" xfId="0" applyNumberFormat="1" applyFont="1" applyFill="1" applyBorder="1" applyAlignment="1">
      <alignment horizontal="right" vertical="center" wrapText="1"/>
    </xf>
    <xf numFmtId="0" fontId="45" fillId="21" borderId="63" xfId="0" applyFont="1" applyFill="1" applyBorder="1" applyAlignment="1">
      <alignment horizontal="center" vertical="center" wrapText="1"/>
    </xf>
    <xf numFmtId="0" fontId="76" fillId="21" borderId="31" xfId="0" applyFont="1" applyFill="1" applyBorder="1" applyAlignment="1">
      <alignment horizontal="left" vertical="center" wrapText="1"/>
    </xf>
    <xf numFmtId="0" fontId="73" fillId="14" borderId="54" xfId="0" applyNumberFormat="1" applyFont="1" applyFill="1" applyBorder="1" applyAlignment="1">
      <alignment horizontal="left" vertical="center" wrapText="1"/>
    </xf>
    <xf numFmtId="0" fontId="73" fillId="14" borderId="46" xfId="0" applyFont="1" applyFill="1" applyBorder="1" applyAlignment="1">
      <alignment horizontal="left" vertical="center" wrapText="1"/>
    </xf>
    <xf numFmtId="0" fontId="32" fillId="14" borderId="83" xfId="0" applyFont="1" applyFill="1" applyBorder="1" applyAlignment="1">
      <alignment horizontal="left" vertical="center" wrapText="1"/>
    </xf>
    <xf numFmtId="166" fontId="45" fillId="0" borderId="46" xfId="0" applyNumberFormat="1" applyFont="1" applyFill="1" applyBorder="1" applyAlignment="1">
      <alignment horizontal="left" vertical="center" wrapText="1"/>
    </xf>
    <xf numFmtId="0" fontId="34" fillId="0" borderId="46" xfId="0" applyFont="1" applyFill="1" applyBorder="1" applyAlignment="1">
      <alignment vertical="top" wrapText="1"/>
    </xf>
    <xf numFmtId="0" fontId="45" fillId="0" borderId="42" xfId="0" applyFont="1" applyFill="1" applyBorder="1" applyAlignment="1">
      <alignment horizontal="center" vertical="center" wrapText="1"/>
    </xf>
    <xf numFmtId="0" fontId="76" fillId="0" borderId="46" xfId="0" applyFont="1" applyFill="1" applyBorder="1" applyAlignment="1">
      <alignment vertical="top" wrapText="1"/>
    </xf>
    <xf numFmtId="166" fontId="45" fillId="0" borderId="24" xfId="0" applyNumberFormat="1" applyFont="1" applyFill="1" applyBorder="1" applyAlignment="1">
      <alignment horizontal="left" vertical="center" wrapText="1"/>
    </xf>
    <xf numFmtId="166" fontId="45" fillId="0" borderId="54" xfId="0" applyNumberFormat="1" applyFont="1" applyFill="1" applyBorder="1" applyAlignment="1">
      <alignment horizontal="left" vertical="center" wrapText="1"/>
    </xf>
    <xf numFmtId="0" fontId="76" fillId="0" borderId="14" xfId="0" applyFont="1" applyFill="1" applyBorder="1" applyAlignment="1">
      <alignment horizontal="left" vertical="center" wrapText="1"/>
    </xf>
    <xf numFmtId="0" fontId="34" fillId="0" borderId="83" xfId="0" applyFont="1" applyFill="1" applyBorder="1" applyAlignment="1">
      <alignment horizontal="left" vertical="center" wrapText="1"/>
    </xf>
    <xf numFmtId="0" fontId="76" fillId="21" borderId="10" xfId="0" applyFont="1" applyFill="1" applyBorder="1" applyAlignment="1">
      <alignment horizontal="left" vertical="center" wrapText="1"/>
    </xf>
    <xf numFmtId="1" fontId="34" fillId="21" borderId="61" xfId="0" applyNumberFormat="1" applyFont="1" applyFill="1" applyBorder="1" applyAlignment="1">
      <alignment horizontal="center" vertical="center" wrapText="1"/>
    </xf>
    <xf numFmtId="1" fontId="34" fillId="21" borderId="23" xfId="0" applyNumberFormat="1" applyFont="1" applyFill="1" applyBorder="1" applyAlignment="1">
      <alignment horizontal="center" vertical="center" wrapText="1"/>
    </xf>
    <xf numFmtId="0" fontId="34" fillId="21" borderId="46" xfId="0" applyFont="1" applyFill="1" applyBorder="1" applyAlignment="1">
      <alignment horizontal="left" vertical="center" wrapText="1"/>
    </xf>
    <xf numFmtId="1" fontId="34" fillId="21" borderId="55" xfId="0" applyNumberFormat="1" applyFont="1" applyFill="1" applyBorder="1" applyAlignment="1">
      <alignment horizontal="right" vertical="center" wrapText="1"/>
    </xf>
    <xf numFmtId="0" fontId="34" fillId="0" borderId="55" xfId="0" applyFont="1" applyFill="1" applyBorder="1" applyAlignment="1">
      <alignment horizontal="center" vertical="center" wrapText="1"/>
    </xf>
    <xf numFmtId="0" fontId="95" fillId="0" borderId="42" xfId="0" applyFont="1" applyFill="1" applyBorder="1" applyAlignment="1">
      <alignment horizontal="center" vertical="center" wrapText="1"/>
    </xf>
    <xf numFmtId="0" fontId="95" fillId="0" borderId="40" xfId="0" applyFont="1" applyFill="1" applyBorder="1" applyAlignment="1">
      <alignment horizontal="center" vertical="center" wrapText="1"/>
    </xf>
    <xf numFmtId="164" fontId="34" fillId="21" borderId="44" xfId="0" applyNumberFormat="1" applyFont="1" applyFill="1" applyBorder="1" applyAlignment="1">
      <alignment horizontal="center"/>
    </xf>
    <xf numFmtId="0" fontId="45" fillId="21" borderId="25" xfId="0" applyFont="1" applyFill="1" applyBorder="1" applyAlignment="1">
      <alignment horizontal="left" vertical="top" wrapText="1"/>
    </xf>
    <xf numFmtId="164" fontId="34" fillId="21" borderId="44" xfId="0" applyNumberFormat="1" applyFont="1" applyFill="1" applyBorder="1" applyAlignment="1">
      <alignment horizontal="center" vertical="center"/>
    </xf>
    <xf numFmtId="0" fontId="48" fillId="0" borderId="56" xfId="191" applyFont="1" applyFill="1" applyBorder="1" applyAlignment="1">
      <alignment horizontal="left"/>
    </xf>
    <xf numFmtId="164" fontId="34" fillId="0" borderId="41" xfId="0" applyNumberFormat="1" applyFont="1" applyFill="1" applyBorder="1" applyAlignment="1">
      <alignment horizontal="right" vertical="center" wrapText="1"/>
    </xf>
    <xf numFmtId="166" fontId="45" fillId="0" borderId="14" xfId="0" applyNumberFormat="1" applyFont="1" applyFill="1" applyBorder="1" applyAlignment="1">
      <alignment vertical="top" wrapText="1"/>
    </xf>
    <xf numFmtId="0" fontId="48" fillId="0" borderId="58" xfId="191" applyFont="1" applyFill="1" applyBorder="1" applyAlignment="1">
      <alignment horizontal="left"/>
    </xf>
    <xf numFmtId="0" fontId="48" fillId="21" borderId="57" xfId="0" applyFont="1" applyFill="1" applyBorder="1" applyAlignment="1">
      <alignment horizontal="left" vertical="top"/>
    </xf>
    <xf numFmtId="164" fontId="34" fillId="0" borderId="44" xfId="0" applyNumberFormat="1" applyFont="1" applyFill="1" applyBorder="1" applyAlignment="1">
      <alignment horizontal="right" vertical="center" wrapText="1"/>
    </xf>
    <xf numFmtId="0" fontId="96" fillId="0" borderId="0" xfId="0" applyFont="1" applyBorder="1" applyAlignment="1">
      <alignment horizontal="left"/>
    </xf>
    <xf numFmtId="0" fontId="96" fillId="0" borderId="0" xfId="0" applyFont="1" applyBorder="1"/>
    <xf numFmtId="164" fontId="96" fillId="0" borderId="0" xfId="0" applyNumberFormat="1" applyFont="1" applyBorder="1"/>
    <xf numFmtId="165" fontId="73" fillId="27" borderId="54" xfId="0" applyNumberFormat="1" applyFont="1" applyFill="1" applyBorder="1" applyAlignment="1">
      <alignment horizontal="center" vertical="center" wrapText="1"/>
    </xf>
    <xf numFmtId="0" fontId="88" fillId="16" borderId="0" xfId="0" applyFont="1" applyFill="1" applyBorder="1" applyAlignment="1">
      <alignment vertical="center"/>
    </xf>
    <xf numFmtId="0" fontId="88" fillId="21" borderId="14" xfId="0" applyFont="1" applyFill="1" applyBorder="1" applyAlignment="1">
      <alignment vertical="center" wrapText="1"/>
    </xf>
    <xf numFmtId="166" fontId="27" fillId="0" borderId="24" xfId="0" applyNumberFormat="1" applyFont="1" applyFill="1" applyBorder="1" applyAlignment="1">
      <alignment vertical="top" wrapText="1"/>
    </xf>
    <xf numFmtId="165" fontId="57" fillId="0" borderId="56" xfId="0" applyNumberFormat="1" applyFont="1" applyFill="1" applyBorder="1" applyAlignment="1">
      <alignment horizontal="left" vertical="center" wrapText="1"/>
    </xf>
    <xf numFmtId="165" fontId="58" fillId="0" borderId="41" xfId="0" applyNumberFormat="1" applyFont="1" applyFill="1" applyBorder="1" applyAlignment="1">
      <alignment horizontal="right" vertical="center" wrapText="1"/>
    </xf>
    <xf numFmtId="165" fontId="58" fillId="0" borderId="41" xfId="0" applyNumberFormat="1" applyFont="1" applyFill="1" applyBorder="1" applyAlignment="1">
      <alignment horizontal="center" vertical="center" wrapText="1"/>
    </xf>
    <xf numFmtId="165" fontId="58" fillId="0" borderId="61" xfId="0" applyNumberFormat="1" applyFont="1" applyFill="1" applyBorder="1" applyAlignment="1">
      <alignment horizontal="center" vertical="center" wrapText="1"/>
    </xf>
    <xf numFmtId="166" fontId="27" fillId="0" borderId="25" xfId="0" applyNumberFormat="1" applyFont="1" applyFill="1" applyBorder="1" applyAlignment="1">
      <alignment vertical="top" wrapText="1"/>
    </xf>
    <xf numFmtId="165" fontId="57" fillId="0" borderId="14" xfId="0" applyNumberFormat="1" applyFont="1" applyFill="1" applyBorder="1" applyAlignment="1">
      <alignment horizontal="left" vertical="center" wrapText="1"/>
    </xf>
    <xf numFmtId="165" fontId="58" fillId="0" borderId="0" xfId="0" applyNumberFormat="1" applyFont="1" applyFill="1" applyBorder="1" applyAlignment="1">
      <alignment horizontal="right" vertical="center" wrapText="1"/>
    </xf>
    <xf numFmtId="165" fontId="58" fillId="0" borderId="0" xfId="0" applyNumberFormat="1" applyFont="1" applyFill="1" applyBorder="1" applyAlignment="1">
      <alignment horizontal="center" vertical="center" wrapText="1"/>
    </xf>
    <xf numFmtId="166" fontId="27" fillId="0" borderId="23" xfId="0" applyNumberFormat="1" applyFont="1" applyFill="1" applyBorder="1" applyAlignment="1">
      <alignment horizontal="center" vertical="center" wrapText="1"/>
    </xf>
    <xf numFmtId="0" fontId="96" fillId="0" borderId="0" xfId="168" applyFont="1" applyBorder="1"/>
    <xf numFmtId="0" fontId="58" fillId="0" borderId="41" xfId="0" applyNumberFormat="1" applyFont="1" applyFill="1" applyBorder="1" applyAlignment="1">
      <alignment horizontal="center" vertical="top" wrapText="1"/>
    </xf>
    <xf numFmtId="0" fontId="58" fillId="0" borderId="39" xfId="0" applyNumberFormat="1" applyFont="1" applyFill="1" applyBorder="1" applyAlignment="1">
      <alignment horizontal="center" vertical="top" wrapText="1"/>
    </xf>
    <xf numFmtId="0" fontId="58" fillId="0" borderId="60" xfId="0" applyFont="1" applyFill="1" applyBorder="1" applyAlignment="1">
      <alignment horizontal="left" vertical="top" wrapText="1"/>
    </xf>
    <xf numFmtId="0" fontId="58" fillId="0" borderId="43" xfId="0" applyFont="1" applyFill="1" applyBorder="1" applyAlignment="1">
      <alignment horizontal="left" vertical="top" wrapText="1"/>
    </xf>
    <xf numFmtId="0" fontId="58" fillId="0" borderId="43" xfId="0" applyNumberFormat="1" applyFont="1" applyFill="1" applyBorder="1" applyAlignment="1">
      <alignment horizontal="center" vertical="top" wrapText="1"/>
    </xf>
    <xf numFmtId="0" fontId="58" fillId="0" borderId="57" xfId="0" applyFont="1" applyFill="1" applyBorder="1" applyAlignment="1">
      <alignment horizontal="left" vertical="top" wrapText="1"/>
    </xf>
    <xf numFmtId="0" fontId="58" fillId="0" borderId="44" xfId="0" applyNumberFormat="1" applyFont="1" applyFill="1" applyBorder="1" applyAlignment="1">
      <alignment horizontal="center" vertical="top" wrapText="1"/>
    </xf>
    <xf numFmtId="0" fontId="58" fillId="0" borderId="36" xfId="0" applyFont="1" applyFill="1" applyBorder="1" applyAlignment="1">
      <alignment horizontal="left" vertical="top" wrapText="1"/>
    </xf>
    <xf numFmtId="0" fontId="58" fillId="0" borderId="36" xfId="0" applyNumberFormat="1" applyFont="1" applyFill="1" applyBorder="1" applyAlignment="1">
      <alignment horizontal="center" vertical="top" wrapText="1"/>
    </xf>
    <xf numFmtId="0" fontId="27" fillId="0" borderId="0" xfId="0" applyFont="1" applyFill="1" applyBorder="1" applyAlignment="1">
      <alignment horizontal="center" wrapText="1"/>
    </xf>
    <xf numFmtId="0" fontId="58" fillId="0" borderId="65" xfId="0" applyNumberFormat="1" applyFont="1" applyFill="1" applyBorder="1" applyAlignment="1">
      <alignment horizontal="center" vertical="top" wrapText="1"/>
    </xf>
    <xf numFmtId="0" fontId="96" fillId="0" borderId="0" xfId="0" applyFont="1" applyFill="1" applyBorder="1"/>
    <xf numFmtId="0" fontId="58" fillId="26" borderId="59" xfId="0" applyFont="1" applyFill="1" applyBorder="1" applyAlignment="1">
      <alignment horizontal="left" vertical="top" wrapText="1"/>
    </xf>
    <xf numFmtId="0" fontId="72" fillId="0" borderId="0" xfId="173" applyFont="1" applyFill="1" applyBorder="1" applyAlignment="1">
      <alignment horizontal="center"/>
    </xf>
    <xf numFmtId="0" fontId="72" fillId="0" borderId="0" xfId="173" applyFont="1" applyFill="1" applyBorder="1"/>
    <xf numFmtId="165" fontId="91" fillId="14" borderId="46" xfId="0" applyNumberFormat="1" applyFont="1" applyFill="1" applyBorder="1" applyAlignment="1">
      <alignment horizontal="center" vertical="center" wrapText="1"/>
    </xf>
    <xf numFmtId="0" fontId="91" fillId="14" borderId="55" xfId="173" applyFont="1" applyFill="1" applyBorder="1" applyAlignment="1"/>
    <xf numFmtId="0" fontId="91" fillId="14" borderId="83" xfId="173" applyFont="1" applyFill="1" applyBorder="1" applyAlignment="1"/>
    <xf numFmtId="0" fontId="71" fillId="0" borderId="0" xfId="173" applyFont="1" applyFill="1" applyBorder="1"/>
    <xf numFmtId="0" fontId="72" fillId="0" borderId="0" xfId="0" applyFont="1" applyFill="1" applyBorder="1" applyAlignment="1">
      <alignment vertical="center"/>
    </xf>
    <xf numFmtId="0" fontId="98" fillId="0" borderId="0" xfId="0" applyFont="1" applyFill="1" applyBorder="1" applyAlignment="1">
      <alignment vertical="center"/>
    </xf>
    <xf numFmtId="0" fontId="99" fillId="21" borderId="46" xfId="173" applyFont="1" applyFill="1" applyBorder="1" applyAlignment="1"/>
    <xf numFmtId="0" fontId="28" fillId="21" borderId="55" xfId="173" applyFont="1" applyFill="1" applyBorder="1" applyAlignment="1"/>
    <xf numFmtId="0" fontId="48" fillId="21" borderId="55" xfId="173" applyFont="1" applyFill="1" applyBorder="1" applyAlignment="1"/>
    <xf numFmtId="0" fontId="48" fillId="21" borderId="83" xfId="173" applyFont="1" applyFill="1" applyBorder="1" applyAlignment="1"/>
    <xf numFmtId="166" fontId="28" fillId="21" borderId="46" xfId="173" applyNumberFormat="1" applyFont="1" applyFill="1" applyBorder="1" applyAlignment="1">
      <alignment horizontal="left"/>
    </xf>
    <xf numFmtId="166" fontId="28" fillId="21" borderId="83" xfId="173" applyNumberFormat="1" applyFont="1" applyFill="1" applyBorder="1" applyAlignment="1">
      <alignment horizontal="left"/>
    </xf>
    <xf numFmtId="166" fontId="28" fillId="21" borderId="55" xfId="173" applyNumberFormat="1" applyFont="1" applyFill="1" applyBorder="1" applyAlignment="1">
      <alignment horizontal="left"/>
    </xf>
    <xf numFmtId="166" fontId="28" fillId="0" borderId="46" xfId="173" applyNumberFormat="1" applyFont="1" applyFill="1" applyBorder="1" applyAlignment="1">
      <alignment vertical="top" wrapText="1"/>
    </xf>
    <xf numFmtId="166" fontId="28" fillId="21" borderId="55" xfId="173" applyNumberFormat="1" applyFont="1" applyFill="1" applyBorder="1" applyAlignment="1">
      <alignment vertical="top" wrapText="1"/>
    </xf>
    <xf numFmtId="166" fontId="28" fillId="21" borderId="83" xfId="173" applyNumberFormat="1" applyFont="1" applyFill="1" applyBorder="1" applyAlignment="1">
      <alignment vertical="top" wrapText="1"/>
    </xf>
    <xf numFmtId="167" fontId="72" fillId="0" borderId="0" xfId="173" applyNumberFormat="1" applyFont="1" applyFill="1" applyBorder="1" applyAlignment="1">
      <alignment horizontal="left"/>
    </xf>
    <xf numFmtId="167" fontId="72" fillId="0" borderId="114" xfId="173" applyNumberFormat="1" applyFont="1" applyFill="1" applyBorder="1" applyAlignment="1">
      <alignment horizontal="left"/>
    </xf>
    <xf numFmtId="0" fontId="72" fillId="0" borderId="0" xfId="173" applyFont="1" applyFill="1" applyBorder="1" applyAlignment="1">
      <alignment horizontal="left" vertical="top" wrapText="1"/>
    </xf>
    <xf numFmtId="0" fontId="72" fillId="0" borderId="18" xfId="173" applyFont="1" applyFill="1" applyBorder="1" applyAlignment="1">
      <alignment horizontal="left" vertical="top" wrapText="1"/>
    </xf>
    <xf numFmtId="0" fontId="75" fillId="0" borderId="0" xfId="173" applyFont="1" applyFill="1" applyBorder="1" applyAlignment="1">
      <alignment horizontal="center" vertical="top" wrapText="1"/>
    </xf>
    <xf numFmtId="0" fontId="75" fillId="0" borderId="18" xfId="173" applyFont="1" applyFill="1" applyBorder="1" applyAlignment="1">
      <alignment horizontal="center" vertical="top" wrapText="1"/>
    </xf>
    <xf numFmtId="0" fontId="48" fillId="0" borderId="14" xfId="173" applyFont="1" applyFill="1" applyBorder="1" applyAlignment="1">
      <alignment vertical="top" wrapText="1"/>
    </xf>
    <xf numFmtId="0" fontId="48" fillId="0" borderId="0" xfId="173" applyFont="1" applyFill="1" applyBorder="1" applyAlignment="1">
      <alignment vertical="top" wrapText="1"/>
    </xf>
    <xf numFmtId="0" fontId="48" fillId="0" borderId="23" xfId="173" applyFont="1" applyFill="1" applyBorder="1" applyAlignment="1">
      <alignment vertical="top" wrapText="1"/>
    </xf>
    <xf numFmtId="0" fontId="48" fillId="21" borderId="14" xfId="173" applyFont="1" applyFill="1" applyBorder="1" applyAlignment="1">
      <alignment horizontal="left" vertical="top" wrapText="1" readingOrder="1"/>
    </xf>
    <xf numFmtId="0" fontId="48" fillId="21" borderId="23" xfId="173" applyFont="1" applyFill="1" applyBorder="1" applyAlignment="1">
      <alignment horizontal="left" vertical="top" wrapText="1" readingOrder="1"/>
    </xf>
    <xf numFmtId="0" fontId="48" fillId="0" borderId="23" xfId="173" applyFont="1" applyFill="1" applyBorder="1" applyAlignment="1">
      <alignment horizontal="left" vertical="top" wrapText="1" readingOrder="1"/>
    </xf>
    <xf numFmtId="164" fontId="100" fillId="21" borderId="58" xfId="0" applyNumberFormat="1" applyFont="1" applyFill="1" applyBorder="1" applyAlignment="1">
      <alignment horizontal="left" vertical="center" wrapText="1"/>
    </xf>
    <xf numFmtId="1" fontId="48" fillId="21" borderId="63" xfId="0" applyNumberFormat="1" applyFont="1" applyFill="1" applyBorder="1" applyAlignment="1">
      <alignment horizontal="right" vertical="center" wrapText="1"/>
    </xf>
    <xf numFmtId="164" fontId="100" fillId="21" borderId="60" xfId="0" applyNumberFormat="1" applyFont="1" applyFill="1" applyBorder="1" applyAlignment="1">
      <alignment horizontal="left" vertical="center" wrapText="1"/>
    </xf>
    <xf numFmtId="1" fontId="48" fillId="21" borderId="0" xfId="0" applyNumberFormat="1" applyFont="1" applyFill="1" applyBorder="1" applyAlignment="1">
      <alignment horizontal="right" vertical="center" wrapText="1"/>
    </xf>
    <xf numFmtId="0" fontId="48" fillId="0" borderId="32" xfId="173" applyFont="1" applyFill="1" applyBorder="1" applyAlignment="1">
      <alignment vertical="top" wrapText="1"/>
    </xf>
    <xf numFmtId="0" fontId="48" fillId="0" borderId="40" xfId="173" applyFont="1" applyFill="1" applyBorder="1" applyAlignment="1">
      <alignment vertical="top" wrapText="1"/>
    </xf>
    <xf numFmtId="0" fontId="48" fillId="21" borderId="42" xfId="173" applyFont="1" applyFill="1" applyBorder="1" applyAlignment="1">
      <alignment horizontal="left" vertical="top" wrapText="1" readingOrder="1"/>
    </xf>
    <xf numFmtId="0" fontId="48" fillId="0" borderId="66" xfId="173" applyFont="1" applyFill="1" applyBorder="1" applyAlignment="1">
      <alignment horizontal="center" vertical="center" wrapText="1"/>
    </xf>
    <xf numFmtId="0" fontId="48" fillId="21" borderId="40" xfId="173" applyFont="1" applyFill="1" applyBorder="1" applyAlignment="1">
      <alignment horizontal="center" vertical="center"/>
    </xf>
    <xf numFmtId="0" fontId="100" fillId="0" borderId="86" xfId="173" applyFont="1" applyFill="1" applyBorder="1" applyAlignment="1">
      <alignment horizontal="center" vertical="center" wrapText="1"/>
    </xf>
    <xf numFmtId="0" fontId="100" fillId="0" borderId="79" xfId="173" applyFont="1" applyFill="1" applyBorder="1" applyAlignment="1">
      <alignment horizontal="center" vertical="center" wrapText="1"/>
    </xf>
    <xf numFmtId="0" fontId="48" fillId="0" borderId="25" xfId="173" applyFont="1" applyFill="1" applyBorder="1" applyAlignment="1">
      <alignment vertical="center" wrapText="1"/>
    </xf>
    <xf numFmtId="0" fontId="100" fillId="0" borderId="87" xfId="173" applyFont="1" applyFill="1" applyBorder="1" applyAlignment="1">
      <alignment horizontal="center"/>
    </xf>
    <xf numFmtId="0" fontId="100" fillId="0" borderId="79" xfId="173" applyFont="1" applyFill="1" applyBorder="1" applyAlignment="1">
      <alignment horizontal="center"/>
    </xf>
    <xf numFmtId="0" fontId="100" fillId="0" borderId="86" xfId="173" applyFont="1" applyFill="1" applyBorder="1" applyAlignment="1">
      <alignment horizontal="center"/>
    </xf>
    <xf numFmtId="0" fontId="72" fillId="0" borderId="0" xfId="173" applyFont="1" applyFill="1" applyBorder="1" applyAlignment="1">
      <alignment horizontal="center" vertical="top"/>
    </xf>
    <xf numFmtId="0" fontId="72" fillId="0" borderId="18" xfId="173" applyFont="1" applyFill="1" applyBorder="1" applyAlignment="1">
      <alignment horizontal="center" vertical="top"/>
    </xf>
    <xf numFmtId="0" fontId="48" fillId="20" borderId="0" xfId="173" applyFont="1" applyFill="1" applyBorder="1" applyAlignment="1">
      <alignment vertical="center"/>
    </xf>
    <xf numFmtId="0" fontId="48" fillId="0" borderId="68" xfId="173" applyFont="1" applyFill="1" applyBorder="1" applyAlignment="1">
      <alignment horizontal="center" vertical="top"/>
    </xf>
    <xf numFmtId="0" fontId="48" fillId="0" borderId="115" xfId="173" applyFont="1" applyFill="1" applyBorder="1" applyAlignment="1">
      <alignment vertical="top"/>
    </xf>
    <xf numFmtId="0" fontId="48" fillId="0" borderId="112" xfId="173" applyFont="1" applyFill="1" applyBorder="1" applyAlignment="1">
      <alignment horizontal="center" vertical="center"/>
    </xf>
    <xf numFmtId="0" fontId="101" fillId="0" borderId="54" xfId="0" applyFont="1" applyBorder="1" applyAlignment="1">
      <alignment horizontal="center" vertical="center"/>
    </xf>
    <xf numFmtId="0" fontId="101" fillId="0" borderId="54" xfId="0" applyFont="1" applyBorder="1"/>
    <xf numFmtId="0" fontId="101" fillId="0" borderId="54" xfId="0" applyFont="1" applyBorder="1" applyAlignment="1">
      <alignment horizontal="center"/>
    </xf>
    <xf numFmtId="0" fontId="100" fillId="0" borderId="26" xfId="173" applyFont="1" applyFill="1" applyBorder="1" applyAlignment="1"/>
    <xf numFmtId="0" fontId="72" fillId="0" borderId="0" xfId="173" applyFont="1" applyFill="1" applyBorder="1" applyAlignment="1">
      <alignment vertical="center"/>
    </xf>
    <xf numFmtId="0" fontId="100" fillId="0" borderId="21" xfId="173" applyFont="1" applyFill="1" applyBorder="1" applyAlignment="1"/>
    <xf numFmtId="0" fontId="100" fillId="0" borderId="0" xfId="173" applyFont="1" applyFill="1" applyBorder="1" applyAlignment="1"/>
    <xf numFmtId="0" fontId="48" fillId="0" borderId="115" xfId="173" applyFont="1" applyFill="1" applyBorder="1" applyAlignment="1">
      <alignment vertical="top" wrapText="1"/>
    </xf>
    <xf numFmtId="0" fontId="48" fillId="0" borderId="21" xfId="173" applyFont="1" applyFill="1" applyBorder="1" applyAlignment="1"/>
    <xf numFmtId="0" fontId="48" fillId="0" borderId="21" xfId="173" applyFont="1" applyFill="1" applyBorder="1" applyAlignment="1">
      <alignment vertical="top"/>
    </xf>
    <xf numFmtId="0" fontId="101" fillId="0" borderId="83" xfId="0" applyFont="1" applyBorder="1" applyAlignment="1">
      <alignment horizontal="center" vertical="center"/>
    </xf>
    <xf numFmtId="0" fontId="48" fillId="0" borderId="85" xfId="173" applyFont="1" applyFill="1" applyBorder="1" applyAlignment="1">
      <alignment horizontal="center" vertical="top"/>
    </xf>
    <xf numFmtId="0" fontId="48" fillId="0" borderId="12" xfId="173" applyFont="1" applyFill="1" applyBorder="1" applyAlignment="1">
      <alignment vertical="top"/>
    </xf>
    <xf numFmtId="0" fontId="101" fillId="0" borderId="42" xfId="0" applyFont="1" applyBorder="1" applyAlignment="1">
      <alignment horizontal="center" vertical="center"/>
    </xf>
    <xf numFmtId="0" fontId="101" fillId="0" borderId="24" xfId="0" applyFont="1" applyBorder="1"/>
    <xf numFmtId="0" fontId="101" fillId="0" borderId="24" xfId="0" applyFont="1" applyBorder="1" applyAlignment="1">
      <alignment horizontal="center"/>
    </xf>
    <xf numFmtId="0" fontId="100" fillId="0" borderId="12" xfId="173" applyFont="1" applyFill="1" applyBorder="1" applyAlignment="1"/>
    <xf numFmtId="0" fontId="91" fillId="14" borderId="46" xfId="173" applyFont="1" applyFill="1" applyBorder="1" applyAlignment="1">
      <alignment horizontal="center" vertical="center"/>
    </xf>
    <xf numFmtId="0" fontId="91" fillId="14" borderId="55" xfId="173" applyFont="1" applyFill="1" applyBorder="1" applyAlignment="1">
      <alignment vertical="center"/>
    </xf>
    <xf numFmtId="0" fontId="91" fillId="14" borderId="83" xfId="173" applyFont="1" applyFill="1" applyBorder="1" applyAlignment="1">
      <alignment vertical="center"/>
    </xf>
    <xf numFmtId="0" fontId="48" fillId="0" borderId="0" xfId="173" applyFont="1" applyFill="1" applyBorder="1" applyAlignment="1">
      <alignment vertical="center"/>
    </xf>
    <xf numFmtId="0" fontId="48" fillId="0" borderId="72" xfId="173" applyFont="1" applyFill="1" applyBorder="1" applyAlignment="1">
      <alignment horizontal="center" vertical="top"/>
    </xf>
    <xf numFmtId="0" fontId="48" fillId="0" borderId="23" xfId="173" applyFont="1" applyFill="1" applyBorder="1" applyAlignment="1">
      <alignment vertical="top"/>
    </xf>
    <xf numFmtId="0" fontId="48" fillId="0" borderId="116" xfId="173" applyFont="1" applyFill="1" applyBorder="1" applyAlignment="1">
      <alignment vertical="center"/>
    </xf>
    <xf numFmtId="0" fontId="48" fillId="0" borderId="76" xfId="173" applyFont="1" applyFill="1" applyBorder="1" applyAlignment="1">
      <alignment vertical="center"/>
    </xf>
    <xf numFmtId="0" fontId="101" fillId="0" borderId="25" xfId="0" applyFont="1" applyBorder="1" applyAlignment="1">
      <alignment horizontal="center" vertical="center"/>
    </xf>
    <xf numFmtId="0" fontId="101" fillId="0" borderId="25" xfId="0" applyFont="1" applyBorder="1"/>
    <xf numFmtId="0" fontId="101" fillId="0" borderId="25" xfId="0" applyFont="1" applyBorder="1" applyAlignment="1">
      <alignment horizontal="center"/>
    </xf>
    <xf numFmtId="0" fontId="100" fillId="0" borderId="23" xfId="173" applyFont="1" applyFill="1" applyBorder="1" applyAlignment="1"/>
    <xf numFmtId="0" fontId="101" fillId="0" borderId="40" xfId="0" applyFont="1" applyBorder="1" applyAlignment="1">
      <alignment horizontal="center"/>
    </xf>
    <xf numFmtId="0" fontId="72" fillId="20" borderId="0" xfId="173" applyFont="1" applyFill="1" applyBorder="1" applyAlignment="1">
      <alignment vertical="center"/>
    </xf>
    <xf numFmtId="0" fontId="48" fillId="0" borderId="22" xfId="173" applyFont="1" applyFill="1" applyBorder="1" applyAlignment="1">
      <alignment vertical="top"/>
    </xf>
    <xf numFmtId="0" fontId="48" fillId="0" borderId="91" xfId="173" applyFont="1" applyFill="1" applyBorder="1" applyAlignment="1">
      <alignment vertical="center"/>
    </xf>
    <xf numFmtId="0" fontId="48" fillId="0" borderId="22" xfId="173" applyFont="1" applyFill="1" applyBorder="1" applyAlignment="1">
      <alignment vertical="center"/>
    </xf>
    <xf numFmtId="0" fontId="100" fillId="0" borderId="22" xfId="173" applyFont="1" applyFill="1" applyBorder="1" applyAlignment="1"/>
    <xf numFmtId="0" fontId="101" fillId="0" borderId="83" xfId="0" applyFont="1" applyBorder="1" applyAlignment="1">
      <alignment horizontal="center"/>
    </xf>
    <xf numFmtId="0" fontId="48" fillId="0" borderId="40" xfId="173" applyFont="1" applyFill="1" applyBorder="1" applyAlignment="1">
      <alignment vertical="top"/>
    </xf>
    <xf numFmtId="0" fontId="48" fillId="0" borderId="113" xfId="173" applyFont="1" applyFill="1" applyBorder="1" applyAlignment="1">
      <alignment vertical="center"/>
    </xf>
    <xf numFmtId="0" fontId="48" fillId="0" borderId="40" xfId="173" applyFont="1" applyFill="1" applyBorder="1" applyAlignment="1">
      <alignment vertical="center"/>
    </xf>
    <xf numFmtId="0" fontId="100" fillId="0" borderId="40" xfId="173" applyFont="1" applyFill="1" applyBorder="1" applyAlignment="1"/>
    <xf numFmtId="0" fontId="48" fillId="0" borderId="45" xfId="173" applyFont="1" applyFill="1" applyBorder="1" applyAlignment="1">
      <alignment vertical="center"/>
    </xf>
    <xf numFmtId="0" fontId="48" fillId="0" borderId="23" xfId="173" applyFont="1" applyFill="1" applyBorder="1" applyAlignment="1">
      <alignment vertical="center"/>
    </xf>
    <xf numFmtId="0" fontId="101" fillId="0" borderId="24" xfId="0" applyFont="1" applyBorder="1" applyAlignment="1">
      <alignment horizontal="center" vertical="center"/>
    </xf>
    <xf numFmtId="0" fontId="101" fillId="0" borderId="42" xfId="0" applyFont="1" applyBorder="1" applyAlignment="1">
      <alignment horizontal="center"/>
    </xf>
    <xf numFmtId="0" fontId="48" fillId="0" borderId="66" xfId="173" applyFont="1" applyFill="1" applyBorder="1" applyAlignment="1">
      <alignment horizontal="center" vertical="top"/>
    </xf>
    <xf numFmtId="0" fontId="51" fillId="0" borderId="26" xfId="0" applyFont="1" applyBorder="1"/>
    <xf numFmtId="0" fontId="48" fillId="0" borderId="90" xfId="173" applyFont="1" applyFill="1" applyBorder="1" applyAlignment="1">
      <alignment vertical="center"/>
    </xf>
    <xf numFmtId="0" fontId="48" fillId="0" borderId="30" xfId="173" applyFont="1" applyFill="1" applyBorder="1" applyAlignment="1">
      <alignment vertical="center"/>
    </xf>
    <xf numFmtId="0" fontId="100" fillId="0" borderId="51" xfId="173" applyFont="1" applyFill="1" applyBorder="1" applyAlignment="1"/>
    <xf numFmtId="0" fontId="51" fillId="0" borderId="21" xfId="0" applyFont="1" applyBorder="1"/>
    <xf numFmtId="0" fontId="48" fillId="0" borderId="38" xfId="173" applyFont="1" applyFill="1" applyBorder="1" applyAlignment="1">
      <alignment vertical="center"/>
    </xf>
    <xf numFmtId="0" fontId="48" fillId="0" borderId="22" xfId="173" applyFont="1" applyFill="1" applyBorder="1" applyAlignment="1"/>
    <xf numFmtId="0" fontId="51" fillId="0" borderId="70" xfId="0" applyFont="1" applyBorder="1"/>
    <xf numFmtId="0" fontId="48" fillId="0" borderId="117" xfId="173" applyFont="1" applyFill="1" applyBorder="1" applyAlignment="1">
      <alignment vertical="center"/>
    </xf>
    <xf numFmtId="0" fontId="48" fillId="0" borderId="34" xfId="173" applyFont="1" applyFill="1" applyBorder="1" applyAlignment="1">
      <alignment vertical="center"/>
    </xf>
    <xf numFmtId="166" fontId="28" fillId="0" borderId="55" xfId="173" applyNumberFormat="1" applyFont="1" applyFill="1" applyBorder="1" applyAlignment="1">
      <alignment horizontal="left"/>
    </xf>
    <xf numFmtId="166" fontId="28" fillId="0" borderId="83" xfId="173" applyNumberFormat="1" applyFont="1" applyFill="1" applyBorder="1" applyAlignment="1">
      <alignment horizontal="left"/>
    </xf>
    <xf numFmtId="0" fontId="48" fillId="0" borderId="14" xfId="173" applyFont="1" applyFill="1" applyBorder="1" applyAlignment="1">
      <alignment horizontal="left" vertical="top" wrapText="1" readingOrder="1"/>
    </xf>
    <xf numFmtId="0" fontId="48" fillId="0" borderId="62" xfId="173" applyFont="1" applyFill="1" applyBorder="1" applyAlignment="1">
      <alignment horizontal="left" vertical="top" wrapText="1" readingOrder="1"/>
    </xf>
    <xf numFmtId="164" fontId="100" fillId="0" borderId="39" xfId="0" applyNumberFormat="1" applyFont="1" applyFill="1" applyBorder="1" applyAlignment="1">
      <alignment horizontal="left" vertical="center" wrapText="1"/>
    </xf>
    <xf numFmtId="1" fontId="48" fillId="0" borderId="63" xfId="0" applyNumberFormat="1" applyFont="1" applyFill="1" applyBorder="1" applyAlignment="1">
      <alignment horizontal="right" vertical="center" wrapText="1"/>
    </xf>
    <xf numFmtId="164" fontId="100" fillId="0" borderId="43" xfId="0" applyNumberFormat="1" applyFont="1" applyFill="1" applyBorder="1" applyAlignment="1">
      <alignment horizontal="left" vertical="center" wrapText="1"/>
    </xf>
    <xf numFmtId="1" fontId="48" fillId="0" borderId="0" xfId="0" applyNumberFormat="1" applyFont="1" applyFill="1" applyBorder="1" applyAlignment="1">
      <alignment horizontal="right" vertical="center" wrapText="1"/>
    </xf>
    <xf numFmtId="0" fontId="91" fillId="14" borderId="46" xfId="173" applyFont="1" applyFill="1" applyBorder="1" applyAlignment="1">
      <alignment horizontal="center" vertical="top"/>
    </xf>
    <xf numFmtId="0" fontId="91" fillId="14" borderId="54" xfId="173" applyFont="1" applyFill="1" applyBorder="1" applyAlignment="1">
      <alignment vertical="top"/>
    </xf>
    <xf numFmtId="0" fontId="91" fillId="14" borderId="46" xfId="173" applyFont="1" applyFill="1" applyBorder="1" applyAlignment="1">
      <alignment vertical="center"/>
    </xf>
    <xf numFmtId="0" fontId="91" fillId="14" borderId="86" xfId="173" applyFont="1" applyFill="1" applyBorder="1" applyAlignment="1">
      <alignment vertical="center"/>
    </xf>
    <xf numFmtId="0" fontId="100" fillId="0" borderId="75" xfId="173" applyFont="1" applyFill="1" applyBorder="1" applyAlignment="1">
      <alignment horizontal="center" vertical="top"/>
    </xf>
    <xf numFmtId="0" fontId="48" fillId="0" borderId="72" xfId="173" applyFont="1" applyFill="1" applyBorder="1" applyAlignment="1">
      <alignment vertical="top"/>
    </xf>
    <xf numFmtId="0" fontId="101" fillId="0" borderId="25" xfId="0" applyFont="1" applyFill="1" applyBorder="1" applyAlignment="1">
      <alignment horizontal="center" vertical="center"/>
    </xf>
    <xf numFmtId="0" fontId="100" fillId="0" borderId="72" xfId="173" applyFont="1" applyFill="1" applyBorder="1" applyAlignment="1">
      <alignment vertical="center"/>
    </xf>
    <xf numFmtId="0" fontId="100" fillId="0" borderId="67" xfId="173" applyFont="1" applyFill="1" applyBorder="1" applyAlignment="1">
      <alignment horizontal="center" vertical="top"/>
    </xf>
    <xf numFmtId="0" fontId="48" fillId="0" borderId="68" xfId="173" applyFont="1" applyFill="1" applyBorder="1" applyAlignment="1">
      <alignment vertical="top" wrapText="1"/>
    </xf>
    <xf numFmtId="0" fontId="101" fillId="0" borderId="54" xfId="0" applyFont="1" applyFill="1" applyBorder="1" applyAlignment="1">
      <alignment horizontal="center" vertical="center"/>
    </xf>
    <xf numFmtId="0" fontId="100" fillId="0" borderId="68" xfId="173" applyFont="1" applyFill="1" applyBorder="1" applyAlignment="1">
      <alignment vertical="center"/>
    </xf>
    <xf numFmtId="0" fontId="48" fillId="0" borderId="68" xfId="173" applyFont="1" applyFill="1" applyBorder="1" applyAlignment="1">
      <alignment vertical="center"/>
    </xf>
    <xf numFmtId="0" fontId="48" fillId="0" borderId="62" xfId="173" applyFont="1" applyFill="1" applyBorder="1" applyAlignment="1">
      <alignment vertical="top"/>
    </xf>
    <xf numFmtId="0" fontId="48" fillId="0" borderId="80" xfId="173" applyFont="1" applyFill="1" applyBorder="1" applyAlignment="1">
      <alignment vertical="center"/>
    </xf>
    <xf numFmtId="0" fontId="48" fillId="0" borderId="62" xfId="173" applyFont="1" applyFill="1" applyBorder="1" applyAlignment="1">
      <alignment vertical="center"/>
    </xf>
    <xf numFmtId="0" fontId="48" fillId="0" borderId="68" xfId="173" applyFont="1" applyFill="1" applyBorder="1" applyAlignment="1">
      <alignment vertical="top"/>
    </xf>
    <xf numFmtId="0" fontId="100" fillId="0" borderId="32" xfId="173" applyFont="1" applyFill="1" applyBorder="1" applyAlignment="1">
      <alignment vertical="center"/>
    </xf>
    <xf numFmtId="0" fontId="91" fillId="14" borderId="14" xfId="173" applyFont="1" applyFill="1" applyBorder="1" applyAlignment="1">
      <alignment horizontal="center" vertical="center"/>
    </xf>
    <xf numFmtId="0" fontId="91" fillId="14" borderId="54" xfId="173" applyFont="1" applyFill="1" applyBorder="1" applyAlignment="1">
      <alignment vertical="center"/>
    </xf>
    <xf numFmtId="0" fontId="91" fillId="14" borderId="32" xfId="173" applyFont="1" applyFill="1" applyBorder="1" applyAlignment="1">
      <alignment vertical="center"/>
    </xf>
    <xf numFmtId="0" fontId="91" fillId="14" borderId="40" xfId="173" applyFont="1" applyFill="1" applyBorder="1" applyAlignment="1">
      <alignment vertical="center"/>
    </xf>
    <xf numFmtId="0" fontId="48" fillId="0" borderId="25" xfId="173" applyFont="1" applyFill="1" applyBorder="1" applyAlignment="1">
      <alignment vertical="top" wrapText="1"/>
    </xf>
    <xf numFmtId="0" fontId="48" fillId="0" borderId="83" xfId="173" applyFont="1" applyFill="1" applyBorder="1" applyAlignment="1">
      <alignment vertical="center"/>
    </xf>
    <xf numFmtId="0" fontId="100" fillId="0" borderId="68" xfId="173" applyFont="1" applyFill="1" applyBorder="1" applyAlignment="1">
      <alignment horizontal="center" vertical="top"/>
    </xf>
    <xf numFmtId="0" fontId="100" fillId="0" borderId="76" xfId="173" applyFont="1" applyFill="1" applyBorder="1" applyAlignment="1">
      <alignment vertical="top" wrapText="1"/>
    </xf>
    <xf numFmtId="0" fontId="48" fillId="0" borderId="66" xfId="173" applyFont="1" applyFill="1" applyBorder="1" applyAlignment="1">
      <alignment vertical="center"/>
    </xf>
    <xf numFmtId="0" fontId="100" fillId="0" borderId="16" xfId="173" applyFont="1" applyFill="1" applyBorder="1" applyAlignment="1">
      <alignment vertical="center"/>
    </xf>
    <xf numFmtId="0" fontId="48" fillId="21" borderId="22" xfId="173" applyFont="1" applyFill="1" applyBorder="1" applyAlignment="1">
      <alignment vertical="top" wrapText="1"/>
    </xf>
    <xf numFmtId="0" fontId="100" fillId="0" borderId="21" xfId="173" applyFont="1" applyFill="1" applyBorder="1" applyAlignment="1">
      <alignment vertical="center"/>
    </xf>
    <xf numFmtId="0" fontId="100" fillId="0" borderId="22" xfId="173" applyFont="1" applyFill="1" applyBorder="1" applyAlignment="1">
      <alignment vertical="top"/>
    </xf>
    <xf numFmtId="0" fontId="48" fillId="0" borderId="40" xfId="173" applyFont="1" applyFill="1" applyBorder="1" applyAlignment="1">
      <alignment horizontal="left" vertical="top" wrapText="1"/>
    </xf>
    <xf numFmtId="0" fontId="48" fillId="0" borderId="25" xfId="173" applyFont="1" applyFill="1" applyBorder="1" applyAlignment="1">
      <alignment vertical="center"/>
    </xf>
    <xf numFmtId="0" fontId="48" fillId="0" borderId="34" xfId="173" applyFont="1" applyFill="1" applyBorder="1" applyAlignment="1">
      <alignment horizontal="center" vertical="center"/>
    </xf>
    <xf numFmtId="0" fontId="48" fillId="0" borderId="40" xfId="173" applyFont="1" applyFill="1" applyBorder="1" applyAlignment="1">
      <alignment horizontal="left" vertical="center" wrapText="1"/>
    </xf>
    <xf numFmtId="0" fontId="0" fillId="0" borderId="0" xfId="0" applyFill="1" applyBorder="1" applyAlignment="1">
      <alignment horizontal="center" vertical="top" wrapText="1"/>
    </xf>
    <xf numFmtId="0" fontId="0" fillId="0" borderId="0" xfId="0" applyFill="1" applyBorder="1" applyAlignment="1">
      <alignment vertical="top" wrapText="1"/>
    </xf>
    <xf numFmtId="0" fontId="0" fillId="0" borderId="0" xfId="0" applyFill="1" applyBorder="1" applyAlignment="1">
      <alignment horizontal="left" vertical="center" wrapText="1"/>
    </xf>
    <xf numFmtId="164" fontId="0" fillId="0" borderId="0" xfId="0" applyNumberFormat="1" applyFill="1" applyBorder="1"/>
    <xf numFmtId="0" fontId="0" fillId="0" borderId="0" xfId="0" applyFill="1" applyBorder="1"/>
    <xf numFmtId="0" fontId="45" fillId="0" borderId="0" xfId="0" applyFont="1" applyFill="1" applyBorder="1"/>
    <xf numFmtId="165" fontId="30" fillId="14" borderId="46" xfId="0" applyNumberFormat="1" applyFont="1" applyFill="1" applyBorder="1" applyAlignment="1">
      <alignment horizontal="center" vertical="center" wrapText="1"/>
    </xf>
    <xf numFmtId="0" fontId="58" fillId="21" borderId="0" xfId="0" applyFont="1" applyFill="1" applyBorder="1" applyAlignment="1">
      <alignment vertical="center" wrapText="1"/>
    </xf>
    <xf numFmtId="0" fontId="58" fillId="0" borderId="56" xfId="0" applyFont="1" applyFill="1" applyBorder="1" applyAlignment="1">
      <alignment horizontal="left" vertical="center" wrapText="1"/>
    </xf>
    <xf numFmtId="1" fontId="96" fillId="21" borderId="41" xfId="0" applyNumberFormat="1" applyFont="1" applyFill="1" applyBorder="1" applyAlignment="1">
      <alignment horizontal="center"/>
    </xf>
    <xf numFmtId="0" fontId="96" fillId="21" borderId="41" xfId="0" applyFont="1" applyFill="1" applyBorder="1"/>
    <xf numFmtId="166" fontId="27" fillId="0" borderId="61" xfId="0" applyNumberFormat="1" applyFont="1" applyFill="1" applyBorder="1" applyAlignment="1">
      <alignment horizontal="left" vertical="center"/>
    </xf>
    <xf numFmtId="0" fontId="96" fillId="21" borderId="0" xfId="0" applyFont="1" applyFill="1" applyBorder="1"/>
    <xf numFmtId="0" fontId="57" fillId="0" borderId="57" xfId="0" applyFont="1" applyFill="1" applyBorder="1" applyAlignment="1">
      <alignment horizontal="left" vertical="center" wrapText="1"/>
    </xf>
    <xf numFmtId="0" fontId="58" fillId="0" borderId="44" xfId="0" applyFont="1" applyFill="1" applyBorder="1" applyAlignment="1">
      <alignment horizontal="center" vertical="center" wrapText="1"/>
    </xf>
    <xf numFmtId="0" fontId="58" fillId="0" borderId="44" xfId="0" applyFont="1" applyFill="1" applyBorder="1" applyAlignment="1">
      <alignment horizontal="left" vertical="center" wrapText="1"/>
    </xf>
    <xf numFmtId="0" fontId="58" fillId="0" borderId="65" xfId="0" applyFont="1" applyFill="1" applyBorder="1" applyAlignment="1">
      <alignment horizontal="left" vertical="center" wrapText="1"/>
    </xf>
    <xf numFmtId="0" fontId="57" fillId="0" borderId="56" xfId="0" applyFont="1" applyFill="1" applyBorder="1" applyAlignment="1">
      <alignment horizontal="left" vertical="center" wrapText="1"/>
    </xf>
    <xf numFmtId="1" fontId="96" fillId="0" borderId="41" xfId="0" applyNumberFormat="1" applyFont="1" applyFill="1" applyBorder="1"/>
    <xf numFmtId="0" fontId="96" fillId="0" borderId="41" xfId="0" applyFont="1" applyFill="1" applyBorder="1"/>
    <xf numFmtId="0" fontId="27" fillId="0" borderId="41" xfId="0" applyFont="1" applyFill="1" applyBorder="1"/>
    <xf numFmtId="1" fontId="96" fillId="0" borderId="44" xfId="0" applyNumberFormat="1" applyFont="1" applyFill="1" applyBorder="1"/>
    <xf numFmtId="0" fontId="96" fillId="0" borderId="44" xfId="0" applyFont="1" applyFill="1" applyBorder="1"/>
    <xf numFmtId="0" fontId="27" fillId="0" borderId="44" xfId="0" applyFont="1" applyFill="1" applyBorder="1"/>
    <xf numFmtId="0" fontId="57" fillId="21" borderId="56" xfId="0" applyFont="1" applyFill="1" applyBorder="1" applyAlignment="1">
      <alignment horizontal="left" vertical="center" wrapText="1"/>
    </xf>
    <xf numFmtId="1" fontId="96" fillId="21" borderId="41" xfId="0" applyNumberFormat="1" applyFont="1" applyFill="1" applyBorder="1" applyAlignment="1"/>
    <xf numFmtId="0" fontId="27" fillId="21" borderId="61" xfId="0" applyFont="1" applyFill="1" applyBorder="1"/>
    <xf numFmtId="0" fontId="57" fillId="21" borderId="58" xfId="0" applyFont="1" applyFill="1" applyBorder="1" applyAlignment="1">
      <alignment horizontal="left" vertical="center" wrapText="1"/>
    </xf>
    <xf numFmtId="1" fontId="96" fillId="21" borderId="39" xfId="0" applyNumberFormat="1" applyFont="1" applyFill="1" applyBorder="1" applyAlignment="1"/>
    <xf numFmtId="0" fontId="96" fillId="21" borderId="39" xfId="0" applyFont="1" applyFill="1" applyBorder="1"/>
    <xf numFmtId="0" fontId="27" fillId="21" borderId="63" xfId="0" applyFont="1" applyFill="1" applyBorder="1"/>
    <xf numFmtId="0" fontId="57" fillId="21" borderId="57" xfId="0" applyFont="1" applyFill="1" applyBorder="1" applyAlignment="1">
      <alignment horizontal="left" vertical="center" wrapText="1"/>
    </xf>
    <xf numFmtId="1" fontId="96" fillId="21" borderId="44" xfId="0" applyNumberFormat="1" applyFont="1" applyFill="1" applyBorder="1" applyAlignment="1"/>
    <xf numFmtId="0" fontId="96" fillId="21" borderId="44" xfId="0" applyFont="1" applyFill="1" applyBorder="1"/>
    <xf numFmtId="0" fontId="27" fillId="21" borderId="65" xfId="0" applyFont="1" applyFill="1" applyBorder="1"/>
    <xf numFmtId="0" fontId="58" fillId="21" borderId="23" xfId="0" applyFont="1" applyFill="1" applyBorder="1" applyAlignment="1">
      <alignment vertical="top" wrapText="1"/>
    </xf>
    <xf numFmtId="0" fontId="27" fillId="21" borderId="41" xfId="0" applyFont="1" applyFill="1" applyBorder="1"/>
    <xf numFmtId="0" fontId="27" fillId="21" borderId="44" xfId="0" applyFont="1" applyFill="1" applyBorder="1"/>
    <xf numFmtId="166" fontId="27" fillId="0" borderId="44" xfId="0" applyNumberFormat="1" applyFont="1" applyFill="1" applyBorder="1" applyAlignment="1">
      <alignment horizontal="left" vertical="center"/>
    </xf>
    <xf numFmtId="0" fontId="58" fillId="21" borderId="24" xfId="0" applyFont="1" applyFill="1" applyBorder="1" applyAlignment="1">
      <alignment horizontal="left" vertical="top" wrapText="1"/>
    </xf>
    <xf numFmtId="0" fontId="58" fillId="21" borderId="66" xfId="0" applyFont="1" applyFill="1" applyBorder="1" applyAlignment="1">
      <alignment horizontal="left" vertical="center" wrapText="1"/>
    </xf>
    <xf numFmtId="0" fontId="58" fillId="21" borderId="68" xfId="0" applyFont="1" applyFill="1" applyBorder="1" applyAlignment="1">
      <alignment horizontal="left" vertical="center" wrapText="1"/>
    </xf>
    <xf numFmtId="0" fontId="58" fillId="0" borderId="68" xfId="0" applyFont="1" applyFill="1" applyBorder="1" applyAlignment="1">
      <alignment horizontal="left" vertical="center" wrapText="1"/>
    </xf>
    <xf numFmtId="0" fontId="58" fillId="0" borderId="67" xfId="0" applyFont="1" applyFill="1" applyBorder="1" applyAlignment="1">
      <alignment horizontal="left" vertical="center" wrapText="1"/>
    </xf>
    <xf numFmtId="0" fontId="96" fillId="21" borderId="67" xfId="0" applyFont="1" applyFill="1" applyBorder="1" applyAlignment="1">
      <alignment horizontal="center" vertical="center"/>
    </xf>
    <xf numFmtId="0" fontId="96" fillId="21" borderId="21" xfId="0" applyFont="1" applyFill="1" applyBorder="1" applyAlignment="1">
      <alignment horizontal="center" vertical="center"/>
    </xf>
    <xf numFmtId="0" fontId="96" fillId="21" borderId="22" xfId="0" applyFont="1" applyFill="1" applyBorder="1" applyAlignment="1">
      <alignment horizontal="center" vertical="center"/>
    </xf>
    <xf numFmtId="0" fontId="58" fillId="21" borderId="67" xfId="0" applyFont="1" applyFill="1" applyBorder="1" applyAlignment="1">
      <alignment vertical="center" wrapText="1"/>
    </xf>
    <xf numFmtId="0" fontId="58" fillId="21" borderId="21" xfId="0" applyFont="1" applyFill="1" applyBorder="1" applyAlignment="1">
      <alignment vertical="center" wrapText="1"/>
    </xf>
    <xf numFmtId="0" fontId="58" fillId="21" borderId="22" xfId="0" applyFont="1" applyFill="1" applyBorder="1" applyAlignment="1">
      <alignment vertical="center" wrapText="1"/>
    </xf>
    <xf numFmtId="0" fontId="58" fillId="21" borderId="75" xfId="0" applyFont="1" applyFill="1" applyBorder="1" applyAlignment="1">
      <alignment horizontal="left" vertical="center" wrapText="1"/>
    </xf>
    <xf numFmtId="0" fontId="58" fillId="21" borderId="16" xfId="0" applyFont="1" applyFill="1" applyBorder="1" applyAlignment="1">
      <alignment horizontal="left" vertical="center" wrapText="1"/>
    </xf>
    <xf numFmtId="0" fontId="58" fillId="21" borderId="76" xfId="0" applyFont="1" applyFill="1" applyBorder="1" applyAlignment="1">
      <alignment horizontal="left" vertical="center" wrapText="1"/>
    </xf>
    <xf numFmtId="0" fontId="96" fillId="21" borderId="23" xfId="0" applyFont="1" applyFill="1" applyBorder="1" applyAlignment="1">
      <alignment vertical="top" wrapText="1"/>
    </xf>
    <xf numFmtId="0" fontId="58" fillId="21" borderId="71" xfId="0" applyFont="1" applyFill="1" applyBorder="1" applyAlignment="1">
      <alignment horizontal="left" vertical="center" wrapText="1"/>
    </xf>
    <xf numFmtId="0" fontId="58" fillId="21" borderId="50" xfId="0" applyFont="1" applyFill="1" applyBorder="1" applyAlignment="1">
      <alignment horizontal="left" vertical="center" wrapText="1"/>
    </xf>
    <xf numFmtId="164" fontId="96" fillId="21" borderId="26" xfId="0" applyNumberFormat="1" applyFont="1" applyFill="1" applyBorder="1"/>
    <xf numFmtId="0" fontId="96" fillId="21" borderId="26" xfId="0" applyFont="1" applyFill="1" applyBorder="1"/>
    <xf numFmtId="0" fontId="27" fillId="21" borderId="26" xfId="0" applyFont="1" applyFill="1" applyBorder="1"/>
    <xf numFmtId="0" fontId="96" fillId="21" borderId="0" xfId="0" applyFont="1" applyFill="1" applyBorder="1" applyAlignment="1">
      <alignment vertical="top"/>
    </xf>
    <xf numFmtId="0" fontId="58" fillId="21" borderId="67" xfId="0" applyFont="1" applyFill="1" applyBorder="1" applyAlignment="1">
      <alignment horizontal="left" vertical="center" wrapText="1"/>
    </xf>
    <xf numFmtId="164" fontId="96" fillId="21" borderId="21" xfId="0" applyNumberFormat="1" applyFont="1" applyFill="1" applyBorder="1"/>
    <xf numFmtId="0" fontId="96" fillId="21" borderId="21" xfId="0" applyFont="1" applyFill="1" applyBorder="1"/>
    <xf numFmtId="0" fontId="27" fillId="21" borderId="21" xfId="0" applyFont="1" applyFill="1" applyBorder="1"/>
    <xf numFmtId="0" fontId="96" fillId="21" borderId="40" xfId="0" applyFont="1" applyFill="1" applyBorder="1" applyAlignment="1">
      <alignment vertical="top" wrapText="1"/>
    </xf>
    <xf numFmtId="0" fontId="58" fillId="0" borderId="71" xfId="0" applyFont="1" applyFill="1" applyBorder="1" applyAlignment="1">
      <alignment horizontal="left" vertical="center" wrapText="1"/>
    </xf>
    <xf numFmtId="0" fontId="88" fillId="21" borderId="23" xfId="0" applyFont="1" applyFill="1" applyBorder="1" applyAlignment="1">
      <alignment vertical="top" wrapText="1"/>
    </xf>
    <xf numFmtId="0" fontId="58" fillId="21" borderId="21" xfId="0" applyFont="1" applyFill="1" applyBorder="1" applyAlignment="1">
      <alignment horizontal="left" vertical="center" wrapText="1"/>
    </xf>
    <xf numFmtId="0" fontId="58" fillId="21" borderId="22" xfId="0" applyFont="1" applyFill="1" applyBorder="1" applyAlignment="1">
      <alignment horizontal="left" vertical="center" wrapText="1"/>
    </xf>
    <xf numFmtId="0" fontId="58" fillId="21" borderId="56" xfId="0" applyFont="1" applyFill="1" applyBorder="1" applyAlignment="1">
      <alignment horizontal="left" vertical="center" wrapText="1"/>
    </xf>
    <xf numFmtId="164" fontId="96" fillId="21" borderId="41" xfId="0" applyNumberFormat="1" applyFont="1" applyFill="1" applyBorder="1"/>
    <xf numFmtId="1" fontId="58" fillId="21" borderId="41" xfId="0" applyNumberFormat="1" applyFont="1" applyFill="1" applyBorder="1"/>
    <xf numFmtId="0" fontId="58" fillId="21" borderId="57" xfId="0" applyFont="1" applyFill="1" applyBorder="1" applyAlignment="1">
      <alignment horizontal="left" vertical="center" wrapText="1"/>
    </xf>
    <xf numFmtId="164" fontId="96" fillId="21" borderId="44" xfId="0" applyNumberFormat="1" applyFont="1" applyFill="1" applyBorder="1"/>
    <xf numFmtId="1" fontId="58" fillId="21" borderId="44" xfId="0" applyNumberFormat="1" applyFont="1" applyFill="1" applyBorder="1"/>
    <xf numFmtId="0" fontId="96" fillId="26" borderId="0" xfId="0" applyFont="1" applyFill="1" applyBorder="1"/>
    <xf numFmtId="166" fontId="26" fillId="0" borderId="24" xfId="0" applyNumberFormat="1" applyFont="1" applyFill="1" applyBorder="1" applyAlignment="1">
      <alignment horizontal="center" vertical="top"/>
    </xf>
    <xf numFmtId="0" fontId="58" fillId="0" borderId="41" xfId="0" applyFont="1" applyFill="1" applyBorder="1" applyAlignment="1">
      <alignment horizontal="left" vertical="center"/>
    </xf>
    <xf numFmtId="1" fontId="58" fillId="0" borderId="41" xfId="0" applyNumberFormat="1" applyFont="1" applyFill="1" applyBorder="1"/>
    <xf numFmtId="0" fontId="58" fillId="0" borderId="41" xfId="0" applyFont="1" applyFill="1" applyBorder="1"/>
    <xf numFmtId="166" fontId="27" fillId="0" borderId="61" xfId="0" applyNumberFormat="1" applyFont="1" applyFill="1" applyBorder="1"/>
    <xf numFmtId="0" fontId="26" fillId="0" borderId="25" xfId="0" applyFont="1" applyFill="1" applyBorder="1" applyAlignment="1">
      <alignment horizontal="center" vertical="top"/>
    </xf>
    <xf numFmtId="0" fontId="58" fillId="0" borderId="44" xfId="0" applyFont="1" applyFill="1" applyBorder="1" applyAlignment="1">
      <alignment horizontal="left" vertical="center"/>
    </xf>
    <xf numFmtId="1" fontId="58" fillId="0" borderId="44" xfId="0" applyNumberFormat="1" applyFont="1" applyFill="1" applyBorder="1"/>
    <xf numFmtId="0" fontId="58" fillId="0" borderId="44" xfId="0" applyFont="1" applyFill="1" applyBorder="1"/>
    <xf numFmtId="166" fontId="27" fillId="0" borderId="65" xfId="0" applyNumberFormat="1" applyFont="1" applyFill="1" applyBorder="1" applyAlignment="1">
      <alignment horizontal="left" wrapText="1"/>
    </xf>
    <xf numFmtId="166" fontId="26" fillId="0" borderId="62" xfId="0" applyNumberFormat="1" applyFont="1" applyFill="1" applyBorder="1" applyAlignment="1">
      <alignment horizontal="center" vertical="top"/>
    </xf>
    <xf numFmtId="0" fontId="57" fillId="0" borderId="62" xfId="0" applyFont="1" applyFill="1" applyBorder="1" applyAlignment="1">
      <alignment vertical="top"/>
    </xf>
    <xf numFmtId="0" fontId="58" fillId="0" borderId="41" xfId="0" applyNumberFormat="1" applyFont="1" applyFill="1" applyBorder="1"/>
    <xf numFmtId="0" fontId="63" fillId="0" borderId="41" xfId="0" applyFont="1" applyFill="1" applyBorder="1"/>
    <xf numFmtId="166" fontId="102" fillId="0" borderId="61" xfId="0" applyNumberFormat="1" applyFont="1" applyFill="1" applyBorder="1"/>
    <xf numFmtId="0" fontId="58" fillId="0" borderId="36" xfId="0" applyFont="1" applyFill="1" applyBorder="1" applyAlignment="1">
      <alignment horizontal="left" vertical="center"/>
    </xf>
    <xf numFmtId="0" fontId="58" fillId="0" borderId="36" xfId="0" applyNumberFormat="1" applyFont="1" applyFill="1" applyBorder="1"/>
    <xf numFmtId="0" fontId="63" fillId="0" borderId="36" xfId="0" applyFont="1" applyFill="1" applyBorder="1"/>
    <xf numFmtId="166" fontId="102" fillId="0" borderId="84" xfId="0" applyNumberFormat="1" applyFont="1" applyFill="1" applyBorder="1"/>
    <xf numFmtId="0" fontId="26" fillId="0" borderId="62" xfId="0" applyFont="1" applyFill="1" applyBorder="1" applyAlignment="1">
      <alignment horizontal="center" vertical="top"/>
    </xf>
    <xf numFmtId="0" fontId="58" fillId="0" borderId="39" xfId="0" applyFont="1" applyFill="1" applyBorder="1" applyAlignment="1">
      <alignment horizontal="left" vertical="center"/>
    </xf>
    <xf numFmtId="0" fontId="58" fillId="0" borderId="39" xfId="0" applyNumberFormat="1" applyFont="1" applyFill="1" applyBorder="1"/>
    <xf numFmtId="0" fontId="63" fillId="0" borderId="39" xfId="0" applyFont="1" applyFill="1" applyBorder="1"/>
    <xf numFmtId="166" fontId="102" fillId="0" borderId="63" xfId="0" applyNumberFormat="1" applyFont="1" applyFill="1" applyBorder="1"/>
    <xf numFmtId="0" fontId="58" fillId="0" borderId="44" xfId="0" applyNumberFormat="1" applyFont="1" applyFill="1" applyBorder="1"/>
    <xf numFmtId="0" fontId="63" fillId="0" borderId="44" xfId="0" applyFont="1" applyFill="1" applyBorder="1"/>
    <xf numFmtId="166" fontId="102" fillId="0" borderId="65" xfId="0" applyNumberFormat="1" applyFont="1" applyFill="1" applyBorder="1"/>
    <xf numFmtId="0" fontId="58" fillId="0" borderId="21" xfId="0" applyFont="1" applyFill="1" applyBorder="1" applyAlignment="1">
      <alignment horizontal="left" vertical="center"/>
    </xf>
    <xf numFmtId="164" fontId="58" fillId="0" borderId="21" xfId="0" applyNumberFormat="1" applyFont="1" applyFill="1" applyBorder="1" applyAlignment="1">
      <alignment vertical="center"/>
    </xf>
    <xf numFmtId="0" fontId="58" fillId="0" borderId="21" xfId="0" applyFont="1" applyFill="1" applyBorder="1" applyAlignment="1">
      <alignment vertical="center"/>
    </xf>
    <xf numFmtId="166" fontId="27" fillId="0" borderId="22" xfId="0" applyNumberFormat="1" applyFont="1" applyFill="1" applyBorder="1" applyAlignment="1">
      <alignment vertical="center"/>
    </xf>
    <xf numFmtId="0" fontId="58" fillId="0" borderId="12" xfId="0" applyFont="1" applyFill="1" applyBorder="1" applyAlignment="1">
      <alignment horizontal="left" vertical="center" wrapText="1"/>
    </xf>
    <xf numFmtId="0" fontId="58" fillId="0" borderId="80" xfId="0" applyFont="1" applyFill="1" applyBorder="1" applyAlignment="1">
      <alignment horizontal="left" vertical="center" wrapText="1"/>
    </xf>
    <xf numFmtId="0" fontId="58" fillId="0" borderId="66" xfId="0" applyFont="1" applyFill="1" applyBorder="1" applyAlignment="1">
      <alignment horizontal="left" vertical="center" wrapText="1"/>
    </xf>
    <xf numFmtId="0" fontId="96" fillId="0" borderId="0" xfId="0" applyFont="1" applyFill="1" applyBorder="1" applyAlignment="1">
      <alignment vertical="top"/>
    </xf>
    <xf numFmtId="0" fontId="57" fillId="0" borderId="62" xfId="0" applyFont="1" applyFill="1" applyBorder="1" applyAlignment="1">
      <alignment vertical="top" wrapText="1"/>
    </xf>
    <xf numFmtId="0" fontId="96" fillId="0" borderId="62" xfId="0" applyFont="1" applyFill="1" applyBorder="1" applyAlignment="1">
      <alignment horizontal="center" vertical="top" wrapText="1"/>
    </xf>
    <xf numFmtId="0" fontId="96" fillId="0" borderId="62" xfId="0" applyFont="1" applyFill="1" applyBorder="1" applyAlignment="1">
      <alignment vertical="top" wrapText="1"/>
    </xf>
    <xf numFmtId="0" fontId="96" fillId="0" borderId="25" xfId="0" applyFont="1" applyFill="1" applyBorder="1" applyAlignment="1">
      <alignment horizontal="center" vertical="top" wrapText="1"/>
    </xf>
    <xf numFmtId="0" fontId="96" fillId="0" borderId="25" xfId="0" applyFont="1" applyFill="1" applyBorder="1" applyAlignment="1">
      <alignment vertical="top" wrapText="1"/>
    </xf>
    <xf numFmtId="0" fontId="0" fillId="21" borderId="0" xfId="0" applyFill="1" applyBorder="1"/>
    <xf numFmtId="0" fontId="0" fillId="21" borderId="0" xfId="0" applyFill="1" applyBorder="1" applyAlignment="1">
      <alignment horizontal="center" vertical="top" wrapText="1"/>
    </xf>
    <xf numFmtId="0" fontId="0" fillId="21" borderId="0" xfId="0" applyFill="1" applyBorder="1" applyAlignment="1">
      <alignment vertical="top" wrapText="1"/>
    </xf>
    <xf numFmtId="0" fontId="0" fillId="21" borderId="0" xfId="0" applyFill="1" applyBorder="1" applyAlignment="1">
      <alignment horizontal="left" vertical="center" wrapText="1"/>
    </xf>
    <xf numFmtId="164" fontId="0" fillId="21" borderId="0" xfId="0" applyNumberFormat="1" applyFill="1" applyBorder="1"/>
    <xf numFmtId="0" fontId="45" fillId="21" borderId="0" xfId="0" applyFont="1" applyFill="1" applyBorder="1"/>
    <xf numFmtId="0" fontId="103" fillId="0" borderId="0" xfId="155" applyFont="1"/>
    <xf numFmtId="165" fontId="73" fillId="14" borderId="46" xfId="155" applyNumberFormat="1" applyFont="1" applyFill="1" applyBorder="1" applyAlignment="1">
      <alignment horizontal="center" vertical="center"/>
    </xf>
    <xf numFmtId="0" fontId="104" fillId="0" borderId="0" xfId="155" applyFont="1"/>
    <xf numFmtId="0" fontId="58" fillId="0" borderId="10" xfId="155" applyFont="1" applyFill="1" applyBorder="1" applyAlignment="1">
      <alignment horizontal="left" vertical="center"/>
    </xf>
    <xf numFmtId="0" fontId="58" fillId="0" borderId="29" xfId="155" applyFont="1" applyFill="1" applyBorder="1" applyAlignment="1">
      <alignment horizontal="left" vertical="center"/>
    </xf>
    <xf numFmtId="0" fontId="1" fillId="0" borderId="42" xfId="155" applyFont="1" applyBorder="1"/>
    <xf numFmtId="166" fontId="27" fillId="0" borderId="14" xfId="155" applyNumberFormat="1" applyFont="1" applyBorder="1" applyAlignment="1">
      <alignment horizontal="center" vertical="center" wrapText="1"/>
    </xf>
    <xf numFmtId="0" fontId="58" fillId="0" borderId="0" xfId="155" applyFont="1" applyFill="1" applyBorder="1" applyAlignment="1">
      <alignment horizontal="left" vertical="center"/>
    </xf>
    <xf numFmtId="0" fontId="1" fillId="0" borderId="0" xfId="155" applyFont="1" applyFill="1" applyBorder="1"/>
    <xf numFmtId="0" fontId="1" fillId="0" borderId="0" xfId="155" applyFont="1" applyBorder="1"/>
    <xf numFmtId="0" fontId="1" fillId="0" borderId="23" xfId="155" applyFont="1" applyBorder="1"/>
    <xf numFmtId="0" fontId="58" fillId="0" borderId="31" xfId="155" applyFont="1" applyFill="1" applyBorder="1" applyAlignment="1">
      <alignment horizontal="left" vertical="center"/>
    </xf>
    <xf numFmtId="0" fontId="58" fillId="0" borderId="32" xfId="155" applyFont="1" applyFill="1" applyBorder="1" applyAlignment="1">
      <alignment horizontal="left" vertical="center"/>
    </xf>
    <xf numFmtId="0" fontId="1" fillId="0" borderId="40" xfId="155" applyFont="1" applyBorder="1"/>
    <xf numFmtId="0" fontId="58" fillId="0" borderId="14" xfId="155" applyNumberFormat="1" applyFont="1" applyBorder="1" applyAlignment="1">
      <alignment horizontal="center" vertical="center" wrapText="1"/>
    </xf>
    <xf numFmtId="0" fontId="1" fillId="0" borderId="0" xfId="159" applyFont="1" applyBorder="1"/>
    <xf numFmtId="0" fontId="62" fillId="0" borderId="0" xfId="155" applyNumberFormat="1" applyFont="1" applyBorder="1" applyAlignment="1">
      <alignment horizontal="left" vertical="center"/>
    </xf>
    <xf numFmtId="0" fontId="57" fillId="0" borderId="0" xfId="159" applyFont="1" applyBorder="1"/>
    <xf numFmtId="0" fontId="103" fillId="0" borderId="0" xfId="159" applyFont="1"/>
    <xf numFmtId="0" fontId="57" fillId="0" borderId="0" xfId="155" applyNumberFormat="1" applyFont="1" applyBorder="1" applyAlignment="1">
      <alignment horizontal="left" vertical="center"/>
    </xf>
    <xf numFmtId="0" fontId="57" fillId="0" borderId="0" xfId="159" applyFont="1" applyBorder="1" applyAlignment="1">
      <alignment horizontal="left"/>
    </xf>
    <xf numFmtId="0" fontId="58" fillId="0" borderId="0" xfId="155" applyNumberFormat="1" applyFont="1" applyBorder="1" applyAlignment="1">
      <alignment horizontal="left" vertical="center" wrapText="1"/>
    </xf>
    <xf numFmtId="0" fontId="58" fillId="0" borderId="0" xfId="155" applyNumberFormat="1" applyFont="1" applyBorder="1" applyAlignment="1">
      <alignment horizontal="left" vertical="center"/>
    </xf>
    <xf numFmtId="0" fontId="58" fillId="0" borderId="31" xfId="155" applyNumberFormat="1" applyFont="1" applyBorder="1" applyAlignment="1">
      <alignment vertical="center" wrapText="1"/>
    </xf>
    <xf numFmtId="0" fontId="58" fillId="0" borderId="32" xfId="155" applyNumberFormat="1" applyFont="1" applyBorder="1" applyAlignment="1">
      <alignment horizontal="left" vertical="center"/>
    </xf>
    <xf numFmtId="0" fontId="1" fillId="0" borderId="0" xfId="159" applyFont="1"/>
    <xf numFmtId="0" fontId="57" fillId="0" borderId="32" xfId="159" applyFont="1" applyBorder="1" applyAlignment="1">
      <alignment horizontal="left"/>
    </xf>
    <xf numFmtId="166" fontId="27" fillId="0" borderId="72" xfId="155" applyNumberFormat="1" applyFont="1" applyBorder="1" applyAlignment="1">
      <alignment horizontal="center" vertical="center" wrapText="1"/>
    </xf>
    <xf numFmtId="0" fontId="1" fillId="0" borderId="66" xfId="155" applyFont="1" applyFill="1" applyBorder="1" applyAlignment="1">
      <alignment horizontal="center" vertical="center"/>
    </xf>
    <xf numFmtId="0" fontId="1" fillId="0" borderId="66" xfId="155" applyFont="1" applyBorder="1" applyAlignment="1">
      <alignment horizontal="center" vertical="center"/>
    </xf>
    <xf numFmtId="166" fontId="27" fillId="0" borderId="25" xfId="155" applyNumberFormat="1" applyFont="1" applyBorder="1" applyAlignment="1">
      <alignment horizontal="center" vertical="center" wrapText="1"/>
    </xf>
    <xf numFmtId="0" fontId="1" fillId="0" borderId="54" xfId="155" applyFont="1" applyBorder="1" applyAlignment="1">
      <alignment horizontal="center" vertical="center"/>
    </xf>
    <xf numFmtId="0" fontId="27" fillId="21" borderId="0" xfId="0" applyFont="1" applyFill="1" applyBorder="1" applyAlignment="1">
      <alignment horizontal="center" vertical="top"/>
    </xf>
    <xf numFmtId="0" fontId="58" fillId="21" borderId="0" xfId="0" applyFont="1" applyFill="1" applyBorder="1" applyAlignment="1">
      <alignment horizontal="left" vertical="top" wrapText="1"/>
    </xf>
    <xf numFmtId="164" fontId="58" fillId="21" borderId="0" xfId="0" applyNumberFormat="1" applyFont="1" applyFill="1" applyBorder="1" applyAlignment="1">
      <alignment vertical="top"/>
    </xf>
    <xf numFmtId="0" fontId="58" fillId="21" borderId="0" xfId="0" applyFont="1" applyFill="1" applyBorder="1" applyAlignment="1">
      <alignment vertical="top"/>
    </xf>
    <xf numFmtId="0" fontId="27" fillId="21" borderId="0" xfId="0" applyFont="1" applyFill="1" applyBorder="1" applyAlignment="1">
      <alignment vertical="top"/>
    </xf>
    <xf numFmtId="165" fontId="73" fillId="14" borderId="46" xfId="0" applyNumberFormat="1" applyFont="1" applyFill="1" applyBorder="1" applyAlignment="1">
      <alignment horizontal="center" vertical="center" wrapText="1"/>
    </xf>
    <xf numFmtId="0" fontId="86" fillId="21" borderId="0" xfId="0" applyFont="1" applyFill="1" applyBorder="1" applyAlignment="1">
      <alignment vertical="center"/>
    </xf>
    <xf numFmtId="0" fontId="58" fillId="21" borderId="0" xfId="0" applyFont="1" applyFill="1" applyBorder="1" applyAlignment="1">
      <alignment vertical="center"/>
    </xf>
    <xf numFmtId="0" fontId="88" fillId="21" borderId="0" xfId="0" applyFont="1" applyFill="1" applyBorder="1" applyAlignment="1">
      <alignment vertical="center"/>
    </xf>
    <xf numFmtId="165" fontId="27" fillId="14" borderId="54" xfId="0" applyNumberFormat="1" applyFont="1" applyFill="1" applyBorder="1" applyAlignment="1">
      <alignment horizontal="center" vertical="center" wrapText="1"/>
    </xf>
    <xf numFmtId="0" fontId="65" fillId="14" borderId="55" xfId="0" applyFont="1" applyFill="1" applyBorder="1" applyAlignment="1">
      <alignment horizontal="left" vertical="center" wrapText="1"/>
    </xf>
    <xf numFmtId="0" fontId="27" fillId="0" borderId="41" xfId="0" applyFont="1" applyFill="1" applyBorder="1" applyAlignment="1">
      <alignment vertical="top"/>
    </xf>
    <xf numFmtId="0" fontId="27" fillId="0" borderId="44" xfId="0" applyFont="1" applyFill="1" applyBorder="1" applyAlignment="1">
      <alignment vertical="top"/>
    </xf>
    <xf numFmtId="166" fontId="27" fillId="0" borderId="44" xfId="0" applyNumberFormat="1" applyFont="1" applyFill="1" applyBorder="1" applyAlignment="1">
      <alignment horizontal="center" vertical="top"/>
    </xf>
    <xf numFmtId="1" fontId="58" fillId="0" borderId="0" xfId="0" applyNumberFormat="1" applyFont="1" applyFill="1" applyBorder="1" applyAlignment="1">
      <alignment vertical="top" wrapText="1"/>
    </xf>
    <xf numFmtId="0" fontId="58" fillId="0" borderId="0" xfId="0" applyFont="1" applyFill="1" applyBorder="1" applyAlignment="1">
      <alignment vertical="top" wrapText="1"/>
    </xf>
    <xf numFmtId="0" fontId="27" fillId="0" borderId="0" xfId="0" applyFont="1" applyFill="1" applyBorder="1" applyAlignment="1">
      <alignment vertical="top"/>
    </xf>
    <xf numFmtId="0" fontId="58" fillId="21" borderId="44" xfId="0" applyFont="1" applyFill="1" applyBorder="1" applyAlignment="1">
      <alignment vertical="top" wrapText="1"/>
    </xf>
    <xf numFmtId="166" fontId="27" fillId="0" borderId="32" xfId="0" applyNumberFormat="1" applyFont="1" applyFill="1" applyBorder="1" applyAlignment="1">
      <alignment horizontal="left" vertical="top" wrapText="1"/>
    </xf>
    <xf numFmtId="1" fontId="58" fillId="21" borderId="36" xfId="0" applyNumberFormat="1" applyFont="1" applyFill="1" applyBorder="1" applyAlignment="1">
      <alignment vertical="top" wrapText="1"/>
    </xf>
    <xf numFmtId="0" fontId="58" fillId="21" borderId="36" xfId="0" applyFont="1" applyFill="1" applyBorder="1" applyAlignment="1">
      <alignment vertical="top" wrapText="1"/>
    </xf>
    <xf numFmtId="0" fontId="27" fillId="21" borderId="36" xfId="0" applyFont="1" applyFill="1" applyBorder="1" applyAlignment="1">
      <alignment vertical="top"/>
    </xf>
    <xf numFmtId="1" fontId="58" fillId="21" borderId="0" xfId="0" applyNumberFormat="1" applyFont="1" applyFill="1" applyBorder="1" applyAlignment="1">
      <alignment vertical="top" wrapText="1"/>
    </xf>
    <xf numFmtId="0" fontId="58" fillId="21" borderId="0" xfId="0" applyFont="1" applyFill="1" applyBorder="1" applyAlignment="1">
      <alignment vertical="top" wrapText="1"/>
    </xf>
    <xf numFmtId="0" fontId="27" fillId="21" borderId="44" xfId="0" applyFont="1" applyFill="1" applyBorder="1" applyAlignment="1">
      <alignment vertical="top"/>
    </xf>
    <xf numFmtId="0" fontId="27" fillId="21" borderId="41" xfId="0" applyFont="1" applyFill="1" applyBorder="1" applyAlignment="1">
      <alignment vertical="top"/>
    </xf>
    <xf numFmtId="165" fontId="27" fillId="14" borderId="54" xfId="0" applyNumberFormat="1" applyFont="1" applyFill="1" applyBorder="1" applyAlignment="1">
      <alignment horizontal="center" vertical="top" wrapText="1"/>
    </xf>
    <xf numFmtId="0" fontId="26" fillId="14" borderId="55" xfId="0" applyFont="1" applyFill="1" applyBorder="1" applyAlignment="1">
      <alignment horizontal="left" vertical="top" wrapText="1"/>
    </xf>
    <xf numFmtId="0" fontId="65" fillId="14" borderId="55" xfId="0" applyFont="1" applyFill="1" applyBorder="1" applyAlignment="1">
      <alignment horizontal="left" vertical="top" wrapText="1"/>
    </xf>
    <xf numFmtId="0" fontId="96" fillId="21" borderId="41" xfId="0" applyNumberFormat="1" applyFont="1" applyFill="1" applyBorder="1" applyAlignment="1">
      <alignment vertical="center"/>
    </xf>
    <xf numFmtId="0" fontId="27" fillId="21" borderId="41" xfId="0" applyFont="1" applyFill="1" applyBorder="1" applyAlignment="1">
      <alignment vertical="center"/>
    </xf>
    <xf numFmtId="0" fontId="96" fillId="21" borderId="61" xfId="0" applyFont="1" applyFill="1" applyBorder="1" applyAlignment="1">
      <alignment vertical="center"/>
    </xf>
    <xf numFmtId="0" fontId="96" fillId="21" borderId="39" xfId="0" applyNumberFormat="1" applyFont="1" applyFill="1" applyBorder="1" applyAlignment="1">
      <alignment vertical="center"/>
    </xf>
    <xf numFmtId="0" fontId="27" fillId="21" borderId="39" xfId="0" applyFont="1" applyFill="1" applyBorder="1" applyAlignment="1">
      <alignment vertical="center"/>
    </xf>
    <xf numFmtId="0" fontId="96" fillId="21" borderId="63" xfId="0" applyFont="1" applyFill="1" applyBorder="1" applyAlignment="1">
      <alignment vertical="center"/>
    </xf>
    <xf numFmtId="0" fontId="96" fillId="21" borderId="44" xfId="0" applyNumberFormat="1" applyFont="1" applyFill="1" applyBorder="1" applyAlignment="1">
      <alignment vertical="center"/>
    </xf>
    <xf numFmtId="0" fontId="27" fillId="21" borderId="44" xfId="0" applyFont="1" applyFill="1" applyBorder="1" applyAlignment="1">
      <alignment vertical="center"/>
    </xf>
    <xf numFmtId="0" fontId="96" fillId="21" borderId="40" xfId="0" applyFont="1" applyFill="1" applyBorder="1" applyAlignment="1">
      <alignment vertical="center"/>
    </xf>
    <xf numFmtId="0" fontId="57" fillId="21" borderId="42" xfId="0" applyFont="1" applyFill="1" applyBorder="1" applyAlignment="1">
      <alignment vertical="top" wrapText="1"/>
    </xf>
    <xf numFmtId="0" fontId="57" fillId="21" borderId="73" xfId="0" applyFont="1" applyFill="1" applyBorder="1" applyAlignment="1">
      <alignment vertical="top" wrapText="1"/>
    </xf>
    <xf numFmtId="0" fontId="57" fillId="21" borderId="21" xfId="0" applyFont="1" applyFill="1" applyBorder="1" applyAlignment="1">
      <alignment vertical="top"/>
    </xf>
    <xf numFmtId="0" fontId="58" fillId="21" borderId="21" xfId="0" applyFont="1" applyFill="1" applyBorder="1" applyAlignment="1">
      <alignment vertical="top"/>
    </xf>
    <xf numFmtId="0" fontId="58" fillId="21" borderId="22" xfId="0" applyFont="1" applyFill="1" applyBorder="1" applyAlignment="1">
      <alignment vertical="top"/>
    </xf>
    <xf numFmtId="0" fontId="97" fillId="21" borderId="0" xfId="0" applyFont="1" applyFill="1" applyBorder="1" applyAlignment="1">
      <alignment vertical="center" wrapText="1"/>
    </xf>
    <xf numFmtId="0" fontId="57" fillId="21" borderId="73" xfId="0" applyFont="1" applyFill="1" applyBorder="1" applyAlignment="1">
      <alignment horizontal="left" vertical="top" wrapText="1"/>
    </xf>
    <xf numFmtId="0" fontId="57" fillId="21" borderId="22" xfId="0" applyFont="1" applyFill="1" applyBorder="1" applyAlignment="1">
      <alignment vertical="top"/>
    </xf>
    <xf numFmtId="0" fontId="57" fillId="21" borderId="0" xfId="0" applyFont="1" applyFill="1" applyBorder="1" applyAlignment="1">
      <alignment vertical="top"/>
    </xf>
    <xf numFmtId="0" fontId="58" fillId="21" borderId="73" xfId="0" applyFont="1" applyFill="1" applyBorder="1" applyAlignment="1">
      <alignment horizontal="left" vertical="top" wrapText="1"/>
    </xf>
    <xf numFmtId="0" fontId="58" fillId="21" borderId="69" xfId="0" applyFont="1" applyFill="1" applyBorder="1" applyAlignment="1">
      <alignment horizontal="left" vertical="top" wrapText="1"/>
    </xf>
    <xf numFmtId="0" fontId="96" fillId="26" borderId="41" xfId="0" applyNumberFormat="1" applyFont="1" applyFill="1" applyBorder="1" applyAlignment="1">
      <alignment vertical="center"/>
    </xf>
    <xf numFmtId="0" fontId="27" fillId="26" borderId="41" xfId="0" applyFont="1" applyFill="1" applyBorder="1" applyAlignment="1">
      <alignment vertical="center"/>
    </xf>
    <xf numFmtId="0" fontId="96" fillId="26" borderId="61" xfId="0" applyFont="1" applyFill="1" applyBorder="1" applyAlignment="1">
      <alignment vertical="center"/>
    </xf>
    <xf numFmtId="0" fontId="96" fillId="26" borderId="36" xfId="0" applyNumberFormat="1" applyFont="1" applyFill="1" applyBorder="1" applyAlignment="1">
      <alignment vertical="center"/>
    </xf>
    <xf numFmtId="0" fontId="27" fillId="26" borderId="36" xfId="0" applyFont="1" applyFill="1" applyBorder="1" applyAlignment="1">
      <alignment vertical="center"/>
    </xf>
    <xf numFmtId="0" fontId="96" fillId="26" borderId="84" xfId="0" applyFont="1" applyFill="1" applyBorder="1" applyAlignment="1">
      <alignment vertical="center"/>
    </xf>
    <xf numFmtId="0" fontId="96" fillId="26" borderId="39" xfId="0" applyNumberFormat="1" applyFont="1" applyFill="1" applyBorder="1" applyAlignment="1">
      <alignment vertical="center"/>
    </xf>
    <xf numFmtId="0" fontId="27" fillId="26" borderId="39" xfId="0" applyFont="1" applyFill="1" applyBorder="1" applyAlignment="1">
      <alignment vertical="center"/>
    </xf>
    <xf numFmtId="0" fontId="96" fillId="26" borderId="63" xfId="0" applyFont="1" applyFill="1" applyBorder="1" applyAlignment="1">
      <alignment vertical="center"/>
    </xf>
    <xf numFmtId="165" fontId="65" fillId="14" borderId="46" xfId="0" applyNumberFormat="1" applyFont="1" applyFill="1" applyBorder="1" applyAlignment="1">
      <alignment horizontal="center" vertical="top" wrapText="1"/>
    </xf>
    <xf numFmtId="0" fontId="65" fillId="14" borderId="92" xfId="0" applyFont="1" applyFill="1" applyBorder="1" applyAlignment="1">
      <alignment horizontal="left" vertical="top" wrapText="1"/>
    </xf>
    <xf numFmtId="0" fontId="65" fillId="14" borderId="118" xfId="0" applyFont="1" applyFill="1" applyBorder="1" applyAlignment="1">
      <alignment horizontal="left" vertical="top" wrapText="1"/>
    </xf>
    <xf numFmtId="0" fontId="105" fillId="14" borderId="55" xfId="0" applyFont="1" applyFill="1" applyBorder="1" applyAlignment="1">
      <alignment horizontal="left" vertical="top" wrapText="1"/>
    </xf>
    <xf numFmtId="164" fontId="105" fillId="14" borderId="55" xfId="0" applyNumberFormat="1" applyFont="1" applyFill="1" applyBorder="1" applyAlignment="1">
      <alignment horizontal="right" vertical="top"/>
    </xf>
    <xf numFmtId="0" fontId="105" fillId="14" borderId="55" xfId="0" applyFont="1" applyFill="1" applyBorder="1" applyAlignment="1">
      <alignment vertical="top"/>
    </xf>
    <xf numFmtId="0" fontId="105" fillId="14" borderId="83" xfId="0" applyFont="1" applyFill="1" applyBorder="1" applyAlignment="1">
      <alignment vertical="top"/>
    </xf>
    <xf numFmtId="0" fontId="58" fillId="21" borderId="41" xfId="0" applyNumberFormat="1" applyFont="1" applyFill="1" applyBorder="1" applyAlignment="1">
      <alignment horizontal="right" vertical="top" wrapText="1"/>
    </xf>
    <xf numFmtId="0" fontId="58" fillId="21" borderId="44" xfId="0" applyNumberFormat="1" applyFont="1" applyFill="1" applyBorder="1" applyAlignment="1">
      <alignment horizontal="right" vertical="top" wrapText="1"/>
    </xf>
    <xf numFmtId="0" fontId="27" fillId="21" borderId="65" xfId="0" applyFont="1" applyFill="1" applyBorder="1" applyAlignment="1">
      <alignment vertical="top"/>
    </xf>
    <xf numFmtId="166" fontId="27" fillId="0" borderId="25" xfId="0" applyNumberFormat="1" applyFont="1" applyFill="1" applyBorder="1" applyAlignment="1">
      <alignment horizontal="center" vertical="top" wrapText="1"/>
    </xf>
    <xf numFmtId="0" fontId="58" fillId="21" borderId="29" xfId="0" applyNumberFormat="1" applyFont="1" applyFill="1" applyBorder="1" applyAlignment="1">
      <alignment horizontal="right" vertical="top" wrapText="1"/>
    </xf>
    <xf numFmtId="0" fontId="58" fillId="21" borderId="29" xfId="0" applyFont="1" applyFill="1" applyBorder="1" applyAlignment="1">
      <alignment vertical="top" wrapText="1"/>
    </xf>
    <xf numFmtId="0" fontId="27" fillId="21" borderId="42" xfId="0" applyFont="1" applyFill="1" applyBorder="1" applyAlignment="1">
      <alignment vertical="top"/>
    </xf>
    <xf numFmtId="0" fontId="58" fillId="0" borderId="44" xfId="0" applyFont="1" applyFill="1" applyBorder="1" applyAlignment="1">
      <alignment horizontal="left" vertical="top" wrapText="1"/>
    </xf>
    <xf numFmtId="0" fontId="9" fillId="0" borderId="0" xfId="0" applyFont="1" applyAlignment="1">
      <alignment horizontal="center"/>
    </xf>
    <xf numFmtId="0" fontId="9" fillId="0" borderId="0" xfId="0" applyFont="1"/>
    <xf numFmtId="164" fontId="9" fillId="0" borderId="0" xfId="0" applyNumberFormat="1" applyFont="1"/>
    <xf numFmtId="164" fontId="30" fillId="14" borderId="55" xfId="0" applyNumberFormat="1" applyFont="1" applyFill="1" applyBorder="1" applyAlignment="1">
      <alignment vertical="center"/>
    </xf>
    <xf numFmtId="164" fontId="30" fillId="14" borderId="83" xfId="0" applyNumberFormat="1" applyFont="1" applyFill="1" applyBorder="1" applyAlignment="1">
      <alignment vertical="center"/>
    </xf>
    <xf numFmtId="0" fontId="106" fillId="14" borderId="0" xfId="0" applyFont="1" applyFill="1" applyBorder="1" applyAlignment="1">
      <alignment horizontal="center" vertical="center" wrapText="1"/>
    </xf>
    <xf numFmtId="0" fontId="47" fillId="21" borderId="0" xfId="0" applyFont="1" applyFill="1" applyBorder="1" applyAlignment="1">
      <alignment vertical="center" wrapText="1"/>
    </xf>
    <xf numFmtId="165" fontId="34" fillId="0" borderId="0" xfId="0" applyNumberFormat="1" applyFont="1" applyFill="1" applyBorder="1" applyAlignment="1">
      <alignment horizontal="left" vertical="center" wrapText="1"/>
    </xf>
    <xf numFmtId="0" fontId="91" fillId="14" borderId="54" xfId="0" applyFont="1" applyFill="1" applyBorder="1" applyAlignment="1">
      <alignment horizontal="left" vertical="center" wrapText="1"/>
    </xf>
    <xf numFmtId="0" fontId="79" fillId="14" borderId="0" xfId="0" applyFont="1" applyFill="1" applyBorder="1" applyAlignment="1">
      <alignment horizontal="left" vertical="center" wrapText="1"/>
    </xf>
    <xf numFmtId="166" fontId="28" fillId="21" borderId="66" xfId="0" applyNumberFormat="1" applyFont="1" applyFill="1" applyBorder="1" applyAlignment="1">
      <alignment horizontal="center" vertical="top" wrapText="1"/>
    </xf>
    <xf numFmtId="164" fontId="79" fillId="14" borderId="0" xfId="0" applyNumberFormat="1" applyFont="1" applyFill="1" applyBorder="1" applyAlignment="1">
      <alignment horizontal="center" vertical="center" wrapText="1"/>
    </xf>
    <xf numFmtId="0" fontId="9" fillId="26" borderId="0" xfId="0" applyFont="1" applyFill="1" applyBorder="1"/>
    <xf numFmtId="164" fontId="79" fillId="26" borderId="0" xfId="0" applyNumberFormat="1" applyFont="1" applyFill="1" applyBorder="1" applyAlignment="1">
      <alignment horizontal="center" vertical="center" wrapText="1"/>
    </xf>
    <xf numFmtId="0" fontId="34" fillId="26" borderId="0" xfId="0" applyFont="1" applyFill="1" applyBorder="1" applyAlignment="1">
      <alignment vertical="center" wrapText="1"/>
    </xf>
    <xf numFmtId="0" fontId="34" fillId="26" borderId="0" xfId="0" applyFont="1" applyFill="1" applyBorder="1" applyAlignment="1">
      <alignment vertical="center"/>
    </xf>
    <xf numFmtId="0" fontId="51" fillId="0" borderId="68" xfId="0" applyFont="1" applyFill="1" applyBorder="1" applyAlignment="1">
      <alignment horizontal="center"/>
    </xf>
    <xf numFmtId="0" fontId="48" fillId="0" borderId="21" xfId="0" applyFont="1" applyFill="1" applyBorder="1" applyAlignment="1">
      <alignment horizontal="left" vertical="center" wrapText="1"/>
    </xf>
    <xf numFmtId="0" fontId="51" fillId="0" borderId="14" xfId="0" applyFont="1" applyFill="1" applyBorder="1" applyAlignment="1">
      <alignment horizontal="center"/>
    </xf>
    <xf numFmtId="0" fontId="51" fillId="0" borderId="62" xfId="0" applyFont="1" applyFill="1" applyBorder="1" applyAlignment="1">
      <alignment horizontal="center"/>
    </xf>
    <xf numFmtId="0" fontId="48" fillId="21" borderId="21" xfId="0" applyFont="1" applyFill="1" applyBorder="1" applyAlignment="1">
      <alignment horizontal="left" vertical="center" wrapText="1"/>
    </xf>
    <xf numFmtId="0" fontId="48" fillId="21" borderId="21" xfId="0" applyFont="1" applyFill="1" applyBorder="1" applyAlignment="1">
      <alignment horizontal="left" vertical="top" wrapText="1"/>
    </xf>
    <xf numFmtId="0" fontId="48" fillId="21" borderId="22" xfId="0" applyFont="1" applyFill="1" applyBorder="1" applyAlignment="1">
      <alignment horizontal="left" vertical="top" wrapText="1"/>
    </xf>
    <xf numFmtId="0" fontId="51" fillId="0" borderId="91" xfId="0" applyFont="1" applyFill="1" applyBorder="1" applyAlignment="1">
      <alignment horizontal="center"/>
    </xf>
    <xf numFmtId="0" fontId="48" fillId="21" borderId="67" xfId="0" applyFont="1" applyFill="1" applyBorder="1" applyAlignment="1">
      <alignment horizontal="left" vertical="center" wrapText="1"/>
    </xf>
    <xf numFmtId="0" fontId="48" fillId="21" borderId="67" xfId="0" applyFont="1" applyFill="1" applyBorder="1" applyAlignment="1">
      <alignment horizontal="left" vertical="center"/>
    </xf>
    <xf numFmtId="0" fontId="48" fillId="21" borderId="21" xfId="0" applyFont="1" applyFill="1" applyBorder="1" applyAlignment="1">
      <alignment horizontal="left"/>
    </xf>
    <xf numFmtId="0" fontId="48" fillId="21" borderId="22" xfId="0" applyFont="1" applyFill="1" applyBorder="1" applyAlignment="1">
      <alignment horizontal="left"/>
    </xf>
    <xf numFmtId="0" fontId="48" fillId="0" borderId="67" xfId="0" applyFont="1" applyFill="1" applyBorder="1" applyAlignment="1">
      <alignment horizontal="left" vertical="center"/>
    </xf>
    <xf numFmtId="0" fontId="48" fillId="0" borderId="40" xfId="0" applyFont="1" applyFill="1" applyBorder="1" applyAlignment="1">
      <alignment horizontal="left" vertical="top" wrapText="1"/>
    </xf>
    <xf numFmtId="0" fontId="91" fillId="14" borderId="46" xfId="0" applyFont="1" applyFill="1" applyBorder="1" applyAlignment="1">
      <alignment horizontal="left" vertical="center" wrapText="1"/>
    </xf>
    <xf numFmtId="0" fontId="28" fillId="14" borderId="55" xfId="0" applyFont="1" applyFill="1" applyBorder="1" applyAlignment="1">
      <alignment horizontal="left" vertical="center" wrapText="1"/>
    </xf>
    <xf numFmtId="0" fontId="28" fillId="14" borderId="83" xfId="0" applyFont="1" applyFill="1" applyBorder="1" applyAlignment="1">
      <alignment horizontal="left" vertical="center" wrapText="1"/>
    </xf>
    <xf numFmtId="0" fontId="48" fillId="21" borderId="51" xfId="0" applyFont="1" applyFill="1" applyBorder="1" applyAlignment="1">
      <alignment horizontal="left" vertical="top" wrapText="1"/>
    </xf>
    <xf numFmtId="164" fontId="108" fillId="14" borderId="51" xfId="0" applyNumberFormat="1" applyFont="1" applyFill="1" applyBorder="1" applyAlignment="1">
      <alignment vertical="top" wrapText="1"/>
    </xf>
    <xf numFmtId="164" fontId="108" fillId="14" borderId="51" xfId="0" applyNumberFormat="1" applyFont="1" applyFill="1" applyBorder="1" applyAlignment="1">
      <alignment horizontal="center" vertical="center" wrapText="1"/>
    </xf>
    <xf numFmtId="164" fontId="34" fillId="21" borderId="0" xfId="0" applyNumberFormat="1" applyFont="1" applyFill="1" applyBorder="1" applyAlignment="1">
      <alignment horizontal="center" vertical="center" wrapText="1"/>
    </xf>
    <xf numFmtId="0" fontId="100" fillId="21" borderId="72" xfId="0" applyFont="1" applyFill="1" applyBorder="1" applyAlignment="1">
      <alignment horizontal="center" vertical="center" wrapText="1"/>
    </xf>
    <xf numFmtId="0" fontId="48" fillId="21" borderId="75" xfId="0" applyFont="1" applyFill="1" applyBorder="1" applyAlignment="1">
      <alignment horizontal="left" vertical="center"/>
    </xf>
    <xf numFmtId="0" fontId="48" fillId="21" borderId="16" xfId="0" applyFont="1" applyFill="1" applyBorder="1" applyAlignment="1">
      <alignment horizontal="left" vertical="center"/>
    </xf>
    <xf numFmtId="0" fontId="48" fillId="21" borderId="76" xfId="0" applyFont="1" applyFill="1" applyBorder="1" applyAlignment="1">
      <alignment horizontal="left" vertical="center"/>
    </xf>
    <xf numFmtId="0" fontId="97" fillId="0" borderId="54" xfId="0" applyFont="1" applyBorder="1" applyAlignment="1">
      <alignment horizontal="center" vertical="center"/>
    </xf>
    <xf numFmtId="0" fontId="100" fillId="21" borderId="68" xfId="0" applyFont="1" applyFill="1" applyBorder="1" applyAlignment="1">
      <alignment horizontal="center" vertical="center" wrapText="1"/>
    </xf>
    <xf numFmtId="0" fontId="48" fillId="21" borderId="21" xfId="0" applyFont="1" applyFill="1" applyBorder="1" applyAlignment="1">
      <alignment horizontal="left" vertical="center"/>
    </xf>
    <xf numFmtId="0" fontId="48" fillId="21" borderId="22" xfId="0" applyFont="1" applyFill="1" applyBorder="1" applyAlignment="1">
      <alignment horizontal="left" vertical="center"/>
    </xf>
    <xf numFmtId="0" fontId="9" fillId="21" borderId="0" xfId="0" applyFont="1" applyFill="1"/>
    <xf numFmtId="0" fontId="91" fillId="14" borderId="31" xfId="0" applyFont="1" applyFill="1" applyBorder="1" applyAlignment="1">
      <alignment vertical="center" wrapText="1"/>
    </xf>
    <xf numFmtId="0" fontId="28" fillId="14" borderId="32" xfId="0" applyFont="1" applyFill="1" applyBorder="1" applyAlignment="1">
      <alignment horizontal="left" vertical="center" wrapText="1"/>
    </xf>
    <xf numFmtId="0" fontId="28" fillId="14" borderId="40" xfId="0" applyFont="1" applyFill="1" applyBorder="1" applyAlignment="1">
      <alignment horizontal="left" vertical="center" wrapText="1"/>
    </xf>
    <xf numFmtId="0" fontId="79" fillId="14" borderId="0" xfId="0" applyFont="1" applyFill="1" applyBorder="1" applyAlignment="1">
      <alignment horizontal="center" vertical="center" wrapText="1"/>
    </xf>
    <xf numFmtId="166" fontId="28" fillId="21" borderId="91" xfId="0" applyNumberFormat="1" applyFont="1" applyFill="1" applyBorder="1" applyAlignment="1">
      <alignment vertical="top" wrapText="1"/>
    </xf>
    <xf numFmtId="164" fontId="107" fillId="14" borderId="51" xfId="0" applyNumberFormat="1" applyFont="1" applyFill="1" applyBorder="1" applyAlignment="1">
      <alignment horizontal="center" vertical="center" wrapText="1"/>
    </xf>
    <xf numFmtId="0" fontId="100" fillId="0" borderId="68" xfId="0" applyFont="1" applyFill="1" applyBorder="1" applyAlignment="1">
      <alignment horizontal="center" vertical="center" wrapText="1"/>
    </xf>
    <xf numFmtId="0" fontId="48" fillId="0" borderId="21" xfId="0" applyFont="1" applyFill="1" applyBorder="1" applyAlignment="1">
      <alignment horizontal="left" vertical="center"/>
    </xf>
    <xf numFmtId="0" fontId="101" fillId="0" borderId="66" xfId="0" applyFont="1" applyFill="1" applyBorder="1" applyAlignment="1">
      <alignment horizontal="center" vertical="center"/>
    </xf>
    <xf numFmtId="0" fontId="101" fillId="0" borderId="68" xfId="0" applyFont="1" applyFill="1" applyBorder="1" applyAlignment="1">
      <alignment horizontal="center" vertical="center"/>
    </xf>
    <xf numFmtId="0" fontId="79" fillId="26" borderId="0" xfId="0" applyFont="1" applyFill="1" applyBorder="1" applyAlignment="1">
      <alignment horizontal="center" vertical="center" wrapText="1"/>
    </xf>
    <xf numFmtId="0" fontId="91" fillId="8" borderId="31" xfId="0" applyFont="1" applyFill="1" applyBorder="1" applyAlignment="1">
      <alignment vertical="center" wrapText="1"/>
    </xf>
    <xf numFmtId="0" fontId="28" fillId="8" borderId="55" xfId="0" applyFont="1" applyFill="1" applyBorder="1" applyAlignment="1">
      <alignment horizontal="left" vertical="center" wrapText="1"/>
    </xf>
    <xf numFmtId="0" fontId="28" fillId="8" borderId="83" xfId="0" applyFont="1" applyFill="1" applyBorder="1" applyAlignment="1">
      <alignment horizontal="left" vertical="center" wrapText="1"/>
    </xf>
    <xf numFmtId="0" fontId="48" fillId="21" borderId="72" xfId="0" applyNumberFormat="1" applyFont="1" applyFill="1" applyBorder="1" applyAlignment="1">
      <alignment horizontal="center" vertical="top" wrapText="1"/>
    </xf>
    <xf numFmtId="0" fontId="48" fillId="0" borderId="75" xfId="0" applyFont="1" applyFill="1" applyBorder="1" applyAlignment="1">
      <alignment horizontal="left" vertical="center" wrapText="1"/>
    </xf>
    <xf numFmtId="0" fontId="48" fillId="21" borderId="16" xfId="0" applyFont="1" applyFill="1" applyBorder="1" applyAlignment="1">
      <alignment horizontal="left" vertical="center" wrapText="1"/>
    </xf>
    <xf numFmtId="0" fontId="48" fillId="21" borderId="76" xfId="0" applyFont="1" applyFill="1" applyBorder="1" applyAlignment="1">
      <alignment horizontal="left" vertical="center" wrapText="1"/>
    </xf>
    <xf numFmtId="0" fontId="48" fillId="21" borderId="22" xfId="0" applyFont="1" applyFill="1" applyBorder="1" applyAlignment="1">
      <alignment horizontal="left" vertical="center" wrapText="1"/>
    </xf>
    <xf numFmtId="164" fontId="51" fillId="0" borderId="21" xfId="0" applyNumberFormat="1" applyFont="1" applyBorder="1" applyAlignment="1">
      <alignment horizontal="left" vertical="center"/>
    </xf>
    <xf numFmtId="0" fontId="48" fillId="0" borderId="69" xfId="0" applyFont="1" applyFill="1" applyBorder="1" applyAlignment="1">
      <alignment horizontal="left" vertical="center" wrapText="1"/>
    </xf>
    <xf numFmtId="0" fontId="48" fillId="21" borderId="70" xfId="0" applyFont="1" applyFill="1" applyBorder="1" applyAlignment="1">
      <alignment horizontal="left" vertical="center" wrapText="1"/>
    </xf>
    <xf numFmtId="0" fontId="48" fillId="21" borderId="74" xfId="0" applyFont="1" applyFill="1" applyBorder="1" applyAlignment="1">
      <alignment horizontal="left" vertical="center" wrapText="1"/>
    </xf>
    <xf numFmtId="0" fontId="96" fillId="0" borderId="0" xfId="0" applyFont="1" applyAlignment="1">
      <alignment horizontal="center"/>
    </xf>
    <xf numFmtId="0" fontId="96" fillId="0" borderId="0" xfId="0" applyFont="1"/>
    <xf numFmtId="164" fontId="96" fillId="0" borderId="0" xfId="0" applyNumberFormat="1" applyFont="1"/>
    <xf numFmtId="0" fontId="49" fillId="21" borderId="0" xfId="0" applyFont="1" applyFill="1" applyBorder="1" applyAlignment="1">
      <alignment vertical="center" wrapText="1"/>
    </xf>
    <xf numFmtId="0" fontId="58" fillId="0" borderId="50" xfId="0" applyFont="1" applyFill="1" applyBorder="1" applyAlignment="1">
      <alignment horizontal="center" vertical="center" wrapText="1"/>
    </xf>
    <xf numFmtId="0" fontId="58" fillId="0" borderId="50" xfId="0" applyFont="1" applyFill="1" applyBorder="1" applyAlignment="1">
      <alignment horizontal="left" vertical="center" wrapText="1"/>
    </xf>
    <xf numFmtId="0" fontId="58" fillId="0" borderId="67" xfId="0" applyFont="1" applyFill="1" applyBorder="1" applyAlignment="1">
      <alignment horizontal="center" vertical="center" wrapText="1"/>
    </xf>
    <xf numFmtId="0" fontId="58" fillId="0" borderId="73" xfId="0" applyFont="1" applyFill="1" applyBorder="1" applyAlignment="1">
      <alignment horizontal="left" vertical="center"/>
    </xf>
    <xf numFmtId="0" fontId="58" fillId="0" borderId="26" xfId="0" applyFont="1" applyFill="1" applyBorder="1" applyAlignment="1">
      <alignment horizontal="left" vertical="center" wrapText="1"/>
    </xf>
    <xf numFmtId="0" fontId="58" fillId="0" borderId="51" xfId="0" applyFont="1" applyFill="1" applyBorder="1" applyAlignment="1">
      <alignment vertical="center" wrapText="1"/>
    </xf>
    <xf numFmtId="0" fontId="58" fillId="0" borderId="22" xfId="0" applyFont="1" applyFill="1" applyBorder="1" applyAlignment="1">
      <alignment vertical="center" wrapText="1"/>
    </xf>
    <xf numFmtId="0" fontId="58" fillId="0" borderId="67" xfId="0" applyFont="1" applyFill="1" applyBorder="1" applyAlignment="1">
      <alignment horizontal="left" vertical="center"/>
    </xf>
    <xf numFmtId="0" fontId="58" fillId="0" borderId="50" xfId="0" applyFont="1" applyFill="1" applyBorder="1" applyAlignment="1">
      <alignment vertical="center"/>
    </xf>
    <xf numFmtId="0" fontId="58" fillId="0" borderId="26" xfId="0" applyFont="1" applyFill="1" applyBorder="1" applyAlignment="1">
      <alignment vertical="center" wrapText="1"/>
    </xf>
    <xf numFmtId="0" fontId="58" fillId="0" borderId="21" xfId="0" applyFont="1" applyFill="1" applyBorder="1" applyAlignment="1">
      <alignment vertical="center" wrapText="1"/>
    </xf>
    <xf numFmtId="166" fontId="27" fillId="21" borderId="24" xfId="0" applyNumberFormat="1" applyFont="1" applyFill="1" applyBorder="1" applyAlignment="1">
      <alignment horizontal="left" vertical="top" wrapText="1"/>
    </xf>
    <xf numFmtId="164" fontId="58" fillId="0" borderId="56" xfId="0" applyNumberFormat="1" applyFont="1" applyFill="1" applyBorder="1" applyAlignment="1">
      <alignment horizontal="left" vertical="center"/>
    </xf>
    <xf numFmtId="164" fontId="58" fillId="0" borderId="41" xfId="0" applyNumberFormat="1" applyFont="1" applyFill="1" applyBorder="1" applyAlignment="1">
      <alignment horizontal="left" vertical="center" wrapText="1"/>
    </xf>
    <xf numFmtId="0" fontId="58" fillId="0" borderId="41" xfId="0" applyNumberFormat="1" applyFont="1" applyFill="1" applyBorder="1" applyAlignment="1">
      <alignment horizontal="right" vertical="center" wrapText="1"/>
    </xf>
    <xf numFmtId="164" fontId="58" fillId="0" borderId="61" xfId="0" applyNumberFormat="1" applyFont="1" applyFill="1" applyBorder="1" applyAlignment="1">
      <alignment horizontal="right" vertical="center" wrapText="1"/>
    </xf>
    <xf numFmtId="0" fontId="0" fillId="21" borderId="0" xfId="0" applyFill="1" applyBorder="1" applyAlignment="1">
      <alignment horizontal="center"/>
    </xf>
    <xf numFmtId="164" fontId="58" fillId="0" borderId="57" xfId="0" applyNumberFormat="1" applyFont="1" applyFill="1" applyBorder="1" applyAlignment="1">
      <alignment horizontal="left" vertical="center"/>
    </xf>
    <xf numFmtId="164" fontId="58" fillId="0" borderId="44" xfId="0" applyNumberFormat="1" applyFont="1" applyFill="1" applyBorder="1" applyAlignment="1">
      <alignment horizontal="left" vertical="center"/>
    </xf>
    <xf numFmtId="0" fontId="58" fillId="0" borderId="44" xfId="0" applyNumberFormat="1" applyFont="1" applyFill="1" applyBorder="1" applyAlignment="1">
      <alignment horizontal="right" vertical="center"/>
    </xf>
    <xf numFmtId="166" fontId="27" fillId="0" borderId="44" xfId="0" applyNumberFormat="1" applyFont="1" applyFill="1" applyBorder="1" applyAlignment="1">
      <alignment vertical="center" wrapText="1"/>
    </xf>
    <xf numFmtId="166" fontId="27" fillId="0" borderId="65" xfId="0" applyNumberFormat="1" applyFont="1" applyFill="1" applyBorder="1" applyAlignment="1">
      <alignment horizontal="center" vertical="center" wrapText="1"/>
    </xf>
    <xf numFmtId="164" fontId="58" fillId="0" borderId="59" xfId="0" applyNumberFormat="1" applyFont="1" applyFill="1" applyBorder="1" applyAlignment="1">
      <alignment horizontal="left" vertical="center" wrapText="1"/>
    </xf>
    <xf numFmtId="164" fontId="58" fillId="0" borderId="36" xfId="0" applyNumberFormat="1" applyFont="1" applyFill="1" applyBorder="1" applyAlignment="1">
      <alignment horizontal="left" vertical="center" wrapText="1"/>
    </xf>
    <xf numFmtId="0" fontId="96" fillId="0" borderId="36" xfId="0" applyFont="1" applyFill="1" applyBorder="1" applyAlignment="1">
      <alignment vertical="center"/>
    </xf>
    <xf numFmtId="1" fontId="58" fillId="0" borderId="84" xfId="0" applyNumberFormat="1" applyFont="1" applyFill="1" applyBorder="1" applyAlignment="1">
      <alignment horizontal="right" vertical="center" wrapText="1"/>
    </xf>
    <xf numFmtId="164" fontId="58" fillId="0" borderId="60" xfId="0" applyNumberFormat="1" applyFont="1" applyFill="1" applyBorder="1" applyAlignment="1">
      <alignment horizontal="left" vertical="center" wrapText="1"/>
    </xf>
    <xf numFmtId="164" fontId="58" fillId="0" borderId="43" xfId="0" applyNumberFormat="1" applyFont="1" applyFill="1" applyBorder="1" applyAlignment="1">
      <alignment horizontal="left" vertical="center" wrapText="1"/>
    </xf>
    <xf numFmtId="0" fontId="96" fillId="0" borderId="0" xfId="0" applyFont="1" applyFill="1" applyBorder="1" applyAlignment="1">
      <alignment vertical="center"/>
    </xf>
    <xf numFmtId="1" fontId="58" fillId="0" borderId="64" xfId="0" applyNumberFormat="1" applyFont="1" applyFill="1" applyBorder="1" applyAlignment="1">
      <alignment horizontal="right" vertical="center" wrapText="1"/>
    </xf>
    <xf numFmtId="0" fontId="9" fillId="21" borderId="10" xfId="0" applyFont="1" applyFill="1" applyBorder="1"/>
    <xf numFmtId="164" fontId="58" fillId="0" borderId="42" xfId="0" applyNumberFormat="1" applyFont="1" applyFill="1" applyBorder="1" applyAlignment="1">
      <alignment horizontal="left" vertical="center" wrapText="1"/>
    </xf>
    <xf numFmtId="164" fontId="58" fillId="0" borderId="50" xfId="0" applyNumberFormat="1" applyFont="1" applyFill="1" applyBorder="1" applyAlignment="1">
      <alignment horizontal="left" vertical="center" wrapText="1"/>
    </xf>
    <xf numFmtId="0" fontId="9" fillId="0" borderId="26" xfId="0" applyFont="1" applyFill="1" applyBorder="1"/>
    <xf numFmtId="0" fontId="9" fillId="0" borderId="51" xfId="0" applyFont="1" applyFill="1" applyBorder="1"/>
    <xf numFmtId="166" fontId="27" fillId="21" borderId="62" xfId="0" applyNumberFormat="1" applyFont="1" applyFill="1" applyBorder="1" applyAlignment="1">
      <alignment horizontal="left" vertical="top" wrapText="1"/>
    </xf>
    <xf numFmtId="0" fontId="9" fillId="21" borderId="14" xfId="0" applyFont="1" applyFill="1" applyBorder="1"/>
    <xf numFmtId="164" fontId="58" fillId="0" borderId="23" xfId="0" applyNumberFormat="1" applyFont="1" applyFill="1" applyBorder="1" applyAlignment="1">
      <alignment horizontal="left" vertical="center" wrapText="1"/>
    </xf>
    <xf numFmtId="164" fontId="58" fillId="0" borderId="67" xfId="0" applyNumberFormat="1" applyFont="1" applyFill="1" applyBorder="1" applyAlignment="1">
      <alignment horizontal="left" vertical="center" wrapText="1"/>
    </xf>
    <xf numFmtId="0" fontId="9" fillId="0" borderId="21" xfId="0" applyFont="1" applyFill="1" applyBorder="1"/>
    <xf numFmtId="0" fontId="9" fillId="0" borderId="22" xfId="0" applyFont="1" applyFill="1" applyBorder="1"/>
    <xf numFmtId="0" fontId="9" fillId="21" borderId="31" xfId="0" applyFont="1" applyFill="1" applyBorder="1"/>
    <xf numFmtId="164" fontId="58" fillId="0" borderId="40" xfId="0" applyNumberFormat="1" applyFont="1" applyFill="1" applyBorder="1" applyAlignment="1">
      <alignment horizontal="left" vertical="center" wrapText="1"/>
    </xf>
    <xf numFmtId="0" fontId="9" fillId="0" borderId="70" xfId="0" applyFont="1" applyFill="1" applyBorder="1"/>
    <xf numFmtId="0" fontId="9" fillId="0" borderId="74" xfId="0" applyFont="1" applyFill="1" applyBorder="1"/>
    <xf numFmtId="164" fontId="58" fillId="0" borderId="41" xfId="0" applyNumberFormat="1" applyFont="1" applyFill="1" applyBorder="1" applyAlignment="1">
      <alignment horizontal="left" vertical="center"/>
    </xf>
    <xf numFmtId="164" fontId="58" fillId="0" borderId="41" xfId="0" applyNumberFormat="1" applyFont="1" applyFill="1" applyBorder="1" applyAlignment="1">
      <alignment horizontal="right" vertical="top" wrapText="1"/>
    </xf>
    <xf numFmtId="0" fontId="58" fillId="0" borderId="61" xfId="0" applyNumberFormat="1" applyFont="1" applyFill="1" applyBorder="1" applyAlignment="1">
      <alignment horizontal="right" vertical="top" wrapText="1"/>
    </xf>
    <xf numFmtId="164" fontId="58" fillId="0" borderId="14" xfId="0" applyNumberFormat="1" applyFont="1" applyFill="1" applyBorder="1" applyAlignment="1">
      <alignment horizontal="left" vertical="center"/>
    </xf>
    <xf numFmtId="164" fontId="58" fillId="0" borderId="0" xfId="0" applyNumberFormat="1" applyFont="1" applyFill="1" applyBorder="1" applyAlignment="1">
      <alignment horizontal="left" vertical="center" wrapText="1"/>
    </xf>
    <xf numFmtId="164" fontId="58" fillId="0" borderId="32" xfId="0" applyNumberFormat="1" applyFont="1" applyFill="1" applyBorder="1" applyAlignment="1">
      <alignment horizontal="left" vertical="center" wrapText="1"/>
    </xf>
    <xf numFmtId="164" fontId="58" fillId="0" borderId="32" xfId="0" applyNumberFormat="1" applyFont="1" applyFill="1" applyBorder="1" applyAlignment="1">
      <alignment horizontal="right" vertical="top" wrapText="1"/>
    </xf>
    <xf numFmtId="0" fontId="58" fillId="0" borderId="64" xfId="0" applyNumberFormat="1" applyFont="1" applyFill="1" applyBorder="1" applyAlignment="1">
      <alignment horizontal="right" vertical="top" wrapText="1"/>
    </xf>
    <xf numFmtId="164" fontId="58" fillId="0" borderId="56" xfId="0" applyNumberFormat="1" applyFont="1" applyFill="1" applyBorder="1" applyAlignment="1">
      <alignment horizontal="left" vertical="center" wrapText="1"/>
    </xf>
    <xf numFmtId="1" fontId="58" fillId="0" borderId="61" xfId="0" applyNumberFormat="1" applyFont="1" applyFill="1" applyBorder="1" applyAlignment="1">
      <alignment horizontal="right" vertical="top" wrapText="1"/>
    </xf>
    <xf numFmtId="164" fontId="58" fillId="0" borderId="57" xfId="0" applyNumberFormat="1" applyFont="1" applyFill="1" applyBorder="1" applyAlignment="1">
      <alignment horizontal="left" vertical="center" wrapText="1"/>
    </xf>
    <xf numFmtId="0" fontId="96" fillId="0" borderId="32" xfId="0" applyFont="1" applyFill="1" applyBorder="1"/>
    <xf numFmtId="1" fontId="58" fillId="0" borderId="64" xfId="0" applyNumberFormat="1" applyFont="1" applyFill="1" applyBorder="1" applyAlignment="1">
      <alignment horizontal="right" vertical="top" wrapText="1"/>
    </xf>
    <xf numFmtId="164" fontId="58" fillId="21" borderId="56" xfId="0" applyNumberFormat="1" applyFont="1" applyFill="1" applyBorder="1" applyAlignment="1">
      <alignment horizontal="left" vertical="center"/>
    </xf>
    <xf numFmtId="164" fontId="58" fillId="21" borderId="41" xfId="0" applyNumberFormat="1" applyFont="1" applyFill="1" applyBorder="1" applyAlignment="1">
      <alignment horizontal="left" vertical="center"/>
    </xf>
    <xf numFmtId="164" fontId="58" fillId="21" borderId="41" xfId="0" applyNumberFormat="1" applyFont="1" applyFill="1" applyBorder="1" applyAlignment="1">
      <alignment horizontal="left" vertical="center" wrapText="1"/>
    </xf>
    <xf numFmtId="0" fontId="58" fillId="21" borderId="61" xfId="0" applyNumberFormat="1" applyFont="1" applyFill="1" applyBorder="1" applyAlignment="1">
      <alignment horizontal="right" vertical="top" wrapText="1"/>
    </xf>
    <xf numFmtId="164" fontId="58" fillId="21" borderId="14" xfId="0" applyNumberFormat="1" applyFont="1" applyFill="1" applyBorder="1" applyAlignment="1">
      <alignment horizontal="left" vertical="center"/>
    </xf>
    <xf numFmtId="164" fontId="58" fillId="21" borderId="0" xfId="0" applyNumberFormat="1" applyFont="1" applyFill="1" applyBorder="1" applyAlignment="1">
      <alignment horizontal="left" vertical="center"/>
    </xf>
    <xf numFmtId="164" fontId="58" fillId="21" borderId="0" xfId="0" applyNumberFormat="1" applyFont="1" applyFill="1" applyBorder="1" applyAlignment="1">
      <alignment horizontal="left" vertical="center" wrapText="1"/>
    </xf>
    <xf numFmtId="0" fontId="58" fillId="21" borderId="23" xfId="0" applyNumberFormat="1" applyFont="1" applyFill="1" applyBorder="1" applyAlignment="1">
      <alignment horizontal="right" vertical="top" wrapText="1"/>
    </xf>
    <xf numFmtId="164" fontId="58" fillId="21" borderId="57" xfId="0" applyNumberFormat="1" applyFont="1" applyFill="1" applyBorder="1" applyAlignment="1">
      <alignment horizontal="left" vertical="center"/>
    </xf>
    <xf numFmtId="164" fontId="58" fillId="21" borderId="43" xfId="0" applyNumberFormat="1" applyFont="1" applyFill="1" applyBorder="1" applyAlignment="1">
      <alignment horizontal="left" vertical="center"/>
    </xf>
    <xf numFmtId="164" fontId="58" fillId="21" borderId="43" xfId="0" applyNumberFormat="1" applyFont="1" applyFill="1" applyBorder="1" applyAlignment="1">
      <alignment horizontal="left" vertical="center" wrapText="1"/>
    </xf>
    <xf numFmtId="0" fontId="96" fillId="21" borderId="32" xfId="0" applyFont="1" applyFill="1" applyBorder="1"/>
    <xf numFmtId="0" fontId="58" fillId="21" borderId="64" xfId="0" applyNumberFormat="1" applyFont="1" applyFill="1" applyBorder="1" applyAlignment="1">
      <alignment horizontal="right" vertical="top" wrapText="1"/>
    </xf>
    <xf numFmtId="164" fontId="58" fillId="21" borderId="56" xfId="0" applyNumberFormat="1" applyFont="1" applyFill="1" applyBorder="1" applyAlignment="1">
      <alignment horizontal="left" vertical="center" wrapText="1"/>
    </xf>
    <xf numFmtId="0" fontId="58" fillId="21" borderId="63" xfId="0" applyNumberFormat="1" applyFont="1" applyFill="1" applyBorder="1" applyAlignment="1">
      <alignment horizontal="right" vertical="top" wrapText="1"/>
    </xf>
    <xf numFmtId="0" fontId="27" fillId="21" borderId="62" xfId="0" applyFont="1" applyFill="1" applyBorder="1" applyAlignment="1">
      <alignment horizontal="center" vertical="top" wrapText="1"/>
    </xf>
    <xf numFmtId="164" fontId="58" fillId="21" borderId="59" xfId="0" applyNumberFormat="1" applyFont="1" applyFill="1" applyBorder="1" applyAlignment="1">
      <alignment horizontal="left" vertical="center"/>
    </xf>
    <xf numFmtId="0" fontId="96" fillId="21" borderId="0" xfId="0" applyFont="1" applyFill="1" applyBorder="1" applyAlignment="1">
      <alignment vertical="center"/>
    </xf>
    <xf numFmtId="164" fontId="58" fillId="21" borderId="36" xfId="0" applyNumberFormat="1" applyFont="1" applyFill="1" applyBorder="1" applyAlignment="1">
      <alignment horizontal="left" vertical="center" wrapText="1"/>
    </xf>
    <xf numFmtId="0" fontId="96" fillId="21" borderId="36" xfId="0" applyFont="1" applyFill="1" applyBorder="1"/>
    <xf numFmtId="164" fontId="58" fillId="21" borderId="44" xfId="0" applyNumberFormat="1" applyFont="1" applyFill="1" applyBorder="1" applyAlignment="1">
      <alignment horizontal="left" vertical="center" wrapText="1"/>
    </xf>
    <xf numFmtId="164" fontId="58" fillId="21" borderId="32" xfId="0" applyNumberFormat="1" applyFont="1" applyFill="1" applyBorder="1" applyAlignment="1">
      <alignment horizontal="left" vertical="center" wrapText="1"/>
    </xf>
    <xf numFmtId="1" fontId="58" fillId="21" borderId="61" xfId="0" applyNumberFormat="1" applyFont="1" applyFill="1" applyBorder="1" applyAlignment="1">
      <alignment horizontal="right" vertical="top" wrapText="1"/>
    </xf>
    <xf numFmtId="164" fontId="58" fillId="21" borderId="57" xfId="0" applyNumberFormat="1" applyFont="1" applyFill="1" applyBorder="1" applyAlignment="1">
      <alignment horizontal="left" vertical="center" wrapText="1"/>
    </xf>
    <xf numFmtId="1" fontId="58" fillId="21" borderId="64" xfId="0" applyNumberFormat="1" applyFont="1" applyFill="1" applyBorder="1" applyAlignment="1">
      <alignment horizontal="right" vertical="top" wrapText="1"/>
    </xf>
    <xf numFmtId="0" fontId="58" fillId="21" borderId="41" xfId="0" applyFont="1" applyFill="1" applyBorder="1"/>
    <xf numFmtId="0" fontId="58" fillId="21" borderId="39" xfId="0" applyFont="1" applyFill="1" applyBorder="1"/>
    <xf numFmtId="0" fontId="58" fillId="21" borderId="32" xfId="0" applyFont="1" applyFill="1" applyBorder="1"/>
    <xf numFmtId="0" fontId="58" fillId="21" borderId="65" xfId="0" applyNumberFormat="1" applyFont="1" applyFill="1" applyBorder="1" applyAlignment="1">
      <alignment horizontal="right" vertical="top" wrapText="1"/>
    </xf>
    <xf numFmtId="166" fontId="27" fillId="21" borderId="10" xfId="0" applyNumberFormat="1" applyFont="1" applyFill="1" applyBorder="1" applyAlignment="1">
      <alignment horizontal="center" vertical="center" wrapText="1"/>
    </xf>
    <xf numFmtId="0" fontId="58" fillId="21" borderId="42" xfId="0" applyFont="1" applyFill="1" applyBorder="1" applyAlignment="1">
      <alignment horizontal="left" vertical="center" wrapText="1"/>
    </xf>
    <xf numFmtId="166" fontId="27" fillId="21" borderId="54" xfId="0" applyNumberFormat="1" applyFont="1" applyFill="1" applyBorder="1" applyAlignment="1">
      <alignment horizontal="left" vertical="top" wrapText="1"/>
    </xf>
    <xf numFmtId="166" fontId="27" fillId="21" borderId="14" xfId="0" applyNumberFormat="1" applyFont="1" applyFill="1" applyBorder="1" applyAlignment="1">
      <alignment horizontal="left" vertical="top"/>
    </xf>
    <xf numFmtId="166" fontId="27" fillId="21" borderId="54" xfId="0" applyNumberFormat="1" applyFont="1" applyFill="1" applyBorder="1" applyAlignment="1">
      <alignment horizontal="left" vertical="top"/>
    </xf>
    <xf numFmtId="166" fontId="27" fillId="21" borderId="46" xfId="0" applyNumberFormat="1" applyFont="1" applyFill="1" applyBorder="1" applyAlignment="1">
      <alignment horizontal="left" vertical="top" wrapText="1"/>
    </xf>
    <xf numFmtId="0" fontId="27" fillId="21" borderId="23" xfId="0" applyFont="1" applyFill="1" applyBorder="1" applyAlignment="1">
      <alignment horizontal="left" vertical="top" wrapText="1"/>
    </xf>
    <xf numFmtId="166" fontId="27" fillId="21" borderId="14" xfId="0" applyNumberFormat="1" applyFont="1" applyFill="1" applyBorder="1" applyAlignment="1">
      <alignment horizontal="center" vertical="center" wrapText="1"/>
    </xf>
    <xf numFmtId="0" fontId="27" fillId="21" borderId="23" xfId="0" applyFont="1" applyFill="1" applyBorder="1" applyAlignment="1">
      <alignment horizontal="left" vertical="center" wrapText="1"/>
    </xf>
    <xf numFmtId="0" fontId="58" fillId="21" borderId="25" xfId="0" applyFont="1" applyFill="1" applyBorder="1" applyAlignment="1">
      <alignment horizontal="left" vertical="top" wrapText="1"/>
    </xf>
    <xf numFmtId="164" fontId="58" fillId="21" borderId="59" xfId="0" applyNumberFormat="1" applyFont="1" applyFill="1" applyBorder="1" applyAlignment="1">
      <alignment horizontal="left" vertical="top" wrapText="1"/>
    </xf>
    <xf numFmtId="1" fontId="58" fillId="21" borderId="36" xfId="0" applyNumberFormat="1" applyFont="1" applyFill="1" applyBorder="1" applyAlignment="1">
      <alignment horizontal="center" vertical="top" wrapText="1"/>
    </xf>
    <xf numFmtId="164" fontId="58" fillId="21" borderId="14" xfId="0" applyNumberFormat="1" applyFont="1" applyFill="1" applyBorder="1" applyAlignment="1">
      <alignment horizontal="left" vertical="top" wrapText="1"/>
    </xf>
    <xf numFmtId="1" fontId="58" fillId="21" borderId="64" xfId="0" applyNumberFormat="1" applyFont="1" applyFill="1" applyBorder="1" applyAlignment="1">
      <alignment horizontal="center" vertical="top" wrapText="1"/>
    </xf>
    <xf numFmtId="166" fontId="27" fillId="21" borderId="31" xfId="0" applyNumberFormat="1" applyFont="1" applyFill="1" applyBorder="1" applyAlignment="1">
      <alignment horizontal="center" vertical="center" wrapText="1"/>
    </xf>
    <xf numFmtId="0" fontId="27" fillId="21" borderId="40" xfId="0" applyFont="1" applyFill="1" applyBorder="1" applyAlignment="1">
      <alignment horizontal="left" vertical="center" wrapText="1"/>
    </xf>
    <xf numFmtId="0" fontId="58" fillId="21" borderId="25" xfId="0" applyFont="1" applyFill="1" applyBorder="1" applyAlignment="1">
      <alignment vertical="top" wrapText="1"/>
    </xf>
    <xf numFmtId="165" fontId="58" fillId="21" borderId="66" xfId="0" applyNumberFormat="1" applyFont="1" applyFill="1" applyBorder="1" applyAlignment="1">
      <alignment horizontal="center" vertical="center" wrapText="1"/>
    </xf>
    <xf numFmtId="0" fontId="58" fillId="0" borderId="66" xfId="0" applyFont="1" applyFill="1" applyBorder="1" applyAlignment="1">
      <alignment horizontal="left" vertical="top" wrapText="1"/>
    </xf>
    <xf numFmtId="0" fontId="97" fillId="0" borderId="66" xfId="0" applyFont="1" applyBorder="1" applyAlignment="1">
      <alignment horizontal="center"/>
    </xf>
    <xf numFmtId="165" fontId="58" fillId="21" borderId="68" xfId="0" applyNumberFormat="1" applyFont="1" applyFill="1" applyBorder="1" applyAlignment="1">
      <alignment horizontal="center" vertical="center" wrapText="1"/>
    </xf>
    <xf numFmtId="0" fontId="58" fillId="0" borderId="68" xfId="0" applyFont="1" applyFill="1" applyBorder="1"/>
    <xf numFmtId="0" fontId="97" fillId="0" borderId="68" xfId="0" applyFont="1" applyBorder="1" applyAlignment="1">
      <alignment horizontal="center"/>
    </xf>
    <xf numFmtId="0" fontId="38" fillId="21" borderId="0" xfId="0" applyFont="1" applyFill="1" applyBorder="1"/>
    <xf numFmtId="0" fontId="58" fillId="0" borderId="68" xfId="0" applyFont="1" applyFill="1" applyBorder="1" applyAlignment="1">
      <alignment wrapText="1"/>
    </xf>
    <xf numFmtId="0" fontId="97" fillId="16" borderId="54" xfId="0" applyFont="1" applyFill="1" applyBorder="1" applyAlignment="1">
      <alignment horizontal="center"/>
    </xf>
    <xf numFmtId="0" fontId="97" fillId="0" borderId="68" xfId="0" applyFont="1" applyFill="1" applyBorder="1" applyAlignment="1">
      <alignment horizontal="center"/>
    </xf>
    <xf numFmtId="0" fontId="38" fillId="0" borderId="0" xfId="0" applyFont="1" applyFill="1" applyBorder="1"/>
    <xf numFmtId="0" fontId="58" fillId="0" borderId="68" xfId="0" applyFont="1" applyFill="1" applyBorder="1" applyAlignment="1">
      <alignment horizontal="left" vertical="top" wrapText="1"/>
    </xf>
    <xf numFmtId="0" fontId="58" fillId="0" borderId="73" xfId="0" applyFont="1" applyFill="1" applyBorder="1" applyAlignment="1">
      <alignment horizontal="left" vertical="center" wrapText="1"/>
    </xf>
    <xf numFmtId="0" fontId="58" fillId="0" borderId="85" xfId="0" applyFont="1" applyFill="1" applyBorder="1" applyAlignment="1">
      <alignment horizontal="left" vertical="top" wrapText="1"/>
    </xf>
    <xf numFmtId="0" fontId="58" fillId="0" borderId="75" xfId="0" applyFont="1" applyFill="1" applyBorder="1" applyAlignment="1">
      <alignment horizontal="left" vertical="center" wrapText="1"/>
    </xf>
    <xf numFmtId="0" fontId="58" fillId="0" borderId="72" xfId="0" applyFont="1" applyFill="1" applyBorder="1"/>
    <xf numFmtId="0" fontId="97" fillId="0" borderId="72" xfId="0" applyFont="1" applyFill="1" applyBorder="1" applyAlignment="1">
      <alignment horizontal="center"/>
    </xf>
    <xf numFmtId="165" fontId="58" fillId="0" borderId="66" xfId="0" applyNumberFormat="1" applyFont="1" applyFill="1" applyBorder="1" applyAlignment="1">
      <alignment horizontal="center" vertical="center" wrapText="1"/>
    </xf>
    <xf numFmtId="0" fontId="58" fillId="21" borderId="66" xfId="0" applyFont="1" applyFill="1" applyBorder="1"/>
    <xf numFmtId="165" fontId="58" fillId="0" borderId="68" xfId="0" applyNumberFormat="1" applyFont="1" applyFill="1" applyBorder="1" applyAlignment="1">
      <alignment horizontal="center" vertical="center" wrapText="1"/>
    </xf>
    <xf numFmtId="0" fontId="58" fillId="21" borderId="68" xfId="0" applyFont="1" applyFill="1" applyBorder="1"/>
    <xf numFmtId="0" fontId="97" fillId="21" borderId="68" xfId="0" applyFont="1" applyFill="1" applyBorder="1" applyAlignment="1">
      <alignment horizontal="center"/>
    </xf>
    <xf numFmtId="0" fontId="58" fillId="21" borderId="68" xfId="0" applyFont="1" applyFill="1" applyBorder="1" applyAlignment="1">
      <alignment wrapText="1"/>
    </xf>
    <xf numFmtId="164" fontId="58" fillId="0" borderId="66" xfId="0" applyNumberFormat="1" applyFont="1" applyFill="1" applyBorder="1" applyAlignment="1">
      <alignment vertical="top" wrapText="1"/>
    </xf>
    <xf numFmtId="0" fontId="97" fillId="0" borderId="54" xfId="0" applyFont="1" applyFill="1" applyBorder="1" applyAlignment="1">
      <alignment horizontal="center"/>
    </xf>
    <xf numFmtId="0" fontId="97" fillId="0" borderId="66" xfId="0" applyFont="1" applyFill="1" applyBorder="1" applyAlignment="1">
      <alignment horizontal="center"/>
    </xf>
    <xf numFmtId="164" fontId="58" fillId="0" borderId="68" xfId="0" applyNumberFormat="1" applyFont="1" applyFill="1" applyBorder="1" applyAlignment="1">
      <alignment vertical="top" wrapText="1"/>
    </xf>
    <xf numFmtId="0" fontId="58" fillId="0" borderId="20" xfId="0" applyFont="1" applyFill="1" applyBorder="1" applyAlignment="1">
      <alignment horizontal="left" vertical="center" wrapText="1"/>
    </xf>
    <xf numFmtId="0" fontId="58" fillId="0" borderId="69" xfId="0" applyFont="1" applyFill="1" applyBorder="1" applyAlignment="1">
      <alignment horizontal="left" vertical="center" wrapText="1"/>
    </xf>
    <xf numFmtId="164" fontId="58" fillId="0" borderId="71" xfId="0" applyNumberFormat="1" applyFont="1" applyFill="1" applyBorder="1" applyAlignment="1">
      <alignment vertical="top" wrapText="1"/>
    </xf>
    <xf numFmtId="0" fontId="97" fillId="0" borderId="71" xfId="0" applyFont="1" applyFill="1" applyBorder="1" applyAlignment="1">
      <alignment horizontal="center"/>
    </xf>
    <xf numFmtId="0" fontId="58" fillId="21" borderId="51" xfId="0" applyFont="1" applyFill="1" applyBorder="1" applyAlignment="1">
      <alignment horizontal="left" vertical="center" wrapText="1"/>
    </xf>
    <xf numFmtId="0" fontId="58" fillId="0" borderId="51" xfId="0" applyFont="1" applyFill="1" applyBorder="1"/>
    <xf numFmtId="0" fontId="58" fillId="0" borderId="22" xfId="0" applyFont="1" applyFill="1" applyBorder="1"/>
    <xf numFmtId="0" fontId="58" fillId="0" borderId="74" xfId="0" applyFont="1" applyFill="1" applyBorder="1"/>
    <xf numFmtId="164" fontId="58" fillId="0" borderId="51" xfId="0" applyNumberFormat="1" applyFont="1" applyFill="1" applyBorder="1" applyAlignment="1">
      <alignment vertical="top" wrapText="1"/>
    </xf>
    <xf numFmtId="164" fontId="58" fillId="0" borderId="22" xfId="0" applyNumberFormat="1" applyFont="1" applyFill="1" applyBorder="1" applyAlignment="1">
      <alignment vertical="top" wrapText="1"/>
    </xf>
    <xf numFmtId="0" fontId="34" fillId="21" borderId="21" xfId="0" applyFont="1" applyFill="1" applyBorder="1"/>
    <xf numFmtId="0" fontId="38" fillId="21" borderId="21" xfId="0" applyFont="1" applyFill="1" applyBorder="1"/>
    <xf numFmtId="164" fontId="58" fillId="0" borderId="74" xfId="0" applyNumberFormat="1" applyFont="1" applyFill="1" applyBorder="1" applyAlignment="1">
      <alignment vertical="top" wrapText="1"/>
    </xf>
    <xf numFmtId="0" fontId="97" fillId="0" borderId="71" xfId="0" applyFont="1" applyBorder="1" applyAlignment="1">
      <alignment horizontal="center"/>
    </xf>
    <xf numFmtId="0" fontId="109" fillId="21" borderId="0" xfId="0" applyFont="1" applyFill="1" applyBorder="1"/>
    <xf numFmtId="0" fontId="58" fillId="21" borderId="22" xfId="0" applyFont="1" applyFill="1" applyBorder="1"/>
    <xf numFmtId="0" fontId="58" fillId="0" borderId="68" xfId="173" applyFont="1" applyFill="1" applyBorder="1" applyAlignment="1">
      <alignment vertical="center" wrapText="1"/>
    </xf>
    <xf numFmtId="0" fontId="58" fillId="21" borderId="22" xfId="0" applyFont="1" applyFill="1" applyBorder="1" applyAlignment="1">
      <alignment horizontal="left" vertical="center"/>
    </xf>
    <xf numFmtId="0" fontId="58" fillId="0" borderId="71" xfId="173" applyFont="1" applyFill="1" applyBorder="1" applyAlignment="1">
      <alignment vertical="center" wrapText="1"/>
    </xf>
    <xf numFmtId="0" fontId="58" fillId="21" borderId="74" xfId="0" applyFont="1" applyFill="1" applyBorder="1" applyAlignment="1">
      <alignment horizontal="left" vertical="center"/>
    </xf>
    <xf numFmtId="0" fontId="78" fillId="0" borderId="0" xfId="0" applyFont="1" applyFill="1" applyBorder="1"/>
    <xf numFmtId="0" fontId="58" fillId="0" borderId="66" xfId="0" applyFont="1" applyFill="1" applyBorder="1"/>
    <xf numFmtId="0" fontId="58" fillId="21" borderId="71" xfId="0" applyFont="1" applyFill="1" applyBorder="1"/>
    <xf numFmtId="0" fontId="58" fillId="0" borderId="72" xfId="159" applyFont="1" applyFill="1" applyBorder="1" applyAlignment="1">
      <alignment horizontal="center" vertical="center" wrapText="1"/>
    </xf>
    <xf numFmtId="0" fontId="58" fillId="0" borderId="68" xfId="159" applyFont="1" applyFill="1" applyBorder="1" applyAlignment="1">
      <alignment horizontal="center" vertical="center" wrapText="1"/>
    </xf>
    <xf numFmtId="0" fontId="58" fillId="0" borderId="62" xfId="159" applyFont="1" applyFill="1" applyBorder="1" applyAlignment="1">
      <alignment horizontal="center" vertical="center" wrapText="1"/>
    </xf>
    <xf numFmtId="0" fontId="58" fillId="0" borderId="76" xfId="155" applyFont="1" applyFill="1" applyBorder="1" applyAlignment="1">
      <alignment vertical="center" wrapText="1"/>
    </xf>
    <xf numFmtId="0" fontId="58" fillId="0" borderId="85" xfId="0" applyFont="1" applyFill="1" applyBorder="1" applyAlignment="1">
      <alignment horizontal="center" vertical="center"/>
    </xf>
    <xf numFmtId="1" fontId="58" fillId="0" borderId="41" xfId="0" applyNumberFormat="1" applyFont="1" applyFill="1" applyBorder="1" applyAlignment="1">
      <alignment horizontal="right" vertical="top" wrapText="1"/>
    </xf>
    <xf numFmtId="1" fontId="58" fillId="0" borderId="43" xfId="0" applyNumberFormat="1" applyFont="1" applyFill="1" applyBorder="1" applyAlignment="1">
      <alignment horizontal="right" vertical="top" wrapText="1"/>
    </xf>
    <xf numFmtId="166" fontId="27" fillId="0" borderId="71" xfId="0" applyNumberFormat="1" applyFont="1" applyFill="1" applyBorder="1" applyAlignment="1">
      <alignment horizontal="center" vertical="top" wrapText="1"/>
    </xf>
    <xf numFmtId="0" fontId="57" fillId="0" borderId="71" xfId="0" applyFont="1" applyFill="1" applyBorder="1" applyAlignment="1">
      <alignment horizontal="left" vertical="top" wrapText="1"/>
    </xf>
    <xf numFmtId="0" fontId="58" fillId="0" borderId="70" xfId="0" applyFont="1" applyFill="1" applyBorder="1" applyAlignment="1">
      <alignment horizontal="left" vertical="center" wrapText="1"/>
    </xf>
    <xf numFmtId="164" fontId="58" fillId="0" borderId="70" xfId="0" applyNumberFormat="1" applyFont="1" applyFill="1" applyBorder="1" applyAlignment="1">
      <alignment horizontal="right" vertical="top" wrapText="1"/>
    </xf>
    <xf numFmtId="0" fontId="58" fillId="0" borderId="70" xfId="0" applyFont="1" applyFill="1" applyBorder="1" applyAlignment="1">
      <alignment vertical="top" wrapText="1"/>
    </xf>
    <xf numFmtId="0" fontId="27" fillId="0" borderId="74" xfId="0" applyFont="1" applyFill="1" applyBorder="1" applyAlignment="1">
      <alignment vertical="top"/>
    </xf>
    <xf numFmtId="0" fontId="27" fillId="28" borderId="46" xfId="138" applyFont="1" applyFill="1" applyBorder="1"/>
    <xf numFmtId="0" fontId="19" fillId="28" borderId="55" xfId="138" applyFont="1" applyFill="1" applyBorder="1"/>
    <xf numFmtId="0" fontId="19" fillId="28" borderId="83" xfId="138" applyFont="1" applyFill="1" applyBorder="1"/>
    <xf numFmtId="0" fontId="19" fillId="0" borderId="0" xfId="138" applyFont="1" applyFill="1" applyBorder="1"/>
    <xf numFmtId="0" fontId="19" fillId="0" borderId="23" xfId="138" applyNumberFormat="1" applyFont="1" applyFill="1" applyBorder="1" applyAlignment="1">
      <alignment horizontal="center"/>
    </xf>
    <xf numFmtId="0" fontId="19" fillId="0" borderId="0" xfId="138" applyFont="1" applyFill="1"/>
    <xf numFmtId="0" fontId="19" fillId="0" borderId="56" xfId="138" applyFont="1" applyFill="1" applyBorder="1" applyAlignment="1"/>
    <xf numFmtId="0" fontId="19" fillId="0" borderId="41" xfId="138" applyFont="1" applyFill="1" applyBorder="1"/>
    <xf numFmtId="0" fontId="19" fillId="0" borderId="41" xfId="138" applyNumberFormat="1" applyFont="1" applyFill="1" applyBorder="1" applyAlignment="1">
      <alignment horizontal="center"/>
    </xf>
    <xf numFmtId="0" fontId="19" fillId="0" borderId="61" xfId="138" applyFont="1" applyFill="1" applyBorder="1"/>
    <xf numFmtId="0" fontId="40" fillId="0" borderId="0" xfId="128" applyFont="1" applyFill="1" applyBorder="1" applyAlignment="1">
      <alignment horizontal="left" vertical="center"/>
    </xf>
    <xf numFmtId="0" fontId="19" fillId="0" borderId="58" xfId="138" applyFont="1" applyFill="1" applyBorder="1" applyAlignment="1"/>
    <xf numFmtId="0" fontId="19" fillId="0" borderId="39" xfId="138" applyFont="1" applyFill="1" applyBorder="1"/>
    <xf numFmtId="0" fontId="19" fillId="0" borderId="39" xfId="138" applyNumberFormat="1" applyFont="1" applyFill="1" applyBorder="1" applyAlignment="1">
      <alignment horizontal="center"/>
    </xf>
    <xf numFmtId="0" fontId="19" fillId="0" borderId="63" xfId="138" applyFont="1" applyFill="1" applyBorder="1"/>
    <xf numFmtId="0" fontId="40" fillId="0" borderId="0" xfId="128" applyFont="1" applyFill="1" applyBorder="1" applyAlignment="1">
      <alignment vertical="center"/>
    </xf>
    <xf numFmtId="0" fontId="19" fillId="21" borderId="39" xfId="128" applyFont="1" applyFill="1" applyBorder="1" applyAlignment="1">
      <alignment vertical="center" wrapText="1"/>
    </xf>
    <xf numFmtId="0" fontId="19" fillId="21" borderId="63" xfId="128" applyFont="1" applyFill="1" applyBorder="1" applyAlignment="1">
      <alignment vertical="center" wrapText="1"/>
    </xf>
    <xf numFmtId="0" fontId="19" fillId="21" borderId="58" xfId="128" applyFont="1" applyFill="1" applyBorder="1" applyAlignment="1">
      <alignment vertical="center"/>
    </xf>
    <xf numFmtId="0" fontId="34" fillId="0" borderId="39" xfId="0" applyFont="1" applyFill="1" applyBorder="1"/>
    <xf numFmtId="0" fontId="34" fillId="0" borderId="63" xfId="0" applyFont="1" applyFill="1" applyBorder="1"/>
    <xf numFmtId="0" fontId="19" fillId="0" borderId="57" xfId="138" applyFont="1" applyFill="1" applyBorder="1"/>
    <xf numFmtId="0" fontId="19" fillId="21" borderId="44" xfId="138" applyFont="1" applyFill="1" applyBorder="1"/>
    <xf numFmtId="0" fontId="19" fillId="0" borderId="44" xfId="138" applyNumberFormat="1" applyFont="1" applyFill="1" applyBorder="1" applyAlignment="1">
      <alignment horizontal="center"/>
    </xf>
    <xf numFmtId="0" fontId="19" fillId="21" borderId="65" xfId="138" applyFont="1" applyFill="1" applyBorder="1"/>
    <xf numFmtId="0" fontId="34" fillId="29" borderId="10" xfId="141" applyFont="1" applyFill="1" applyBorder="1"/>
    <xf numFmtId="0" fontId="34" fillId="29" borderId="26" xfId="141" applyFont="1" applyFill="1" applyBorder="1" applyAlignment="1">
      <alignment horizontal="left"/>
    </xf>
    <xf numFmtId="0" fontId="34" fillId="29" borderId="26" xfId="141" applyFont="1" applyFill="1" applyBorder="1"/>
    <xf numFmtId="0" fontId="34" fillId="29" borderId="26" xfId="141" applyFont="1" applyFill="1" applyBorder="1" applyAlignment="1"/>
    <xf numFmtId="0" fontId="35" fillId="29" borderId="27" xfId="141" applyFont="1" applyFill="1" applyBorder="1" applyAlignment="1">
      <alignment horizontal="left"/>
    </xf>
    <xf numFmtId="0" fontId="35" fillId="29" borderId="28" xfId="141" applyFont="1" applyFill="1" applyBorder="1" applyAlignment="1">
      <alignment horizontal="left"/>
    </xf>
    <xf numFmtId="0" fontId="35" fillId="29" borderId="30" xfId="141" applyFont="1" applyFill="1" applyBorder="1" applyAlignment="1">
      <alignment horizontal="left"/>
    </xf>
    <xf numFmtId="0" fontId="34" fillId="29" borderId="31" xfId="141" applyFont="1" applyFill="1" applyBorder="1"/>
    <xf numFmtId="0" fontId="34" fillId="29" borderId="32" xfId="141" applyFont="1" applyFill="1" applyBorder="1" applyAlignment="1">
      <alignment horizontal="left"/>
    </xf>
    <xf numFmtId="0" fontId="34" fillId="29" borderId="32" xfId="141" applyFont="1" applyFill="1" applyBorder="1"/>
    <xf numFmtId="0" fontId="36" fillId="29" borderId="32" xfId="141" applyFont="1" applyFill="1" applyBorder="1"/>
    <xf numFmtId="0" fontId="36" fillId="29" borderId="32" xfId="141" applyFont="1" applyFill="1" applyBorder="1" applyAlignment="1">
      <alignment horizontal="left"/>
    </xf>
    <xf numFmtId="0" fontId="37" fillId="29" borderId="33" xfId="141" applyFont="1" applyFill="1" applyBorder="1" applyAlignment="1">
      <alignment horizontal="left"/>
    </xf>
    <xf numFmtId="0" fontId="37" fillId="29" borderId="34" xfId="141" applyFont="1" applyFill="1" applyBorder="1"/>
    <xf numFmtId="0" fontId="34" fillId="29" borderId="36" xfId="191" applyFont="1" applyFill="1" applyBorder="1" applyAlignment="1"/>
    <xf numFmtId="164" fontId="34" fillId="29" borderId="36" xfId="170" applyNumberFormat="1" applyFont="1" applyFill="1" applyBorder="1" applyAlignment="1">
      <alignment horizontal="center" vertical="top"/>
    </xf>
    <xf numFmtId="0" fontId="19" fillId="29" borderId="0" xfId="141" applyFont="1" applyFill="1" applyBorder="1"/>
    <xf numFmtId="0" fontId="19" fillId="29" borderId="23" xfId="141" applyFont="1" applyFill="1" applyBorder="1"/>
    <xf numFmtId="0" fontId="34" fillId="29" borderId="39" xfId="191" applyFont="1" applyFill="1" applyBorder="1" applyAlignment="1"/>
    <xf numFmtId="164" fontId="34" fillId="29" borderId="39" xfId="170" applyNumberFormat="1" applyFont="1" applyFill="1" applyBorder="1" applyAlignment="1">
      <alignment horizontal="center" vertical="top"/>
    </xf>
    <xf numFmtId="0" fontId="19" fillId="29" borderId="37" xfId="141" applyFont="1" applyFill="1" applyBorder="1"/>
    <xf numFmtId="0" fontId="34" fillId="29" borderId="0" xfId="191" applyFont="1" applyFill="1" applyBorder="1" applyAlignment="1"/>
    <xf numFmtId="164" fontId="38" fillId="29" borderId="0" xfId="170" applyNumberFormat="1" applyFont="1" applyFill="1" applyBorder="1" applyAlignment="1">
      <alignment horizontal="center" vertical="top"/>
    </xf>
    <xf numFmtId="0" fontId="37" fillId="29" borderId="0" xfId="141" applyFont="1" applyFill="1" applyBorder="1" applyAlignment="1">
      <alignment horizontal="left"/>
    </xf>
    <xf numFmtId="0" fontId="37" fillId="29" borderId="23" xfId="141" applyFont="1" applyFill="1" applyBorder="1"/>
    <xf numFmtId="0" fontId="34" fillId="29" borderId="32" xfId="191" applyFont="1" applyFill="1" applyBorder="1" applyAlignment="1"/>
    <xf numFmtId="164" fontId="34" fillId="29" borderId="32" xfId="170" applyNumberFormat="1" applyFont="1" applyFill="1" applyBorder="1" applyAlignment="1">
      <alignment horizontal="center" vertical="top"/>
    </xf>
    <xf numFmtId="0" fontId="37" fillId="29" borderId="32" xfId="141" applyFont="1" applyFill="1" applyBorder="1" applyAlignment="1">
      <alignment horizontal="left"/>
    </xf>
    <xf numFmtId="0" fontId="37" fillId="29" borderId="40" xfId="141" applyFont="1" applyFill="1" applyBorder="1"/>
    <xf numFmtId="0" fontId="21" fillId="0" borderId="24" xfId="141" applyFont="1" applyFill="1" applyBorder="1" applyAlignment="1">
      <alignment horizontal="left" vertical="center" wrapText="1"/>
    </xf>
    <xf numFmtId="0" fontId="34" fillId="0" borderId="39" xfId="191" applyFont="1" applyFill="1" applyBorder="1" applyAlignment="1">
      <alignment horizontal="left" wrapText="1"/>
    </xf>
    <xf numFmtId="0" fontId="34" fillId="0" borderId="44" xfId="191" applyFont="1" applyFill="1" applyBorder="1" applyAlignment="1">
      <alignment horizontal="left" wrapText="1"/>
    </xf>
    <xf numFmtId="0" fontId="34" fillId="0" borderId="32" xfId="191" applyFont="1" applyFill="1" applyBorder="1" applyAlignment="1">
      <alignment horizontal="left" wrapText="1"/>
    </xf>
    <xf numFmtId="0" fontId="32" fillId="14" borderId="46" xfId="141" applyFont="1" applyFill="1" applyBorder="1" applyAlignment="1">
      <alignment horizontal="center" vertical="center"/>
    </xf>
    <xf numFmtId="0" fontId="19" fillId="0" borderId="37" xfId="129" applyFont="1" applyFill="1" applyBorder="1" applyAlignment="1">
      <alignment horizontal="center" vertical="center"/>
    </xf>
    <xf numFmtId="0" fontId="43" fillId="14" borderId="50" xfId="141" applyFont="1" applyFill="1" applyBorder="1" applyAlignment="1">
      <alignment horizontal="center"/>
    </xf>
    <xf numFmtId="0" fontId="33" fillId="14" borderId="51" xfId="141" applyFont="1" applyFill="1" applyBorder="1" applyAlignment="1">
      <alignment horizontal="center"/>
    </xf>
    <xf numFmtId="0" fontId="44" fillId="14" borderId="20" xfId="141" applyFont="1" applyFill="1" applyBorder="1" applyAlignment="1">
      <alignment horizontal="center"/>
    </xf>
    <xf numFmtId="0" fontId="44" fillId="14" borderId="37" xfId="141" applyFont="1" applyFill="1" applyBorder="1" applyAlignment="1">
      <alignment horizontal="center"/>
    </xf>
    <xf numFmtId="0" fontId="43" fillId="14" borderId="54" xfId="141" applyFont="1" applyFill="1" applyBorder="1" applyAlignment="1">
      <alignment horizontal="center"/>
    </xf>
    <xf numFmtId="0" fontId="19" fillId="0" borderId="20" xfId="141" applyFont="1" applyFill="1" applyBorder="1" applyAlignment="1">
      <alignment horizontal="center" vertical="top" wrapText="1"/>
    </xf>
    <xf numFmtId="0" fontId="30" fillId="25" borderId="24" xfId="141" applyFont="1" applyFill="1" applyBorder="1" applyAlignment="1">
      <alignment horizontal="center" vertical="center"/>
    </xf>
    <xf numFmtId="0" fontId="25" fillId="0" borderId="10" xfId="141" applyFont="1" applyFill="1" applyBorder="1" applyAlignment="1">
      <alignment horizontal="center" wrapText="1"/>
    </xf>
    <xf numFmtId="0" fontId="28" fillId="0" borderId="14" xfId="141" applyFont="1" applyFill="1" applyBorder="1" applyAlignment="1">
      <alignment horizontal="center" vertical="center"/>
    </xf>
    <xf numFmtId="0" fontId="29" fillId="0" borderId="14" xfId="141" applyFont="1" applyFill="1" applyBorder="1" applyAlignment="1">
      <alignment horizontal="center" vertical="center" wrapText="1"/>
    </xf>
    <xf numFmtId="0" fontId="29" fillId="0" borderId="14" xfId="141" applyFont="1" applyFill="1" applyBorder="1" applyAlignment="1">
      <alignment horizontal="center" vertical="center"/>
    </xf>
    <xf numFmtId="0" fontId="30" fillId="25" borderId="25" xfId="138" applyFont="1" applyFill="1" applyBorder="1" applyAlignment="1">
      <alignment horizontal="center" vertical="center"/>
    </xf>
    <xf numFmtId="0" fontId="32" fillId="25" borderId="25" xfId="141" applyFont="1" applyFill="1" applyBorder="1" applyAlignment="1">
      <alignment horizontal="center" vertical="center"/>
    </xf>
    <xf numFmtId="0" fontId="34" fillId="0" borderId="10" xfId="141" applyFont="1" applyFill="1" applyBorder="1" applyAlignment="1">
      <alignment horizontal="left"/>
    </xf>
    <xf numFmtId="0" fontId="34" fillId="29" borderId="31" xfId="141" applyFont="1" applyFill="1" applyBorder="1" applyAlignment="1">
      <alignment horizontal="left" vertical="top" wrapText="1"/>
    </xf>
    <xf numFmtId="0" fontId="34" fillId="0" borderId="41" xfId="191" applyFont="1" applyFill="1" applyBorder="1" applyAlignment="1">
      <alignment horizontal="left" wrapText="1"/>
    </xf>
    <xf numFmtId="166" fontId="28" fillId="0" borderId="54" xfId="0" applyNumberFormat="1" applyFont="1" applyFill="1" applyBorder="1" applyAlignment="1">
      <alignment horizontal="center" vertical="top" wrapText="1"/>
    </xf>
    <xf numFmtId="0" fontId="48" fillId="0" borderId="54" xfId="0" applyFont="1" applyFill="1" applyBorder="1" applyAlignment="1">
      <alignment horizontal="left" vertical="top" wrapText="1"/>
    </xf>
    <xf numFmtId="0" fontId="28" fillId="21" borderId="54" xfId="0" applyFont="1" applyFill="1" applyBorder="1" applyAlignment="1">
      <alignment horizontal="center" vertical="center" wrapText="1"/>
    </xf>
    <xf numFmtId="166" fontId="28" fillId="0" borderId="46" xfId="0" applyNumberFormat="1" applyFont="1" applyFill="1" applyBorder="1" applyAlignment="1">
      <alignment horizontal="center" vertical="top" wrapText="1"/>
    </xf>
    <xf numFmtId="0" fontId="48" fillId="0" borderId="54" xfId="0" applyFont="1" applyFill="1" applyBorder="1" applyAlignment="1">
      <alignment horizontal="center" vertical="center"/>
    </xf>
    <xf numFmtId="0" fontId="48" fillId="0" borderId="25" xfId="0" applyFont="1" applyFill="1" applyBorder="1" applyAlignment="1">
      <alignment horizontal="left" vertical="top" wrapText="1"/>
    </xf>
    <xf numFmtId="0" fontId="48" fillId="0" borderId="58" xfId="0" applyFont="1" applyFill="1" applyBorder="1" applyAlignment="1">
      <alignment horizontal="left" vertical="top" wrapText="1"/>
    </xf>
    <xf numFmtId="0" fontId="48" fillId="0" borderId="58" xfId="0" applyFont="1" applyFill="1" applyBorder="1" applyAlignment="1">
      <alignment horizontal="left" vertical="top"/>
    </xf>
    <xf numFmtId="0" fontId="48" fillId="0" borderId="57" xfId="0" applyFont="1" applyFill="1" applyBorder="1" applyAlignment="1">
      <alignment horizontal="left" vertical="top" wrapText="1"/>
    </xf>
    <xf numFmtId="0" fontId="48" fillId="21" borderId="24" xfId="0" applyFont="1" applyFill="1" applyBorder="1" applyAlignment="1">
      <alignment horizontal="left" vertical="top" wrapText="1"/>
    </xf>
    <xf numFmtId="0" fontId="48" fillId="21" borderId="57" xfId="0" applyFont="1" applyFill="1" applyBorder="1" applyAlignment="1">
      <alignment horizontal="left" vertical="top" wrapText="1"/>
    </xf>
    <xf numFmtId="0" fontId="48" fillId="0" borderId="24" xfId="0" applyFont="1" applyFill="1" applyBorder="1" applyAlignment="1">
      <alignment horizontal="left" vertical="top" wrapText="1"/>
    </xf>
    <xf numFmtId="0" fontId="48" fillId="21" borderId="54" xfId="0" applyFont="1" applyFill="1" applyBorder="1" applyAlignment="1">
      <alignment horizontal="center" vertical="center" wrapText="1"/>
    </xf>
    <xf numFmtId="0" fontId="48" fillId="0" borderId="56" xfId="0" applyFont="1" applyFill="1" applyBorder="1" applyAlignment="1">
      <alignment horizontal="left" vertical="top" wrapText="1"/>
    </xf>
    <xf numFmtId="0" fontId="48" fillId="0" borderId="25" xfId="0" applyFont="1" applyFill="1" applyBorder="1" applyAlignment="1">
      <alignment horizontal="left" vertical="center" wrapText="1"/>
    </xf>
    <xf numFmtId="0" fontId="48" fillId="0" borderId="60" xfId="0" applyFont="1" applyFill="1" applyBorder="1" applyAlignment="1">
      <alignment horizontal="left" vertical="top" wrapText="1"/>
    </xf>
    <xf numFmtId="0" fontId="48" fillId="0" borderId="59" xfId="0" applyFont="1" applyFill="1" applyBorder="1" applyAlignment="1">
      <alignment horizontal="left" vertical="top" wrapText="1"/>
    </xf>
    <xf numFmtId="166" fontId="28" fillId="0" borderId="24" xfId="0" applyNumberFormat="1" applyFont="1" applyFill="1" applyBorder="1" applyAlignment="1">
      <alignment horizontal="center" vertical="top" wrapText="1"/>
    </xf>
    <xf numFmtId="0" fontId="28" fillId="21" borderId="24" xfId="0" applyFont="1" applyFill="1" applyBorder="1" applyAlignment="1">
      <alignment horizontal="center" vertical="center" wrapText="1"/>
    </xf>
    <xf numFmtId="0" fontId="48" fillId="21" borderId="58" xfId="0" applyFont="1" applyFill="1" applyBorder="1" applyAlignment="1">
      <alignment horizontal="left" vertical="top" wrapText="1"/>
    </xf>
    <xf numFmtId="0" fontId="48" fillId="21" borderId="54" xfId="0" applyFont="1" applyFill="1" applyBorder="1" applyAlignment="1">
      <alignment horizontal="left" vertical="top" wrapText="1"/>
    </xf>
    <xf numFmtId="0" fontId="48" fillId="21" borderId="56" xfId="0" applyFont="1" applyFill="1" applyBorder="1" applyAlignment="1">
      <alignment horizontal="left" vertical="top" wrapText="1"/>
    </xf>
    <xf numFmtId="0" fontId="48" fillId="0" borderId="24" xfId="0" applyFont="1" applyFill="1" applyBorder="1" applyAlignment="1">
      <alignment horizontal="center" vertical="center" wrapText="1"/>
    </xf>
    <xf numFmtId="0" fontId="48" fillId="0" borderId="82" xfId="0" applyFont="1" applyFill="1" applyBorder="1" applyAlignment="1">
      <alignment horizontal="center" vertical="center" wrapText="1"/>
    </xf>
    <xf numFmtId="0" fontId="48" fillId="0" borderId="25" xfId="0" applyFont="1" applyFill="1" applyBorder="1" applyAlignment="1">
      <alignment horizontal="center" vertical="center" wrapText="1"/>
    </xf>
    <xf numFmtId="0" fontId="48" fillId="21" borderId="54" xfId="0" applyFont="1" applyFill="1" applyBorder="1" applyAlignment="1">
      <alignment horizontal="center" vertical="center"/>
    </xf>
    <xf numFmtId="0" fontId="54" fillId="14" borderId="54" xfId="0" applyFont="1" applyFill="1" applyBorder="1" applyAlignment="1">
      <alignment horizontal="center" vertical="top" wrapText="1"/>
    </xf>
    <xf numFmtId="165" fontId="48" fillId="21" borderId="54" xfId="0" applyNumberFormat="1" applyFont="1" applyFill="1" applyBorder="1" applyAlignment="1">
      <alignment horizontal="left" vertical="center" wrapText="1"/>
    </xf>
    <xf numFmtId="166" fontId="28" fillId="0" borderId="25" xfId="0" applyNumberFormat="1" applyFont="1" applyFill="1" applyBorder="1" applyAlignment="1">
      <alignment horizontal="center" vertical="top" wrapText="1"/>
    </xf>
    <xf numFmtId="166" fontId="28" fillId="21" borderId="54" xfId="0" applyNumberFormat="1" applyFont="1" applyFill="1" applyBorder="1" applyAlignment="1">
      <alignment horizontal="center" vertical="top" wrapText="1"/>
    </xf>
    <xf numFmtId="0" fontId="48" fillId="0" borderId="46" xfId="0" applyFont="1" applyFill="1" applyBorder="1" applyAlignment="1">
      <alignment horizontal="left" vertical="top" wrapText="1"/>
    </xf>
    <xf numFmtId="0" fontId="48" fillId="21" borderId="68" xfId="0" applyFont="1" applyFill="1" applyBorder="1" applyAlignment="1">
      <alignment horizontal="center" vertical="center"/>
    </xf>
    <xf numFmtId="166" fontId="28" fillId="21" borderId="24" xfId="0" applyNumberFormat="1" applyFont="1" applyFill="1" applyBorder="1" applyAlignment="1">
      <alignment horizontal="center" vertical="top"/>
    </xf>
    <xf numFmtId="0" fontId="48" fillId="0" borderId="62" xfId="0" applyFont="1" applyFill="1" applyBorder="1" applyAlignment="1">
      <alignment horizontal="center" vertical="top" wrapText="1"/>
    </xf>
    <xf numFmtId="0" fontId="48" fillId="21" borderId="24" xfId="0" applyFont="1" applyFill="1" applyBorder="1" applyAlignment="1">
      <alignment horizontal="center" vertical="center"/>
    </xf>
    <xf numFmtId="0" fontId="48" fillId="0" borderId="54" xfId="0" applyFont="1" applyFill="1" applyBorder="1" applyAlignment="1">
      <alignment horizontal="center" vertical="top" wrapText="1"/>
    </xf>
    <xf numFmtId="0" fontId="48" fillId="0" borderId="54" xfId="0" applyFont="1" applyFill="1" applyBorder="1" applyAlignment="1">
      <alignment horizontal="center" vertical="center" wrapText="1"/>
    </xf>
    <xf numFmtId="166" fontId="28" fillId="21" borderId="54" xfId="0" applyNumberFormat="1" applyFont="1" applyFill="1" applyBorder="1" applyAlignment="1">
      <alignment horizontal="center" vertical="top"/>
    </xf>
    <xf numFmtId="166" fontId="28" fillId="0" borderId="54" xfId="0" applyNumberFormat="1" applyFont="1" applyFill="1" applyBorder="1" applyAlignment="1">
      <alignment horizontal="center" vertical="top"/>
    </xf>
    <xf numFmtId="166" fontId="28" fillId="0" borderId="25" xfId="0" applyNumberFormat="1" applyFont="1" applyFill="1" applyBorder="1" applyAlignment="1">
      <alignment horizontal="center" vertical="top"/>
    </xf>
    <xf numFmtId="0" fontId="48" fillId="21" borderId="25" xfId="0" applyFont="1" applyFill="1" applyBorder="1" applyAlignment="1">
      <alignment horizontal="center" vertical="top"/>
    </xf>
    <xf numFmtId="0" fontId="48" fillId="0" borderId="42" xfId="0" applyFont="1" applyFill="1" applyBorder="1" applyAlignment="1">
      <alignment horizontal="left" vertical="top" wrapText="1"/>
    </xf>
    <xf numFmtId="0" fontId="48" fillId="21" borderId="46" xfId="0" applyFont="1" applyFill="1" applyBorder="1" applyAlignment="1">
      <alignment horizontal="center" vertical="top" wrapText="1"/>
    </xf>
    <xf numFmtId="166" fontId="28" fillId="0" borderId="24" xfId="0" applyNumberFormat="1" applyFont="1" applyFill="1" applyBorder="1" applyAlignment="1">
      <alignment horizontal="center" vertical="top"/>
    </xf>
    <xf numFmtId="0" fontId="48" fillId="21" borderId="56" xfId="169" applyFont="1" applyFill="1" applyBorder="1" applyAlignment="1">
      <alignment horizontal="left" vertical="top" wrapText="1"/>
    </xf>
    <xf numFmtId="0" fontId="48" fillId="21" borderId="58" xfId="169" applyFont="1" applyFill="1" applyBorder="1" applyAlignment="1">
      <alignment horizontal="left" vertical="top" wrapText="1"/>
    </xf>
    <xf numFmtId="0" fontId="51" fillId="0" borderId="25" xfId="0" applyFont="1" applyFill="1" applyBorder="1" applyAlignment="1">
      <alignment horizontal="center" vertical="center" wrapText="1"/>
    </xf>
    <xf numFmtId="0" fontId="28" fillId="21" borderId="63" xfId="0" applyFont="1" applyFill="1" applyBorder="1" applyAlignment="1">
      <alignment horizontal="center" vertical="top" wrapText="1"/>
    </xf>
    <xf numFmtId="0" fontId="52" fillId="0" borderId="54" xfId="0" applyFont="1" applyFill="1" applyBorder="1" applyAlignment="1">
      <alignment horizontal="center" vertical="center"/>
    </xf>
    <xf numFmtId="0" fontId="48" fillId="0" borderId="50" xfId="0" applyFont="1" applyFill="1" applyBorder="1" applyAlignment="1">
      <alignment horizontal="left" vertical="top" wrapText="1"/>
    </xf>
    <xf numFmtId="0" fontId="48" fillId="21" borderId="79" xfId="0" applyFont="1" applyFill="1" applyBorder="1" applyAlignment="1">
      <alignment horizontal="center" vertical="center"/>
    </xf>
    <xf numFmtId="0" fontId="48" fillId="0" borderId="67" xfId="0" applyFont="1" applyFill="1" applyBorder="1" applyAlignment="1">
      <alignment horizontal="left" vertical="top" wrapText="1"/>
    </xf>
    <xf numFmtId="0" fontId="48" fillId="0" borderId="50" xfId="0" applyFont="1" applyFill="1" applyBorder="1" applyAlignment="1">
      <alignment horizontal="left" vertical="center" wrapText="1"/>
    </xf>
    <xf numFmtId="0" fontId="48" fillId="0" borderId="67" xfId="0" applyFont="1" applyFill="1" applyBorder="1" applyAlignment="1">
      <alignment horizontal="left" vertical="center" wrapText="1"/>
    </xf>
    <xf numFmtId="0" fontId="48" fillId="0" borderId="69" xfId="0" applyFont="1" applyFill="1" applyBorder="1" applyAlignment="1">
      <alignment horizontal="left" vertical="center"/>
    </xf>
    <xf numFmtId="0" fontId="48" fillId="0" borderId="25" xfId="0" applyFont="1" applyFill="1" applyBorder="1" applyAlignment="1">
      <alignment horizontal="center" vertical="top" wrapText="1"/>
    </xf>
    <xf numFmtId="0" fontId="48" fillId="21" borderId="38" xfId="0" applyFont="1" applyFill="1" applyBorder="1" applyAlignment="1">
      <alignment horizontal="left" vertical="top" wrapText="1"/>
    </xf>
    <xf numFmtId="0" fontId="52" fillId="0" borderId="68" xfId="0" applyFont="1" applyFill="1" applyBorder="1" applyAlignment="1">
      <alignment horizontal="center" vertical="center" wrapText="1"/>
    </xf>
    <xf numFmtId="0" fontId="48" fillId="0" borderId="37" xfId="0" applyFont="1" applyFill="1" applyBorder="1" applyAlignment="1">
      <alignment horizontal="left" vertical="top" wrapText="1"/>
    </xf>
    <xf numFmtId="0" fontId="52" fillId="0" borderId="62" xfId="0" applyFont="1" applyFill="1" applyBorder="1" applyAlignment="1">
      <alignment horizontal="center" vertical="center" wrapText="1"/>
    </xf>
    <xf numFmtId="0" fontId="48" fillId="0" borderId="62" xfId="0" applyFont="1" applyFill="1" applyBorder="1" applyAlignment="1">
      <alignment horizontal="left" vertical="top" wrapText="1"/>
    </xf>
    <xf numFmtId="0" fontId="48" fillId="0" borderId="77" xfId="0" applyFont="1" applyFill="1" applyBorder="1" applyAlignment="1">
      <alignment horizontal="left" vertical="top" wrapText="1"/>
    </xf>
    <xf numFmtId="0" fontId="52" fillId="0" borderId="66" xfId="0" applyFont="1" applyFill="1" applyBorder="1" applyAlignment="1">
      <alignment horizontal="center" vertical="center" wrapText="1"/>
    </xf>
    <xf numFmtId="0" fontId="34" fillId="21" borderId="38" xfId="0" applyFont="1" applyFill="1" applyBorder="1" applyAlignment="1">
      <alignment horizontal="left" vertical="center"/>
    </xf>
    <xf numFmtId="0" fontId="51" fillId="21" borderId="37" xfId="0" applyFont="1" applyFill="1" applyBorder="1" applyAlignment="1">
      <alignment vertical="top" wrapText="1"/>
    </xf>
    <xf numFmtId="0" fontId="48" fillId="21" borderId="76" xfId="0" applyFont="1" applyFill="1" applyBorder="1" applyAlignment="1">
      <alignment horizontal="center" vertical="center"/>
    </xf>
    <xf numFmtId="0" fontId="51" fillId="0" borderId="37" xfId="0" applyFont="1" applyFill="1" applyBorder="1" applyAlignment="1">
      <alignment horizontal="left" vertical="top" wrapText="1"/>
    </xf>
    <xf numFmtId="0" fontId="51" fillId="0" borderId="37" xfId="0" applyFont="1" applyFill="1" applyBorder="1" applyAlignment="1">
      <alignment vertical="top" wrapText="1"/>
    </xf>
    <xf numFmtId="0" fontId="48" fillId="21" borderId="74" xfId="0" applyFont="1" applyFill="1" applyBorder="1" applyAlignment="1">
      <alignment horizontal="center" vertical="top"/>
    </xf>
    <xf numFmtId="0" fontId="48" fillId="21" borderId="51" xfId="0" applyFont="1" applyFill="1" applyBorder="1" applyAlignment="1">
      <alignment horizontal="center" vertical="center"/>
    </xf>
    <xf numFmtId="0" fontId="51" fillId="21" borderId="37" xfId="0" applyFont="1" applyFill="1" applyBorder="1" applyAlignment="1">
      <alignment horizontal="left"/>
    </xf>
    <xf numFmtId="0" fontId="48" fillId="21" borderId="22" xfId="0" applyFont="1" applyFill="1" applyBorder="1" applyAlignment="1">
      <alignment horizontal="center" vertical="center"/>
    </xf>
    <xf numFmtId="166" fontId="28" fillId="21" borderId="25" xfId="0" applyNumberFormat="1" applyFont="1" applyFill="1" applyBorder="1" applyAlignment="1">
      <alignment horizontal="center" vertical="top" wrapText="1"/>
    </xf>
    <xf numFmtId="0" fontId="48" fillId="0" borderId="62" xfId="0" applyFont="1" applyFill="1" applyBorder="1" applyAlignment="1">
      <alignment horizontal="center" vertical="center" wrapText="1"/>
    </xf>
    <xf numFmtId="0" fontId="48" fillId="0" borderId="68" xfId="0" applyFont="1" applyFill="1" applyBorder="1" applyAlignment="1">
      <alignment horizontal="center" vertical="center" wrapText="1"/>
    </xf>
    <xf numFmtId="0" fontId="48" fillId="0" borderId="71" xfId="0" applyFont="1" applyFill="1" applyBorder="1" applyAlignment="1">
      <alignment horizontal="center" vertical="center" wrapText="1"/>
    </xf>
    <xf numFmtId="0" fontId="48" fillId="21" borderId="25" xfId="0" applyFont="1" applyFill="1" applyBorder="1" applyAlignment="1">
      <alignment horizontal="left" vertical="top" wrapText="1"/>
    </xf>
    <xf numFmtId="0" fontId="48" fillId="21" borderId="56" xfId="0" applyFont="1" applyFill="1" applyBorder="1" applyAlignment="1">
      <alignment horizontal="left" vertical="top"/>
    </xf>
    <xf numFmtId="0" fontId="48" fillId="0" borderId="66" xfId="0" applyFont="1" applyFill="1" applyBorder="1" applyAlignment="1">
      <alignment horizontal="center" vertical="center" wrapText="1"/>
    </xf>
    <xf numFmtId="0" fontId="48" fillId="21" borderId="57" xfId="0" applyFont="1" applyFill="1" applyBorder="1" applyAlignment="1">
      <alignment vertical="center" wrapText="1"/>
    </xf>
    <xf numFmtId="0" fontId="48" fillId="21" borderId="44" xfId="0" applyFont="1" applyFill="1" applyBorder="1" applyAlignment="1">
      <alignment vertical="center" wrapText="1"/>
    </xf>
    <xf numFmtId="164" fontId="48" fillId="21" borderId="65" xfId="0" applyNumberFormat="1" applyFont="1" applyFill="1" applyBorder="1" applyAlignment="1">
      <alignment horizontal="center" vertical="top" wrapText="1"/>
    </xf>
    <xf numFmtId="166" fontId="28" fillId="21" borderId="24" xfId="0" applyNumberFormat="1" applyFont="1" applyFill="1" applyBorder="1" applyAlignment="1">
      <alignment horizontal="center" vertical="top" wrapText="1"/>
    </xf>
    <xf numFmtId="0" fontId="48" fillId="0" borderId="72" xfId="0" applyFont="1" applyFill="1" applyBorder="1" applyAlignment="1">
      <alignment horizontal="center" vertical="center" wrapText="1"/>
    </xf>
    <xf numFmtId="0" fontId="48" fillId="0" borderId="14" xfId="0" applyFont="1" applyFill="1" applyBorder="1" applyAlignment="1">
      <alignment horizontal="left" vertical="center" wrapText="1"/>
    </xf>
    <xf numFmtId="166" fontId="28" fillId="0" borderId="24" xfId="0" applyNumberFormat="1" applyFont="1" applyFill="1" applyBorder="1" applyAlignment="1">
      <alignment horizontal="center" vertical="center" wrapText="1"/>
    </xf>
    <xf numFmtId="0" fontId="48" fillId="0" borderId="24" xfId="0" applyFont="1" applyFill="1" applyBorder="1" applyAlignment="1">
      <alignment horizontal="left" vertical="center" wrapText="1"/>
    </xf>
    <xf numFmtId="0" fontId="48" fillId="0" borderId="24" xfId="0" applyFont="1" applyFill="1" applyBorder="1" applyAlignment="1">
      <alignment horizontal="center" vertical="center"/>
    </xf>
    <xf numFmtId="0" fontId="48" fillId="0" borderId="60" xfId="0" applyFont="1" applyFill="1" applyBorder="1" applyAlignment="1">
      <alignment horizontal="left" vertical="center" wrapText="1"/>
    </xf>
    <xf numFmtId="0" fontId="46" fillId="8" borderId="54" xfId="0" applyFont="1" applyFill="1" applyBorder="1" applyAlignment="1">
      <alignment horizontal="left" vertical="center" wrapText="1"/>
    </xf>
    <xf numFmtId="0" fontId="30" fillId="8" borderId="54" xfId="0" applyFont="1" applyFill="1" applyBorder="1" applyAlignment="1">
      <alignment horizontal="center" vertical="center" wrapText="1"/>
    </xf>
    <xf numFmtId="165" fontId="48" fillId="21" borderId="54" xfId="0" applyNumberFormat="1" applyFont="1" applyFill="1" applyBorder="1" applyAlignment="1">
      <alignment horizontal="center" vertical="center" wrapText="1"/>
    </xf>
    <xf numFmtId="166" fontId="28" fillId="21" borderId="54" xfId="0" applyNumberFormat="1" applyFont="1" applyFill="1" applyBorder="1" applyAlignment="1">
      <alignment horizontal="center" vertical="center" wrapText="1"/>
    </xf>
    <xf numFmtId="166" fontId="27" fillId="21" borderId="54" xfId="0" applyNumberFormat="1" applyFont="1" applyFill="1" applyBorder="1" applyAlignment="1">
      <alignment horizontal="center" vertical="top" wrapText="1"/>
    </xf>
    <xf numFmtId="0" fontId="62" fillId="21" borderId="54" xfId="0" applyFont="1" applyFill="1" applyBorder="1" applyAlignment="1">
      <alignment horizontal="left" vertical="top" wrapText="1"/>
    </xf>
    <xf numFmtId="0" fontId="57" fillId="21" borderId="56" xfId="0" applyFont="1" applyFill="1" applyBorder="1" applyAlignment="1">
      <alignment horizontal="left" vertical="top" wrapText="1"/>
    </xf>
    <xf numFmtId="0" fontId="58" fillId="0" borderId="54" xfId="0" applyFont="1" applyFill="1" applyBorder="1" applyAlignment="1">
      <alignment horizontal="center" vertical="center"/>
    </xf>
    <xf numFmtId="0" fontId="57" fillId="21" borderId="31" xfId="0" applyFont="1" applyFill="1" applyBorder="1" applyAlignment="1">
      <alignment horizontal="left" vertical="top" wrapText="1"/>
    </xf>
    <xf numFmtId="0" fontId="57" fillId="0" borderId="54" xfId="0" applyFont="1" applyFill="1" applyBorder="1" applyAlignment="1">
      <alignment horizontal="left" vertical="top" wrapText="1"/>
    </xf>
    <xf numFmtId="0" fontId="57" fillId="0" borderId="56" xfId="0" applyFont="1" applyFill="1" applyBorder="1" applyAlignment="1">
      <alignment horizontal="left" vertical="top" wrapText="1"/>
    </xf>
    <xf numFmtId="0" fontId="57" fillId="0" borderId="31" xfId="0" applyFont="1" applyFill="1" applyBorder="1" applyAlignment="1">
      <alignment horizontal="left" vertical="top" wrapText="1"/>
    </xf>
    <xf numFmtId="0" fontId="57" fillId="21" borderId="54" xfId="0" applyFont="1" applyFill="1" applyBorder="1" applyAlignment="1">
      <alignment horizontal="left" vertical="top" wrapText="1"/>
    </xf>
    <xf numFmtId="0" fontId="57" fillId="0" borderId="46" xfId="0" applyFont="1" applyFill="1" applyBorder="1" applyAlignment="1">
      <alignment horizontal="right" vertical="top" wrapText="1"/>
    </xf>
    <xf numFmtId="0" fontId="58" fillId="0" borderId="54" xfId="0" applyFont="1" applyFill="1" applyBorder="1" applyAlignment="1">
      <alignment horizontal="center"/>
    </xf>
    <xf numFmtId="0" fontId="58" fillId="0" borderId="54" xfId="0" applyFont="1" applyFill="1" applyBorder="1" applyAlignment="1">
      <alignment horizontal="left" vertical="top" wrapText="1"/>
    </xf>
    <xf numFmtId="166" fontId="26" fillId="20" borderId="54" xfId="0" applyNumberFormat="1" applyFont="1" applyFill="1" applyBorder="1" applyAlignment="1">
      <alignment horizontal="left" vertical="center" wrapText="1"/>
    </xf>
    <xf numFmtId="0" fontId="57" fillId="21" borderId="46" xfId="0" applyFont="1" applyFill="1" applyBorder="1" applyAlignment="1">
      <alignment horizontal="right" vertical="top" wrapText="1"/>
    </xf>
    <xf numFmtId="0" fontId="58" fillId="21" borderId="54" xfId="0" applyFont="1" applyFill="1" applyBorder="1" applyAlignment="1">
      <alignment horizontal="center" vertical="center"/>
    </xf>
    <xf numFmtId="0" fontId="58" fillId="0" borderId="24" xfId="0" applyFont="1" applyFill="1" applyBorder="1" applyAlignment="1">
      <alignment horizontal="left" vertical="top" wrapText="1"/>
    </xf>
    <xf numFmtId="0" fontId="58" fillId="0" borderId="42" xfId="0" applyFont="1" applyFill="1" applyBorder="1" applyAlignment="1">
      <alignment horizontal="left" vertical="top" wrapText="1"/>
    </xf>
    <xf numFmtId="0" fontId="58" fillId="21" borderId="24" xfId="0" applyFont="1" applyFill="1" applyBorder="1" applyAlignment="1">
      <alignment horizontal="center" vertical="center"/>
    </xf>
    <xf numFmtId="0" fontId="58" fillId="0" borderId="56" xfId="0" applyFont="1" applyFill="1" applyBorder="1" applyAlignment="1">
      <alignment horizontal="left" vertical="top" wrapText="1"/>
    </xf>
    <xf numFmtId="0" fontId="58" fillId="0" borderId="59" xfId="0" applyFont="1" applyFill="1" applyBorder="1" applyAlignment="1">
      <alignment horizontal="left" vertical="top" wrapText="1"/>
    </xf>
    <xf numFmtId="0" fontId="58" fillId="0" borderId="31" xfId="0" applyFont="1" applyFill="1" applyBorder="1" applyAlignment="1">
      <alignment horizontal="left" vertical="top" wrapText="1"/>
    </xf>
    <xf numFmtId="0" fontId="58" fillId="0" borderId="76" xfId="0" applyFont="1" applyFill="1" applyBorder="1" applyAlignment="1">
      <alignment horizontal="left" vertical="top" wrapText="1"/>
    </xf>
    <xf numFmtId="0" fontId="58" fillId="21" borderId="72" xfId="0" applyFont="1" applyFill="1" applyBorder="1" applyAlignment="1">
      <alignment horizontal="center" vertical="center"/>
    </xf>
    <xf numFmtId="0" fontId="58" fillId="0" borderId="80" xfId="0" applyFont="1" applyFill="1" applyBorder="1" applyAlignment="1">
      <alignment vertical="top" wrapText="1"/>
    </xf>
    <xf numFmtId="0" fontId="58" fillId="0" borderId="22" xfId="0" applyFont="1" applyFill="1" applyBorder="1" applyAlignment="1">
      <alignment vertical="top" wrapText="1"/>
    </xf>
    <xf numFmtId="0" fontId="58" fillId="21" borderId="68" xfId="0" applyFont="1" applyFill="1" applyBorder="1" applyAlignment="1">
      <alignment horizontal="center" vertical="center"/>
    </xf>
    <xf numFmtId="166" fontId="27" fillId="21" borderId="24" xfId="0" applyNumberFormat="1" applyFont="1" applyFill="1" applyBorder="1" applyAlignment="1">
      <alignment horizontal="center" vertical="top" wrapText="1"/>
    </xf>
    <xf numFmtId="0" fontId="58" fillId="0" borderId="51" xfId="0" applyFont="1" applyFill="1" applyBorder="1" applyAlignment="1">
      <alignment vertical="top" wrapText="1"/>
    </xf>
    <xf numFmtId="0" fontId="58" fillId="0" borderId="62" xfId="0" applyFont="1" applyFill="1" applyBorder="1" applyAlignment="1">
      <alignment horizontal="left" vertical="top" wrapText="1"/>
    </xf>
    <xf numFmtId="0" fontId="58" fillId="0" borderId="22" xfId="0" applyFont="1" applyFill="1" applyBorder="1" applyAlignment="1">
      <alignment horizontal="left" vertical="top" wrapText="1"/>
    </xf>
    <xf numFmtId="0" fontId="58" fillId="0" borderId="51" xfId="0" applyFont="1" applyFill="1" applyBorder="1" applyAlignment="1">
      <alignment horizontal="left" vertical="top" wrapText="1"/>
    </xf>
    <xf numFmtId="0" fontId="58" fillId="21" borderId="66" xfId="0" applyFont="1" applyFill="1" applyBorder="1" applyAlignment="1">
      <alignment horizontal="center" vertical="center"/>
    </xf>
    <xf numFmtId="0" fontId="61" fillId="0" borderId="25" xfId="0" applyFont="1" applyFill="1" applyBorder="1" applyAlignment="1">
      <alignment horizontal="center" vertical="center"/>
    </xf>
    <xf numFmtId="0" fontId="58" fillId="0" borderId="58" xfId="0" applyFont="1" applyFill="1" applyBorder="1" applyAlignment="1">
      <alignment horizontal="left" vertical="top" wrapText="1"/>
    </xf>
    <xf numFmtId="0" fontId="58" fillId="0" borderId="22" xfId="0" applyFont="1" applyFill="1" applyBorder="1" applyAlignment="1">
      <alignment horizontal="left" vertical="center" wrapText="1"/>
    </xf>
    <xf numFmtId="0" fontId="58" fillId="21" borderId="71" xfId="0" applyFont="1" applyFill="1" applyBorder="1" applyAlignment="1">
      <alignment horizontal="center" vertical="center"/>
    </xf>
    <xf numFmtId="0" fontId="58" fillId="0" borderId="29" xfId="0" applyFont="1" applyFill="1" applyBorder="1" applyAlignment="1">
      <alignment horizontal="left" vertical="top" wrapText="1"/>
    </xf>
    <xf numFmtId="0" fontId="58" fillId="0" borderId="39" xfId="0" applyFont="1" applyFill="1" applyBorder="1" applyAlignment="1">
      <alignment horizontal="left" vertical="top" wrapText="1"/>
    </xf>
    <xf numFmtId="0" fontId="58" fillId="0" borderId="32" xfId="0" applyFont="1" applyFill="1" applyBorder="1" applyAlignment="1">
      <alignment horizontal="left" vertical="top" wrapText="1"/>
    </xf>
    <xf numFmtId="0" fontId="58" fillId="0" borderId="16" xfId="0" applyFont="1" applyFill="1" applyBorder="1" applyAlignment="1">
      <alignment horizontal="left" vertical="center" wrapText="1"/>
    </xf>
    <xf numFmtId="0" fontId="58" fillId="0" borderId="21" xfId="0" applyFont="1" applyFill="1" applyBorder="1" applyAlignment="1">
      <alignment horizontal="left" vertical="center" wrapText="1"/>
    </xf>
    <xf numFmtId="0" fontId="58" fillId="0" borderId="51" xfId="0" applyFont="1" applyFill="1" applyBorder="1" applyAlignment="1">
      <alignment horizontal="left" vertical="center" wrapText="1"/>
    </xf>
    <xf numFmtId="0" fontId="58" fillId="0" borderId="76" xfId="0" applyFont="1" applyFill="1" applyBorder="1" applyAlignment="1">
      <alignment horizontal="left" vertical="center" wrapText="1"/>
    </xf>
    <xf numFmtId="0" fontId="58" fillId="0" borderId="55" xfId="0" applyFont="1" applyFill="1" applyBorder="1" applyAlignment="1">
      <alignment horizontal="left" vertical="top" wrapText="1"/>
    </xf>
    <xf numFmtId="0" fontId="27" fillId="21" borderId="54" xfId="0" applyNumberFormat="1" applyFont="1" applyFill="1" applyBorder="1" applyAlignment="1">
      <alignment horizontal="center" vertical="top" wrapText="1"/>
    </xf>
    <xf numFmtId="0" fontId="58" fillId="0" borderId="83" xfId="0" applyFont="1" applyFill="1" applyBorder="1" applyAlignment="1">
      <alignment horizontal="left" vertical="top" wrapText="1"/>
    </xf>
    <xf numFmtId="0" fontId="58" fillId="0" borderId="62" xfId="0" applyFont="1" applyFill="1" applyBorder="1" applyAlignment="1">
      <alignment horizontal="center" vertical="center" wrapText="1"/>
    </xf>
    <xf numFmtId="0" fontId="32" fillId="14" borderId="54" xfId="0" applyFont="1" applyFill="1" applyBorder="1" applyAlignment="1">
      <alignment horizontal="center" vertical="center" wrapText="1"/>
    </xf>
    <xf numFmtId="165" fontId="57" fillId="0" borderId="54" xfId="0" applyNumberFormat="1" applyFont="1" applyFill="1" applyBorder="1" applyAlignment="1">
      <alignment horizontal="center" vertical="center" wrapText="1"/>
    </xf>
    <xf numFmtId="0" fontId="58" fillId="0" borderId="74" xfId="0" applyFont="1" applyFill="1" applyBorder="1" applyAlignment="1">
      <alignment horizontal="left" vertical="center" wrapText="1"/>
    </xf>
    <xf numFmtId="0" fontId="58" fillId="0" borderId="24" xfId="0" applyFont="1" applyFill="1" applyBorder="1" applyAlignment="1">
      <alignment horizontal="center" vertical="center" wrapText="1"/>
    </xf>
    <xf numFmtId="0" fontId="58" fillId="0" borderId="66" xfId="0" applyFont="1" applyFill="1" applyBorder="1" applyAlignment="1">
      <alignment horizontal="center" vertical="center"/>
    </xf>
    <xf numFmtId="0" fontId="58" fillId="0" borderId="68" xfId="0" applyFont="1" applyFill="1" applyBorder="1" applyAlignment="1">
      <alignment vertical="top" wrapText="1"/>
    </xf>
    <xf numFmtId="0" fontId="58" fillId="0" borderId="68" xfId="0" applyFont="1" applyFill="1" applyBorder="1" applyAlignment="1">
      <alignment horizontal="center" vertical="center"/>
    </xf>
    <xf numFmtId="166" fontId="27" fillId="0" borderId="54" xfId="0" applyNumberFormat="1" applyFont="1" applyFill="1" applyBorder="1" applyAlignment="1">
      <alignment horizontal="center" vertical="center" wrapText="1"/>
    </xf>
    <xf numFmtId="0" fontId="58" fillId="21" borderId="68" xfId="0" applyFont="1" applyFill="1" applyBorder="1" applyAlignment="1">
      <alignment vertical="top" wrapText="1"/>
    </xf>
    <xf numFmtId="166" fontId="27" fillId="21" borderId="54" xfId="0" applyNumberFormat="1" applyFont="1" applyFill="1" applyBorder="1" applyAlignment="1">
      <alignment horizontal="center" vertical="center" wrapText="1"/>
    </xf>
    <xf numFmtId="0" fontId="60" fillId="0" borderId="24" xfId="0" applyFont="1" applyFill="1" applyBorder="1" applyAlignment="1">
      <alignment horizontal="left" vertical="top" wrapText="1"/>
    </xf>
    <xf numFmtId="0" fontId="58" fillId="0" borderId="66" xfId="0" applyFont="1" applyFill="1" applyBorder="1" applyAlignment="1">
      <alignment vertical="top" wrapText="1"/>
    </xf>
    <xf numFmtId="0" fontId="58" fillId="21" borderId="68" xfId="0" applyFont="1" applyFill="1" applyBorder="1" applyAlignment="1">
      <alignment horizontal="left" vertical="top" wrapText="1"/>
    </xf>
    <xf numFmtId="0" fontId="70" fillId="14" borderId="54" xfId="0" applyFont="1" applyFill="1" applyBorder="1" applyAlignment="1">
      <alignment horizontal="left" vertical="top" wrapText="1"/>
    </xf>
    <xf numFmtId="0" fontId="30" fillId="14" borderId="83" xfId="0" applyFont="1" applyFill="1" applyBorder="1" applyAlignment="1">
      <alignment horizontal="center" vertical="top" wrapText="1"/>
    </xf>
    <xf numFmtId="164" fontId="58" fillId="21" borderId="37" xfId="0" applyNumberFormat="1" applyFont="1" applyFill="1" applyBorder="1" applyAlignment="1">
      <alignment horizontal="center" vertical="center" wrapText="1"/>
    </xf>
    <xf numFmtId="0" fontId="58" fillId="21" borderId="38" xfId="0" applyFont="1" applyFill="1" applyBorder="1" applyAlignment="1">
      <alignment horizontal="center" vertical="center" wrapText="1"/>
    </xf>
    <xf numFmtId="164" fontId="58" fillId="21" borderId="28" xfId="0" applyNumberFormat="1" applyFont="1" applyFill="1" applyBorder="1" applyAlignment="1">
      <alignment horizontal="center" vertical="center" wrapText="1"/>
    </xf>
    <xf numFmtId="0" fontId="58" fillId="21" borderId="30" xfId="0" applyFont="1" applyFill="1" applyBorder="1" applyAlignment="1">
      <alignment horizontal="center" vertical="center" wrapText="1"/>
    </xf>
    <xf numFmtId="164" fontId="58" fillId="21" borderId="49" xfId="0" applyNumberFormat="1" applyFont="1" applyFill="1" applyBorder="1" applyAlignment="1">
      <alignment horizontal="center" vertical="center" wrapText="1"/>
    </xf>
    <xf numFmtId="0" fontId="58" fillId="21" borderId="19" xfId="0" applyFont="1" applyFill="1" applyBorder="1" applyAlignment="1">
      <alignment horizontal="center" vertical="center" wrapText="1"/>
    </xf>
    <xf numFmtId="0" fontId="58" fillId="21" borderId="71" xfId="0" applyFont="1" applyFill="1" applyBorder="1" applyAlignment="1">
      <alignment horizontal="center" vertical="top"/>
    </xf>
    <xf numFmtId="0" fontId="58" fillId="0" borderId="54" xfId="0" applyFont="1" applyFill="1" applyBorder="1" applyAlignment="1">
      <alignment horizontal="center" vertical="top" wrapText="1"/>
    </xf>
    <xf numFmtId="0" fontId="26" fillId="0" borderId="24" xfId="0" applyFont="1" applyFill="1" applyBorder="1" applyAlignment="1">
      <alignment horizontal="left" vertical="center" wrapText="1"/>
    </xf>
    <xf numFmtId="166" fontId="27" fillId="21" borderId="87" xfId="0" applyNumberFormat="1" applyFont="1" applyFill="1" applyBorder="1" applyAlignment="1">
      <alignment horizontal="center" vertical="top" wrapText="1"/>
    </xf>
    <xf numFmtId="166" fontId="27" fillId="21" borderId="79" xfId="0" applyNumberFormat="1" applyFont="1" applyFill="1" applyBorder="1" applyAlignment="1">
      <alignment horizontal="center" vertical="top" wrapText="1"/>
    </xf>
    <xf numFmtId="0" fontId="58" fillId="0" borderId="88" xfId="0" applyFont="1" applyFill="1" applyBorder="1" applyAlignment="1">
      <alignment horizontal="center" vertical="top" wrapText="1"/>
    </xf>
    <xf numFmtId="0" fontId="58" fillId="0" borderId="89" xfId="0" applyFont="1" applyFill="1" applyBorder="1" applyAlignment="1">
      <alignment horizontal="center" vertical="top" wrapText="1"/>
    </xf>
    <xf numFmtId="0" fontId="58" fillId="21" borderId="25" xfId="0" applyFont="1" applyFill="1" applyBorder="1" applyAlignment="1">
      <alignment horizontal="center" vertical="top" wrapText="1"/>
    </xf>
    <xf numFmtId="0" fontId="58" fillId="21" borderId="22" xfId="0" applyFont="1" applyFill="1" applyBorder="1" applyAlignment="1">
      <alignment horizontal="left" vertical="top" wrapText="1"/>
    </xf>
    <xf numFmtId="0" fontId="58" fillId="21" borderId="72" xfId="0" applyFont="1" applyFill="1" applyBorder="1" applyAlignment="1">
      <alignment horizontal="center" vertical="top"/>
    </xf>
    <xf numFmtId="0" fontId="58" fillId="21" borderId="74" xfId="0" applyFont="1" applyFill="1" applyBorder="1" applyAlignment="1">
      <alignment vertical="top" wrapText="1"/>
    </xf>
    <xf numFmtId="0" fontId="57" fillId="0" borderId="24" xfId="0" applyFont="1" applyFill="1" applyBorder="1" applyAlignment="1">
      <alignment horizontal="left" vertical="top" wrapText="1"/>
    </xf>
    <xf numFmtId="0" fontId="58" fillId="21" borderId="51" xfId="0" applyFont="1" applyFill="1" applyBorder="1" applyAlignment="1">
      <alignment horizontal="left" vertical="top" wrapText="1"/>
    </xf>
    <xf numFmtId="0" fontId="58" fillId="21" borderId="62" xfId="0" applyFont="1" applyFill="1" applyBorder="1" applyAlignment="1">
      <alignment horizontal="center" vertical="center"/>
    </xf>
    <xf numFmtId="0" fontId="58" fillId="21" borderId="62" xfId="0" applyFont="1" applyFill="1" applyBorder="1" applyAlignment="1">
      <alignment horizontal="center" vertical="top"/>
    </xf>
    <xf numFmtId="0" fontId="58" fillId="21" borderId="62" xfId="0" applyFont="1" applyFill="1" applyBorder="1" applyAlignment="1">
      <alignment horizontal="center" vertical="top" wrapText="1"/>
    </xf>
    <xf numFmtId="0" fontId="46" fillId="14" borderId="54" xfId="0" applyFont="1" applyFill="1" applyBorder="1" applyAlignment="1">
      <alignment horizontal="left" vertical="center" wrapText="1"/>
    </xf>
    <xf numFmtId="0" fontId="30" fillId="14" borderId="54" xfId="0" applyFont="1" applyFill="1" applyBorder="1" applyAlignment="1">
      <alignment horizontal="left" vertical="top" wrapText="1"/>
    </xf>
    <xf numFmtId="0" fontId="30" fillId="14" borderId="42" xfId="0" applyFont="1" applyFill="1" applyBorder="1" applyAlignment="1">
      <alignment horizontal="center" vertical="top" wrapText="1"/>
    </xf>
    <xf numFmtId="0" fontId="58" fillId="0" borderId="25" xfId="0" applyFont="1" applyFill="1" applyBorder="1" applyAlignment="1">
      <alignment horizontal="center" vertical="top" wrapText="1"/>
    </xf>
    <xf numFmtId="0" fontId="34" fillId="0" borderId="82" xfId="174" applyFont="1" applyFill="1" applyBorder="1" applyAlignment="1">
      <alignment horizontal="center" vertical="center"/>
    </xf>
    <xf numFmtId="0" fontId="34" fillId="0" borderId="82" xfId="174" applyFont="1" applyFill="1" applyBorder="1" applyAlignment="1">
      <alignment horizontal="center"/>
    </xf>
    <xf numFmtId="0" fontId="34" fillId="0" borderId="82" xfId="128" applyFont="1" applyFill="1" applyBorder="1" applyAlignment="1">
      <alignment horizontal="center"/>
    </xf>
    <xf numFmtId="0" fontId="34" fillId="0" borderId="109" xfId="174" applyFont="1" applyFill="1" applyBorder="1" applyAlignment="1">
      <alignment horizontal="center" vertical="center"/>
    </xf>
    <xf numFmtId="0" fontId="34" fillId="0" borderId="109" xfId="174" applyFont="1" applyFill="1" applyBorder="1" applyAlignment="1">
      <alignment horizontal="center"/>
    </xf>
    <xf numFmtId="0" fontId="34" fillId="0" borderId="109" xfId="128" applyFont="1" applyFill="1" applyBorder="1" applyAlignment="1">
      <alignment horizontal="center"/>
    </xf>
    <xf numFmtId="0" fontId="34" fillId="0" borderId="105" xfId="174" applyFont="1" applyFill="1" applyBorder="1" applyAlignment="1">
      <alignment horizontal="center" vertical="center"/>
    </xf>
    <xf numFmtId="0" fontId="34" fillId="0" borderId="105" xfId="174" applyFont="1" applyFill="1" applyBorder="1" applyAlignment="1">
      <alignment horizontal="center"/>
    </xf>
    <xf numFmtId="0" fontId="34" fillId="0" borderId="24" xfId="128" applyFont="1" applyFill="1" applyBorder="1" applyAlignment="1">
      <alignment horizontal="center"/>
    </xf>
    <xf numFmtId="0" fontId="34" fillId="0" borderId="82" xfId="0" applyFont="1" applyFill="1" applyBorder="1" applyAlignment="1">
      <alignment horizontal="left" vertical="top" wrapText="1"/>
    </xf>
    <xf numFmtId="0" fontId="34" fillId="0" borderId="62" xfId="174" applyFont="1" applyFill="1" applyBorder="1" applyAlignment="1">
      <alignment horizontal="center" vertical="center" wrapText="1"/>
    </xf>
    <xf numFmtId="0" fontId="34" fillId="21" borderId="42" xfId="174" applyFont="1" applyFill="1" applyBorder="1" applyAlignment="1">
      <alignment horizontal="center" vertical="center"/>
    </xf>
    <xf numFmtId="0" fontId="34" fillId="0" borderId="67" xfId="0" applyFont="1" applyFill="1" applyBorder="1" applyAlignment="1">
      <alignment vertical="top" wrapText="1"/>
    </xf>
    <xf numFmtId="0" fontId="34" fillId="21" borderId="72" xfId="174" applyFont="1" applyFill="1" applyBorder="1" applyAlignment="1">
      <alignment horizontal="left" vertical="top" wrapText="1"/>
    </xf>
    <xf numFmtId="0" fontId="34" fillId="0" borderId="73" xfId="0" applyFont="1" applyFill="1" applyBorder="1" applyAlignment="1">
      <alignment horizontal="left" vertical="top" wrapText="1"/>
    </xf>
    <xf numFmtId="0" fontId="34" fillId="0" borderId="91" xfId="174" applyFont="1" applyFill="1" applyBorder="1" applyAlignment="1">
      <alignment horizontal="left" vertical="top" wrapText="1"/>
    </xf>
    <xf numFmtId="0" fontId="76" fillId="21" borderId="58" xfId="174" applyFont="1" applyFill="1" applyBorder="1" applyAlignment="1">
      <alignment horizontal="left" vertical="top" wrapText="1"/>
    </xf>
    <xf numFmtId="0" fontId="34" fillId="21" borderId="39" xfId="174" applyNumberFormat="1" applyFont="1" applyFill="1" applyBorder="1" applyAlignment="1">
      <alignment horizontal="center" vertical="center" wrapText="1"/>
    </xf>
    <xf numFmtId="0" fontId="34" fillId="0" borderId="67" xfId="0" applyFont="1" applyFill="1" applyBorder="1" applyAlignment="1">
      <alignment horizontal="left" vertical="top" wrapText="1"/>
    </xf>
    <xf numFmtId="0" fontId="76" fillId="21" borderId="14" xfId="174" applyFont="1" applyFill="1" applyBorder="1" applyAlignment="1">
      <alignment horizontal="left" vertical="top" wrapText="1"/>
    </xf>
    <xf numFmtId="0" fontId="76" fillId="0" borderId="24" xfId="174" applyFont="1" applyFill="1" applyBorder="1" applyAlignment="1">
      <alignment horizontal="center" vertical="top" wrapText="1"/>
    </xf>
    <xf numFmtId="0" fontId="34" fillId="0" borderId="72" xfId="174" applyFont="1" applyFill="1" applyBorder="1" applyAlignment="1">
      <alignment horizontal="center" vertical="top" wrapText="1"/>
    </xf>
    <xf numFmtId="0" fontId="34" fillId="0" borderId="58" xfId="174" applyFont="1" applyFill="1" applyBorder="1" applyAlignment="1">
      <alignment horizontal="left" vertical="top" wrapText="1"/>
    </xf>
    <xf numFmtId="164" fontId="34" fillId="0" borderId="39" xfId="174" applyNumberFormat="1" applyFont="1" applyFill="1" applyBorder="1" applyAlignment="1">
      <alignment horizontal="center" vertical="top" wrapText="1"/>
    </xf>
    <xf numFmtId="0" fontId="76" fillId="0" borderId="67" xfId="0" applyFont="1" applyFill="1" applyBorder="1" applyAlignment="1">
      <alignment vertical="top" wrapText="1"/>
    </xf>
    <xf numFmtId="0" fontId="34" fillId="0" borderId="24" xfId="174" applyFont="1" applyFill="1" applyBorder="1" applyAlignment="1">
      <alignment horizontal="left" vertical="top" wrapText="1"/>
    </xf>
    <xf numFmtId="0" fontId="76" fillId="21" borderId="24" xfId="174" applyFont="1" applyFill="1" applyBorder="1" applyAlignment="1">
      <alignment horizontal="left" vertical="top" wrapText="1"/>
    </xf>
    <xf numFmtId="0" fontId="76" fillId="21" borderId="62" xfId="174" applyFont="1" applyFill="1" applyBorder="1" applyAlignment="1">
      <alignment horizontal="left" vertical="top" wrapText="1"/>
    </xf>
    <xf numFmtId="0" fontId="34" fillId="0" borderId="75" xfId="0" applyFont="1" applyFill="1" applyBorder="1" applyAlignment="1">
      <alignment vertical="top" wrapText="1"/>
    </xf>
    <xf numFmtId="0" fontId="76" fillId="21" borderId="72" xfId="174" applyFont="1" applyFill="1" applyBorder="1" applyAlignment="1">
      <alignment horizontal="left" vertical="top" wrapText="1"/>
    </xf>
    <xf numFmtId="166" fontId="45" fillId="21" borderId="54" xfId="174" applyNumberFormat="1" applyFont="1" applyFill="1" applyBorder="1" applyAlignment="1">
      <alignment horizontal="left"/>
    </xf>
    <xf numFmtId="0" fontId="77" fillId="0" borderId="14" xfId="174" applyFont="1" applyFill="1" applyBorder="1" applyAlignment="1">
      <alignment horizontal="center" vertical="center" textRotation="255" wrapText="1"/>
    </xf>
    <xf numFmtId="0" fontId="34" fillId="0" borderId="14" xfId="174" applyFont="1" applyFill="1" applyBorder="1" applyAlignment="1">
      <alignment horizontal="left" vertical="top" wrapText="1"/>
    </xf>
    <xf numFmtId="0" fontId="45" fillId="0" borderId="62" xfId="174" applyFont="1" applyFill="1" applyBorder="1" applyAlignment="1">
      <alignment horizontal="center" vertical="center" textRotation="255" wrapText="1"/>
    </xf>
    <xf numFmtId="0" fontId="34" fillId="21" borderId="23" xfId="174" applyFont="1" applyFill="1" applyBorder="1" applyAlignment="1">
      <alignment horizontal="left" vertical="top" wrapText="1"/>
    </xf>
    <xf numFmtId="166" fontId="45" fillId="0" borderId="92" xfId="174" applyNumberFormat="1" applyFont="1" applyFill="1" applyBorder="1" applyAlignment="1">
      <alignment horizontal="left"/>
    </xf>
    <xf numFmtId="166" fontId="45" fillId="0" borderId="55" xfId="174" applyNumberFormat="1" applyFont="1" applyFill="1" applyBorder="1" applyAlignment="1">
      <alignment horizontal="left"/>
    </xf>
    <xf numFmtId="166" fontId="45" fillId="0" borderId="46" xfId="174" applyNumberFormat="1" applyFont="1" applyFill="1" applyBorder="1" applyAlignment="1">
      <alignment horizontal="left"/>
    </xf>
    <xf numFmtId="166" fontId="45" fillId="0" borderId="54" xfId="174" applyNumberFormat="1" applyFont="1" applyFill="1" applyBorder="1" applyAlignment="1">
      <alignment horizontal="center"/>
    </xf>
    <xf numFmtId="0" fontId="34" fillId="0" borderId="46" xfId="0" applyFont="1" applyFill="1" applyBorder="1" applyAlignment="1">
      <alignment horizontal="center" vertical="center" wrapText="1"/>
    </xf>
    <xf numFmtId="164" fontId="34" fillId="0" borderId="68" xfId="0" applyNumberFormat="1" applyFont="1" applyFill="1" applyBorder="1" applyAlignment="1">
      <alignment horizontal="center" vertical="center" wrapText="1"/>
    </xf>
    <xf numFmtId="166" fontId="45" fillId="0" borderId="25" xfId="0" applyNumberFormat="1" applyFont="1" applyFill="1" applyBorder="1" applyAlignment="1">
      <alignment horizontal="center" vertical="top"/>
    </xf>
    <xf numFmtId="0" fontId="34" fillId="21" borderId="25" xfId="0" applyFont="1" applyFill="1" applyBorder="1" applyAlignment="1">
      <alignment horizontal="left" vertical="top" wrapText="1"/>
    </xf>
    <xf numFmtId="0" fontId="34" fillId="21" borderId="54" xfId="0" applyFont="1" applyFill="1" applyBorder="1" applyAlignment="1">
      <alignment horizontal="center" vertical="center" wrapText="1"/>
    </xf>
    <xf numFmtId="164" fontId="34" fillId="0" borderId="71" xfId="0" applyNumberFormat="1" applyFont="1" applyFill="1" applyBorder="1" applyAlignment="1">
      <alignment horizontal="left" vertical="center" wrapText="1"/>
    </xf>
    <xf numFmtId="164" fontId="34" fillId="0" borderId="71" xfId="0" applyNumberFormat="1" applyFont="1" applyFill="1" applyBorder="1" applyAlignment="1">
      <alignment horizontal="center" vertical="center" wrapText="1"/>
    </xf>
    <xf numFmtId="166" fontId="45" fillId="21" borderId="54" xfId="0" applyNumberFormat="1" applyFont="1" applyFill="1" applyBorder="1" applyAlignment="1">
      <alignment horizontal="center" vertical="top" wrapText="1"/>
    </xf>
    <xf numFmtId="0" fontId="34" fillId="0" borderId="54" xfId="0" applyFont="1" applyFill="1" applyBorder="1" applyAlignment="1">
      <alignment horizontal="left" vertical="top" wrapText="1"/>
    </xf>
    <xf numFmtId="164" fontId="34" fillId="21" borderId="66" xfId="0" applyNumberFormat="1" applyFont="1" applyFill="1" applyBorder="1" applyAlignment="1">
      <alignment horizontal="left" vertical="center" wrapText="1"/>
    </xf>
    <xf numFmtId="164" fontId="34" fillId="0" borderId="66" xfId="0" applyNumberFormat="1" applyFont="1" applyFill="1" applyBorder="1" applyAlignment="1">
      <alignment horizontal="center" vertical="center" wrapText="1"/>
    </xf>
    <xf numFmtId="164" fontId="34" fillId="21" borderId="68" xfId="0" applyNumberFormat="1" applyFont="1" applyFill="1" applyBorder="1" applyAlignment="1">
      <alignment horizontal="left" vertical="center" wrapText="1"/>
    </xf>
    <xf numFmtId="0" fontId="34" fillId="20" borderId="54" xfId="0" applyFont="1" applyFill="1" applyBorder="1" applyAlignment="1">
      <alignment horizontal="center" vertical="center" wrapText="1"/>
    </xf>
    <xf numFmtId="166" fontId="45" fillId="21" borderId="24" xfId="0" applyNumberFormat="1" applyFont="1" applyFill="1" applyBorder="1" applyAlignment="1">
      <alignment horizontal="center" vertical="top" wrapText="1"/>
    </xf>
    <xf numFmtId="0" fontId="76" fillId="21" borderId="24" xfId="0" applyFont="1" applyFill="1" applyBorder="1" applyAlignment="1">
      <alignment horizontal="left" vertical="top" wrapText="1"/>
    </xf>
    <xf numFmtId="164" fontId="76" fillId="21" borderId="41" xfId="0" applyNumberFormat="1" applyFont="1" applyFill="1" applyBorder="1" applyAlignment="1">
      <alignment horizontal="left" vertical="center" wrapText="1"/>
    </xf>
    <xf numFmtId="164" fontId="34" fillId="21" borderId="54" xfId="0" applyNumberFormat="1" applyFont="1" applyFill="1" applyBorder="1" applyAlignment="1">
      <alignment horizontal="center" vertical="center"/>
    </xf>
    <xf numFmtId="164" fontId="76" fillId="21" borderId="43" xfId="0" applyNumberFormat="1" applyFont="1" applyFill="1" applyBorder="1" applyAlignment="1">
      <alignment horizontal="left" vertical="center" wrapText="1"/>
    </xf>
    <xf numFmtId="0" fontId="34" fillId="0" borderId="44" xfId="0" applyFont="1" applyFill="1" applyBorder="1" applyAlignment="1">
      <alignment horizontal="center" vertical="center" wrapText="1"/>
    </xf>
    <xf numFmtId="0" fontId="34" fillId="0" borderId="41" xfId="0" applyFont="1" applyFill="1" applyBorder="1" applyAlignment="1">
      <alignment horizontal="center" vertical="center" wrapText="1"/>
    </xf>
    <xf numFmtId="0" fontId="34" fillId="0" borderId="39" xfId="0" applyFont="1" applyFill="1" applyBorder="1" applyAlignment="1">
      <alignment horizontal="center" vertical="center" wrapText="1"/>
    </xf>
    <xf numFmtId="0" fontId="34" fillId="0" borderId="43" xfId="0" applyFont="1" applyFill="1" applyBorder="1" applyAlignment="1">
      <alignment horizontal="center" vertical="center" wrapText="1"/>
    </xf>
    <xf numFmtId="0" fontId="34" fillId="0" borderId="36" xfId="0" applyFont="1" applyFill="1" applyBorder="1" applyAlignment="1">
      <alignment horizontal="center" vertical="center" wrapText="1"/>
    </xf>
    <xf numFmtId="166" fontId="45" fillId="21" borderId="76" xfId="0" applyNumberFormat="1" applyFont="1" applyFill="1" applyBorder="1" applyAlignment="1">
      <alignment horizontal="center" vertical="center" wrapText="1"/>
    </xf>
    <xf numFmtId="166" fontId="45" fillId="21" borderId="66" xfId="0" applyNumberFormat="1" applyFont="1" applyFill="1" applyBorder="1" applyAlignment="1">
      <alignment horizontal="center" vertical="center" wrapText="1"/>
    </xf>
    <xf numFmtId="0" fontId="76" fillId="21" borderId="80" xfId="0" applyFont="1" applyFill="1" applyBorder="1" applyAlignment="1">
      <alignment horizontal="left" vertical="top" wrapText="1"/>
    </xf>
    <xf numFmtId="0" fontId="76" fillId="0" borderId="85" xfId="0" applyFont="1" applyFill="1" applyBorder="1" applyAlignment="1">
      <alignment horizontal="left" vertical="top" wrapText="1"/>
    </xf>
    <xf numFmtId="0" fontId="34" fillId="0" borderId="81" xfId="0" applyFont="1" applyFill="1" applyBorder="1" applyAlignment="1">
      <alignment horizontal="left" vertical="top" wrapText="1"/>
    </xf>
    <xf numFmtId="0" fontId="34" fillId="0" borderId="84" xfId="0" applyFont="1" applyFill="1" applyBorder="1" applyAlignment="1">
      <alignment horizontal="left" vertical="top" wrapText="1"/>
    </xf>
    <xf numFmtId="0" fontId="34" fillId="0" borderId="25" xfId="0" applyFont="1" applyFill="1" applyBorder="1" applyAlignment="1">
      <alignment horizontal="left" vertical="top" wrapText="1"/>
    </xf>
    <xf numFmtId="0" fontId="34" fillId="0" borderId="31" xfId="0" applyFont="1" applyFill="1" applyBorder="1" applyAlignment="1">
      <alignment horizontal="left" vertical="top" wrapText="1"/>
    </xf>
    <xf numFmtId="0" fontId="34" fillId="0" borderId="40" xfId="0" applyNumberFormat="1" applyFont="1" applyFill="1" applyBorder="1" applyAlignment="1">
      <alignment horizontal="right" vertical="top" wrapText="1"/>
    </xf>
    <xf numFmtId="166" fontId="32" fillId="14" borderId="83" xfId="0" applyNumberFormat="1" applyFont="1" applyFill="1" applyBorder="1" applyAlignment="1">
      <alignment horizontal="left" vertical="center" wrapText="1"/>
    </xf>
    <xf numFmtId="0" fontId="32" fillId="14" borderId="55" xfId="0" applyFont="1" applyFill="1" applyBorder="1" applyAlignment="1">
      <alignment horizontal="left" vertical="center" wrapText="1"/>
    </xf>
    <xf numFmtId="165" fontId="34" fillId="0" borderId="54" xfId="0" applyNumberFormat="1" applyFont="1" applyFill="1" applyBorder="1" applyAlignment="1">
      <alignment horizontal="center" vertical="center" wrapText="1"/>
    </xf>
    <xf numFmtId="0" fontId="34" fillId="0" borderId="54" xfId="155" applyFont="1" applyFill="1" applyBorder="1" applyAlignment="1">
      <alignment horizontal="left" vertical="center"/>
    </xf>
    <xf numFmtId="0" fontId="76" fillId="0" borderId="83" xfId="0" applyFont="1" applyFill="1" applyBorder="1" applyAlignment="1">
      <alignment horizontal="left" vertical="top" wrapText="1"/>
    </xf>
    <xf numFmtId="0" fontId="45" fillId="0" borderId="54" xfId="0" applyFont="1" applyFill="1" applyBorder="1" applyAlignment="1">
      <alignment horizontal="center" vertical="center" wrapText="1"/>
    </xf>
    <xf numFmtId="168" fontId="45" fillId="0" borderId="54" xfId="0" applyNumberFormat="1" applyFont="1" applyFill="1" applyBorder="1" applyAlignment="1">
      <alignment horizontal="center" vertical="top" wrapText="1"/>
    </xf>
    <xf numFmtId="0" fontId="34" fillId="0" borderId="54" xfId="0" applyFont="1" applyFill="1" applyBorder="1" applyAlignment="1">
      <alignment horizontal="left" vertical="center" wrapText="1"/>
    </xf>
    <xf numFmtId="0" fontId="34" fillId="21" borderId="24" xfId="0" applyFont="1" applyFill="1" applyBorder="1" applyAlignment="1">
      <alignment horizontal="center" vertical="center" wrapText="1"/>
    </xf>
    <xf numFmtId="168" fontId="45" fillId="0" borderId="54" xfId="0" applyNumberFormat="1" applyFont="1" applyFill="1" applyBorder="1" applyAlignment="1">
      <alignment horizontal="left" vertical="top" wrapText="1"/>
    </xf>
    <xf numFmtId="0" fontId="34" fillId="0" borderId="24" xfId="0" applyFont="1" applyFill="1" applyBorder="1" applyAlignment="1">
      <alignment horizontal="center" vertical="center" wrapText="1"/>
    </xf>
    <xf numFmtId="0" fontId="73" fillId="14" borderId="54" xfId="0" applyFont="1" applyFill="1" applyBorder="1" applyAlignment="1">
      <alignment horizontal="left" vertical="center" wrapText="1"/>
    </xf>
    <xf numFmtId="166" fontId="45" fillId="21" borderId="54" xfId="0" applyNumberFormat="1" applyFont="1" applyFill="1" applyBorder="1" applyAlignment="1">
      <alignment horizontal="left" vertical="top" wrapText="1"/>
    </xf>
    <xf numFmtId="0" fontId="34" fillId="21" borderId="46" xfId="0" applyFont="1" applyFill="1" applyBorder="1" applyAlignment="1">
      <alignment horizontal="left" vertical="top" wrapText="1"/>
    </xf>
    <xf numFmtId="0" fontId="19" fillId="0" borderId="82" xfId="0" applyFont="1" applyFill="1" applyBorder="1" applyAlignment="1">
      <alignment horizontal="center" vertical="center" wrapText="1"/>
    </xf>
    <xf numFmtId="0" fontId="34" fillId="0" borderId="54" xfId="0" applyFont="1" applyFill="1" applyBorder="1" applyAlignment="1">
      <alignment horizontal="center" vertical="center" wrapText="1"/>
    </xf>
    <xf numFmtId="166" fontId="45" fillId="0" borderId="54" xfId="0" applyNumberFormat="1" applyFont="1" applyFill="1" applyBorder="1" applyAlignment="1">
      <alignment horizontal="left" vertical="center" wrapText="1"/>
    </xf>
    <xf numFmtId="0" fontId="34" fillId="0" borderId="83" xfId="0" applyFont="1" applyFill="1" applyBorder="1" applyAlignment="1">
      <alignment horizontal="left" vertical="center" wrapText="1"/>
    </xf>
    <xf numFmtId="0" fontId="78" fillId="0" borderId="55" xfId="0" applyFont="1" applyFill="1" applyBorder="1" applyAlignment="1">
      <alignment horizontal="center" vertical="center" wrapText="1"/>
    </xf>
    <xf numFmtId="1" fontId="34" fillId="21" borderId="42" xfId="0" applyNumberFormat="1" applyFont="1" applyFill="1" applyBorder="1" applyAlignment="1">
      <alignment horizontal="center" vertical="center" wrapText="1"/>
    </xf>
    <xf numFmtId="1" fontId="34" fillId="21" borderId="65" xfId="0" applyNumberFormat="1" applyFont="1" applyFill="1" applyBorder="1" applyAlignment="1">
      <alignment horizontal="center" vertical="center" wrapText="1"/>
    </xf>
    <xf numFmtId="166" fontId="45" fillId="0" borderId="54" xfId="0" applyNumberFormat="1" applyFont="1" applyFill="1" applyBorder="1" applyAlignment="1">
      <alignment horizontal="center" vertical="center" wrapText="1"/>
    </xf>
    <xf numFmtId="0" fontId="34" fillId="21" borderId="56" xfId="0" applyFont="1" applyFill="1" applyBorder="1" applyAlignment="1">
      <alignment horizontal="left" vertical="center" wrapText="1"/>
    </xf>
    <xf numFmtId="0" fontId="34" fillId="21" borderId="31" xfId="0" applyFont="1" applyFill="1" applyBorder="1" applyAlignment="1">
      <alignment horizontal="left" vertical="center" wrapText="1"/>
    </xf>
    <xf numFmtId="0" fontId="34" fillId="0" borderId="31" xfId="0" applyFont="1" applyFill="1" applyBorder="1" applyAlignment="1">
      <alignment horizontal="left" vertical="center" wrapText="1"/>
    </xf>
    <xf numFmtId="0" fontId="34" fillId="0" borderId="25" xfId="0" applyFont="1" applyFill="1" applyBorder="1" applyAlignment="1">
      <alignment horizontal="center" vertical="center" wrapText="1"/>
    </xf>
    <xf numFmtId="0" fontId="34" fillId="0" borderId="46" xfId="0" applyFont="1" applyFill="1" applyBorder="1" applyAlignment="1">
      <alignment horizontal="left" vertical="top" wrapText="1"/>
    </xf>
    <xf numFmtId="0" fontId="76" fillId="0" borderId="54" xfId="0" applyFont="1" applyFill="1" applyBorder="1" applyAlignment="1">
      <alignment horizontal="left" vertical="top" wrapText="1"/>
    </xf>
    <xf numFmtId="0" fontId="34" fillId="0" borderId="10" xfId="0" applyFont="1" applyFill="1" applyBorder="1" applyAlignment="1">
      <alignment horizontal="left" vertical="center" wrapText="1"/>
    </xf>
    <xf numFmtId="0" fontId="34" fillId="0" borderId="14" xfId="0" applyFont="1" applyFill="1" applyBorder="1" applyAlignment="1">
      <alignment horizontal="left" vertical="center" wrapText="1"/>
    </xf>
    <xf numFmtId="166" fontId="45" fillId="0" borderId="24" xfId="0" applyNumberFormat="1" applyFont="1" applyFill="1" applyBorder="1" applyAlignment="1">
      <alignment horizontal="left" vertical="top" wrapText="1"/>
    </xf>
    <xf numFmtId="0" fontId="34" fillId="0" borderId="10" xfId="0" applyFont="1" applyFill="1" applyBorder="1" applyAlignment="1">
      <alignment horizontal="left" vertical="top" wrapText="1"/>
    </xf>
    <xf numFmtId="0" fontId="76" fillId="21" borderId="54" xfId="0" applyFont="1" applyFill="1" applyBorder="1" applyAlignment="1">
      <alignment horizontal="left" vertical="top" wrapText="1"/>
    </xf>
    <xf numFmtId="0" fontId="34" fillId="0" borderId="112" xfId="0" applyFont="1" applyFill="1" applyBorder="1" applyAlignment="1">
      <alignment horizontal="left" vertical="center" wrapText="1"/>
    </xf>
    <xf numFmtId="0" fontId="34" fillId="0" borderId="45" xfId="0" applyFont="1" applyFill="1" applyBorder="1" applyAlignment="1">
      <alignment horizontal="left" vertical="center" wrapText="1"/>
    </xf>
    <xf numFmtId="166" fontId="45" fillId="0" borderId="54" xfId="0" applyNumberFormat="1" applyFont="1" applyFill="1" applyBorder="1" applyAlignment="1">
      <alignment horizontal="left" vertical="top" wrapText="1"/>
    </xf>
    <xf numFmtId="0" fontId="34" fillId="0" borderId="62" xfId="0" applyFont="1" applyFill="1" applyBorder="1" applyAlignment="1">
      <alignment horizontal="center" vertical="top" wrapText="1"/>
    </xf>
    <xf numFmtId="0" fontId="34" fillId="0" borderId="24" xfId="0" applyFont="1" applyFill="1" applyBorder="1" applyAlignment="1">
      <alignment horizontal="left" vertical="top" wrapText="1"/>
    </xf>
    <xf numFmtId="0" fontId="76" fillId="0" borderId="24" xfId="0" applyFont="1" applyFill="1" applyBorder="1" applyAlignment="1">
      <alignment horizontal="center" vertical="center" wrapText="1"/>
    </xf>
    <xf numFmtId="0" fontId="76" fillId="0" borderId="24" xfId="0" applyFont="1" applyFill="1" applyBorder="1" applyAlignment="1">
      <alignment horizontal="left" vertical="top" wrapText="1"/>
    </xf>
    <xf numFmtId="0" fontId="19" fillId="0" borderId="105" xfId="0" applyFont="1" applyFill="1" applyBorder="1" applyAlignment="1">
      <alignment horizontal="center" vertical="center" wrapText="1"/>
    </xf>
    <xf numFmtId="0" fontId="91" fillId="14" borderId="83" xfId="0" applyFont="1" applyFill="1" applyBorder="1" applyAlignment="1">
      <alignment horizontal="center" vertical="center" wrapText="1"/>
    </xf>
    <xf numFmtId="166" fontId="45" fillId="0" borderId="54" xfId="0" applyNumberFormat="1" applyFont="1" applyFill="1" applyBorder="1" applyAlignment="1">
      <alignment horizontal="center" vertical="top" wrapText="1"/>
    </xf>
    <xf numFmtId="0" fontId="34" fillId="21" borderId="66" xfId="0" applyFont="1" applyFill="1" applyBorder="1" applyAlignment="1">
      <alignment horizontal="center" vertical="center" wrapText="1"/>
    </xf>
    <xf numFmtId="0" fontId="34" fillId="21" borderId="71" xfId="0" applyFont="1" applyFill="1" applyBorder="1" applyAlignment="1">
      <alignment horizontal="center" vertical="center" wrapText="1"/>
    </xf>
    <xf numFmtId="166" fontId="45" fillId="0" borderId="24" xfId="0" applyNumberFormat="1" applyFont="1" applyFill="1" applyBorder="1" applyAlignment="1">
      <alignment horizontal="center" vertical="top" wrapText="1"/>
    </xf>
    <xf numFmtId="0" fontId="34" fillId="0" borderId="111" xfId="0" applyFont="1" applyFill="1" applyBorder="1" applyAlignment="1">
      <alignment horizontal="left" vertical="center" wrapText="1"/>
    </xf>
    <xf numFmtId="0" fontId="34" fillId="21" borderId="110" xfId="0" applyFont="1" applyFill="1" applyBorder="1" applyAlignment="1">
      <alignment horizontal="center" vertical="center" wrapText="1"/>
    </xf>
    <xf numFmtId="0" fontId="34" fillId="21" borderId="82" xfId="0" applyFont="1" applyFill="1" applyBorder="1" applyAlignment="1">
      <alignment horizontal="center" vertical="center" wrapText="1"/>
    </xf>
    <xf numFmtId="0" fontId="34" fillId="0" borderId="82" xfId="0" applyFont="1" applyFill="1" applyBorder="1" applyAlignment="1">
      <alignment horizontal="left" vertical="center" wrapText="1"/>
    </xf>
    <xf numFmtId="0" fontId="34" fillId="0" borderId="23" xfId="0" applyFont="1" applyFill="1" applyBorder="1" applyAlignment="1">
      <alignment horizontal="left" vertical="center" wrapText="1"/>
    </xf>
    <xf numFmtId="0" fontId="34" fillId="0" borderId="62" xfId="0" applyFont="1" applyFill="1" applyBorder="1" applyAlignment="1">
      <alignment horizontal="left" vertical="top" wrapText="1"/>
    </xf>
    <xf numFmtId="0" fontId="70" fillId="14" borderId="54" xfId="0" applyFont="1" applyFill="1" applyBorder="1" applyAlignment="1">
      <alignment horizontal="left" vertical="center" wrapText="1"/>
    </xf>
    <xf numFmtId="0" fontId="65" fillId="14" borderId="83" xfId="0" applyFont="1" applyFill="1" applyBorder="1" applyAlignment="1">
      <alignment horizontal="center" vertical="center" wrapText="1"/>
    </xf>
    <xf numFmtId="166" fontId="45" fillId="0" borderId="10" xfId="0" applyNumberFormat="1" applyFont="1" applyFill="1" applyBorder="1" applyAlignment="1">
      <alignment horizontal="left" vertical="top" wrapText="1"/>
    </xf>
    <xf numFmtId="0" fontId="34" fillId="0" borderId="105" xfId="0" applyFont="1" applyFill="1" applyBorder="1" applyAlignment="1">
      <alignment horizontal="left" vertical="top" wrapText="1"/>
    </xf>
    <xf numFmtId="0" fontId="34" fillId="21" borderId="105" xfId="0" applyFont="1" applyFill="1" applyBorder="1" applyAlignment="1">
      <alignment horizontal="center" vertical="center" wrapText="1"/>
    </xf>
    <xf numFmtId="166" fontId="45" fillId="21" borderId="24" xfId="0" applyNumberFormat="1" applyFont="1" applyFill="1" applyBorder="1" applyAlignment="1">
      <alignment horizontal="left" vertical="top" wrapText="1"/>
    </xf>
    <xf numFmtId="0" fontId="34" fillId="0" borderId="25" xfId="0" applyFont="1" applyFill="1" applyBorder="1" applyAlignment="1">
      <alignment horizontal="center" vertical="top" wrapText="1"/>
    </xf>
    <xf numFmtId="0" fontId="19" fillId="0" borderId="109" xfId="0" applyFont="1" applyFill="1" applyBorder="1" applyAlignment="1">
      <alignment horizontal="center" vertical="center" wrapText="1"/>
    </xf>
    <xf numFmtId="0" fontId="30" fillId="14" borderId="54" xfId="0" applyFont="1" applyFill="1" applyBorder="1" applyAlignment="1">
      <alignment horizontal="left" vertical="center" wrapText="1"/>
    </xf>
    <xf numFmtId="0" fontId="34" fillId="21" borderId="62" xfId="0" applyFont="1" applyFill="1" applyBorder="1" applyAlignment="1">
      <alignment horizontal="center" vertical="center" wrapText="1"/>
    </xf>
    <xf numFmtId="0" fontId="34" fillId="0" borderId="68" xfId="0" applyFont="1" applyFill="1" applyBorder="1" applyAlignment="1">
      <alignment horizontal="center" vertical="center" wrapText="1"/>
    </xf>
    <xf numFmtId="0" fontId="34" fillId="0" borderId="71" xfId="0" applyFont="1" applyFill="1" applyBorder="1" applyAlignment="1">
      <alignment horizontal="left" vertical="center" wrapText="1"/>
    </xf>
    <xf numFmtId="0" fontId="34" fillId="0" borderId="71" xfId="0" applyFont="1" applyFill="1" applyBorder="1" applyAlignment="1">
      <alignment horizontal="center" vertical="center" wrapText="1"/>
    </xf>
    <xf numFmtId="0" fontId="34" fillId="0" borderId="68" xfId="0" applyFont="1" applyFill="1" applyBorder="1" applyAlignment="1">
      <alignment horizontal="left" vertical="center" wrapText="1"/>
    </xf>
    <xf numFmtId="0" fontId="34" fillId="21" borderId="68" xfId="0" applyFont="1" applyFill="1" applyBorder="1" applyAlignment="1">
      <alignment horizontal="center" vertical="center" wrapText="1"/>
    </xf>
    <xf numFmtId="0" fontId="34" fillId="0" borderId="66" xfId="0" applyFont="1" applyFill="1" applyBorder="1" applyAlignment="1">
      <alignment horizontal="left" vertical="center" wrapText="1"/>
    </xf>
    <xf numFmtId="0" fontId="34" fillId="0" borderId="66" xfId="0" applyFont="1" applyFill="1" applyBorder="1" applyAlignment="1">
      <alignment horizontal="center" vertical="center" wrapText="1"/>
    </xf>
    <xf numFmtId="0" fontId="76" fillId="21" borderId="25" xfId="0" applyFont="1" applyFill="1" applyBorder="1" applyAlignment="1">
      <alignment horizontal="center" vertical="top" wrapText="1"/>
    </xf>
    <xf numFmtId="0" fontId="70" fillId="14" borderId="55" xfId="0" applyFont="1" applyFill="1" applyBorder="1" applyAlignment="1">
      <alignment horizontal="left" wrapText="1"/>
    </xf>
    <xf numFmtId="0" fontId="84" fillId="14" borderId="83" xfId="0" applyFont="1" applyFill="1" applyBorder="1" applyAlignment="1">
      <alignment horizontal="center" wrapText="1"/>
    </xf>
    <xf numFmtId="0" fontId="76" fillId="21" borderId="83" xfId="0" applyFont="1" applyFill="1" applyBorder="1" applyAlignment="1">
      <alignment horizontal="left" vertical="top" wrapText="1"/>
    </xf>
    <xf numFmtId="166" fontId="27" fillId="0" borderId="54" xfId="0" applyNumberFormat="1" applyFont="1" applyFill="1" applyBorder="1" applyAlignment="1">
      <alignment horizontal="center" vertical="top" wrapText="1"/>
    </xf>
    <xf numFmtId="0" fontId="96" fillId="0" borderId="54" xfId="0" applyFont="1" applyFill="1" applyBorder="1" applyAlignment="1">
      <alignment horizontal="center" vertical="center"/>
    </xf>
    <xf numFmtId="0" fontId="58" fillId="0" borderId="60" xfId="0" applyFont="1" applyFill="1" applyBorder="1" applyAlignment="1">
      <alignment horizontal="left" vertical="top" wrapText="1"/>
    </xf>
    <xf numFmtId="0" fontId="58" fillId="0" borderId="57" xfId="0" applyFont="1" applyFill="1" applyBorder="1" applyAlignment="1">
      <alignment horizontal="left" vertical="top" wrapText="1"/>
    </xf>
    <xf numFmtId="0" fontId="30" fillId="14" borderId="40" xfId="0" applyFont="1" applyFill="1" applyBorder="1" applyAlignment="1">
      <alignment horizontal="center" vertical="center" wrapText="1"/>
    </xf>
    <xf numFmtId="0" fontId="91" fillId="14" borderId="25" xfId="0" applyFont="1" applyFill="1" applyBorder="1" applyAlignment="1">
      <alignment horizontal="center" vertical="center" wrapText="1"/>
    </xf>
    <xf numFmtId="0" fontId="46" fillId="14" borderId="25" xfId="0" applyFont="1" applyFill="1" applyBorder="1" applyAlignment="1">
      <alignment horizontal="left" vertical="center" wrapText="1"/>
    </xf>
    <xf numFmtId="165" fontId="58" fillId="0" borderId="10" xfId="0" applyNumberFormat="1" applyFont="1" applyFill="1" applyBorder="1" applyAlignment="1">
      <alignment horizontal="left" vertical="top" wrapText="1"/>
    </xf>
    <xf numFmtId="165" fontId="58" fillId="0" borderId="24" xfId="0" applyNumberFormat="1" applyFont="1" applyFill="1" applyBorder="1" applyAlignment="1">
      <alignment horizontal="center" vertical="center" wrapText="1"/>
    </xf>
    <xf numFmtId="166" fontId="27" fillId="0" borderId="54" xfId="168" applyNumberFormat="1" applyFont="1" applyFill="1" applyBorder="1" applyAlignment="1">
      <alignment horizontal="center" vertical="top" wrapText="1"/>
    </xf>
    <xf numFmtId="0" fontId="57" fillId="0" borderId="112" xfId="168" applyFont="1" applyFill="1" applyBorder="1" applyAlignment="1">
      <alignment horizontal="left" vertical="top" wrapText="1"/>
    </xf>
    <xf numFmtId="0" fontId="57" fillId="0" borderId="28" xfId="168" applyFont="1" applyFill="1" applyBorder="1" applyAlignment="1">
      <alignment horizontal="left" vertical="top" wrapText="1"/>
    </xf>
    <xf numFmtId="0" fontId="97" fillId="0" borderId="30" xfId="0" applyFont="1" applyFill="1" applyBorder="1" applyAlignment="1">
      <alignment horizontal="center" vertical="center"/>
    </xf>
    <xf numFmtId="0" fontId="57" fillId="0" borderId="37" xfId="168" applyFont="1" applyFill="1" applyBorder="1" applyAlignment="1">
      <alignment horizontal="left" vertical="top" wrapText="1"/>
    </xf>
    <xf numFmtId="0" fontId="97" fillId="0" borderId="38" xfId="0" applyFont="1" applyFill="1" applyBorder="1" applyAlignment="1">
      <alignment horizontal="center" vertical="center"/>
    </xf>
    <xf numFmtId="0" fontId="58" fillId="0" borderId="113" xfId="168" applyFont="1" applyFill="1" applyBorder="1" applyAlignment="1">
      <alignment horizontal="center" vertical="top" wrapText="1"/>
    </xf>
    <xf numFmtId="0" fontId="58" fillId="0" borderId="33" xfId="168" applyFont="1" applyFill="1" applyBorder="1" applyAlignment="1">
      <alignment horizontal="left" vertical="top" wrapText="1"/>
    </xf>
    <xf numFmtId="0" fontId="97" fillId="0" borderId="34" xfId="0" applyFont="1" applyFill="1" applyBorder="1" applyAlignment="1">
      <alignment horizontal="center" vertical="center"/>
    </xf>
    <xf numFmtId="0" fontId="48" fillId="0" borderId="62" xfId="173" applyFont="1" applyFill="1" applyBorder="1" applyAlignment="1">
      <alignment horizontal="left" vertical="top" wrapText="1"/>
    </xf>
    <xf numFmtId="0" fontId="91" fillId="14" borderId="83" xfId="173" applyFont="1" applyFill="1" applyBorder="1" applyAlignment="1">
      <alignment vertical="center"/>
    </xf>
    <xf numFmtId="0" fontId="100" fillId="0" borderId="54" xfId="173" applyFont="1" applyFill="1" applyBorder="1" applyAlignment="1">
      <alignment horizontal="center" vertical="center" wrapText="1"/>
    </xf>
    <xf numFmtId="0" fontId="48" fillId="0" borderId="61" xfId="173" applyFont="1" applyFill="1" applyBorder="1" applyAlignment="1">
      <alignment horizontal="left" vertical="top" wrapText="1"/>
    </xf>
    <xf numFmtId="0" fontId="100" fillId="0" borderId="24" xfId="173" applyFont="1" applyFill="1" applyBorder="1" applyAlignment="1">
      <alignment horizontal="left" vertical="top" wrapText="1"/>
    </xf>
    <xf numFmtId="0" fontId="48" fillId="0" borderId="24" xfId="173" applyFont="1" applyFill="1" applyBorder="1" applyAlignment="1">
      <alignment horizontal="center" vertical="top" wrapText="1"/>
    </xf>
    <xf numFmtId="0" fontId="48" fillId="0" borderId="24" xfId="173" applyFont="1" applyFill="1" applyBorder="1" applyAlignment="1">
      <alignment vertical="top" wrapText="1"/>
    </xf>
    <xf numFmtId="0" fontId="100" fillId="0" borderId="62" xfId="173" applyFont="1" applyFill="1" applyBorder="1" applyAlignment="1">
      <alignment horizontal="left" vertical="top" wrapText="1"/>
    </xf>
    <xf numFmtId="0" fontId="48" fillId="21" borderId="31" xfId="173" applyFont="1" applyFill="1" applyBorder="1" applyAlignment="1">
      <alignment horizontal="center" wrapText="1" readingOrder="1"/>
    </xf>
    <xf numFmtId="0" fontId="100" fillId="0" borderId="54" xfId="173" applyFont="1" applyFill="1" applyBorder="1" applyAlignment="1">
      <alignment horizontal="center" vertical="top"/>
    </xf>
    <xf numFmtId="166" fontId="28" fillId="0" borderId="40" xfId="173" applyNumberFormat="1" applyFont="1" applyFill="1" applyBorder="1" applyAlignment="1">
      <alignment horizontal="left"/>
    </xf>
    <xf numFmtId="166" fontId="28" fillId="0" borderId="83" xfId="173" applyNumberFormat="1" applyFont="1" applyFill="1" applyBorder="1" applyAlignment="1">
      <alignment horizontal="left" vertical="top" wrapText="1"/>
    </xf>
    <xf numFmtId="0" fontId="100" fillId="21" borderId="83" xfId="171" applyFont="1" applyFill="1" applyBorder="1" applyAlignment="1">
      <alignment horizontal="center" vertical="center" wrapText="1"/>
    </xf>
    <xf numFmtId="0" fontId="100" fillId="21" borderId="54" xfId="171" applyFont="1" applyFill="1" applyBorder="1" applyAlignment="1">
      <alignment horizontal="center" vertical="center" wrapText="1"/>
    </xf>
    <xf numFmtId="0" fontId="100" fillId="21" borderId="83" xfId="173" applyFont="1" applyFill="1" applyBorder="1" applyAlignment="1">
      <alignment horizontal="center" vertical="center" wrapText="1"/>
    </xf>
    <xf numFmtId="0" fontId="48" fillId="0" borderId="54" xfId="173" applyFont="1" applyFill="1" applyBorder="1" applyAlignment="1">
      <alignment horizontal="center" vertical="top" wrapText="1"/>
    </xf>
    <xf numFmtId="0" fontId="100" fillId="21" borderId="54" xfId="173" applyFont="1" applyFill="1" applyBorder="1" applyAlignment="1">
      <alignment horizontal="center" vertical="center" wrapText="1"/>
    </xf>
    <xf numFmtId="0" fontId="91" fillId="14" borderId="10" xfId="173" applyFont="1" applyFill="1" applyBorder="1" applyAlignment="1">
      <alignment horizontal="left" vertical="center"/>
    </xf>
    <xf numFmtId="0" fontId="91" fillId="14" borderId="83" xfId="173" applyFont="1" applyFill="1" applyBorder="1" applyAlignment="1">
      <alignment horizontal="left" vertical="center"/>
    </xf>
    <xf numFmtId="0" fontId="48" fillId="21" borderId="54" xfId="173" applyFont="1" applyFill="1" applyBorder="1" applyAlignment="1">
      <alignment horizontal="center" wrapText="1" readingOrder="1"/>
    </xf>
    <xf numFmtId="0" fontId="48" fillId="0" borderId="83" xfId="173" applyFont="1" applyFill="1" applyBorder="1" applyAlignment="1">
      <alignment horizontal="center" vertical="center" wrapText="1"/>
    </xf>
    <xf numFmtId="0" fontId="48" fillId="0" borderId="54" xfId="173" applyFont="1" applyFill="1" applyBorder="1" applyAlignment="1">
      <alignment horizontal="center" vertical="center" wrapText="1"/>
    </xf>
    <xf numFmtId="165" fontId="48" fillId="0" borderId="54" xfId="0" applyNumberFormat="1" applyFont="1" applyFill="1" applyBorder="1" applyAlignment="1">
      <alignment horizontal="center" vertical="center" wrapText="1"/>
    </xf>
    <xf numFmtId="165" fontId="48" fillId="0" borderId="83" xfId="0" applyNumberFormat="1" applyFont="1" applyFill="1" applyBorder="1" applyAlignment="1">
      <alignment horizontal="center" vertical="center" wrapText="1"/>
    </xf>
    <xf numFmtId="0" fontId="48" fillId="21" borderId="83" xfId="173" applyFont="1" applyFill="1" applyBorder="1" applyAlignment="1">
      <alignment horizontal="center"/>
    </xf>
    <xf numFmtId="0" fontId="48" fillId="21" borderId="24" xfId="173" applyFont="1" applyFill="1" applyBorder="1" applyAlignment="1">
      <alignment horizontal="center" vertical="top" wrapText="1" readingOrder="1"/>
    </xf>
    <xf numFmtId="0" fontId="48" fillId="21" borderId="105" xfId="173" applyFont="1" applyFill="1" applyBorder="1" applyAlignment="1">
      <alignment horizontal="left" vertical="top" wrapText="1"/>
    </xf>
    <xf numFmtId="0" fontId="28" fillId="0" borderId="42" xfId="173" applyFont="1" applyFill="1" applyBorder="1" applyAlignment="1">
      <alignment vertical="top" wrapText="1"/>
    </xf>
    <xf numFmtId="0" fontId="58" fillId="0" borderId="71" xfId="0" applyFont="1" applyFill="1" applyBorder="1" applyAlignment="1">
      <alignment horizontal="left" vertical="center" wrapText="1"/>
    </xf>
    <xf numFmtId="0" fontId="96" fillId="21" borderId="71" xfId="0" applyFont="1" applyFill="1" applyBorder="1" applyAlignment="1">
      <alignment horizontal="center" vertical="center"/>
    </xf>
    <xf numFmtId="0" fontId="58" fillId="0" borderId="68" xfId="0" applyFont="1" applyFill="1" applyBorder="1" applyAlignment="1">
      <alignment horizontal="left" vertical="center" wrapText="1"/>
    </xf>
    <xf numFmtId="0" fontId="96" fillId="21" borderId="68" xfId="0" applyFont="1" applyFill="1" applyBorder="1" applyAlignment="1">
      <alignment horizontal="center" vertical="center"/>
    </xf>
    <xf numFmtId="0" fontId="57" fillId="0" borderId="24" xfId="0" applyFont="1" applyFill="1" applyBorder="1" applyAlignment="1">
      <alignment vertical="top" wrapText="1"/>
    </xf>
    <xf numFmtId="0" fontId="58" fillId="0" borderId="66" xfId="0" applyFont="1" applyFill="1" applyBorder="1" applyAlignment="1">
      <alignment horizontal="left" vertical="center" wrapText="1"/>
    </xf>
    <xf numFmtId="0" fontId="96" fillId="21" borderId="66" xfId="0" applyFont="1" applyFill="1" applyBorder="1" applyAlignment="1">
      <alignment horizontal="center" vertical="center"/>
    </xf>
    <xf numFmtId="0" fontId="96" fillId="21" borderId="85" xfId="0" applyFont="1" applyFill="1" applyBorder="1" applyAlignment="1">
      <alignment horizontal="center" vertical="center"/>
    </xf>
    <xf numFmtId="0" fontId="57" fillId="0" borderId="54" xfId="0" applyFont="1" applyFill="1" applyBorder="1" applyAlignment="1">
      <alignment vertical="top" wrapText="1"/>
    </xf>
    <xf numFmtId="0" fontId="96" fillId="21" borderId="54" xfId="0" applyFont="1" applyFill="1" applyBorder="1" applyAlignment="1">
      <alignment horizontal="center" vertical="center"/>
    </xf>
    <xf numFmtId="0" fontId="57" fillId="0" borderId="54" xfId="0" applyFont="1" applyFill="1" applyBorder="1" applyAlignment="1">
      <alignment horizontal="center" vertical="center"/>
    </xf>
    <xf numFmtId="0" fontId="58" fillId="21" borderId="68" xfId="0" applyFont="1" applyFill="1" applyBorder="1" applyAlignment="1">
      <alignment horizontal="left" vertical="center" wrapText="1"/>
    </xf>
    <xf numFmtId="0" fontId="57" fillId="21" borderId="83" xfId="0" applyFont="1" applyFill="1" applyBorder="1" applyAlignment="1">
      <alignment vertical="top" wrapText="1"/>
    </xf>
    <xf numFmtId="0" fontId="58" fillId="21" borderId="66" xfId="0" applyFont="1" applyFill="1" applyBorder="1" applyAlignment="1">
      <alignment horizontal="left" vertical="center" wrapText="1"/>
    </xf>
    <xf numFmtId="0" fontId="58" fillId="21" borderId="62" xfId="0" applyFont="1" applyFill="1" applyBorder="1" applyAlignment="1">
      <alignment horizontal="left" vertical="top" wrapText="1"/>
    </xf>
    <xf numFmtId="0" fontId="57" fillId="0" borderId="42" xfId="0" applyFont="1" applyFill="1" applyBorder="1" applyAlignment="1">
      <alignment vertical="top" wrapText="1"/>
    </xf>
    <xf numFmtId="0" fontId="58" fillId="21" borderId="71" xfId="0" applyFont="1" applyFill="1" applyBorder="1" applyAlignment="1">
      <alignment horizontal="left" vertical="center" wrapText="1"/>
    </xf>
    <xf numFmtId="0" fontId="58" fillId="21" borderId="24" xfId="0" applyFont="1" applyFill="1" applyBorder="1" applyAlignment="1">
      <alignment horizontal="left" vertical="top" wrapText="1"/>
    </xf>
    <xf numFmtId="0" fontId="58" fillId="0" borderId="83" xfId="0" applyFont="1" applyFill="1" applyBorder="1" applyAlignment="1">
      <alignment vertical="top" wrapText="1"/>
    </xf>
    <xf numFmtId="0" fontId="30" fillId="14" borderId="83" xfId="0" applyFont="1" applyFill="1" applyBorder="1" applyAlignment="1">
      <alignment horizontal="left" vertical="center" wrapText="1"/>
    </xf>
    <xf numFmtId="0" fontId="65" fillId="14" borderId="54" xfId="0" applyFont="1" applyFill="1" applyBorder="1" applyAlignment="1">
      <alignment horizontal="center" vertical="center" wrapText="1"/>
    </xf>
    <xf numFmtId="165" fontId="58" fillId="21" borderId="54" xfId="0" applyNumberFormat="1" applyFont="1" applyFill="1" applyBorder="1" applyAlignment="1">
      <alignment horizontal="center" vertical="center" wrapText="1"/>
    </xf>
    <xf numFmtId="166" fontId="27" fillId="0" borderId="24" xfId="0" applyNumberFormat="1" applyFont="1" applyFill="1" applyBorder="1" applyAlignment="1">
      <alignment horizontal="center" vertical="top" wrapText="1"/>
    </xf>
    <xf numFmtId="0" fontId="58" fillId="0" borderId="46" xfId="155" applyFont="1" applyFill="1" applyBorder="1" applyAlignment="1">
      <alignment horizontal="left" vertical="center" wrapText="1"/>
    </xf>
    <xf numFmtId="0" fontId="34" fillId="0" borderId="0" xfId="155" applyNumberFormat="1" applyFont="1" applyBorder="1" applyAlignment="1">
      <alignment horizontal="center" vertical="center" wrapText="1"/>
    </xf>
    <xf numFmtId="0" fontId="57" fillId="0" borderId="0" xfId="155" applyNumberFormat="1" applyFont="1" applyBorder="1" applyAlignment="1">
      <alignment horizontal="left" vertical="center" wrapText="1"/>
    </xf>
    <xf numFmtId="0" fontId="57" fillId="0" borderId="0" xfId="155" applyNumberFormat="1" applyFont="1" applyBorder="1" applyAlignment="1">
      <alignment horizontal="left" vertical="center"/>
    </xf>
    <xf numFmtId="0" fontId="58" fillId="0" borderId="50" xfId="155" applyFont="1" applyFill="1" applyBorder="1" applyAlignment="1">
      <alignment horizontal="left" vertical="center" wrapText="1"/>
    </xf>
    <xf numFmtId="0" fontId="57" fillId="0" borderId="50" xfId="155" applyFont="1" applyBorder="1" applyAlignment="1">
      <alignment horizontal="left" vertical="center" wrapText="1"/>
    </xf>
    <xf numFmtId="0" fontId="57" fillId="0" borderId="50" xfId="155" applyFont="1" applyFill="1" applyBorder="1" applyAlignment="1">
      <alignment horizontal="left" vertical="center" wrapText="1"/>
    </xf>
    <xf numFmtId="0" fontId="73" fillId="14" borderId="83" xfId="155" applyFont="1" applyFill="1" applyBorder="1" applyAlignment="1">
      <alignment horizontal="left" vertical="center"/>
    </xf>
    <xf numFmtId="0" fontId="58" fillId="0" borderId="54" xfId="155" applyFont="1" applyFill="1" applyBorder="1" applyAlignment="1">
      <alignment horizontal="center" vertical="center"/>
    </xf>
    <xf numFmtId="0" fontId="57" fillId="0" borderId="24" xfId="155" applyFont="1" applyFill="1" applyBorder="1" applyAlignment="1">
      <alignment horizontal="left" vertical="top" wrapText="1"/>
    </xf>
    <xf numFmtId="0" fontId="57" fillId="0" borderId="25" xfId="155" applyFont="1" applyFill="1" applyBorder="1" applyAlignment="1">
      <alignment horizontal="left" vertical="top" wrapText="1"/>
    </xf>
    <xf numFmtId="0" fontId="65" fillId="14" borderId="54" xfId="155" applyNumberFormat="1" applyFont="1" applyFill="1" applyBorder="1" applyAlignment="1">
      <alignment horizontal="center" vertical="center" wrapText="1"/>
    </xf>
    <xf numFmtId="0" fontId="57" fillId="0" borderId="57" xfId="0" applyFont="1" applyFill="1" applyBorder="1" applyAlignment="1">
      <alignment horizontal="left" vertical="top" wrapText="1"/>
    </xf>
    <xf numFmtId="0" fontId="57" fillId="21" borderId="54" xfId="0" applyNumberFormat="1" applyFont="1" applyFill="1" applyBorder="1" applyAlignment="1">
      <alignment horizontal="left" vertical="top" wrapText="1"/>
    </xf>
    <xf numFmtId="0" fontId="57" fillId="21" borderId="10" xfId="0" applyFont="1" applyFill="1" applyBorder="1" applyAlignment="1">
      <alignment horizontal="left" vertical="center" wrapText="1"/>
    </xf>
    <xf numFmtId="0" fontId="96" fillId="21" borderId="24" xfId="0" applyFont="1" applyFill="1" applyBorder="1" applyAlignment="1">
      <alignment horizontal="center" vertical="center"/>
    </xf>
    <xf numFmtId="0" fontId="57" fillId="21" borderId="58" xfId="0" applyFont="1" applyFill="1" applyBorder="1" applyAlignment="1">
      <alignment horizontal="left" vertical="center" wrapText="1"/>
    </xf>
    <xf numFmtId="0" fontId="65" fillId="14" borderId="83" xfId="0" applyFont="1" applyFill="1" applyBorder="1" applyAlignment="1">
      <alignment horizontal="center" vertical="top" wrapText="1"/>
    </xf>
    <xf numFmtId="0" fontId="58" fillId="0" borderId="42" xfId="0" applyFont="1" applyFill="1" applyBorder="1" applyAlignment="1">
      <alignment vertical="top" wrapText="1"/>
    </xf>
    <xf numFmtId="0" fontId="57" fillId="26" borderId="10" xfId="0" applyFont="1" applyFill="1" applyBorder="1" applyAlignment="1">
      <alignment horizontal="left" vertical="center" wrapText="1"/>
    </xf>
    <xf numFmtId="0" fontId="58" fillId="26" borderId="59" xfId="0" applyFont="1" applyFill="1" applyBorder="1" applyAlignment="1">
      <alignment horizontal="left" vertical="center" wrapText="1"/>
    </xf>
    <xf numFmtId="0" fontId="57" fillId="26" borderId="58" xfId="0" applyFont="1" applyFill="1" applyBorder="1" applyAlignment="1">
      <alignment horizontal="left" vertical="center" wrapText="1"/>
    </xf>
    <xf numFmtId="166" fontId="27" fillId="21" borderId="90" xfId="0" applyNumberFormat="1" applyFont="1" applyFill="1" applyBorder="1" applyAlignment="1">
      <alignment horizontal="center" vertical="top" wrapText="1"/>
    </xf>
    <xf numFmtId="0" fontId="58" fillId="21" borderId="23" xfId="0" applyFont="1" applyFill="1" applyBorder="1" applyAlignment="1">
      <alignment horizontal="left" vertical="top" wrapText="1"/>
    </xf>
    <xf numFmtId="0" fontId="57" fillId="21" borderId="22" xfId="0" applyFont="1" applyFill="1" applyBorder="1" applyAlignment="1">
      <alignment horizontal="center" vertical="top" wrapText="1"/>
    </xf>
    <xf numFmtId="0" fontId="58" fillId="0" borderId="22" xfId="0" applyFont="1" applyFill="1" applyBorder="1" applyAlignment="1">
      <alignment horizontal="center" vertical="top" wrapText="1"/>
    </xf>
    <xf numFmtId="0" fontId="65" fillId="14" borderId="54" xfId="0" applyFont="1" applyFill="1" applyBorder="1" applyAlignment="1">
      <alignment horizontal="center" vertical="top" wrapText="1"/>
    </xf>
    <xf numFmtId="0" fontId="57" fillId="21" borderId="31" xfId="0" applyFont="1" applyFill="1" applyBorder="1" applyAlignment="1">
      <alignment horizontal="left" vertical="center" wrapText="1"/>
    </xf>
    <xf numFmtId="0" fontId="58" fillId="21" borderId="54" xfId="0" applyFont="1" applyFill="1" applyBorder="1" applyAlignment="1">
      <alignment horizontal="left" vertical="top" wrapText="1"/>
    </xf>
    <xf numFmtId="0" fontId="58" fillId="21" borderId="56" xfId="0" applyFont="1" applyFill="1" applyBorder="1" applyAlignment="1">
      <alignment horizontal="left" vertical="top" wrapText="1"/>
    </xf>
    <xf numFmtId="166" fontId="27" fillId="21" borderId="25" xfId="0" applyNumberFormat="1" applyFont="1" applyFill="1" applyBorder="1" applyAlignment="1">
      <alignment horizontal="center" vertical="top" wrapText="1"/>
    </xf>
    <xf numFmtId="0" fontId="57" fillId="0" borderId="25" xfId="0" applyFont="1" applyFill="1" applyBorder="1" applyAlignment="1">
      <alignment horizontal="left" vertical="top" wrapText="1"/>
    </xf>
    <xf numFmtId="0" fontId="58" fillId="26" borderId="60" xfId="0" applyFont="1" applyFill="1" applyBorder="1" applyAlignment="1">
      <alignment horizontal="left" vertical="top" wrapText="1"/>
    </xf>
    <xf numFmtId="0" fontId="58" fillId="0" borderId="25" xfId="0" applyFont="1" applyFill="1" applyBorder="1" applyAlignment="1">
      <alignment horizontal="left" vertical="top" wrapText="1"/>
    </xf>
    <xf numFmtId="0" fontId="58" fillId="21" borderId="60" xfId="0" applyFont="1" applyFill="1" applyBorder="1" applyAlignment="1">
      <alignment horizontal="left" vertical="top" wrapText="1"/>
    </xf>
    <xf numFmtId="0" fontId="73" fillId="14" borderId="83" xfId="0" applyFont="1" applyFill="1" applyBorder="1" applyAlignment="1">
      <alignment horizontal="left" vertical="center" wrapText="1"/>
    </xf>
    <xf numFmtId="165" fontId="58" fillId="0" borderId="54" xfId="0" applyNumberFormat="1" applyFont="1" applyFill="1" applyBorder="1" applyAlignment="1">
      <alignment horizontal="left" vertical="center" wrapText="1"/>
    </xf>
    <xf numFmtId="0" fontId="101" fillId="0" borderId="91" xfId="0" applyFont="1" applyFill="1" applyBorder="1" applyAlignment="1">
      <alignment horizontal="center" vertical="center"/>
    </xf>
    <xf numFmtId="0" fontId="48" fillId="21" borderId="68" xfId="0" applyFont="1" applyFill="1" applyBorder="1" applyAlignment="1">
      <alignment horizontal="left" vertical="center" wrapText="1"/>
    </xf>
    <xf numFmtId="0" fontId="28" fillId="8" borderId="55" xfId="0" applyFont="1" applyFill="1" applyBorder="1" applyAlignment="1">
      <alignment horizontal="left" vertical="center" wrapText="1"/>
    </xf>
    <xf numFmtId="0" fontId="107" fillId="8" borderId="54" xfId="0" applyFont="1" applyFill="1" applyBorder="1" applyAlignment="1">
      <alignment horizontal="center" vertical="center" wrapText="1"/>
    </xf>
    <xf numFmtId="164" fontId="108" fillId="14" borderId="51" xfId="0" applyNumberFormat="1" applyFont="1" applyFill="1" applyBorder="1" applyAlignment="1">
      <alignment horizontal="center" vertical="center" wrapText="1"/>
    </xf>
    <xf numFmtId="0" fontId="48" fillId="0" borderId="22" xfId="0" applyFont="1" applyFill="1" applyBorder="1" applyAlignment="1">
      <alignment horizontal="left" vertical="center"/>
    </xf>
    <xf numFmtId="0" fontId="48" fillId="21" borderId="67" xfId="0" applyFont="1" applyFill="1" applyBorder="1" applyAlignment="1">
      <alignment horizontal="left" vertical="top" wrapText="1"/>
    </xf>
    <xf numFmtId="0" fontId="48" fillId="21" borderId="21" xfId="0" applyFont="1" applyFill="1" applyBorder="1" applyAlignment="1">
      <alignment horizontal="left" vertical="top" wrapText="1"/>
    </xf>
    <xf numFmtId="0" fontId="32" fillId="14" borderId="40" xfId="0" applyFont="1" applyFill="1" applyBorder="1" applyAlignment="1">
      <alignment horizontal="left" vertical="center" wrapText="1"/>
    </xf>
    <xf numFmtId="0" fontId="48" fillId="21" borderId="50" xfId="0" applyFont="1" applyFill="1" applyBorder="1" applyAlignment="1">
      <alignment horizontal="left" vertical="top" wrapText="1"/>
    </xf>
    <xf numFmtId="0" fontId="107" fillId="14" borderId="40" xfId="0" applyFont="1" applyFill="1" applyBorder="1" applyAlignment="1">
      <alignment horizontal="center" vertical="center" wrapText="1"/>
    </xf>
    <xf numFmtId="0" fontId="28" fillId="21" borderId="38" xfId="0" applyFont="1" applyFill="1" applyBorder="1" applyAlignment="1">
      <alignment horizontal="left" vertical="top" wrapText="1"/>
    </xf>
    <xf numFmtId="0" fontId="48" fillId="21" borderId="68" xfId="0" applyFont="1" applyFill="1" applyBorder="1" applyAlignment="1">
      <alignment horizontal="left" vertical="top" wrapText="1"/>
    </xf>
    <xf numFmtId="0" fontId="106" fillId="14" borderId="83" xfId="0" applyFont="1" applyFill="1" applyBorder="1" applyAlignment="1">
      <alignment horizontal="center" vertical="center" wrapText="1"/>
    </xf>
    <xf numFmtId="165" fontId="48" fillId="0" borderId="54" xfId="0" applyNumberFormat="1" applyFont="1" applyFill="1" applyBorder="1" applyAlignment="1">
      <alignment horizontal="left" vertical="center" wrapText="1"/>
    </xf>
    <xf numFmtId="0" fontId="91" fillId="14" borderId="54" xfId="0" applyFont="1" applyFill="1" applyBorder="1" applyAlignment="1">
      <alignment horizontal="left" vertical="center" wrapText="1"/>
    </xf>
    <xf numFmtId="0" fontId="107" fillId="14" borderId="54" xfId="0" applyFont="1" applyFill="1" applyBorder="1" applyAlignment="1">
      <alignment horizontal="center" vertical="center" wrapText="1"/>
    </xf>
    <xf numFmtId="0" fontId="100" fillId="0" borderId="66" xfId="0" applyFont="1" applyFill="1" applyBorder="1" applyAlignment="1">
      <alignment horizontal="left" vertical="top" wrapText="1"/>
    </xf>
    <xf numFmtId="164" fontId="79" fillId="14" borderId="30" xfId="0" applyNumberFormat="1" applyFont="1" applyFill="1" applyBorder="1" applyAlignment="1">
      <alignment horizontal="center" vertical="center" wrapText="1"/>
    </xf>
    <xf numFmtId="0" fontId="58" fillId="0" borderId="71" xfId="0" applyFont="1" applyFill="1" applyBorder="1" applyAlignment="1">
      <alignment horizontal="center" vertical="center" wrapText="1"/>
    </xf>
    <xf numFmtId="0" fontId="110" fillId="0" borderId="54" xfId="138" applyNumberFormat="1" applyFont="1" applyFill="1" applyBorder="1" applyAlignment="1">
      <alignment horizontal="center" vertical="center"/>
    </xf>
    <xf numFmtId="0" fontId="58" fillId="0" borderId="71" xfId="0" applyFont="1" applyFill="1" applyBorder="1" applyAlignment="1">
      <alignment horizontal="center" vertical="center"/>
    </xf>
    <xf numFmtId="0" fontId="58" fillId="0" borderId="85" xfId="155" applyFont="1" applyFill="1" applyBorder="1" applyAlignment="1">
      <alignment vertical="center" wrapText="1"/>
    </xf>
    <xf numFmtId="0" fontId="27" fillId="0" borderId="66" xfId="0" applyFont="1" applyFill="1" applyBorder="1" applyAlignment="1">
      <alignment horizontal="center" vertical="center" wrapText="1"/>
    </xf>
    <xf numFmtId="166" fontId="27" fillId="0" borderId="119" xfId="0" applyNumberFormat="1" applyFont="1" applyFill="1" applyBorder="1" applyAlignment="1">
      <alignment horizontal="center" vertical="top" wrapText="1"/>
    </xf>
    <xf numFmtId="164" fontId="97" fillId="16" borderId="54" xfId="0" applyNumberFormat="1" applyFont="1" applyFill="1" applyBorder="1" applyAlignment="1">
      <alignment horizontal="center" wrapText="1"/>
    </xf>
    <xf numFmtId="166" fontId="27" fillId="0" borderId="62" xfId="0" applyNumberFormat="1" applyFont="1" applyFill="1" applyBorder="1" applyAlignment="1">
      <alignment horizontal="center" vertical="top" wrapText="1"/>
    </xf>
    <xf numFmtId="164" fontId="58" fillId="0" borderId="66" xfId="0" applyNumberFormat="1" applyFont="1" applyFill="1" applyBorder="1" applyAlignment="1">
      <alignment horizontal="left" vertical="center" wrapText="1" shrinkToFit="1"/>
    </xf>
    <xf numFmtId="0" fontId="58" fillId="0" borderId="24" xfId="0" applyFont="1" applyFill="1" applyBorder="1" applyAlignment="1">
      <alignment horizontal="center" vertical="center"/>
    </xf>
    <xf numFmtId="0" fontId="58" fillId="0" borderId="68" xfId="155" applyFont="1" applyFill="1" applyBorder="1" applyAlignment="1">
      <alignment vertical="center" wrapText="1"/>
    </xf>
    <xf numFmtId="0" fontId="58" fillId="0" borderId="68" xfId="155" applyFont="1" applyFill="1" applyBorder="1" applyAlignment="1">
      <alignment horizontal="left" vertical="center" wrapText="1"/>
    </xf>
    <xf numFmtId="0" fontId="58" fillId="0" borderId="67" xfId="155" applyFont="1" applyFill="1" applyBorder="1" applyAlignment="1">
      <alignment horizontal="left" vertical="center" wrapText="1"/>
    </xf>
    <xf numFmtId="0" fontId="58" fillId="0" borderId="14" xfId="0" applyFont="1" applyFill="1" applyBorder="1" applyAlignment="1">
      <alignment horizontal="left" vertical="top" wrapText="1"/>
    </xf>
    <xf numFmtId="0" fontId="58" fillId="0" borderId="72" xfId="155" applyFont="1" applyFill="1" applyBorder="1" applyAlignment="1">
      <alignment vertical="center" wrapText="1"/>
    </xf>
    <xf numFmtId="164" fontId="97" fillId="0" borderId="54" xfId="0" applyNumberFormat="1" applyFont="1" applyFill="1" applyBorder="1" applyAlignment="1">
      <alignment horizontal="center" wrapText="1"/>
    </xf>
    <xf numFmtId="0" fontId="73" fillId="14" borderId="25" xfId="0" applyFont="1" applyFill="1" applyBorder="1" applyAlignment="1">
      <alignment horizontal="left" vertical="center" wrapText="1"/>
    </xf>
    <xf numFmtId="164" fontId="97" fillId="0" borderId="68" xfId="0" applyNumberFormat="1" applyFont="1" applyFill="1" applyBorder="1" applyAlignment="1">
      <alignment horizontal="center" wrapText="1"/>
    </xf>
    <xf numFmtId="0" fontId="97" fillId="0" borderId="68" xfId="0" applyFont="1" applyFill="1" applyBorder="1" applyAlignment="1">
      <alignment horizontal="center"/>
    </xf>
    <xf numFmtId="0" fontId="30" fillId="14" borderId="71" xfId="0" applyFont="1" applyFill="1" applyBorder="1" applyAlignment="1">
      <alignment horizontal="left" vertical="center" wrapText="1"/>
    </xf>
    <xf numFmtId="164" fontId="97" fillId="21" borderId="68" xfId="0" applyNumberFormat="1" applyFont="1" applyFill="1" applyBorder="1" applyAlignment="1">
      <alignment horizontal="center" wrapText="1"/>
    </xf>
    <xf numFmtId="0" fontId="97" fillId="0" borderId="68" xfId="0" applyFont="1" applyBorder="1" applyAlignment="1">
      <alignment horizontal="center"/>
    </xf>
    <xf numFmtId="0" fontId="97" fillId="21" borderId="68" xfId="0" applyFont="1" applyFill="1" applyBorder="1" applyAlignment="1">
      <alignment horizontal="center"/>
    </xf>
    <xf numFmtId="164" fontId="97" fillId="21" borderId="85" xfId="0" applyNumberFormat="1" applyFont="1" applyFill="1" applyBorder="1" applyAlignment="1">
      <alignment horizontal="center" wrapText="1"/>
    </xf>
    <xf numFmtId="0" fontId="97" fillId="0" borderId="66" xfId="0" applyFont="1" applyBorder="1" applyAlignment="1">
      <alignment horizontal="center"/>
    </xf>
    <xf numFmtId="164" fontId="97" fillId="21" borderId="54" xfId="0" applyNumberFormat="1" applyFont="1" applyFill="1" applyBorder="1" applyAlignment="1">
      <alignment horizontal="center" wrapText="1"/>
    </xf>
    <xf numFmtId="164" fontId="96" fillId="21" borderId="25" xfId="0" applyNumberFormat="1" applyFont="1" applyFill="1" applyBorder="1" applyAlignment="1">
      <alignment horizontal="left" vertical="top" wrapText="1"/>
    </xf>
    <xf numFmtId="0" fontId="65" fillId="14" borderId="54" xfId="0" applyFont="1" applyFill="1" applyBorder="1" applyAlignment="1">
      <alignment horizontal="left" vertical="center" wrapText="1"/>
    </xf>
    <xf numFmtId="164" fontId="97" fillId="21" borderId="66" xfId="0" applyNumberFormat="1" applyFont="1" applyFill="1" applyBorder="1" applyAlignment="1">
      <alignment horizontal="center" wrapText="1"/>
    </xf>
    <xf numFmtId="0" fontId="58" fillId="21" borderId="46" xfId="0" applyFont="1" applyFill="1" applyBorder="1" applyAlignment="1">
      <alignment horizontal="left" vertical="top" wrapText="1"/>
    </xf>
    <xf numFmtId="0" fontId="27" fillId="21" borderId="54" xfId="0" applyFont="1" applyFill="1" applyBorder="1" applyAlignment="1">
      <alignment horizontal="center" vertical="center" wrapText="1"/>
    </xf>
    <xf numFmtId="0" fontId="58" fillId="21" borderId="54" xfId="0" applyFont="1" applyFill="1" applyBorder="1" applyAlignment="1">
      <alignment horizontal="center" vertical="center" wrapText="1"/>
    </xf>
    <xf numFmtId="166" fontId="27" fillId="21" borderId="46" xfId="0" applyNumberFormat="1" applyFont="1" applyFill="1" applyBorder="1" applyAlignment="1">
      <alignment horizontal="left" vertical="center" wrapText="1"/>
    </xf>
    <xf numFmtId="0" fontId="58" fillId="21" borderId="62" xfId="0" applyFont="1" applyFill="1" applyBorder="1" applyAlignment="1">
      <alignment vertical="top" wrapText="1"/>
    </xf>
    <xf numFmtId="0" fontId="58" fillId="21" borderId="42" xfId="0" applyFont="1" applyFill="1" applyBorder="1" applyAlignment="1">
      <alignment horizontal="left" vertical="top" wrapText="1"/>
    </xf>
    <xf numFmtId="164" fontId="58" fillId="21" borderId="56" xfId="0" applyNumberFormat="1" applyFont="1" applyFill="1" applyBorder="1" applyAlignment="1">
      <alignment horizontal="left" vertical="top" wrapText="1"/>
    </xf>
    <xf numFmtId="0" fontId="58" fillId="21" borderId="25" xfId="0" applyFont="1" applyFill="1" applyBorder="1" applyAlignment="1">
      <alignment horizontal="left" vertical="top" wrapText="1"/>
    </xf>
    <xf numFmtId="0" fontId="27" fillId="21" borderId="54" xfId="0" applyFont="1" applyFill="1" applyBorder="1" applyAlignment="1">
      <alignment horizontal="center" vertical="center"/>
    </xf>
    <xf numFmtId="164" fontId="58" fillId="21" borderId="56" xfId="0" applyNumberFormat="1" applyFont="1" applyFill="1" applyBorder="1" applyAlignment="1">
      <alignment horizontal="left" vertical="center" wrapText="1"/>
    </xf>
    <xf numFmtId="164" fontId="58" fillId="21" borderId="58" xfId="0" applyNumberFormat="1" applyFont="1" applyFill="1" applyBorder="1" applyAlignment="1">
      <alignment horizontal="left" vertical="center" wrapText="1"/>
    </xf>
    <xf numFmtId="0" fontId="58" fillId="0" borderId="46" xfId="0" applyFont="1" applyFill="1" applyBorder="1" applyAlignment="1">
      <alignment horizontal="left" vertical="top" wrapText="1"/>
    </xf>
    <xf numFmtId="0" fontId="58" fillId="0" borderId="10" xfId="0" applyFont="1" applyFill="1" applyBorder="1" applyAlignment="1">
      <alignment horizontal="left" vertical="top" wrapText="1"/>
    </xf>
    <xf numFmtId="0" fontId="58" fillId="0" borderId="66" xfId="0" applyFont="1" applyFill="1" applyBorder="1" applyAlignment="1">
      <alignment horizontal="center" vertical="center" wrapText="1"/>
    </xf>
    <xf numFmtId="0" fontId="58" fillId="0" borderId="68" xfId="0" applyFont="1" applyFill="1" applyBorder="1" applyAlignment="1">
      <alignment horizontal="center" vertical="center" wrapText="1"/>
    </xf>
    <xf numFmtId="0" fontId="58" fillId="21" borderId="31" xfId="0" applyFont="1" applyFill="1" applyBorder="1" applyAlignment="1">
      <alignment horizontal="center" vertical="top" wrapText="1"/>
    </xf>
    <xf numFmtId="0" fontId="58" fillId="0" borderId="22" xfId="0" applyFont="1" applyFill="1" applyBorder="1" applyAlignment="1">
      <alignment horizontal="center" vertical="center"/>
    </xf>
    <xf numFmtId="166" fontId="27" fillId="21" borderId="24" xfId="0" applyNumberFormat="1" applyFont="1" applyFill="1" applyBorder="1" applyAlignment="1">
      <alignment horizontal="left" vertical="top" wrapText="1"/>
    </xf>
    <xf numFmtId="0" fontId="96" fillId="0" borderId="24" xfId="0" applyFont="1" applyFill="1" applyBorder="1" applyAlignment="1">
      <alignment horizontal="center" vertical="center"/>
    </xf>
    <xf numFmtId="0" fontId="96" fillId="0" borderId="46" xfId="0" applyFont="1" applyFill="1" applyBorder="1" applyAlignment="1">
      <alignment horizontal="left" vertical="top" wrapText="1"/>
    </xf>
    <xf numFmtId="0" fontId="58" fillId="0" borderId="51" xfId="0" applyFont="1" applyFill="1" applyBorder="1" applyAlignment="1">
      <alignment horizontal="center" vertical="center"/>
    </xf>
    <xf numFmtId="0" fontId="58" fillId="0" borderId="26" xfId="0" applyFont="1" applyFill="1" applyBorder="1" applyAlignment="1">
      <alignment horizontal="left" vertical="center" wrapText="1"/>
    </xf>
    <xf numFmtId="0" fontId="58" fillId="0" borderId="70" xfId="0" applyFont="1" applyFill="1" applyBorder="1" applyAlignment="1">
      <alignment horizontal="center" vertical="center" wrapText="1"/>
    </xf>
    <xf numFmtId="0" fontId="58" fillId="0" borderId="62" xfId="0" applyFont="1" applyFill="1" applyBorder="1" applyAlignment="1">
      <alignment horizontal="center" vertical="top" wrapText="1"/>
    </xf>
    <xf numFmtId="165" fontId="57" fillId="0" borderId="54" xfId="0" applyNumberFormat="1" applyFont="1" applyFill="1" applyBorder="1" applyAlignment="1">
      <alignment horizontal="left" vertical="center" wrapText="1"/>
    </xf>
    <xf numFmtId="0" fontId="58" fillId="0" borderId="50" xfId="0" applyFont="1" applyFill="1" applyBorder="1" applyAlignment="1">
      <alignment horizontal="left" vertical="center" wrapText="1"/>
    </xf>
  </cellXfs>
  <cellStyles count="227">
    <cellStyle name="20 % - Accent1" xfId="1" xr:uid="{00000000-0005-0000-0000-000000000000}"/>
    <cellStyle name="20 % - Accent1 2" xfId="2" xr:uid="{00000000-0005-0000-0000-000001000000}"/>
    <cellStyle name="20 % - Accent2" xfId="3" xr:uid="{00000000-0005-0000-0000-000002000000}"/>
    <cellStyle name="20 % - Accent2 2" xfId="4" xr:uid="{00000000-0005-0000-0000-000003000000}"/>
    <cellStyle name="20 % - Accent3" xfId="5" xr:uid="{00000000-0005-0000-0000-000004000000}"/>
    <cellStyle name="20 % - Accent3 2" xfId="6" xr:uid="{00000000-0005-0000-0000-000005000000}"/>
    <cellStyle name="20 % - Accent4" xfId="7" xr:uid="{00000000-0005-0000-0000-000006000000}"/>
    <cellStyle name="20 % - Accent4 2" xfId="8" xr:uid="{00000000-0005-0000-0000-000007000000}"/>
    <cellStyle name="20 % - Accent5" xfId="9" xr:uid="{00000000-0005-0000-0000-000008000000}"/>
    <cellStyle name="20 % - Accent5 2" xfId="10" xr:uid="{00000000-0005-0000-0000-000009000000}"/>
    <cellStyle name="20 % - Accent6" xfId="11" xr:uid="{00000000-0005-0000-0000-00000A000000}"/>
    <cellStyle name="20 % - Accent6 2" xfId="12" xr:uid="{00000000-0005-0000-0000-00000B000000}"/>
    <cellStyle name="40 % - Accent1" xfId="13" xr:uid="{00000000-0005-0000-0000-00000C000000}"/>
    <cellStyle name="40 % - Accent1 2" xfId="14" xr:uid="{00000000-0005-0000-0000-00000D000000}"/>
    <cellStyle name="40 % - Accent2" xfId="15" xr:uid="{00000000-0005-0000-0000-00000E000000}"/>
    <cellStyle name="40 % - Accent2 2" xfId="16" xr:uid="{00000000-0005-0000-0000-00000F000000}"/>
    <cellStyle name="40 % - Accent3" xfId="17" xr:uid="{00000000-0005-0000-0000-000010000000}"/>
    <cellStyle name="40 % - Accent3 2" xfId="18" xr:uid="{00000000-0005-0000-0000-000011000000}"/>
    <cellStyle name="40 % - Accent4" xfId="19" xr:uid="{00000000-0005-0000-0000-000012000000}"/>
    <cellStyle name="40 % - Accent4 2" xfId="20" xr:uid="{00000000-0005-0000-0000-000013000000}"/>
    <cellStyle name="40 % - Accent5" xfId="21" xr:uid="{00000000-0005-0000-0000-000014000000}"/>
    <cellStyle name="40 % - Accent5 2" xfId="22" xr:uid="{00000000-0005-0000-0000-000015000000}"/>
    <cellStyle name="40 % - Accent6" xfId="23" xr:uid="{00000000-0005-0000-0000-000016000000}"/>
    <cellStyle name="40 % - Accent6 2" xfId="24" xr:uid="{00000000-0005-0000-0000-000017000000}"/>
    <cellStyle name="60 % - Accent1" xfId="25" xr:uid="{00000000-0005-0000-0000-000018000000}"/>
    <cellStyle name="60 % - Accent1 2" xfId="26" xr:uid="{00000000-0005-0000-0000-000019000000}"/>
    <cellStyle name="60 % - Accent2" xfId="27" xr:uid="{00000000-0005-0000-0000-00001A000000}"/>
    <cellStyle name="60 % - Accent2 2" xfId="28" xr:uid="{00000000-0005-0000-0000-00001B000000}"/>
    <cellStyle name="60 % - Accent3" xfId="29" xr:uid="{00000000-0005-0000-0000-00001C000000}"/>
    <cellStyle name="60 % - Accent3 2" xfId="30" xr:uid="{00000000-0005-0000-0000-00001D000000}"/>
    <cellStyle name="60 % - Accent4" xfId="31" xr:uid="{00000000-0005-0000-0000-00001E000000}"/>
    <cellStyle name="60 % - Accent4 2" xfId="32" xr:uid="{00000000-0005-0000-0000-00001F000000}"/>
    <cellStyle name="60 % - Accent5" xfId="33" xr:uid="{00000000-0005-0000-0000-000020000000}"/>
    <cellStyle name="60 % - Accent5 2" xfId="34" xr:uid="{00000000-0005-0000-0000-000021000000}"/>
    <cellStyle name="60 % - Accent6" xfId="35" xr:uid="{00000000-0005-0000-0000-000022000000}"/>
    <cellStyle name="60 % - Accent6 2" xfId="36" xr:uid="{00000000-0005-0000-0000-000023000000}"/>
    <cellStyle name="Accent1 2" xfId="37" xr:uid="{00000000-0005-0000-0000-000024000000}"/>
    <cellStyle name="Accent2 2" xfId="38" xr:uid="{00000000-0005-0000-0000-000025000000}"/>
    <cellStyle name="Accent3 2" xfId="39" xr:uid="{00000000-0005-0000-0000-000026000000}"/>
    <cellStyle name="Accent4 2" xfId="40" xr:uid="{00000000-0005-0000-0000-000027000000}"/>
    <cellStyle name="Accent5 2" xfId="41" xr:uid="{00000000-0005-0000-0000-000028000000}"/>
    <cellStyle name="Accent6 2" xfId="42" xr:uid="{00000000-0005-0000-0000-000029000000}"/>
    <cellStyle name="Avertissement" xfId="43" xr:uid="{00000000-0005-0000-0000-00002A000000}"/>
    <cellStyle name="Avertissement 2" xfId="44" xr:uid="{00000000-0005-0000-0000-00002B000000}"/>
    <cellStyle name="Bad 2" xfId="45" xr:uid="{00000000-0005-0000-0000-00002C000000}"/>
    <cellStyle name="Bad 3" xfId="46" xr:uid="{00000000-0005-0000-0000-00002D000000}"/>
    <cellStyle name="Bad 4" xfId="47" xr:uid="{00000000-0005-0000-0000-00002E000000}"/>
    <cellStyle name="Berekening" xfId="48" xr:uid="{00000000-0005-0000-0000-00002F000000}"/>
    <cellStyle name="Berekening 2" xfId="49" xr:uid="{00000000-0005-0000-0000-000030000000}"/>
    <cellStyle name="Calcul" xfId="50" xr:uid="{00000000-0005-0000-0000-000031000000}"/>
    <cellStyle name="Calcul 2" xfId="51" xr:uid="{00000000-0005-0000-0000-000032000000}"/>
    <cellStyle name="Calculation 2" xfId="52" xr:uid="{00000000-0005-0000-0000-000033000000}"/>
    <cellStyle name="Calculation 3" xfId="53" xr:uid="{00000000-0005-0000-0000-000034000000}"/>
    <cellStyle name="Calculation 4" xfId="54" xr:uid="{00000000-0005-0000-0000-000035000000}"/>
    <cellStyle name="Cellule liée" xfId="55" xr:uid="{00000000-0005-0000-0000-000036000000}"/>
    <cellStyle name="Cellule liée 2" xfId="56" xr:uid="{00000000-0005-0000-0000-000037000000}"/>
    <cellStyle name="Check Cell 2" xfId="57" xr:uid="{00000000-0005-0000-0000-000038000000}"/>
    <cellStyle name="Check Cell 3" xfId="58" xr:uid="{00000000-0005-0000-0000-000039000000}"/>
    <cellStyle name="Check Cell 4" xfId="59" xr:uid="{00000000-0005-0000-0000-00003A000000}"/>
    <cellStyle name="Commentaire" xfId="60" xr:uid="{00000000-0005-0000-0000-00003B000000}"/>
    <cellStyle name="Commentaire 2" xfId="61" xr:uid="{00000000-0005-0000-0000-00003C000000}"/>
    <cellStyle name="Controlecel" xfId="62" xr:uid="{00000000-0005-0000-0000-00003D000000}"/>
    <cellStyle name="Controlecel 2" xfId="63" xr:uid="{00000000-0005-0000-0000-00003E000000}"/>
    <cellStyle name="Entrée" xfId="64" xr:uid="{00000000-0005-0000-0000-00003F000000}"/>
    <cellStyle name="Entrée 2" xfId="65" xr:uid="{00000000-0005-0000-0000-000040000000}"/>
    <cellStyle name="Explanatory Text 2" xfId="66" xr:uid="{00000000-0005-0000-0000-000041000000}"/>
    <cellStyle name="Explanatory Text 3" xfId="67" xr:uid="{00000000-0005-0000-0000-000042000000}"/>
    <cellStyle name="Explanatory Text 4" xfId="68" xr:uid="{00000000-0005-0000-0000-000043000000}"/>
    <cellStyle name="Gekoppelde cel" xfId="69" xr:uid="{00000000-0005-0000-0000-000044000000}"/>
    <cellStyle name="Gekoppelde cel 2" xfId="70" xr:uid="{00000000-0005-0000-0000-000045000000}"/>
    <cellStyle name="Goed" xfId="71" xr:uid="{00000000-0005-0000-0000-000046000000}"/>
    <cellStyle name="Goed 2" xfId="72" xr:uid="{00000000-0005-0000-0000-000047000000}"/>
    <cellStyle name="Good 2" xfId="73" xr:uid="{00000000-0005-0000-0000-000048000000}"/>
    <cellStyle name="Good 3" xfId="74" xr:uid="{00000000-0005-0000-0000-000049000000}"/>
    <cellStyle name="Good 4" xfId="75" xr:uid="{00000000-0005-0000-0000-00004A000000}"/>
    <cellStyle name="Heading 1 2" xfId="76" xr:uid="{00000000-0005-0000-0000-00004B000000}"/>
    <cellStyle name="Heading 1 3" xfId="77" xr:uid="{00000000-0005-0000-0000-00004C000000}"/>
    <cellStyle name="Heading 1 4" xfId="78" xr:uid="{00000000-0005-0000-0000-00004D000000}"/>
    <cellStyle name="Heading 2 2" xfId="79" xr:uid="{00000000-0005-0000-0000-00004E000000}"/>
    <cellStyle name="Heading 2 3" xfId="80" xr:uid="{00000000-0005-0000-0000-00004F000000}"/>
    <cellStyle name="Heading 2 4" xfId="81" xr:uid="{00000000-0005-0000-0000-000050000000}"/>
    <cellStyle name="Heading 3 2" xfId="82" xr:uid="{00000000-0005-0000-0000-000051000000}"/>
    <cellStyle name="Heading 3 3" xfId="83" xr:uid="{00000000-0005-0000-0000-000052000000}"/>
    <cellStyle name="Heading 3 4" xfId="84" xr:uid="{00000000-0005-0000-0000-000053000000}"/>
    <cellStyle name="Heading 4 2" xfId="85" xr:uid="{00000000-0005-0000-0000-000054000000}"/>
    <cellStyle name="Heading 4 3" xfId="86" xr:uid="{00000000-0005-0000-0000-000055000000}"/>
    <cellStyle name="Heading 4 4" xfId="87" xr:uid="{00000000-0005-0000-0000-000056000000}"/>
    <cellStyle name="Input 2" xfId="88" xr:uid="{00000000-0005-0000-0000-000057000000}"/>
    <cellStyle name="Input 3" xfId="89" xr:uid="{00000000-0005-0000-0000-000058000000}"/>
    <cellStyle name="Input 4" xfId="90" xr:uid="{00000000-0005-0000-0000-000059000000}"/>
    <cellStyle name="Insatisfaisant" xfId="91" xr:uid="{00000000-0005-0000-0000-00005A000000}"/>
    <cellStyle name="Insatisfaisant 2" xfId="92" xr:uid="{00000000-0005-0000-0000-00005B000000}"/>
    <cellStyle name="Invoer" xfId="93" xr:uid="{00000000-0005-0000-0000-00005C000000}"/>
    <cellStyle name="Invoer 2" xfId="94" xr:uid="{00000000-0005-0000-0000-00005D000000}"/>
    <cellStyle name="Kop 1" xfId="95" xr:uid="{00000000-0005-0000-0000-00005E000000}"/>
    <cellStyle name="Kop 1 2" xfId="96" xr:uid="{00000000-0005-0000-0000-00005F000000}"/>
    <cellStyle name="Kop 2" xfId="97" xr:uid="{00000000-0005-0000-0000-000060000000}"/>
    <cellStyle name="Kop 2 2" xfId="98" xr:uid="{00000000-0005-0000-0000-000061000000}"/>
    <cellStyle name="Kop 3" xfId="99" xr:uid="{00000000-0005-0000-0000-000062000000}"/>
    <cellStyle name="Kop 3 2" xfId="100" xr:uid="{00000000-0005-0000-0000-000063000000}"/>
    <cellStyle name="Kop 4" xfId="101" xr:uid="{00000000-0005-0000-0000-000064000000}"/>
    <cellStyle name="Kop 4 2" xfId="102" xr:uid="{00000000-0005-0000-0000-000065000000}"/>
    <cellStyle name="Linked Cell 2" xfId="103" xr:uid="{00000000-0005-0000-0000-000066000000}"/>
    <cellStyle name="Linked Cell 3" xfId="104" xr:uid="{00000000-0005-0000-0000-000067000000}"/>
    <cellStyle name="Linked Cell 4" xfId="105" xr:uid="{00000000-0005-0000-0000-000068000000}"/>
    <cellStyle name="Neutraal" xfId="106" xr:uid="{00000000-0005-0000-0000-000069000000}"/>
    <cellStyle name="Neutraal 2" xfId="107" xr:uid="{00000000-0005-0000-0000-00006A000000}"/>
    <cellStyle name="Neutral 2" xfId="108" xr:uid="{00000000-0005-0000-0000-00006B000000}"/>
    <cellStyle name="Neutral 3" xfId="109" xr:uid="{00000000-0005-0000-0000-00006C000000}"/>
    <cellStyle name="Neutral 4" xfId="110" xr:uid="{00000000-0005-0000-0000-00006D000000}"/>
    <cellStyle name="Neutre" xfId="111" xr:uid="{00000000-0005-0000-0000-00006E000000}"/>
    <cellStyle name="Neutre 2" xfId="112" xr:uid="{00000000-0005-0000-0000-00006F000000}"/>
    <cellStyle name="Normal" xfId="0" builtinId="0"/>
    <cellStyle name="Normal 10" xfId="113" xr:uid="{00000000-0005-0000-0000-000071000000}"/>
    <cellStyle name="Normal 10 2" xfId="114" xr:uid="{00000000-0005-0000-0000-000072000000}"/>
    <cellStyle name="Normal 10 3" xfId="115" xr:uid="{00000000-0005-0000-0000-000073000000}"/>
    <cellStyle name="Normal 10 4" xfId="116" xr:uid="{00000000-0005-0000-0000-000074000000}"/>
    <cellStyle name="Normal 11" xfId="117" xr:uid="{00000000-0005-0000-0000-000075000000}"/>
    <cellStyle name="Normal 11 2" xfId="118" xr:uid="{00000000-0005-0000-0000-000076000000}"/>
    <cellStyle name="Normal 11 3" xfId="119" xr:uid="{00000000-0005-0000-0000-000077000000}"/>
    <cellStyle name="Normal 11 4" xfId="120" xr:uid="{00000000-0005-0000-0000-000078000000}"/>
    <cellStyle name="Normal 14" xfId="121" xr:uid="{00000000-0005-0000-0000-000079000000}"/>
    <cellStyle name="Normal 15" xfId="122" xr:uid="{00000000-0005-0000-0000-00007A000000}"/>
    <cellStyle name="Normal 16" xfId="123" xr:uid="{00000000-0005-0000-0000-00007B000000}"/>
    <cellStyle name="Normal 2" xfId="124" xr:uid="{00000000-0005-0000-0000-00007C000000}"/>
    <cellStyle name="Normal 2 2" xfId="125" xr:uid="{00000000-0005-0000-0000-00007D000000}"/>
    <cellStyle name="Normal 2 3" xfId="126" xr:uid="{00000000-0005-0000-0000-00007E000000}"/>
    <cellStyle name="Normal 3" xfId="127" xr:uid="{00000000-0005-0000-0000-00007F000000}"/>
    <cellStyle name="Normal 3 10" xfId="128" xr:uid="{00000000-0005-0000-0000-000080000000}"/>
    <cellStyle name="Normal 3 10 2" xfId="129" xr:uid="{00000000-0005-0000-0000-000081000000}"/>
    <cellStyle name="Normal 3 10 3" xfId="130" xr:uid="{00000000-0005-0000-0000-000082000000}"/>
    <cellStyle name="Normal 3 10 4" xfId="131" xr:uid="{00000000-0005-0000-0000-000083000000}"/>
    <cellStyle name="Normal 3 10 5" xfId="132" xr:uid="{00000000-0005-0000-0000-000084000000}"/>
    <cellStyle name="Normal 3 10 6" xfId="133" xr:uid="{00000000-0005-0000-0000-000085000000}"/>
    <cellStyle name="Normal 3 10 7" xfId="134" xr:uid="{00000000-0005-0000-0000-000086000000}"/>
    <cellStyle name="Normal 3 10 8" xfId="135" xr:uid="{00000000-0005-0000-0000-000087000000}"/>
    <cellStyle name="Normal 3 2" xfId="136" xr:uid="{00000000-0005-0000-0000-000088000000}"/>
    <cellStyle name="Normal 3 3" xfId="137" xr:uid="{00000000-0005-0000-0000-000089000000}"/>
    <cellStyle name="Normal 4" xfId="138" xr:uid="{00000000-0005-0000-0000-00008A000000}"/>
    <cellStyle name="Normal 4 2" xfId="139" xr:uid="{00000000-0005-0000-0000-00008B000000}"/>
    <cellStyle name="Normal 4 2 2" xfId="140" xr:uid="{00000000-0005-0000-0000-00008C000000}"/>
    <cellStyle name="Normal 4 2 2 2" xfId="141" xr:uid="{00000000-0005-0000-0000-00008D000000}"/>
    <cellStyle name="Normal 4 2 2 3" xfId="142" xr:uid="{00000000-0005-0000-0000-00008E000000}"/>
    <cellStyle name="Normal 4 2 3" xfId="143" xr:uid="{00000000-0005-0000-0000-00008F000000}"/>
    <cellStyle name="Normal 4 2 4" xfId="144" xr:uid="{00000000-0005-0000-0000-000090000000}"/>
    <cellStyle name="Normal 4 2 5" xfId="145" xr:uid="{00000000-0005-0000-0000-000091000000}"/>
    <cellStyle name="Normal 4 2 6" xfId="146" xr:uid="{00000000-0005-0000-0000-000092000000}"/>
    <cellStyle name="Normal 4 2 7" xfId="147" xr:uid="{00000000-0005-0000-0000-000093000000}"/>
    <cellStyle name="Normal 4 2 8" xfId="148" xr:uid="{00000000-0005-0000-0000-000094000000}"/>
    <cellStyle name="Normal 4 3" xfId="149" xr:uid="{00000000-0005-0000-0000-000095000000}"/>
    <cellStyle name="Normal 4 3 2" xfId="150" xr:uid="{00000000-0005-0000-0000-000096000000}"/>
    <cellStyle name="Normal 4 4" xfId="151" xr:uid="{00000000-0005-0000-0000-000097000000}"/>
    <cellStyle name="Normal 4 5" xfId="152" xr:uid="{00000000-0005-0000-0000-000098000000}"/>
    <cellStyle name="Normal 5" xfId="153" xr:uid="{00000000-0005-0000-0000-000099000000}"/>
    <cellStyle name="Normal 5 2" xfId="154" xr:uid="{00000000-0005-0000-0000-00009A000000}"/>
    <cellStyle name="Normal 6" xfId="155" xr:uid="{00000000-0005-0000-0000-00009B000000}"/>
    <cellStyle name="Normal 6 2" xfId="156" xr:uid="{00000000-0005-0000-0000-00009C000000}"/>
    <cellStyle name="Normal 6 3" xfId="157" xr:uid="{00000000-0005-0000-0000-00009D000000}"/>
    <cellStyle name="Normal 6 4" xfId="158" xr:uid="{00000000-0005-0000-0000-00009E000000}"/>
    <cellStyle name="Normal 7" xfId="159" xr:uid="{00000000-0005-0000-0000-00009F000000}"/>
    <cellStyle name="Normal 7 2" xfId="160" xr:uid="{00000000-0005-0000-0000-0000A0000000}"/>
    <cellStyle name="Normal 7 3" xfId="161" xr:uid="{00000000-0005-0000-0000-0000A1000000}"/>
    <cellStyle name="Normal 7 4" xfId="162" xr:uid="{00000000-0005-0000-0000-0000A2000000}"/>
    <cellStyle name="Normal 8" xfId="163" xr:uid="{00000000-0005-0000-0000-0000A3000000}"/>
    <cellStyle name="Normal 8 2" xfId="164" xr:uid="{00000000-0005-0000-0000-0000A4000000}"/>
    <cellStyle name="Normal 8 3" xfId="165" xr:uid="{00000000-0005-0000-0000-0000A5000000}"/>
    <cellStyle name="Normal 9" xfId="166" xr:uid="{00000000-0005-0000-0000-0000A6000000}"/>
    <cellStyle name="Normal 9 2" xfId="167" xr:uid="{00000000-0005-0000-0000-0000A7000000}"/>
    <cellStyle name="Normal_Facility Assessment_2009 10 28" xfId="168" xr:uid="{00000000-0005-0000-0000-0000A8000000}"/>
    <cellStyle name="Normal_Okam_2006_V02_Eng" xfId="169" xr:uid="{00000000-0005-0000-0000-0000A9000000}"/>
    <cellStyle name="Normal_Okam_2006_V02_Eng 2 2" xfId="170" xr:uid="{00000000-0005-0000-0000-0000AA000000}"/>
    <cellStyle name="Normal_Part D" xfId="171" xr:uid="{00000000-0005-0000-0000-0000AB000000}"/>
    <cellStyle name="Normal_Part D 2" xfId="172" xr:uid="{00000000-0005-0000-0000-0000AC000000}"/>
    <cellStyle name="Normal_Part E" xfId="173" xr:uid="{00000000-0005-0000-0000-0000AD000000}"/>
    <cellStyle name="Normal_Part E 2" xfId="174" xr:uid="{00000000-0005-0000-0000-0000AE000000}"/>
    <cellStyle name="Note 2" xfId="175" xr:uid="{00000000-0005-0000-0000-0000AF000000}"/>
    <cellStyle name="Note 3" xfId="176" xr:uid="{00000000-0005-0000-0000-0000B0000000}"/>
    <cellStyle name="Note 4" xfId="177" xr:uid="{00000000-0005-0000-0000-0000B1000000}"/>
    <cellStyle name="Notitie" xfId="178" xr:uid="{00000000-0005-0000-0000-0000B2000000}"/>
    <cellStyle name="Notitie 2" xfId="179" xr:uid="{00000000-0005-0000-0000-0000B3000000}"/>
    <cellStyle name="Ongeldig" xfId="180" xr:uid="{00000000-0005-0000-0000-0000B4000000}"/>
    <cellStyle name="Ongeldig 2" xfId="181" xr:uid="{00000000-0005-0000-0000-0000B5000000}"/>
    <cellStyle name="Output 2" xfId="182" xr:uid="{00000000-0005-0000-0000-0000B6000000}"/>
    <cellStyle name="Output 3" xfId="183" xr:uid="{00000000-0005-0000-0000-0000B7000000}"/>
    <cellStyle name="Output 4" xfId="184" xr:uid="{00000000-0005-0000-0000-0000B8000000}"/>
    <cellStyle name="Percent 2" xfId="185" xr:uid="{00000000-0005-0000-0000-0000B9000000}"/>
    <cellStyle name="Satisfaisant" xfId="186" xr:uid="{00000000-0005-0000-0000-0000BA000000}"/>
    <cellStyle name="Satisfaisant 2" xfId="187" xr:uid="{00000000-0005-0000-0000-0000BB000000}"/>
    <cellStyle name="Sortie" xfId="188" xr:uid="{00000000-0005-0000-0000-0000BC000000}"/>
    <cellStyle name="Sortie 2" xfId="189" xr:uid="{00000000-0005-0000-0000-0000BD000000}"/>
    <cellStyle name="Standaard_qualitative_risk_questions_v_1.2" xfId="190" xr:uid="{00000000-0005-0000-0000-0000BE000000}"/>
    <cellStyle name="Standard 2" xfId="191" xr:uid="{00000000-0005-0000-0000-0000BF000000}"/>
    <cellStyle name="Texte explicatif" xfId="192" xr:uid="{00000000-0005-0000-0000-0000C0000000}"/>
    <cellStyle name="Texte explicatif 2" xfId="193" xr:uid="{00000000-0005-0000-0000-0000C1000000}"/>
    <cellStyle name="Titel" xfId="194" xr:uid="{00000000-0005-0000-0000-0000C2000000}"/>
    <cellStyle name="Titel 2" xfId="195" xr:uid="{00000000-0005-0000-0000-0000C3000000}"/>
    <cellStyle name="Title 2" xfId="196" xr:uid="{00000000-0005-0000-0000-0000C4000000}"/>
    <cellStyle name="Title 3" xfId="197" xr:uid="{00000000-0005-0000-0000-0000C5000000}"/>
    <cellStyle name="Title 4" xfId="198" xr:uid="{00000000-0005-0000-0000-0000C6000000}"/>
    <cellStyle name="Titre" xfId="199" xr:uid="{00000000-0005-0000-0000-0000C7000000}"/>
    <cellStyle name="Titre 2" xfId="200" xr:uid="{00000000-0005-0000-0000-0000C8000000}"/>
    <cellStyle name="Titre 1" xfId="201" xr:uid="{00000000-0005-0000-0000-0000C9000000}"/>
    <cellStyle name="Titre 1 2" xfId="202" xr:uid="{00000000-0005-0000-0000-0000CA000000}"/>
    <cellStyle name="Titre 2" xfId="203" xr:uid="{00000000-0005-0000-0000-0000CB000000}"/>
    <cellStyle name="Titre 2 2" xfId="204" xr:uid="{00000000-0005-0000-0000-0000CC000000}"/>
    <cellStyle name="Titre 3" xfId="205" xr:uid="{00000000-0005-0000-0000-0000CD000000}"/>
    <cellStyle name="Titre 3 2" xfId="206" xr:uid="{00000000-0005-0000-0000-0000CE000000}"/>
    <cellStyle name="Titre 4" xfId="207" xr:uid="{00000000-0005-0000-0000-0000CF000000}"/>
    <cellStyle name="Titre 4 2" xfId="208" xr:uid="{00000000-0005-0000-0000-0000D0000000}"/>
    <cellStyle name="Totaal" xfId="209" xr:uid="{00000000-0005-0000-0000-0000D1000000}"/>
    <cellStyle name="Totaal 2" xfId="210" xr:uid="{00000000-0005-0000-0000-0000D2000000}"/>
    <cellStyle name="Total 2" xfId="211" xr:uid="{00000000-0005-0000-0000-0000D3000000}"/>
    <cellStyle name="Total 3" xfId="212" xr:uid="{00000000-0005-0000-0000-0000D4000000}"/>
    <cellStyle name="Total 4" xfId="213" xr:uid="{00000000-0005-0000-0000-0000D5000000}"/>
    <cellStyle name="Total 5" xfId="214" xr:uid="{00000000-0005-0000-0000-0000D6000000}"/>
    <cellStyle name="Uitvoer" xfId="215" xr:uid="{00000000-0005-0000-0000-0000D7000000}"/>
    <cellStyle name="Uitvoer 2" xfId="216" xr:uid="{00000000-0005-0000-0000-0000D8000000}"/>
    <cellStyle name="Vérification" xfId="219" xr:uid="{00000000-0005-0000-0000-0000D9000000}"/>
    <cellStyle name="Vérification 2" xfId="220" xr:uid="{00000000-0005-0000-0000-0000DA000000}"/>
    <cellStyle name="Verklarende tekst" xfId="217" xr:uid="{00000000-0005-0000-0000-0000DB000000}"/>
    <cellStyle name="Verklarende tekst 2" xfId="218" xr:uid="{00000000-0005-0000-0000-0000DC000000}"/>
    <cellStyle name="Waarschuwingstekst" xfId="221" xr:uid="{00000000-0005-0000-0000-0000DD000000}"/>
    <cellStyle name="Waarschuwingstekst 2" xfId="222" xr:uid="{00000000-0005-0000-0000-0000DE000000}"/>
    <cellStyle name="Warning Text 2" xfId="223" xr:uid="{00000000-0005-0000-0000-0000DF000000}"/>
    <cellStyle name="Warning Text 3" xfId="224" xr:uid="{00000000-0005-0000-0000-0000E0000000}"/>
    <cellStyle name="Warning Text 4" xfId="225" xr:uid="{00000000-0005-0000-0000-0000E1000000}"/>
    <cellStyle name="عادي_استمارة الإنفاق" xfId="226" xr:uid="{00000000-0005-0000-0000-0000E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152400</xdr:rowOff>
    </xdr:from>
    <xdr:to>
      <xdr:col>1</xdr:col>
      <xdr:colOff>146050</xdr:colOff>
      <xdr:row>1</xdr:row>
      <xdr:rowOff>317500</xdr:rowOff>
    </xdr:to>
    <xdr:pic>
      <xdr:nvPicPr>
        <xdr:cNvPr id="1025" name="Picture 1">
          <a:extLst>
            <a:ext uri="{FF2B5EF4-FFF2-40B4-BE49-F238E27FC236}">
              <a16:creationId xmlns:a16="http://schemas.microsoft.com/office/drawing/2014/main" id="{F4CDADC0-9830-4E53-9EF3-F923EDBCF2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0"/>
          <a:ext cx="635000" cy="5715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14</xdr:col>
      <xdr:colOff>158750</xdr:colOff>
      <xdr:row>0</xdr:row>
      <xdr:rowOff>38100</xdr:rowOff>
    </xdr:from>
    <xdr:to>
      <xdr:col>20</xdr:col>
      <xdr:colOff>12700</xdr:colOff>
      <xdr:row>1</xdr:row>
      <xdr:rowOff>133350</xdr:rowOff>
    </xdr:to>
    <xdr:pic>
      <xdr:nvPicPr>
        <xdr:cNvPr id="1026" name="Image 7">
          <a:extLst>
            <a:ext uri="{FF2B5EF4-FFF2-40B4-BE49-F238E27FC236}">
              <a16:creationId xmlns:a16="http://schemas.microsoft.com/office/drawing/2014/main" id="{190BF7CE-2159-43CB-8E93-969A8CEE734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16550" y="38100"/>
          <a:ext cx="1625600" cy="5016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14</xdr:col>
      <xdr:colOff>114300</xdr:colOff>
      <xdr:row>1</xdr:row>
      <xdr:rowOff>114300</xdr:rowOff>
    </xdr:from>
    <xdr:to>
      <xdr:col>20</xdr:col>
      <xdr:colOff>76200</xdr:colOff>
      <xdr:row>1</xdr:row>
      <xdr:rowOff>533400</xdr:rowOff>
    </xdr:to>
    <xdr:pic>
      <xdr:nvPicPr>
        <xdr:cNvPr id="1027" name="Picture 5">
          <a:extLst>
            <a:ext uri="{FF2B5EF4-FFF2-40B4-BE49-F238E27FC236}">
              <a16:creationId xmlns:a16="http://schemas.microsoft.com/office/drawing/2014/main" id="{5173E0F6-8639-498B-9B22-E6F699AE048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72100" y="520700"/>
          <a:ext cx="1733550" cy="4191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1098550</xdr:colOff>
      <xdr:row>126</xdr:row>
      <xdr:rowOff>241300</xdr:rowOff>
    </xdr:from>
    <xdr:to>
      <xdr:col>1</xdr:col>
      <xdr:colOff>1701800</xdr:colOff>
      <xdr:row>128</xdr:row>
      <xdr:rowOff>222250</xdr:rowOff>
    </xdr:to>
    <xdr:pic>
      <xdr:nvPicPr>
        <xdr:cNvPr id="2049" name="Picture 5">
          <a:extLst>
            <a:ext uri="{FF2B5EF4-FFF2-40B4-BE49-F238E27FC236}">
              <a16:creationId xmlns:a16="http://schemas.microsoft.com/office/drawing/2014/main" id="{5FC12934-A436-43E5-9757-D14F6E231E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16150" y="43167300"/>
          <a:ext cx="603250" cy="7937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57150</xdr:colOff>
      <xdr:row>112</xdr:row>
      <xdr:rowOff>469900</xdr:rowOff>
    </xdr:from>
    <xdr:to>
      <xdr:col>0</xdr:col>
      <xdr:colOff>647700</xdr:colOff>
      <xdr:row>115</xdr:row>
      <xdr:rowOff>177800</xdr:rowOff>
    </xdr:to>
    <xdr:pic>
      <xdr:nvPicPr>
        <xdr:cNvPr id="2050" name="Image 1">
          <a:extLst>
            <a:ext uri="{FF2B5EF4-FFF2-40B4-BE49-F238E27FC236}">
              <a16:creationId xmlns:a16="http://schemas.microsoft.com/office/drawing/2014/main" id="{A935F8D9-3B4D-4897-BFB4-A14293D39B7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150" y="38576250"/>
          <a:ext cx="590550" cy="889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6</xdr:row>
      <xdr:rowOff>95250</xdr:rowOff>
    </xdr:from>
    <xdr:to>
      <xdr:col>1</xdr:col>
      <xdr:colOff>1085850</xdr:colOff>
      <xdr:row>8</xdr:row>
      <xdr:rowOff>63500</xdr:rowOff>
    </xdr:to>
    <xdr:pic>
      <xdr:nvPicPr>
        <xdr:cNvPr id="3073" name="Picture 5">
          <a:extLst>
            <a:ext uri="{FF2B5EF4-FFF2-40B4-BE49-F238E27FC236}">
              <a16:creationId xmlns:a16="http://schemas.microsoft.com/office/drawing/2014/main" id="{FC461ACB-327D-4884-8A66-EB7E0843C3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0800" y="2413000"/>
          <a:ext cx="285750" cy="3238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654050</xdr:colOff>
      <xdr:row>51</xdr:row>
      <xdr:rowOff>25400</xdr:rowOff>
    </xdr:from>
    <xdr:to>
      <xdr:col>1</xdr:col>
      <xdr:colOff>1143000</xdr:colOff>
      <xdr:row>52</xdr:row>
      <xdr:rowOff>107950</xdr:rowOff>
    </xdr:to>
    <xdr:pic>
      <xdr:nvPicPr>
        <xdr:cNvPr id="3074" name="Picture 5">
          <a:extLst>
            <a:ext uri="{FF2B5EF4-FFF2-40B4-BE49-F238E27FC236}">
              <a16:creationId xmlns:a16="http://schemas.microsoft.com/office/drawing/2014/main" id="{A70BC28E-E706-43A2-9C0B-5619A1CD3F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4750" y="17932400"/>
          <a:ext cx="488950" cy="5461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603250</xdr:colOff>
      <xdr:row>66</xdr:row>
      <xdr:rowOff>95250</xdr:rowOff>
    </xdr:from>
    <xdr:to>
      <xdr:col>1</xdr:col>
      <xdr:colOff>1143000</xdr:colOff>
      <xdr:row>68</xdr:row>
      <xdr:rowOff>38100</xdr:rowOff>
    </xdr:to>
    <xdr:pic>
      <xdr:nvPicPr>
        <xdr:cNvPr id="3075" name="Picture 5">
          <a:extLst>
            <a:ext uri="{FF2B5EF4-FFF2-40B4-BE49-F238E27FC236}">
              <a16:creationId xmlns:a16="http://schemas.microsoft.com/office/drawing/2014/main" id="{9BB08D84-E753-4F8B-9E3D-E7084A37DC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23950" y="22898100"/>
          <a:ext cx="539750" cy="6604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698500</xdr:colOff>
      <xdr:row>75</xdr:row>
      <xdr:rowOff>241300</xdr:rowOff>
    </xdr:from>
    <xdr:to>
      <xdr:col>1</xdr:col>
      <xdr:colOff>1162050</xdr:colOff>
      <xdr:row>77</xdr:row>
      <xdr:rowOff>88900</xdr:rowOff>
    </xdr:to>
    <xdr:pic>
      <xdr:nvPicPr>
        <xdr:cNvPr id="4097" name="Picture 5">
          <a:extLst>
            <a:ext uri="{FF2B5EF4-FFF2-40B4-BE49-F238E27FC236}">
              <a16:creationId xmlns:a16="http://schemas.microsoft.com/office/drawing/2014/main" id="{64A7D5D1-F3D5-483E-8CC7-4DC30237B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5750" y="23996650"/>
          <a:ext cx="463550" cy="762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590550</xdr:colOff>
      <xdr:row>14</xdr:row>
      <xdr:rowOff>38100</xdr:rowOff>
    </xdr:from>
    <xdr:to>
      <xdr:col>1</xdr:col>
      <xdr:colOff>857250</xdr:colOff>
      <xdr:row>14</xdr:row>
      <xdr:rowOff>279400</xdr:rowOff>
    </xdr:to>
    <xdr:pic>
      <xdr:nvPicPr>
        <xdr:cNvPr id="4098" name="Picture 1">
          <a:extLst>
            <a:ext uri="{FF2B5EF4-FFF2-40B4-BE49-F238E27FC236}">
              <a16:creationId xmlns:a16="http://schemas.microsoft.com/office/drawing/2014/main" id="{3E1E80B1-B5CA-4B33-B47C-0F058DFD721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47800" y="4667250"/>
          <a:ext cx="266700" cy="2413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527050</xdr:colOff>
      <xdr:row>22</xdr:row>
      <xdr:rowOff>165100</xdr:rowOff>
    </xdr:from>
    <xdr:to>
      <xdr:col>1</xdr:col>
      <xdr:colOff>908050</xdr:colOff>
      <xdr:row>24</xdr:row>
      <xdr:rowOff>25400</xdr:rowOff>
    </xdr:to>
    <xdr:pic>
      <xdr:nvPicPr>
        <xdr:cNvPr id="4099" name="Picture 1">
          <a:extLst>
            <a:ext uri="{FF2B5EF4-FFF2-40B4-BE49-F238E27FC236}">
              <a16:creationId xmlns:a16="http://schemas.microsoft.com/office/drawing/2014/main" id="{4D320058-08B0-45C3-8C97-458E8AB25D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84300" y="7283450"/>
          <a:ext cx="381000" cy="59055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558800</xdr:colOff>
      <xdr:row>4</xdr:row>
      <xdr:rowOff>127000</xdr:rowOff>
    </xdr:from>
    <xdr:to>
      <xdr:col>1</xdr:col>
      <xdr:colOff>825500</xdr:colOff>
      <xdr:row>5</xdr:row>
      <xdr:rowOff>177800</xdr:rowOff>
    </xdr:to>
    <xdr:pic>
      <xdr:nvPicPr>
        <xdr:cNvPr id="4100" name="Picture 1">
          <a:extLst>
            <a:ext uri="{FF2B5EF4-FFF2-40B4-BE49-F238E27FC236}">
              <a16:creationId xmlns:a16="http://schemas.microsoft.com/office/drawing/2014/main" id="{7E2A61C2-53FB-478E-9B62-5FFCAF8EF31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6050" y="1746250"/>
          <a:ext cx="266700" cy="3429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800100</xdr:colOff>
      <xdr:row>8</xdr:row>
      <xdr:rowOff>139700</xdr:rowOff>
    </xdr:from>
    <xdr:to>
      <xdr:col>2</xdr:col>
      <xdr:colOff>133350</xdr:colOff>
      <xdr:row>10</xdr:row>
      <xdr:rowOff>88900</xdr:rowOff>
    </xdr:to>
    <xdr:pic>
      <xdr:nvPicPr>
        <xdr:cNvPr id="11265" name="Picture 1">
          <a:extLst>
            <a:ext uri="{FF2B5EF4-FFF2-40B4-BE49-F238E27FC236}">
              <a16:creationId xmlns:a16="http://schemas.microsoft.com/office/drawing/2014/main" id="{07ABDFAF-7C57-41C0-8CB2-1CDAAF07AB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0" y="2565400"/>
          <a:ext cx="958850" cy="5080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62"/>
  <sheetViews>
    <sheetView showGridLines="0" view="pageBreakPreview" topLeftCell="A7" zoomScale="115" zoomScaleNormal="110" zoomScaleSheetLayoutView="115" workbookViewId="0">
      <selection activeCell="V18" sqref="V18"/>
    </sheetView>
  </sheetViews>
  <sheetFormatPr defaultColWidth="9.08984375" defaultRowHeight="13.5" x14ac:dyDescent="0.3"/>
  <cols>
    <col min="1" max="1" width="7" style="1" customWidth="1"/>
    <col min="2" max="2" width="6.7265625" style="1" customWidth="1"/>
    <col min="3" max="3" width="4.26953125" style="1" customWidth="1"/>
    <col min="4" max="4" width="6.7265625" style="1" customWidth="1"/>
    <col min="5" max="5" width="11.453125" style="1" customWidth="1"/>
    <col min="6" max="6" width="4.7265625" style="1" customWidth="1"/>
    <col min="7" max="7" width="4.453125" style="1" customWidth="1"/>
    <col min="8" max="15" width="4.26953125" style="1" customWidth="1"/>
    <col min="16" max="16" width="4" style="1" customWidth="1"/>
    <col min="17" max="21" width="4.26953125" style="1" customWidth="1"/>
    <col min="22" max="22" width="1.7265625" style="1" customWidth="1"/>
    <col min="23" max="16384" width="9.08984375" style="1"/>
  </cols>
  <sheetData>
    <row r="1" spans="1:24" ht="32.25" customHeight="1" x14ac:dyDescent="0.4">
      <c r="A1" s="1873" t="s">
        <v>0</v>
      </c>
      <c r="B1" s="1873"/>
      <c r="C1" s="1873"/>
      <c r="D1" s="1873"/>
      <c r="E1" s="1873"/>
      <c r="F1" s="1873"/>
      <c r="G1" s="1873"/>
      <c r="H1" s="1873"/>
      <c r="I1" s="1873"/>
      <c r="J1" s="1873"/>
      <c r="K1" s="1873"/>
      <c r="L1" s="1873"/>
      <c r="M1" s="1873"/>
      <c r="N1" s="1873"/>
      <c r="O1" s="2"/>
      <c r="P1" s="3"/>
      <c r="Q1" s="3"/>
      <c r="R1" s="3"/>
      <c r="S1" s="3"/>
      <c r="T1" s="3"/>
      <c r="U1" s="4"/>
    </row>
    <row r="2" spans="1:24" ht="68.650000000000006" customHeight="1" x14ac:dyDescent="0.3">
      <c r="A2" s="1874" t="s">
        <v>1</v>
      </c>
      <c r="B2" s="1874"/>
      <c r="C2" s="1874"/>
      <c r="D2" s="1874"/>
      <c r="E2" s="1874"/>
      <c r="F2" s="1874"/>
      <c r="G2" s="1874"/>
      <c r="H2" s="1874"/>
      <c r="I2" s="1874"/>
      <c r="J2" s="1874"/>
      <c r="K2" s="1874"/>
      <c r="L2" s="1874"/>
      <c r="M2" s="1874"/>
      <c r="N2" s="1874"/>
      <c r="O2" s="5"/>
      <c r="P2" s="6"/>
      <c r="Q2" s="6"/>
      <c r="R2" s="6"/>
      <c r="S2" s="6"/>
      <c r="T2" s="6"/>
      <c r="U2" s="7"/>
    </row>
    <row r="3" spans="1:24" ht="37.5" customHeight="1" x14ac:dyDescent="0.3">
      <c r="A3" s="1875" t="s">
        <v>2</v>
      </c>
      <c r="B3" s="1875"/>
      <c r="C3" s="1875"/>
      <c r="D3" s="1875"/>
      <c r="E3" s="1875"/>
      <c r="F3" s="1875"/>
      <c r="G3" s="1875"/>
      <c r="H3" s="1875"/>
      <c r="I3" s="1875"/>
      <c r="J3" s="1875"/>
      <c r="K3" s="1875"/>
      <c r="L3" s="1875"/>
      <c r="M3" s="1875"/>
      <c r="N3" s="1875"/>
      <c r="O3" s="8"/>
      <c r="P3" s="8"/>
      <c r="Q3" s="8"/>
      <c r="R3" s="8"/>
      <c r="S3" s="8"/>
      <c r="T3" s="8"/>
      <c r="U3" s="9"/>
    </row>
    <row r="4" spans="1:24" ht="18" customHeight="1" x14ac:dyDescent="0.3">
      <c r="A4" s="1876">
        <v>2018</v>
      </c>
      <c r="B4" s="1876"/>
      <c r="C4" s="1876"/>
      <c r="D4" s="1876"/>
      <c r="E4" s="1876"/>
      <c r="F4" s="1876"/>
      <c r="G4" s="1876"/>
      <c r="H4" s="1876"/>
      <c r="I4" s="1876"/>
      <c r="J4" s="1876"/>
      <c r="K4" s="1876"/>
      <c r="L4" s="1876"/>
      <c r="M4" s="1876"/>
      <c r="N4" s="1876"/>
      <c r="O4" s="1871"/>
      <c r="P4" s="1871"/>
      <c r="Q4" s="1871"/>
      <c r="R4" s="1871"/>
      <c r="S4" s="1871"/>
      <c r="T4" s="10"/>
      <c r="U4" s="11"/>
      <c r="V4" s="12"/>
      <c r="W4" s="13"/>
      <c r="X4" s="13"/>
    </row>
    <row r="5" spans="1:24" ht="3" customHeight="1" x14ac:dyDescent="0.3">
      <c r="A5" s="14"/>
      <c r="B5" s="12"/>
      <c r="C5" s="12"/>
      <c r="D5" s="12"/>
      <c r="E5" s="12"/>
      <c r="F5" s="12"/>
      <c r="G5" s="12"/>
      <c r="H5" s="12"/>
      <c r="I5" s="12"/>
      <c r="J5" s="12"/>
      <c r="K5" s="12"/>
      <c r="L5" s="12"/>
      <c r="M5" s="12"/>
      <c r="N5" s="12"/>
      <c r="O5" s="12"/>
      <c r="P5" s="12"/>
      <c r="Q5" s="12"/>
      <c r="R5" s="12"/>
      <c r="S5" s="12"/>
      <c r="T5" s="12"/>
      <c r="U5" s="15"/>
      <c r="W5" s="16"/>
      <c r="X5" s="16"/>
    </row>
    <row r="6" spans="1:24" s="18" customFormat="1" ht="15" customHeight="1" x14ac:dyDescent="0.35">
      <c r="A6" s="1872" t="s">
        <v>3</v>
      </c>
      <c r="B6" s="1872"/>
      <c r="C6" s="1872"/>
      <c r="D6" s="1872"/>
      <c r="E6" s="1872"/>
      <c r="F6" s="1872"/>
      <c r="G6" s="1872"/>
      <c r="H6" s="1872"/>
      <c r="I6" s="1872"/>
      <c r="J6" s="1872"/>
      <c r="K6" s="1872"/>
      <c r="L6" s="1872"/>
      <c r="M6" s="1872"/>
      <c r="N6" s="1872"/>
      <c r="O6" s="1872"/>
      <c r="P6" s="1872"/>
      <c r="Q6" s="1872"/>
      <c r="R6" s="1872"/>
      <c r="S6" s="1872"/>
      <c r="T6" s="1872"/>
      <c r="U6" s="1872"/>
      <c r="V6" s="17"/>
      <c r="W6" s="16"/>
      <c r="X6" s="16"/>
    </row>
    <row r="7" spans="1:24" s="18" customFormat="1" ht="15" customHeight="1" x14ac:dyDescent="0.35">
      <c r="A7" s="1877" t="s">
        <v>4</v>
      </c>
      <c r="B7" s="1877"/>
      <c r="C7" s="1877"/>
      <c r="D7" s="1877"/>
      <c r="E7" s="1877"/>
      <c r="F7" s="1877"/>
      <c r="G7" s="1877"/>
      <c r="H7" s="1877"/>
      <c r="I7" s="1877"/>
      <c r="J7" s="1877"/>
      <c r="K7" s="1877"/>
      <c r="L7" s="1877"/>
      <c r="M7" s="1877"/>
      <c r="N7" s="1877"/>
      <c r="O7" s="1877"/>
      <c r="P7" s="1877"/>
      <c r="Q7" s="1877"/>
      <c r="R7" s="1877"/>
      <c r="S7" s="1877"/>
      <c r="T7" s="1877"/>
      <c r="U7" s="1877"/>
      <c r="V7" s="17"/>
      <c r="W7" s="16"/>
      <c r="X7" s="16"/>
    </row>
    <row r="8" spans="1:24" ht="3" customHeight="1" x14ac:dyDescent="0.3">
      <c r="A8" s="14"/>
      <c r="B8" s="19"/>
      <c r="C8" s="19"/>
      <c r="D8" s="19"/>
      <c r="E8" s="19"/>
      <c r="F8" s="19"/>
      <c r="G8" s="19"/>
      <c r="H8" s="19"/>
      <c r="I8" s="19"/>
      <c r="J8" s="19"/>
      <c r="K8" s="19"/>
      <c r="L8" s="19"/>
      <c r="M8" s="19"/>
      <c r="N8" s="19"/>
      <c r="O8" s="19"/>
      <c r="P8" s="19"/>
      <c r="Q8" s="19"/>
      <c r="R8" s="19"/>
      <c r="S8" s="19"/>
      <c r="T8" s="19"/>
      <c r="U8" s="20"/>
      <c r="W8" s="16"/>
      <c r="X8" s="16"/>
    </row>
    <row r="9" spans="1:24" ht="20.25" customHeight="1" x14ac:dyDescent="0.3">
      <c r="A9" s="1878" t="s">
        <v>5</v>
      </c>
      <c r="B9" s="1878"/>
      <c r="C9" s="1878"/>
      <c r="D9" s="1878"/>
      <c r="E9" s="1878"/>
      <c r="F9" s="1878"/>
      <c r="G9" s="1878"/>
      <c r="H9" s="1878"/>
      <c r="I9" s="1878"/>
      <c r="J9" s="1878"/>
      <c r="K9" s="1878"/>
      <c r="L9" s="1878"/>
      <c r="M9" s="1878"/>
      <c r="N9" s="1878"/>
      <c r="O9" s="1878"/>
      <c r="P9" s="1878"/>
      <c r="Q9" s="1878"/>
      <c r="R9" s="1878"/>
      <c r="S9" s="1878"/>
      <c r="T9" s="1878"/>
      <c r="U9" s="1878"/>
      <c r="V9" s="21"/>
    </row>
    <row r="10" spans="1:24" ht="2.25" customHeight="1" x14ac:dyDescent="0.3">
      <c r="A10" s="22"/>
      <c r="B10" s="21"/>
      <c r="C10" s="21"/>
      <c r="D10" s="21"/>
      <c r="E10" s="21"/>
      <c r="F10" s="21"/>
      <c r="G10" s="21"/>
      <c r="H10" s="21"/>
      <c r="I10" s="21"/>
      <c r="J10" s="21"/>
      <c r="K10" s="21"/>
      <c r="L10" s="21"/>
      <c r="M10" s="21"/>
      <c r="N10" s="21"/>
      <c r="O10" s="21"/>
      <c r="P10" s="21"/>
      <c r="Q10" s="21"/>
      <c r="R10" s="21"/>
      <c r="S10" s="21"/>
      <c r="T10" s="21"/>
      <c r="U10" s="23"/>
      <c r="V10" s="21"/>
      <c r="W10" s="13"/>
      <c r="X10" s="13"/>
    </row>
    <row r="11" spans="1:24" s="16" customFormat="1" ht="19.5" customHeight="1" x14ac:dyDescent="0.3">
      <c r="A11" s="1879" t="s">
        <v>1410</v>
      </c>
      <c r="B11" s="1879"/>
      <c r="C11" s="24"/>
      <c r="D11" s="25"/>
      <c r="E11" s="25"/>
      <c r="F11" s="26"/>
      <c r="G11" s="27"/>
      <c r="H11" s="28"/>
      <c r="I11" s="1831" t="s">
        <v>6</v>
      </c>
      <c r="J11" s="1832"/>
      <c r="K11" s="1832"/>
      <c r="L11" s="1832"/>
      <c r="M11" s="1832"/>
      <c r="N11" s="1833"/>
      <c r="O11" s="1834"/>
      <c r="P11" s="1834"/>
      <c r="Q11" s="1834"/>
      <c r="R11" s="1834"/>
      <c r="S11" s="1835"/>
      <c r="T11" s="1836"/>
      <c r="U11" s="1837"/>
      <c r="V11" s="30"/>
    </row>
    <row r="12" spans="1:24" s="16" customFormat="1" ht="19.5" customHeight="1" x14ac:dyDescent="0.3">
      <c r="A12" s="31"/>
      <c r="B12" s="32"/>
      <c r="C12" s="32"/>
      <c r="D12" s="33"/>
      <c r="E12" s="33"/>
      <c r="F12" s="33"/>
      <c r="G12" s="33"/>
      <c r="H12" s="33"/>
      <c r="I12" s="1838" t="s">
        <v>7</v>
      </c>
      <c r="J12" s="1839"/>
      <c r="K12" s="1839"/>
      <c r="L12" s="1839"/>
      <c r="M12" s="1839"/>
      <c r="N12" s="1839"/>
      <c r="O12" s="1840"/>
      <c r="P12" s="1841"/>
      <c r="Q12" s="1842"/>
      <c r="R12" s="1842"/>
      <c r="S12" s="1843"/>
      <c r="T12" s="1843"/>
      <c r="U12" s="1844"/>
      <c r="V12" s="30"/>
    </row>
    <row r="13" spans="1:24" s="16" customFormat="1" ht="18.75" customHeight="1" x14ac:dyDescent="0.3">
      <c r="A13" s="41" t="s">
        <v>8</v>
      </c>
      <c r="B13" s="42"/>
      <c r="C13" s="42"/>
      <c r="D13" s="42"/>
      <c r="E13" s="36"/>
      <c r="F13" s="43"/>
      <c r="G13" s="43"/>
      <c r="H13" s="44"/>
      <c r="I13" s="34" t="s">
        <v>9</v>
      </c>
      <c r="J13" s="35"/>
      <c r="K13" s="35"/>
      <c r="L13" s="35"/>
      <c r="M13" s="35"/>
      <c r="N13" s="35"/>
      <c r="O13" s="36"/>
      <c r="P13" s="37"/>
      <c r="Q13" s="38"/>
      <c r="R13" s="38"/>
      <c r="S13" s="39"/>
      <c r="T13" s="39"/>
      <c r="U13" s="40"/>
      <c r="V13" s="30"/>
    </row>
    <row r="14" spans="1:24" s="16" customFormat="1" ht="15" customHeight="1" x14ac:dyDescent="0.3">
      <c r="A14" s="45"/>
      <c r="B14" s="33"/>
      <c r="C14" s="33"/>
      <c r="D14" s="33"/>
      <c r="E14" s="46"/>
      <c r="F14" s="46"/>
      <c r="G14" s="47"/>
      <c r="H14" s="32"/>
      <c r="I14" s="32"/>
      <c r="J14" s="48"/>
      <c r="K14" s="1880" t="s">
        <v>10</v>
      </c>
      <c r="L14" s="1880"/>
      <c r="M14" s="1880"/>
      <c r="N14" s="1880"/>
      <c r="O14" s="1845" t="s">
        <v>11</v>
      </c>
      <c r="P14" s="1845"/>
      <c r="Q14" s="1845"/>
      <c r="R14" s="1846">
        <v>1</v>
      </c>
      <c r="S14" s="1847"/>
      <c r="T14" s="1847"/>
      <c r="U14" s="1848"/>
      <c r="V14" s="30"/>
    </row>
    <row r="15" spans="1:24" s="16" customFormat="1" ht="15" customHeight="1" x14ac:dyDescent="0.3">
      <c r="A15" s="45" t="s">
        <v>12</v>
      </c>
      <c r="B15" s="33"/>
      <c r="C15" s="50"/>
      <c r="D15" s="50"/>
      <c r="E15" s="51"/>
      <c r="F15" s="51"/>
      <c r="G15" s="52"/>
      <c r="H15" s="53"/>
      <c r="I15" s="53"/>
      <c r="J15" s="54"/>
      <c r="K15" s="1880"/>
      <c r="L15" s="1880"/>
      <c r="M15" s="1880"/>
      <c r="N15" s="1880"/>
      <c r="O15" s="1849" t="s">
        <v>13</v>
      </c>
      <c r="P15" s="1849"/>
      <c r="Q15" s="1849"/>
      <c r="R15" s="1850">
        <v>2</v>
      </c>
      <c r="S15" s="1847"/>
      <c r="T15" s="1851"/>
      <c r="U15" s="1848"/>
      <c r="V15" s="30"/>
    </row>
    <row r="16" spans="1:24" s="16" customFormat="1" ht="13" x14ac:dyDescent="0.3">
      <c r="A16" s="31"/>
      <c r="B16" s="32"/>
      <c r="C16" s="32"/>
      <c r="D16" s="32"/>
      <c r="E16" s="32"/>
      <c r="F16" s="32"/>
      <c r="G16" s="32"/>
      <c r="H16" s="32"/>
      <c r="I16" s="32"/>
      <c r="J16" s="48"/>
      <c r="K16" s="1880"/>
      <c r="L16" s="1880"/>
      <c r="M16" s="1880"/>
      <c r="N16" s="1880"/>
      <c r="O16" s="1852"/>
      <c r="P16" s="1852"/>
      <c r="Q16" s="1852"/>
      <c r="R16" s="1853"/>
      <c r="S16" s="1854"/>
      <c r="T16" s="1854"/>
      <c r="U16" s="1855"/>
      <c r="V16" s="30"/>
    </row>
    <row r="17" spans="1:63" s="16" customFormat="1" ht="13" x14ac:dyDescent="0.3">
      <c r="A17" s="34"/>
      <c r="B17" s="36"/>
      <c r="C17" s="36"/>
      <c r="D17" s="36"/>
      <c r="E17" s="36"/>
      <c r="F17" s="36"/>
      <c r="G17" s="36"/>
      <c r="H17" s="36"/>
      <c r="I17" s="36"/>
      <c r="J17" s="57"/>
      <c r="K17" s="1880"/>
      <c r="L17" s="1880"/>
      <c r="M17" s="1880"/>
      <c r="N17" s="1880"/>
      <c r="O17" s="1856"/>
      <c r="P17" s="1856"/>
      <c r="Q17" s="1856"/>
      <c r="R17" s="1857"/>
      <c r="S17" s="1858"/>
      <c r="T17" s="1858"/>
      <c r="U17" s="1859"/>
      <c r="V17" s="30"/>
    </row>
    <row r="18" spans="1:63" s="16" customFormat="1" ht="18" customHeight="1" x14ac:dyDescent="0.3">
      <c r="A18" s="29"/>
      <c r="B18" s="28"/>
      <c r="C18" s="58"/>
      <c r="D18" s="28"/>
      <c r="E18" s="59"/>
      <c r="F18" s="1881" t="s">
        <v>14</v>
      </c>
      <c r="G18" s="1881"/>
      <c r="H18" s="1881"/>
      <c r="I18" s="61"/>
      <c r="J18" s="60"/>
      <c r="K18" s="60"/>
      <c r="L18" s="60">
        <v>1</v>
      </c>
      <c r="M18" s="62" t="s">
        <v>15</v>
      </c>
      <c r="N18" s="58"/>
      <c r="O18" s="58"/>
      <c r="P18" s="59"/>
      <c r="Q18" s="63"/>
      <c r="R18" s="63"/>
      <c r="S18" s="64"/>
      <c r="T18" s="64"/>
      <c r="U18" s="65"/>
      <c r="V18" s="30"/>
    </row>
    <row r="19" spans="1:63" s="16" customFormat="1" ht="13.5" customHeight="1" x14ac:dyDescent="0.3">
      <c r="A19" s="45" t="s">
        <v>16</v>
      </c>
      <c r="B19" s="33"/>
      <c r="C19" s="32"/>
      <c r="D19" s="53"/>
      <c r="E19" s="46"/>
      <c r="F19" s="1861" t="s">
        <v>17</v>
      </c>
      <c r="G19" s="1861"/>
      <c r="H19" s="1861"/>
      <c r="I19" s="55"/>
      <c r="J19" s="66"/>
      <c r="K19" s="66"/>
      <c r="L19" s="66">
        <v>2</v>
      </c>
      <c r="M19" s="67"/>
      <c r="N19" s="32" t="s">
        <v>18</v>
      </c>
      <c r="O19" s="32"/>
      <c r="P19" s="32">
        <v>1</v>
      </c>
      <c r="Q19" s="32"/>
      <c r="R19" s="32"/>
      <c r="S19" s="68"/>
      <c r="T19" s="69"/>
      <c r="U19" s="70"/>
      <c r="V19" s="30"/>
    </row>
    <row r="20" spans="1:63" s="16" customFormat="1" ht="13.5" customHeight="1" x14ac:dyDescent="0.3">
      <c r="A20" s="45"/>
      <c r="B20" s="33"/>
      <c r="C20" s="32"/>
      <c r="D20" s="47"/>
      <c r="E20" s="46"/>
      <c r="F20" s="1861" t="s">
        <v>19</v>
      </c>
      <c r="G20" s="1861"/>
      <c r="H20" s="1861"/>
      <c r="I20" s="1861"/>
      <c r="J20" s="1861"/>
      <c r="K20" s="1861"/>
      <c r="L20" s="66">
        <v>3</v>
      </c>
      <c r="M20" s="31"/>
      <c r="N20" s="33" t="s">
        <v>20</v>
      </c>
      <c r="O20" s="46"/>
      <c r="P20" s="71">
        <v>2</v>
      </c>
      <c r="Q20" s="71"/>
      <c r="R20" s="71"/>
      <c r="S20" s="72"/>
      <c r="T20" s="73"/>
      <c r="U20" s="70"/>
      <c r="V20" s="30"/>
    </row>
    <row r="21" spans="1:63" s="16" customFormat="1" ht="13" x14ac:dyDescent="0.3">
      <c r="A21" s="45"/>
      <c r="B21" s="33"/>
      <c r="C21" s="32"/>
      <c r="D21" s="47"/>
      <c r="E21" s="46"/>
      <c r="F21" s="74" t="s">
        <v>21</v>
      </c>
      <c r="G21" s="75"/>
      <c r="H21" s="75"/>
      <c r="I21" s="75"/>
      <c r="J21" s="75"/>
      <c r="K21" s="75"/>
      <c r="L21" s="75">
        <v>4</v>
      </c>
      <c r="M21" s="31"/>
      <c r="N21" s="33"/>
      <c r="O21" s="46"/>
      <c r="P21" s="76"/>
      <c r="Q21" s="76"/>
      <c r="R21" s="76"/>
      <c r="S21" s="72"/>
      <c r="T21" s="73"/>
      <c r="U21" s="70"/>
      <c r="V21" s="30"/>
    </row>
    <row r="22" spans="1:63" s="16" customFormat="1" ht="24.75" customHeight="1" x14ac:dyDescent="0.3">
      <c r="A22" s="77"/>
      <c r="B22" s="35"/>
      <c r="C22" s="35"/>
      <c r="D22" s="35"/>
      <c r="E22" s="37"/>
      <c r="F22" s="1862" t="s">
        <v>22</v>
      </c>
      <c r="G22" s="1862"/>
      <c r="H22" s="1862"/>
      <c r="I22" s="1862"/>
      <c r="J22" s="1862"/>
      <c r="K22" s="1862"/>
      <c r="L22" s="78">
        <v>5</v>
      </c>
      <c r="M22" s="34"/>
      <c r="N22" s="79"/>
      <c r="O22" s="37"/>
      <c r="P22" s="1863"/>
      <c r="Q22" s="1863"/>
      <c r="R22" s="1863"/>
      <c r="S22" s="80"/>
      <c r="T22" s="81"/>
      <c r="U22" s="82"/>
      <c r="V22" s="30"/>
    </row>
    <row r="23" spans="1:63" s="90" customFormat="1" ht="3" customHeight="1" x14ac:dyDescent="0.25">
      <c r="A23" s="83"/>
      <c r="B23" s="84"/>
      <c r="C23" s="85"/>
      <c r="D23" s="85"/>
      <c r="E23" s="85"/>
      <c r="F23" s="85"/>
      <c r="G23" s="85"/>
      <c r="H23" s="85"/>
      <c r="I23" s="85"/>
      <c r="J23" s="85"/>
      <c r="K23" s="86"/>
      <c r="L23" s="87"/>
      <c r="M23" s="87"/>
      <c r="N23" s="88"/>
      <c r="O23" s="87"/>
      <c r="P23" s="87"/>
      <c r="Q23" s="87"/>
      <c r="R23" s="87"/>
      <c r="S23" s="87"/>
      <c r="T23" s="87"/>
      <c r="U23" s="89"/>
      <c r="V23" s="30"/>
      <c r="AS23" s="91"/>
      <c r="AT23" s="91"/>
      <c r="AU23" s="91"/>
      <c r="AV23" s="91"/>
      <c r="AW23" s="91"/>
      <c r="AX23" s="91"/>
      <c r="AY23" s="91"/>
      <c r="AZ23" s="91"/>
      <c r="BA23" s="91"/>
      <c r="BB23" s="91"/>
      <c r="BC23" s="91"/>
      <c r="BD23" s="91"/>
      <c r="BE23" s="91"/>
      <c r="BF23" s="91"/>
      <c r="BG23" s="91"/>
      <c r="BH23" s="91"/>
      <c r="BI23" s="91"/>
      <c r="BJ23" s="91"/>
      <c r="BK23" s="91"/>
    </row>
    <row r="24" spans="1:63" s="97" customFormat="1" ht="12.75" customHeight="1" x14ac:dyDescent="0.25">
      <c r="A24" s="92"/>
      <c r="B24" s="1864" t="s">
        <v>23</v>
      </c>
      <c r="C24" s="1864"/>
      <c r="D24" s="1864"/>
      <c r="E24" s="1864"/>
      <c r="F24" s="1864"/>
      <c r="G24" s="1864"/>
      <c r="H24" s="1864"/>
      <c r="I24" s="1864"/>
      <c r="J24" s="1864"/>
      <c r="K24" s="1864"/>
      <c r="L24" s="1864"/>
      <c r="M24" s="1864"/>
      <c r="N24" s="1864"/>
      <c r="O24" s="1864"/>
      <c r="P24" s="1864"/>
      <c r="Q24" s="1864"/>
      <c r="R24" s="93"/>
      <c r="S24" s="93"/>
      <c r="T24" s="93"/>
      <c r="U24" s="94"/>
      <c r="V24" s="95"/>
      <c r="W24" s="96"/>
      <c r="X24" s="96"/>
      <c r="Z24" s="98"/>
      <c r="AA24" s="99"/>
      <c r="AB24" s="99"/>
      <c r="AC24" s="99"/>
      <c r="AD24" s="99"/>
      <c r="AE24" s="100"/>
      <c r="AF24" s="100"/>
      <c r="AG24" s="100"/>
      <c r="AH24" s="100"/>
      <c r="AI24" s="100"/>
      <c r="AJ24" s="100"/>
      <c r="AK24" s="100"/>
      <c r="AL24" s="100"/>
      <c r="AM24" s="100"/>
      <c r="AN24" s="100"/>
      <c r="AO24" s="99"/>
      <c r="AP24" s="98"/>
      <c r="AQ24" s="98"/>
    </row>
    <row r="25" spans="1:63" s="97" customFormat="1" ht="3" customHeight="1" x14ac:dyDescent="0.5">
      <c r="A25" s="92"/>
      <c r="B25" s="101"/>
      <c r="C25" s="101"/>
      <c r="D25" s="102"/>
      <c r="E25" s="102"/>
      <c r="F25" s="102"/>
      <c r="G25" s="103"/>
      <c r="H25" s="103"/>
      <c r="I25" s="104"/>
      <c r="J25" s="102"/>
      <c r="K25" s="103"/>
      <c r="L25" s="103"/>
      <c r="M25" s="103"/>
      <c r="N25" s="103"/>
      <c r="O25" s="103"/>
      <c r="P25" s="104"/>
      <c r="Q25" s="105"/>
      <c r="R25" s="102"/>
      <c r="S25" s="102"/>
      <c r="T25" s="102"/>
      <c r="U25" s="106"/>
      <c r="V25" s="107"/>
      <c r="W25" s="99"/>
      <c r="X25" s="96"/>
      <c r="Z25" s="98"/>
      <c r="AA25" s="99"/>
      <c r="AB25" s="99"/>
      <c r="AC25" s="99"/>
      <c r="AD25" s="108"/>
      <c r="AE25" s="100"/>
      <c r="AF25" s="100"/>
      <c r="AG25" s="100"/>
      <c r="AH25" s="109"/>
      <c r="AI25" s="100"/>
      <c r="AJ25" s="100"/>
      <c r="AK25" s="100"/>
      <c r="AL25" s="100"/>
      <c r="AM25" s="100"/>
      <c r="AN25" s="100"/>
      <c r="AO25" s="99"/>
      <c r="AP25" s="98"/>
      <c r="AQ25" s="98"/>
    </row>
    <row r="26" spans="1:63" s="97" customFormat="1" ht="17.25" customHeight="1" x14ac:dyDescent="0.5">
      <c r="A26" s="92"/>
      <c r="B26" s="101"/>
      <c r="C26" s="101" t="s">
        <v>24</v>
      </c>
      <c r="D26" s="110"/>
      <c r="E26" s="102"/>
      <c r="F26" s="102"/>
      <c r="G26" s="111"/>
      <c r="H26" s="112"/>
      <c r="I26" s="112"/>
      <c r="J26" s="113" t="s">
        <v>25</v>
      </c>
      <c r="K26" s="111"/>
      <c r="L26" s="111"/>
      <c r="M26" s="111"/>
      <c r="N26" s="111"/>
      <c r="O26" s="112"/>
      <c r="P26" s="100"/>
      <c r="Q26" s="105"/>
      <c r="R26" s="102"/>
      <c r="S26" s="102"/>
      <c r="T26" s="102"/>
      <c r="U26" s="106"/>
      <c r="V26" s="107"/>
      <c r="W26" s="99"/>
      <c r="X26" s="96"/>
      <c r="Z26" s="98"/>
      <c r="AA26" s="99"/>
      <c r="AB26" s="99"/>
      <c r="AC26" s="99"/>
      <c r="AD26" s="108"/>
      <c r="AE26" s="100"/>
      <c r="AF26" s="100"/>
      <c r="AG26" s="100"/>
      <c r="AH26" s="109"/>
      <c r="AI26" s="100"/>
      <c r="AJ26" s="100"/>
      <c r="AK26" s="100"/>
      <c r="AL26" s="100"/>
      <c r="AM26" s="100"/>
      <c r="AN26" s="100"/>
      <c r="AO26" s="99"/>
      <c r="AP26" s="98"/>
      <c r="AQ26" s="98"/>
    </row>
    <row r="27" spans="1:63" s="97" customFormat="1" ht="3" customHeight="1" x14ac:dyDescent="0.5">
      <c r="A27" s="92"/>
      <c r="B27" s="101"/>
      <c r="C27" s="101"/>
      <c r="D27" s="102"/>
      <c r="E27" s="102"/>
      <c r="F27" s="102"/>
      <c r="G27" s="102"/>
      <c r="H27" s="102"/>
      <c r="I27" s="102"/>
      <c r="J27" s="102"/>
      <c r="K27" s="102"/>
      <c r="L27" s="102"/>
      <c r="M27" s="102"/>
      <c r="N27" s="102"/>
      <c r="O27" s="102"/>
      <c r="P27" s="102"/>
      <c r="Q27" s="105"/>
      <c r="R27" s="102"/>
      <c r="S27" s="102"/>
      <c r="T27" s="102"/>
      <c r="U27" s="106"/>
      <c r="V27" s="107"/>
      <c r="W27" s="99"/>
      <c r="X27" s="96"/>
      <c r="Z27" s="98"/>
      <c r="AA27" s="99"/>
      <c r="AB27" s="99"/>
      <c r="AC27" s="99"/>
      <c r="AD27" s="108"/>
      <c r="AE27" s="100"/>
      <c r="AF27" s="100"/>
      <c r="AG27" s="100"/>
      <c r="AH27" s="109"/>
      <c r="AI27" s="100"/>
      <c r="AJ27" s="100"/>
      <c r="AK27" s="100"/>
      <c r="AL27" s="100"/>
      <c r="AM27" s="100"/>
      <c r="AN27" s="100"/>
      <c r="AO27" s="99"/>
      <c r="AP27" s="98"/>
      <c r="AQ27" s="98"/>
    </row>
    <row r="28" spans="1:63" s="97" customFormat="1" ht="15.75" customHeight="1" x14ac:dyDescent="0.5">
      <c r="A28" s="114"/>
      <c r="B28" s="101"/>
      <c r="C28" s="101" t="s">
        <v>26</v>
      </c>
      <c r="D28" s="102"/>
      <c r="E28" s="102"/>
      <c r="F28" s="102"/>
      <c r="G28" s="112"/>
      <c r="H28" s="115"/>
      <c r="I28" s="112"/>
      <c r="J28" s="113" t="s">
        <v>25</v>
      </c>
      <c r="K28" s="112"/>
      <c r="L28" s="112"/>
      <c r="M28" s="112"/>
      <c r="N28" s="112"/>
      <c r="O28" s="112"/>
      <c r="P28" s="100"/>
      <c r="Q28" s="105"/>
      <c r="R28" s="102"/>
      <c r="S28" s="102"/>
      <c r="T28" s="102"/>
      <c r="U28" s="106"/>
      <c r="V28" s="107"/>
      <c r="W28" s="99"/>
      <c r="X28" s="96"/>
      <c r="Z28" s="98"/>
      <c r="AA28" s="99"/>
      <c r="AB28" s="99"/>
      <c r="AC28" s="99"/>
      <c r="AD28" s="108"/>
      <c r="AE28" s="100"/>
      <c r="AF28" s="100"/>
      <c r="AG28" s="100"/>
      <c r="AH28" s="109"/>
      <c r="AI28" s="100"/>
      <c r="AJ28" s="100"/>
      <c r="AK28" s="100"/>
      <c r="AL28" s="100"/>
      <c r="AM28" s="100"/>
      <c r="AN28" s="100"/>
      <c r="AO28" s="99"/>
      <c r="AP28" s="98"/>
      <c r="AQ28" s="98"/>
      <c r="AS28" s="98"/>
      <c r="AT28" s="98"/>
      <c r="AU28" s="98"/>
      <c r="AV28" s="98"/>
      <c r="AW28" s="98"/>
      <c r="AX28" s="98"/>
      <c r="AY28" s="98"/>
      <c r="AZ28" s="98"/>
      <c r="BA28" s="98"/>
      <c r="BB28" s="98"/>
      <c r="BC28" s="98"/>
      <c r="BD28" s="98"/>
      <c r="BE28" s="98"/>
      <c r="BF28" s="98"/>
      <c r="BG28" s="98"/>
      <c r="BH28" s="98"/>
      <c r="BI28" s="98"/>
      <c r="BJ28" s="98"/>
      <c r="BK28" s="98"/>
    </row>
    <row r="29" spans="1:63" s="97" customFormat="1" ht="3" customHeight="1" x14ac:dyDescent="0.25">
      <c r="A29" s="92"/>
      <c r="B29" s="116"/>
      <c r="C29" s="117"/>
      <c r="D29" s="117"/>
      <c r="E29" s="117"/>
      <c r="F29" s="117"/>
      <c r="G29" s="117"/>
      <c r="H29" s="117"/>
      <c r="I29" s="117"/>
      <c r="J29" s="117"/>
      <c r="K29" s="117"/>
      <c r="L29" s="117"/>
      <c r="M29" s="117"/>
      <c r="N29" s="117"/>
      <c r="O29" s="117"/>
      <c r="P29" s="117"/>
      <c r="Q29" s="118"/>
      <c r="R29" s="102"/>
      <c r="S29" s="102"/>
      <c r="T29" s="102"/>
      <c r="U29" s="106"/>
      <c r="V29" s="107"/>
      <c r="W29" s="99"/>
      <c r="X29" s="96"/>
      <c r="AA29" s="119"/>
      <c r="AB29" s="119"/>
      <c r="AC29" s="119"/>
      <c r="AD29" s="119"/>
      <c r="AE29" s="119"/>
      <c r="AF29" s="119"/>
      <c r="AS29" s="98"/>
      <c r="AT29" s="98"/>
      <c r="AU29" s="98"/>
      <c r="AV29" s="98"/>
      <c r="AW29" s="98"/>
      <c r="AX29" s="98"/>
      <c r="AY29" s="98"/>
      <c r="AZ29" s="98"/>
      <c r="BA29" s="98"/>
      <c r="BB29" s="98"/>
      <c r="BC29" s="98"/>
      <c r="BD29" s="98"/>
      <c r="BE29" s="98"/>
      <c r="BF29" s="98"/>
      <c r="BG29" s="98"/>
      <c r="BH29" s="98"/>
      <c r="BI29" s="98"/>
      <c r="BJ29" s="98"/>
      <c r="BK29" s="98"/>
    </row>
    <row r="30" spans="1:63" s="97" customFormat="1" ht="3" customHeight="1" x14ac:dyDescent="0.25">
      <c r="A30" s="120"/>
      <c r="B30" s="102"/>
      <c r="C30" s="102"/>
      <c r="D30" s="102"/>
      <c r="E30" s="102"/>
      <c r="F30" s="102"/>
      <c r="G30" s="102"/>
      <c r="H30" s="102"/>
      <c r="I30" s="102"/>
      <c r="J30" s="102"/>
      <c r="K30" s="104"/>
      <c r="L30" s="104"/>
      <c r="M30" s="102"/>
      <c r="N30" s="102"/>
      <c r="O30" s="102"/>
      <c r="P30" s="102"/>
      <c r="Q30" s="104"/>
      <c r="R30" s="102"/>
      <c r="S30" s="102"/>
      <c r="T30" s="102"/>
      <c r="U30" s="106"/>
      <c r="V30" s="107"/>
      <c r="W30" s="99"/>
      <c r="X30" s="96"/>
      <c r="AA30" s="119"/>
      <c r="AB30" s="119"/>
      <c r="AC30" s="119"/>
      <c r="AD30" s="119"/>
      <c r="AE30" s="119"/>
      <c r="AF30" s="119"/>
      <c r="AS30" s="98"/>
      <c r="AT30" s="98"/>
      <c r="AU30" s="98"/>
      <c r="AV30" s="98"/>
      <c r="AW30" s="98"/>
      <c r="AX30" s="98"/>
      <c r="AY30" s="98"/>
      <c r="AZ30" s="98"/>
      <c r="BA30" s="98"/>
      <c r="BB30" s="98"/>
      <c r="BC30" s="98"/>
      <c r="BD30" s="98"/>
      <c r="BE30" s="98"/>
      <c r="BF30" s="98"/>
      <c r="BG30" s="98"/>
      <c r="BH30" s="98"/>
      <c r="BI30" s="98"/>
      <c r="BJ30" s="98"/>
      <c r="BK30" s="98"/>
    </row>
    <row r="31" spans="1:63" s="124" customFormat="1" ht="10.15" customHeight="1" x14ac:dyDescent="0.25">
      <c r="A31" s="121"/>
      <c r="B31" s="122"/>
      <c r="C31" s="122" t="s">
        <v>27</v>
      </c>
      <c r="D31" s="122"/>
      <c r="E31" s="122"/>
      <c r="F31" s="122"/>
      <c r="G31" s="122" t="s">
        <v>28</v>
      </c>
      <c r="H31" s="122"/>
      <c r="I31" s="122">
        <v>1</v>
      </c>
      <c r="J31" s="122"/>
      <c r="K31" s="1865"/>
      <c r="L31" s="122"/>
      <c r="M31" s="122"/>
      <c r="N31" s="122"/>
      <c r="O31" s="122"/>
      <c r="P31" s="122"/>
      <c r="Q31" s="122"/>
      <c r="R31" s="122"/>
      <c r="S31" s="122"/>
      <c r="T31" s="122"/>
      <c r="U31" s="123"/>
      <c r="V31" s="107"/>
      <c r="W31" s="107"/>
      <c r="X31" s="95"/>
      <c r="AA31" s="125"/>
      <c r="AB31" s="125"/>
      <c r="AC31" s="125"/>
      <c r="AD31" s="125"/>
      <c r="AE31" s="125"/>
      <c r="AF31" s="125"/>
      <c r="AS31" s="126"/>
      <c r="AT31" s="126"/>
      <c r="AU31" s="126"/>
      <c r="AV31" s="126"/>
      <c r="AW31" s="126"/>
      <c r="AX31" s="126"/>
      <c r="AY31" s="126"/>
      <c r="AZ31" s="126"/>
      <c r="BA31" s="126"/>
      <c r="BB31" s="126"/>
      <c r="BC31" s="126"/>
      <c r="BD31" s="126"/>
      <c r="BE31" s="126"/>
      <c r="BF31" s="126"/>
      <c r="BG31" s="126"/>
      <c r="BH31" s="126"/>
      <c r="BI31" s="126"/>
      <c r="BJ31" s="126"/>
      <c r="BK31" s="126"/>
    </row>
    <row r="32" spans="1:63" s="97" customFormat="1" ht="10.15" customHeight="1" x14ac:dyDescent="0.25">
      <c r="A32" s="120"/>
      <c r="B32" s="122"/>
      <c r="C32" s="122"/>
      <c r="D32" s="122"/>
      <c r="E32" s="122"/>
      <c r="F32" s="122"/>
      <c r="G32" s="127"/>
      <c r="H32" s="128"/>
      <c r="I32" s="127"/>
      <c r="J32" s="122"/>
      <c r="K32" s="1865"/>
      <c r="L32" s="122"/>
      <c r="M32" s="122"/>
      <c r="N32" s="122"/>
      <c r="O32" s="122"/>
      <c r="P32" s="122"/>
      <c r="Q32" s="102"/>
      <c r="R32" s="102"/>
      <c r="S32" s="102"/>
      <c r="T32" s="102"/>
      <c r="U32" s="106"/>
      <c r="V32" s="107"/>
      <c r="W32" s="99"/>
      <c r="X32" s="96"/>
      <c r="AA32" s="119"/>
      <c r="AB32" s="119"/>
      <c r="AC32" s="119"/>
      <c r="AD32" s="119"/>
      <c r="AE32" s="119"/>
      <c r="AF32" s="119"/>
      <c r="AS32" s="98"/>
      <c r="AT32" s="98"/>
      <c r="AU32" s="98"/>
      <c r="AV32" s="98"/>
      <c r="AW32" s="98"/>
      <c r="AX32" s="98"/>
      <c r="AY32" s="98"/>
      <c r="AZ32" s="98"/>
      <c r="BA32" s="98"/>
      <c r="BB32" s="98"/>
      <c r="BC32" s="98"/>
      <c r="BD32" s="98"/>
      <c r="BE32" s="98"/>
      <c r="BF32" s="98"/>
      <c r="BG32" s="98"/>
      <c r="BH32" s="98"/>
      <c r="BI32" s="98"/>
      <c r="BJ32" s="98"/>
      <c r="BK32" s="98"/>
    </row>
    <row r="33" spans="1:64" s="97" customFormat="1" ht="13.15" customHeight="1" x14ac:dyDescent="0.25">
      <c r="A33" s="120"/>
      <c r="B33" s="122"/>
      <c r="C33" s="122"/>
      <c r="D33" s="122"/>
      <c r="E33" s="122"/>
      <c r="F33" s="122"/>
      <c r="G33" s="122" t="s">
        <v>29</v>
      </c>
      <c r="H33" s="122"/>
      <c r="I33" s="122">
        <v>2</v>
      </c>
      <c r="J33" s="122"/>
      <c r="K33" s="122"/>
      <c r="L33" s="122"/>
      <c r="M33" s="122"/>
      <c r="N33" s="122"/>
      <c r="O33" s="122"/>
      <c r="P33" s="122"/>
      <c r="Q33" s="102"/>
      <c r="R33" s="102"/>
      <c r="S33" s="102"/>
      <c r="T33" s="102"/>
      <c r="U33" s="106"/>
      <c r="V33" s="107"/>
      <c r="W33" s="99"/>
      <c r="X33" s="96"/>
      <c r="AA33" s="119"/>
      <c r="AB33" s="119"/>
      <c r="AC33" s="119"/>
      <c r="AD33" s="119"/>
      <c r="AE33" s="119"/>
      <c r="AF33" s="119"/>
      <c r="AS33" s="98"/>
      <c r="AT33" s="98"/>
      <c r="AU33" s="98"/>
      <c r="AV33" s="98"/>
      <c r="AW33" s="98"/>
      <c r="AX33" s="98"/>
      <c r="AY33" s="98"/>
      <c r="AZ33" s="98"/>
      <c r="BA33" s="98"/>
      <c r="BB33" s="98"/>
      <c r="BC33" s="98"/>
      <c r="BD33" s="98"/>
      <c r="BE33" s="98"/>
      <c r="BF33" s="98"/>
      <c r="BG33" s="98"/>
      <c r="BH33" s="98"/>
      <c r="BI33" s="98"/>
      <c r="BJ33" s="98"/>
      <c r="BK33" s="98"/>
    </row>
    <row r="34" spans="1:64" s="97" customFormat="1" ht="3" customHeight="1" x14ac:dyDescent="0.25">
      <c r="A34" s="129"/>
      <c r="B34" s="130"/>
      <c r="C34" s="130"/>
      <c r="D34" s="130"/>
      <c r="E34" s="130"/>
      <c r="F34" s="130"/>
      <c r="G34" s="130"/>
      <c r="H34" s="130"/>
      <c r="I34" s="130"/>
      <c r="J34" s="130"/>
      <c r="K34" s="130"/>
      <c r="L34" s="130"/>
      <c r="M34" s="130"/>
      <c r="N34" s="130"/>
      <c r="O34" s="130"/>
      <c r="P34" s="130"/>
      <c r="Q34" s="130"/>
      <c r="R34" s="130"/>
      <c r="S34" s="130"/>
      <c r="T34" s="130"/>
      <c r="U34" s="131"/>
      <c r="V34" s="107"/>
      <c r="W34" s="99"/>
      <c r="X34" s="96"/>
      <c r="AA34" s="119"/>
      <c r="AB34" s="119"/>
      <c r="AC34" s="119"/>
      <c r="AD34" s="119"/>
      <c r="AE34" s="119"/>
      <c r="AF34" s="119"/>
      <c r="AH34" s="98"/>
      <c r="AM34" s="16"/>
      <c r="AN34" s="16"/>
      <c r="AO34" s="16"/>
      <c r="AP34" s="16"/>
      <c r="AQ34" s="16"/>
      <c r="AR34" s="16"/>
      <c r="AS34" s="132"/>
      <c r="AT34" s="132"/>
      <c r="AU34" s="132"/>
      <c r="AV34" s="132"/>
      <c r="AW34" s="132"/>
      <c r="AX34" s="132"/>
      <c r="AY34" s="132"/>
      <c r="AZ34" s="132"/>
      <c r="BA34" s="132"/>
      <c r="BB34" s="132"/>
      <c r="BC34" s="132"/>
      <c r="BD34" s="132"/>
      <c r="BE34" s="132"/>
      <c r="BF34" s="132"/>
      <c r="BG34" s="132"/>
      <c r="BH34" s="132"/>
      <c r="BI34" s="133"/>
      <c r="BJ34" s="133"/>
      <c r="BK34" s="134"/>
      <c r="BL34" s="135"/>
    </row>
    <row r="35" spans="1:64" s="16" customFormat="1" ht="15" customHeight="1" x14ac:dyDescent="0.3">
      <c r="A35" s="1866" t="s">
        <v>30</v>
      </c>
      <c r="B35" s="1866"/>
      <c r="C35" s="1866"/>
      <c r="D35" s="1866"/>
      <c r="E35" s="1866"/>
      <c r="F35" s="1866"/>
      <c r="G35" s="1866"/>
      <c r="H35" s="1866"/>
      <c r="I35" s="1866"/>
      <c r="J35" s="1866"/>
      <c r="K35" s="1866"/>
      <c r="L35" s="1866"/>
      <c r="M35" s="1866"/>
      <c r="N35" s="1866"/>
      <c r="O35" s="1866"/>
      <c r="P35" s="1866"/>
      <c r="Q35" s="1866"/>
      <c r="R35" s="1866"/>
      <c r="S35" s="1866"/>
      <c r="T35" s="1867"/>
      <c r="U35" s="1867"/>
      <c r="V35" s="136"/>
      <c r="AS35" s="30"/>
      <c r="AT35" s="30"/>
      <c r="AU35" s="30"/>
      <c r="AV35" s="30"/>
      <c r="AW35" s="30"/>
      <c r="AX35" s="30"/>
      <c r="AY35" s="30"/>
      <c r="AZ35" s="30"/>
      <c r="BA35" s="30"/>
      <c r="BB35" s="30"/>
      <c r="BC35" s="30"/>
      <c r="BD35" s="30"/>
      <c r="BE35" s="30"/>
      <c r="BF35" s="30"/>
      <c r="BG35" s="30"/>
      <c r="BH35" s="30"/>
      <c r="BI35" s="30"/>
      <c r="BJ35" s="30"/>
      <c r="BK35" s="30"/>
    </row>
    <row r="36" spans="1:64" s="16" customFormat="1" ht="10.5" customHeight="1" x14ac:dyDescent="0.25">
      <c r="A36" s="137"/>
      <c r="B36" s="30"/>
      <c r="C36" s="30"/>
      <c r="D36" s="30"/>
      <c r="E36" s="30"/>
      <c r="F36" s="30"/>
      <c r="G36" s="30"/>
      <c r="H36" s="30"/>
      <c r="I36" s="30"/>
      <c r="J36" s="30"/>
      <c r="K36" s="30"/>
      <c r="L36" s="30"/>
      <c r="M36" s="30"/>
      <c r="N36" s="30"/>
      <c r="O36" s="30"/>
      <c r="P36" s="30"/>
      <c r="Q36" s="30"/>
      <c r="R36" s="30"/>
      <c r="S36" s="30"/>
      <c r="T36" s="138"/>
      <c r="U36" s="139"/>
      <c r="V36" s="30"/>
      <c r="AS36" s="30"/>
      <c r="AT36" s="30"/>
      <c r="AU36" s="30"/>
      <c r="AV36" s="30"/>
      <c r="AW36" s="30"/>
      <c r="AX36" s="30"/>
      <c r="AY36" s="30"/>
      <c r="AZ36" s="30"/>
      <c r="BA36" s="30"/>
      <c r="BB36" s="30"/>
      <c r="BC36" s="30"/>
      <c r="BD36" s="30"/>
      <c r="BE36" s="30"/>
      <c r="BF36" s="30"/>
      <c r="BG36" s="30"/>
      <c r="BH36" s="30"/>
      <c r="BI36" s="30"/>
      <c r="BJ36" s="30"/>
      <c r="BK36" s="30"/>
    </row>
    <row r="37" spans="1:64" s="16" customFormat="1" ht="16.5" customHeight="1" x14ac:dyDescent="0.25">
      <c r="A37" s="140" t="s">
        <v>31</v>
      </c>
      <c r="B37" s="141"/>
      <c r="C37" s="142"/>
      <c r="D37" s="143"/>
      <c r="E37" s="144"/>
      <c r="F37" s="144"/>
      <c r="G37" s="144"/>
      <c r="H37" s="144"/>
      <c r="I37" s="144"/>
      <c r="J37" s="144"/>
      <c r="K37" s="144"/>
      <c r="L37" s="145"/>
      <c r="M37" s="142"/>
      <c r="N37" s="146" t="s">
        <v>32</v>
      </c>
      <c r="O37" s="147"/>
      <c r="P37" s="148"/>
      <c r="Q37" s="149"/>
      <c r="R37" s="142"/>
      <c r="S37" s="142"/>
      <c r="T37" s="150"/>
      <c r="U37" s="151"/>
      <c r="V37" s="30"/>
      <c r="AS37" s="30"/>
      <c r="AT37" s="30"/>
      <c r="AU37" s="30"/>
      <c r="AV37" s="30"/>
      <c r="AW37" s="30"/>
      <c r="AX37" s="30"/>
      <c r="AY37" s="30"/>
      <c r="AZ37" s="30"/>
      <c r="BA37" s="30"/>
      <c r="BB37" s="30"/>
      <c r="BC37" s="30"/>
      <c r="BD37" s="30"/>
      <c r="BE37" s="30"/>
      <c r="BF37" s="30"/>
      <c r="BG37" s="30"/>
      <c r="BH37" s="30"/>
      <c r="BI37" s="30"/>
      <c r="BJ37" s="30"/>
      <c r="BK37" s="30"/>
    </row>
    <row r="38" spans="1:64" s="16" customFormat="1" ht="3" customHeight="1" x14ac:dyDescent="0.25">
      <c r="A38" s="137"/>
      <c r="B38" s="30"/>
      <c r="C38" s="30"/>
      <c r="D38" s="30"/>
      <c r="E38" s="30"/>
      <c r="F38" s="30"/>
      <c r="G38" s="30"/>
      <c r="H38" s="30"/>
      <c r="I38" s="30"/>
      <c r="J38" s="30"/>
      <c r="K38" s="30"/>
      <c r="L38" s="30"/>
      <c r="M38" s="30"/>
      <c r="N38" s="30"/>
      <c r="O38" s="30"/>
      <c r="P38" s="30"/>
      <c r="Q38" s="30"/>
      <c r="R38" s="30"/>
      <c r="S38" s="30"/>
      <c r="T38" s="138"/>
      <c r="U38" s="139"/>
      <c r="V38" s="30"/>
      <c r="AS38" s="30"/>
      <c r="AT38" s="30"/>
      <c r="AU38" s="30"/>
      <c r="AV38" s="30"/>
      <c r="AW38" s="30"/>
      <c r="AX38" s="30"/>
      <c r="AY38" s="30"/>
      <c r="AZ38" s="30"/>
      <c r="BA38" s="30"/>
      <c r="BB38" s="30"/>
      <c r="BC38" s="30"/>
      <c r="BD38" s="30"/>
      <c r="BE38" s="30"/>
      <c r="BF38" s="30"/>
      <c r="BG38" s="30"/>
      <c r="BH38" s="30"/>
      <c r="BI38" s="30"/>
      <c r="BJ38" s="30"/>
      <c r="BK38" s="30"/>
    </row>
    <row r="39" spans="1:64" s="16" customFormat="1" ht="14.15" customHeight="1" x14ac:dyDescent="0.25">
      <c r="A39" s="152" t="s">
        <v>33</v>
      </c>
      <c r="B39" s="30"/>
      <c r="C39" s="1868" t="s">
        <v>34</v>
      </c>
      <c r="D39" s="1868"/>
      <c r="E39" s="1869" t="s">
        <v>35</v>
      </c>
      <c r="F39" s="1869"/>
      <c r="G39" s="1869" t="s">
        <v>36</v>
      </c>
      <c r="H39" s="1869"/>
      <c r="I39" s="1869"/>
      <c r="J39" s="1869"/>
      <c r="K39" s="30"/>
      <c r="L39" s="30"/>
      <c r="M39" s="30"/>
      <c r="N39" s="30"/>
      <c r="O39" s="30"/>
      <c r="P39" s="30"/>
      <c r="Q39" s="30"/>
      <c r="R39" s="30"/>
      <c r="S39" s="30"/>
      <c r="T39" s="30"/>
      <c r="U39" s="49"/>
      <c r="V39" s="30"/>
      <c r="X39" s="30"/>
      <c r="Y39" s="30"/>
      <c r="Z39" s="30"/>
      <c r="AA39" s="30"/>
      <c r="AS39" s="30"/>
      <c r="AT39" s="30"/>
      <c r="AU39" s="30"/>
      <c r="AV39" s="30"/>
      <c r="AW39" s="30"/>
      <c r="AX39" s="30"/>
      <c r="AY39" s="30"/>
      <c r="AZ39" s="30"/>
      <c r="BA39" s="30"/>
      <c r="BB39" s="30"/>
      <c r="BC39" s="30"/>
      <c r="BD39" s="30"/>
      <c r="BE39" s="30"/>
      <c r="BF39" s="30"/>
      <c r="BG39" s="30"/>
      <c r="BH39" s="30"/>
      <c r="BI39" s="30"/>
      <c r="BJ39" s="30"/>
      <c r="BK39" s="30"/>
    </row>
    <row r="40" spans="1:64" s="16" customFormat="1" ht="15" customHeight="1" x14ac:dyDescent="0.25">
      <c r="A40" s="152"/>
      <c r="B40" s="30"/>
      <c r="C40" s="56"/>
      <c r="D40" s="56"/>
      <c r="E40" s="56"/>
      <c r="F40" s="56"/>
      <c r="G40" s="56"/>
      <c r="H40" s="56"/>
      <c r="I40" s="56"/>
      <c r="J40" s="56"/>
      <c r="K40" s="30"/>
      <c r="L40" s="30"/>
      <c r="M40" s="30"/>
      <c r="N40" s="30"/>
      <c r="O40" s="30"/>
      <c r="P40" s="30"/>
      <c r="Q40" s="30"/>
      <c r="R40" s="30"/>
      <c r="S40" s="30"/>
      <c r="T40" s="30"/>
      <c r="U40" s="49"/>
      <c r="V40" s="30"/>
      <c r="X40" s="30"/>
      <c r="Y40" s="30"/>
      <c r="Z40" s="30"/>
      <c r="AA40" s="30"/>
    </row>
    <row r="41" spans="1:64" s="16" customFormat="1" ht="4.5" customHeight="1" x14ac:dyDescent="0.25">
      <c r="A41" s="152"/>
      <c r="B41" s="30"/>
      <c r="C41" s="30"/>
      <c r="D41" s="30"/>
      <c r="E41" s="30"/>
      <c r="F41" s="30"/>
      <c r="G41" s="153"/>
      <c r="H41" s="30"/>
      <c r="I41" s="153"/>
      <c r="J41" s="153"/>
      <c r="K41" s="30"/>
      <c r="L41" s="30"/>
      <c r="M41" s="30"/>
      <c r="N41" s="30"/>
      <c r="O41" s="30"/>
      <c r="P41" s="30"/>
      <c r="Q41" s="30"/>
      <c r="R41" s="30"/>
      <c r="S41" s="30"/>
      <c r="T41" s="30"/>
      <c r="U41" s="49"/>
      <c r="V41" s="30"/>
      <c r="X41" s="30"/>
      <c r="Y41" s="30"/>
      <c r="Z41" s="30"/>
      <c r="AA41" s="30"/>
    </row>
    <row r="42" spans="1:64" x14ac:dyDescent="0.3">
      <c r="A42" s="14"/>
      <c r="B42" s="12"/>
      <c r="C42" s="12"/>
      <c r="D42" s="12"/>
      <c r="E42" s="12"/>
      <c r="F42" s="12"/>
      <c r="G42" s="12"/>
      <c r="H42" s="12"/>
      <c r="I42" s="12"/>
      <c r="J42" s="12"/>
      <c r="K42" s="12"/>
      <c r="L42" s="12"/>
      <c r="M42" s="12"/>
      <c r="N42" s="12"/>
      <c r="O42" s="12"/>
      <c r="P42" s="12"/>
      <c r="Q42" s="12"/>
      <c r="R42" s="12"/>
      <c r="S42" s="12"/>
      <c r="T42" s="12"/>
      <c r="U42" s="15"/>
    </row>
    <row r="43" spans="1:64" x14ac:dyDescent="0.3">
      <c r="A43" s="14"/>
      <c r="B43" s="12"/>
      <c r="C43" s="12"/>
      <c r="D43" s="12"/>
      <c r="E43" s="12"/>
      <c r="F43" s="12"/>
      <c r="G43" s="12"/>
      <c r="H43" s="12"/>
      <c r="I43" s="12"/>
      <c r="J43" s="12"/>
      <c r="K43" s="12"/>
      <c r="L43" s="12"/>
      <c r="M43" s="12"/>
      <c r="N43" s="12"/>
      <c r="O43" s="12"/>
      <c r="P43" s="12"/>
      <c r="Q43" s="12"/>
      <c r="R43" s="12"/>
      <c r="S43" s="12"/>
      <c r="T43" s="12"/>
      <c r="U43" s="15"/>
    </row>
    <row r="44" spans="1:64" x14ac:dyDescent="0.3">
      <c r="A44" s="14"/>
      <c r="B44" s="12"/>
      <c r="C44" s="12"/>
      <c r="D44" s="12"/>
      <c r="E44" s="12"/>
      <c r="F44" s="12"/>
      <c r="G44" s="12"/>
      <c r="H44" s="12"/>
      <c r="I44" s="12"/>
      <c r="J44" s="12"/>
      <c r="K44" s="12"/>
      <c r="L44" s="12"/>
      <c r="M44" s="12"/>
      <c r="N44" s="12"/>
      <c r="O44" s="12"/>
      <c r="P44" s="12"/>
      <c r="Q44" s="12"/>
      <c r="R44" s="12"/>
      <c r="S44" s="12"/>
      <c r="T44" s="12"/>
      <c r="U44" s="15"/>
    </row>
    <row r="45" spans="1:64" x14ac:dyDescent="0.3">
      <c r="A45" s="154"/>
      <c r="B45" s="155"/>
      <c r="C45" s="155"/>
      <c r="D45" s="155"/>
      <c r="E45" s="155"/>
      <c r="F45" s="155"/>
      <c r="G45" s="155"/>
      <c r="H45" s="155"/>
      <c r="I45" s="155"/>
      <c r="J45" s="155"/>
      <c r="K45" s="155"/>
      <c r="L45" s="155"/>
      <c r="M45" s="155"/>
      <c r="N45" s="155"/>
      <c r="O45" s="155"/>
      <c r="P45" s="155"/>
      <c r="Q45" s="155"/>
      <c r="R45" s="155"/>
      <c r="S45" s="155"/>
      <c r="T45" s="155"/>
      <c r="U45" s="156"/>
    </row>
    <row r="46" spans="1:64" s="16" customFormat="1" ht="3" customHeight="1" x14ac:dyDescent="0.25">
      <c r="A46" s="157"/>
      <c r="B46" s="158"/>
      <c r="C46" s="158"/>
      <c r="D46" s="158"/>
      <c r="E46" s="158"/>
      <c r="F46" s="158"/>
      <c r="G46" s="158"/>
      <c r="H46" s="158"/>
      <c r="I46" s="158"/>
      <c r="J46" s="158"/>
      <c r="K46" s="158"/>
      <c r="L46" s="158"/>
      <c r="M46" s="158"/>
      <c r="N46" s="158"/>
      <c r="O46" s="158"/>
      <c r="P46" s="158"/>
      <c r="Q46" s="158"/>
      <c r="R46" s="158"/>
      <c r="S46" s="158"/>
      <c r="T46" s="158"/>
      <c r="U46" s="159"/>
      <c r="V46" s="30"/>
      <c r="X46" s="107"/>
      <c r="Y46" s="107"/>
      <c r="Z46" s="30"/>
      <c r="AA46" s="30"/>
    </row>
    <row r="47" spans="1:64" s="16" customFormat="1" ht="21" customHeight="1" x14ac:dyDescent="0.3">
      <c r="A47" s="1870" t="s">
        <v>37</v>
      </c>
      <c r="B47" s="1870"/>
      <c r="C47" s="1870"/>
      <c r="D47" s="1870"/>
      <c r="E47" s="1870"/>
      <c r="F47" s="1870"/>
      <c r="G47" s="1870"/>
      <c r="H47" s="1870"/>
      <c r="I47" s="1870"/>
      <c r="J47" s="1870"/>
      <c r="K47" s="1870"/>
      <c r="L47" s="1870"/>
      <c r="M47" s="1870"/>
      <c r="N47" s="1870"/>
      <c r="O47" s="1870"/>
      <c r="P47" s="1870"/>
      <c r="Q47" s="1870"/>
      <c r="R47" s="1870"/>
      <c r="S47" s="1870"/>
      <c r="T47" s="1870"/>
      <c r="U47" s="1870"/>
      <c r="V47" s="30"/>
    </row>
    <row r="48" spans="1:64" ht="14.15" customHeight="1" x14ac:dyDescent="0.3">
      <c r="A48" s="1860" t="s">
        <v>38</v>
      </c>
      <c r="B48" s="1860"/>
      <c r="C48" s="1860"/>
      <c r="D48" s="1860"/>
      <c r="E48" s="1860"/>
      <c r="F48" s="1860"/>
      <c r="G48" s="1860"/>
      <c r="H48" s="1860"/>
      <c r="I48" s="1860"/>
      <c r="J48" s="1860"/>
      <c r="K48" s="1860"/>
      <c r="L48" s="1860"/>
      <c r="M48" s="1860"/>
      <c r="N48" s="1860"/>
      <c r="O48" s="1860"/>
      <c r="P48" s="1860"/>
      <c r="Q48" s="1860"/>
      <c r="R48" s="1860"/>
      <c r="S48" s="1860"/>
      <c r="T48" s="1860"/>
      <c r="U48" s="1860"/>
      <c r="V48" s="12"/>
    </row>
    <row r="49" spans="1:27" ht="14.15" customHeight="1" x14ac:dyDescent="0.3">
      <c r="A49" s="1860"/>
      <c r="B49" s="1860"/>
      <c r="C49" s="1860"/>
      <c r="D49" s="1860"/>
      <c r="E49" s="1860"/>
      <c r="F49" s="1860"/>
      <c r="G49" s="1860"/>
      <c r="H49" s="1860"/>
      <c r="I49" s="1860"/>
      <c r="J49" s="1860"/>
      <c r="K49" s="1860"/>
      <c r="L49" s="1860"/>
      <c r="M49" s="1860"/>
      <c r="N49" s="1860"/>
      <c r="O49" s="1860"/>
      <c r="P49" s="1860"/>
      <c r="Q49" s="1860"/>
      <c r="R49" s="1860"/>
      <c r="S49" s="1860"/>
      <c r="T49" s="1860"/>
      <c r="U49" s="1860"/>
    </row>
    <row r="50" spans="1:27" ht="14.15" customHeight="1" x14ac:dyDescent="0.3">
      <c r="A50" s="1860"/>
      <c r="B50" s="1860"/>
      <c r="C50" s="1860"/>
      <c r="D50" s="1860"/>
      <c r="E50" s="1860"/>
      <c r="F50" s="1860"/>
      <c r="G50" s="1860"/>
      <c r="H50" s="1860"/>
      <c r="I50" s="1860"/>
      <c r="J50" s="1860"/>
      <c r="K50" s="1860"/>
      <c r="L50" s="1860"/>
      <c r="M50" s="1860"/>
      <c r="N50" s="1860"/>
      <c r="O50" s="1860"/>
      <c r="P50" s="1860"/>
      <c r="Q50" s="1860"/>
      <c r="R50" s="1860"/>
      <c r="S50" s="1860"/>
      <c r="T50" s="1860"/>
      <c r="U50" s="1860"/>
    </row>
    <row r="51" spans="1:27" ht="14.15" customHeight="1" x14ac:dyDescent="0.3">
      <c r="A51" s="1860"/>
      <c r="B51" s="1860"/>
      <c r="C51" s="1860"/>
      <c r="D51" s="1860"/>
      <c r="E51" s="1860"/>
      <c r="F51" s="1860"/>
      <c r="G51" s="1860"/>
      <c r="H51" s="1860"/>
      <c r="I51" s="1860"/>
      <c r="J51" s="1860"/>
      <c r="K51" s="1860"/>
      <c r="L51" s="1860"/>
      <c r="M51" s="1860"/>
      <c r="N51" s="1860"/>
      <c r="O51" s="1860"/>
      <c r="P51" s="1860"/>
      <c r="Q51" s="1860"/>
      <c r="R51" s="1860"/>
      <c r="S51" s="1860"/>
      <c r="T51" s="1860"/>
      <c r="U51" s="1860"/>
    </row>
    <row r="52" spans="1:27" ht="30" customHeight="1" x14ac:dyDescent="0.3">
      <c r="A52" s="1860"/>
      <c r="B52" s="1860"/>
      <c r="C52" s="1860"/>
      <c r="D52" s="1860"/>
      <c r="E52" s="1860"/>
      <c r="F52" s="1860"/>
      <c r="G52" s="1860"/>
      <c r="H52" s="1860"/>
      <c r="I52" s="1860"/>
      <c r="J52" s="1860"/>
      <c r="K52" s="1860"/>
      <c r="L52" s="1860"/>
      <c r="M52" s="1860"/>
      <c r="N52" s="1860"/>
      <c r="O52" s="1860"/>
      <c r="P52" s="1860"/>
      <c r="Q52" s="1860"/>
      <c r="R52" s="1860"/>
      <c r="S52" s="1860"/>
      <c r="T52" s="1860"/>
      <c r="U52" s="1860"/>
      <c r="AA52" s="160"/>
    </row>
    <row r="53" spans="1:27" ht="3" customHeight="1" x14ac:dyDescent="0.3">
      <c r="A53" s="1860"/>
      <c r="B53" s="1860"/>
      <c r="C53" s="1860"/>
      <c r="D53" s="1860"/>
      <c r="E53" s="1860"/>
      <c r="F53" s="1860"/>
      <c r="G53" s="1860"/>
      <c r="H53" s="1860"/>
      <c r="I53" s="1860"/>
      <c r="J53" s="1860"/>
      <c r="K53" s="1860"/>
      <c r="L53" s="1860"/>
      <c r="M53" s="1860"/>
      <c r="N53" s="1860"/>
      <c r="O53" s="1860"/>
      <c r="P53" s="1860"/>
      <c r="Q53" s="1860"/>
      <c r="R53" s="1860"/>
      <c r="S53" s="1860"/>
      <c r="T53" s="1860"/>
      <c r="U53" s="1860"/>
    </row>
    <row r="54" spans="1:27" ht="9.75" customHeight="1" x14ac:dyDescent="0.3">
      <c r="A54" s="161"/>
      <c r="B54" s="162"/>
      <c r="C54" s="162"/>
      <c r="D54" s="162"/>
      <c r="E54" s="162"/>
      <c r="F54" s="162" t="s">
        <v>39</v>
      </c>
      <c r="G54" s="162"/>
      <c r="H54" s="162">
        <v>1</v>
      </c>
      <c r="I54" s="162"/>
      <c r="J54" s="162"/>
      <c r="K54" s="163"/>
      <c r="L54" s="164"/>
      <c r="M54" s="162"/>
      <c r="N54" s="162"/>
      <c r="O54" s="162"/>
      <c r="P54" s="162"/>
      <c r="Q54" s="162"/>
      <c r="R54" s="162"/>
      <c r="S54" s="162"/>
      <c r="T54" s="162"/>
      <c r="U54" s="165"/>
    </row>
    <row r="55" spans="1:27" ht="11.25" customHeight="1" x14ac:dyDescent="0.3">
      <c r="A55" s="161"/>
      <c r="B55" s="162"/>
      <c r="C55" s="162"/>
      <c r="D55" s="162"/>
      <c r="E55" s="162"/>
      <c r="F55" s="162" t="s">
        <v>40</v>
      </c>
      <c r="G55" s="162"/>
      <c r="H55" s="162">
        <v>2</v>
      </c>
      <c r="I55" s="162"/>
      <c r="J55" s="162"/>
      <c r="K55" s="166"/>
      <c r="L55" s="167"/>
      <c r="M55" s="162"/>
      <c r="N55" s="162"/>
      <c r="O55" s="162"/>
      <c r="P55" s="162"/>
      <c r="Q55" s="162"/>
      <c r="R55" s="162"/>
      <c r="S55" s="162"/>
      <c r="T55" s="162"/>
      <c r="U55" s="165"/>
    </row>
    <row r="56" spans="1:27" ht="3" customHeight="1" x14ac:dyDescent="0.3">
      <c r="A56" s="168"/>
      <c r="B56" s="169"/>
      <c r="C56" s="169"/>
      <c r="D56" s="169"/>
      <c r="E56" s="169"/>
      <c r="F56" s="169"/>
      <c r="G56" s="169"/>
      <c r="H56" s="169"/>
      <c r="I56" s="169"/>
      <c r="J56" s="169"/>
      <c r="K56" s="169"/>
      <c r="L56" s="169"/>
      <c r="M56" s="169"/>
      <c r="N56" s="169"/>
      <c r="O56" s="169"/>
      <c r="P56" s="169"/>
      <c r="Q56" s="169"/>
      <c r="R56" s="169"/>
      <c r="S56" s="169"/>
      <c r="T56" s="169"/>
      <c r="U56" s="170"/>
    </row>
    <row r="57" spans="1:27" ht="14.15" customHeight="1" x14ac:dyDescent="0.3"/>
    <row r="58" spans="1:27" ht="14.15" customHeight="1" x14ac:dyDescent="0.3"/>
    <row r="59" spans="1:27" ht="14.15" customHeight="1" x14ac:dyDescent="0.3"/>
    <row r="60" spans="1:27" ht="14.15" customHeight="1" x14ac:dyDescent="0.3"/>
    <row r="61" spans="1:27" ht="14.15" customHeight="1" x14ac:dyDescent="0.3"/>
    <row r="62" spans="1:27" ht="14.15" customHeight="1" x14ac:dyDescent="0.3"/>
  </sheetData>
  <sheetProtection selectLockedCells="1" selectUnlockedCells="1"/>
  <mergeCells count="24">
    <mergeCell ref="O4:S4"/>
    <mergeCell ref="A6:U6"/>
    <mergeCell ref="F19:H19"/>
    <mergeCell ref="A1:N1"/>
    <mergeCell ref="A2:N2"/>
    <mergeCell ref="A3:N3"/>
    <mergeCell ref="A4:N4"/>
    <mergeCell ref="A7:U7"/>
    <mergeCell ref="A9:U9"/>
    <mergeCell ref="A11:B11"/>
    <mergeCell ref="K14:N17"/>
    <mergeCell ref="F18:H18"/>
    <mergeCell ref="A48:U53"/>
    <mergeCell ref="F20:K20"/>
    <mergeCell ref="F22:K22"/>
    <mergeCell ref="P22:R22"/>
    <mergeCell ref="B24:Q24"/>
    <mergeCell ref="K31:K32"/>
    <mergeCell ref="A35:S35"/>
    <mergeCell ref="T35:U35"/>
    <mergeCell ref="C39:D39"/>
    <mergeCell ref="E39:F39"/>
    <mergeCell ref="G39:J39"/>
    <mergeCell ref="A47:U47"/>
  </mergeCells>
  <printOptions horizontalCentered="1"/>
  <pageMargins left="0.39374999999999999" right="0.39374999999999999" top="0.90555555555555545" bottom="0.39374999999999999" header="0.2361111111111111" footer="0.2361111111111111"/>
  <pageSetup paperSize="9" scale="90" firstPageNumber="0" orientation="portrait" horizontalDpi="300" verticalDpi="300" r:id="rId1"/>
  <headerFooter alignWithMargins="0">
    <oddHeader>&amp;RF1: Evaluation des FOSA</oddHeader>
    <oddFooter>&amp;C&amp;A&amp;R&amp;P /&amp;N</oddFooter>
  </headerFooter>
  <colBreaks count="1" manualBreakCount="1">
    <brk id="21"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07"/>
  <sheetViews>
    <sheetView tabSelected="1" view="pageBreakPreview" topLeftCell="A66" zoomScale="115" zoomScaleNormal="120" zoomScaleSheetLayoutView="115" workbookViewId="0">
      <selection activeCell="B66" sqref="B66"/>
    </sheetView>
  </sheetViews>
  <sheetFormatPr defaultColWidth="10.81640625" defaultRowHeight="13" x14ac:dyDescent="0.3"/>
  <cols>
    <col min="1" max="1" width="16" style="171" customWidth="1"/>
    <col min="2" max="2" width="50.26953125" style="172" customWidth="1"/>
    <col min="3" max="3" width="10.26953125" style="172" customWidth="1"/>
    <col min="4" max="4" width="25.7265625" style="172" customWidth="1"/>
    <col min="5" max="5" width="5.7265625" style="173" customWidth="1"/>
    <col min="6" max="6" width="3" style="174" customWidth="1"/>
    <col min="7" max="7" width="9.26953125" style="175" customWidth="1"/>
    <col min="8" max="8" width="9.54296875" style="174" customWidth="1"/>
    <col min="9" max="9" width="10.7265625" style="174" customWidth="1"/>
    <col min="10" max="16384" width="10.81640625" style="176"/>
  </cols>
  <sheetData>
    <row r="1" spans="1:9" s="178" customFormat="1" ht="23.25" customHeight="1" x14ac:dyDescent="0.25">
      <c r="A1" s="177">
        <f>-1</f>
        <v>-1</v>
      </c>
      <c r="B1" s="1971" t="s">
        <v>41</v>
      </c>
      <c r="C1" s="1971"/>
      <c r="D1" s="1971"/>
      <c r="E1" s="1971"/>
      <c r="F1" s="1971"/>
      <c r="G1" s="1971"/>
      <c r="H1" s="1971"/>
      <c r="I1" s="1971"/>
    </row>
    <row r="2" spans="1:9" s="178" customFormat="1" ht="45" customHeight="1" x14ac:dyDescent="0.25">
      <c r="A2" s="177" t="s">
        <v>42</v>
      </c>
      <c r="B2" s="179" t="s">
        <v>43</v>
      </c>
      <c r="C2" s="180"/>
      <c r="D2" s="180"/>
      <c r="E2" s="180"/>
      <c r="F2" s="180"/>
      <c r="G2" s="180"/>
      <c r="H2" s="1972" t="s">
        <v>44</v>
      </c>
      <c r="I2" s="1972"/>
    </row>
    <row r="3" spans="1:9" s="178" customFormat="1" ht="32.25" customHeight="1" x14ac:dyDescent="0.25">
      <c r="A3" s="1973" t="s">
        <v>45</v>
      </c>
      <c r="B3" s="1973"/>
      <c r="C3" s="1973"/>
      <c r="D3" s="1973"/>
      <c r="E3" s="1973"/>
      <c r="F3" s="1973"/>
      <c r="G3" s="1973"/>
      <c r="H3" s="1973"/>
      <c r="I3" s="1973"/>
    </row>
    <row r="4" spans="1:9" s="178" customFormat="1" ht="18" customHeight="1" x14ac:dyDescent="0.25">
      <c r="A4" s="1974">
        <f>A1-0.01</f>
        <v>-1.01</v>
      </c>
      <c r="B4" s="1909" t="s">
        <v>46</v>
      </c>
      <c r="C4" s="1903" t="s">
        <v>39</v>
      </c>
      <c r="D4" s="1903"/>
      <c r="E4" s="183">
        <v>1</v>
      </c>
      <c r="F4" s="184"/>
      <c r="G4" s="185"/>
      <c r="H4" s="1973" t="s">
        <v>47</v>
      </c>
      <c r="I4" s="1973"/>
    </row>
    <row r="5" spans="1:9" s="178" customFormat="1" ht="39" customHeight="1" x14ac:dyDescent="0.25">
      <c r="A5" s="1974"/>
      <c r="B5" s="1909"/>
      <c r="C5" s="1892" t="s">
        <v>40</v>
      </c>
      <c r="D5" s="1892"/>
      <c r="E5" s="187">
        <v>2</v>
      </c>
      <c r="F5" s="188"/>
      <c r="G5" s="189"/>
      <c r="H5" s="1973"/>
      <c r="I5" s="1973"/>
    </row>
    <row r="6" spans="1:9" ht="15.75" customHeight="1" x14ac:dyDescent="0.3">
      <c r="A6" s="1967">
        <f>A4-0.01</f>
        <v>-1.02</v>
      </c>
      <c r="B6" s="1968" t="s">
        <v>48</v>
      </c>
      <c r="C6" s="1895" t="s">
        <v>49</v>
      </c>
      <c r="D6" s="1895"/>
      <c r="E6" s="193">
        <v>1</v>
      </c>
      <c r="F6" s="194"/>
      <c r="G6" s="195"/>
      <c r="H6" s="1969" t="s">
        <v>50</v>
      </c>
      <c r="I6" s="1969"/>
    </row>
    <row r="7" spans="1:9" ht="15.75" customHeight="1" x14ac:dyDescent="0.3">
      <c r="A7" s="1967"/>
      <c r="B7" s="1968"/>
      <c r="C7" s="1888" t="s">
        <v>51</v>
      </c>
      <c r="D7" s="1888"/>
      <c r="E7" s="196">
        <v>2</v>
      </c>
      <c r="F7" s="197"/>
      <c r="G7" s="198"/>
      <c r="H7" s="1969"/>
      <c r="I7" s="1969"/>
    </row>
    <row r="8" spans="1:9" ht="15.5" x14ac:dyDescent="0.3">
      <c r="A8" s="1967"/>
      <c r="B8" s="1968"/>
      <c r="C8" s="199" t="s">
        <v>52</v>
      </c>
      <c r="D8" s="196"/>
      <c r="E8" s="196">
        <v>3</v>
      </c>
      <c r="F8" s="197"/>
      <c r="G8" s="196"/>
      <c r="H8" s="1969"/>
      <c r="I8" s="1969"/>
    </row>
    <row r="9" spans="1:9" ht="23.25" customHeight="1" x14ac:dyDescent="0.3">
      <c r="A9" s="1967"/>
      <c r="B9" s="1968"/>
      <c r="C9" s="199" t="s">
        <v>53</v>
      </c>
      <c r="D9" s="196"/>
      <c r="E9" s="196">
        <v>4</v>
      </c>
      <c r="F9" s="197"/>
      <c r="G9" s="198"/>
      <c r="H9" s="1969"/>
      <c r="I9" s="1969"/>
    </row>
    <row r="10" spans="1:9" ht="44.25" customHeight="1" x14ac:dyDescent="0.3">
      <c r="A10" s="1967"/>
      <c r="B10" s="1968"/>
      <c r="C10" s="1970" t="s">
        <v>54</v>
      </c>
      <c r="D10" s="1970"/>
      <c r="E10" s="200">
        <v>7</v>
      </c>
      <c r="F10" s="201"/>
      <c r="G10" s="202"/>
      <c r="H10" s="1969"/>
      <c r="I10" s="1969"/>
    </row>
    <row r="11" spans="1:9" ht="23.25" customHeight="1" x14ac:dyDescent="0.3">
      <c r="A11" s="190">
        <f>A6-0.01</f>
        <v>-1.03</v>
      </c>
      <c r="B11" s="191" t="s">
        <v>55</v>
      </c>
      <c r="C11" s="203" t="s">
        <v>56</v>
      </c>
      <c r="D11" s="204"/>
      <c r="E11" s="204">
        <v>1</v>
      </c>
      <c r="F11" s="194"/>
      <c r="G11" s="205"/>
      <c r="H11" s="1886" t="s">
        <v>50</v>
      </c>
      <c r="I11" s="1886"/>
    </row>
    <row r="12" spans="1:9" ht="15.5" x14ac:dyDescent="0.3">
      <c r="A12" s="206"/>
      <c r="B12" s="207"/>
      <c r="C12" s="208" t="s">
        <v>57</v>
      </c>
      <c r="D12" s="193"/>
      <c r="E12" s="193">
        <v>2</v>
      </c>
      <c r="F12" s="209"/>
      <c r="G12" s="210"/>
      <c r="H12" s="1886"/>
      <c r="I12" s="1886"/>
    </row>
    <row r="13" spans="1:9" ht="15.5" x14ac:dyDescent="0.3">
      <c r="A13" s="206"/>
      <c r="B13" s="207"/>
      <c r="C13" s="208" t="s">
        <v>58</v>
      </c>
      <c r="D13" s="193"/>
      <c r="E13" s="193">
        <v>3</v>
      </c>
      <c r="F13" s="193"/>
      <c r="G13" s="210"/>
      <c r="H13" s="1886"/>
      <c r="I13" s="1886"/>
    </row>
    <row r="14" spans="1:9" ht="15.5" x14ac:dyDescent="0.3">
      <c r="A14" s="206"/>
      <c r="B14" s="207"/>
      <c r="C14" s="208" t="s">
        <v>59</v>
      </c>
      <c r="D14" s="193"/>
      <c r="E14" s="193">
        <v>4</v>
      </c>
      <c r="F14" s="209"/>
      <c r="G14" s="210"/>
      <c r="H14" s="1886"/>
      <c r="I14" s="1886"/>
    </row>
    <row r="15" spans="1:9" ht="15.5" x14ac:dyDescent="0.3">
      <c r="A15" s="206"/>
      <c r="B15" s="207"/>
      <c r="C15" s="208" t="s">
        <v>60</v>
      </c>
      <c r="D15" s="193"/>
      <c r="E15" s="193">
        <v>5</v>
      </c>
      <c r="F15" s="209"/>
      <c r="G15" s="210"/>
      <c r="H15" s="1886"/>
      <c r="I15" s="1886"/>
    </row>
    <row r="16" spans="1:9" ht="15.5" x14ac:dyDescent="0.3">
      <c r="A16" s="206"/>
      <c r="B16" s="207"/>
      <c r="C16" s="208" t="s">
        <v>61</v>
      </c>
      <c r="D16" s="193"/>
      <c r="E16" s="193">
        <v>6</v>
      </c>
      <c r="F16" s="209"/>
      <c r="G16" s="210"/>
      <c r="H16" s="1886"/>
      <c r="I16" s="1886"/>
    </row>
    <row r="17" spans="1:10" ht="15.5" x14ac:dyDescent="0.3">
      <c r="A17" s="206"/>
      <c r="B17" s="207"/>
      <c r="C17" s="199" t="s">
        <v>62</v>
      </c>
      <c r="D17" s="211"/>
      <c r="E17" s="193">
        <v>7</v>
      </c>
      <c r="F17" s="209"/>
      <c r="G17" s="210"/>
      <c r="H17" s="1886"/>
      <c r="I17" s="1886"/>
    </row>
    <row r="18" spans="1:10" ht="30" customHeight="1" x14ac:dyDescent="0.3">
      <c r="A18" s="206"/>
      <c r="B18" s="207"/>
      <c r="C18" s="1888" t="s">
        <v>63</v>
      </c>
      <c r="D18" s="1888"/>
      <c r="E18" s="193">
        <v>8</v>
      </c>
      <c r="F18" s="209"/>
      <c r="G18" s="210"/>
      <c r="H18" s="1886"/>
      <c r="I18" s="1886"/>
    </row>
    <row r="19" spans="1:10" ht="15.5" x14ac:dyDescent="0.3">
      <c r="A19" s="206"/>
      <c r="B19" s="207"/>
      <c r="C19" s="208" t="s">
        <v>64</v>
      </c>
      <c r="D19" s="212"/>
      <c r="E19" s="193">
        <v>9</v>
      </c>
      <c r="F19" s="213"/>
      <c r="G19" s="214"/>
      <c r="H19" s="1886"/>
      <c r="I19" s="1886"/>
    </row>
    <row r="20" spans="1:10" ht="15.5" x14ac:dyDescent="0.3">
      <c r="A20" s="206"/>
      <c r="B20" s="207"/>
      <c r="C20" s="215" t="s">
        <v>65</v>
      </c>
      <c r="D20" s="212">
        <v>0</v>
      </c>
      <c r="E20" s="216">
        <v>10</v>
      </c>
      <c r="F20" s="213"/>
      <c r="G20" s="214"/>
      <c r="H20" s="1886"/>
      <c r="I20" s="1886"/>
    </row>
    <row r="21" spans="1:10" ht="15.75" customHeight="1" x14ac:dyDescent="0.3">
      <c r="A21" s="206"/>
      <c r="B21" s="207"/>
      <c r="C21" s="1966" t="s">
        <v>66</v>
      </c>
      <c r="D21" s="1966"/>
      <c r="E21" s="216">
        <v>97</v>
      </c>
      <c r="F21" s="213"/>
      <c r="G21" s="214"/>
      <c r="H21" s="1886"/>
      <c r="I21" s="1886"/>
    </row>
    <row r="22" spans="1:10" ht="15.5" x14ac:dyDescent="0.3">
      <c r="A22" s="218"/>
      <c r="B22" s="219"/>
      <c r="C22" s="217"/>
      <c r="D22" s="220"/>
      <c r="E22" s="221"/>
      <c r="F22" s="201"/>
      <c r="G22" s="222"/>
      <c r="H22" s="1886"/>
      <c r="I22" s="1886"/>
    </row>
    <row r="23" spans="1:10" s="224" customFormat="1" ht="15.75" customHeight="1" x14ac:dyDescent="0.3">
      <c r="A23" s="1967">
        <f>A11-0.01</f>
        <v>-1.04</v>
      </c>
      <c r="B23" s="1968" t="s">
        <v>67</v>
      </c>
      <c r="C23" s="1895" t="s">
        <v>68</v>
      </c>
      <c r="D23" s="1895"/>
      <c r="E23" s="223">
        <v>1</v>
      </c>
      <c r="F23" s="194"/>
      <c r="G23" s="205"/>
      <c r="H23" s="1969" t="s">
        <v>47</v>
      </c>
      <c r="I23" s="1969"/>
    </row>
    <row r="24" spans="1:10" s="224" customFormat="1" ht="15.75" customHeight="1" x14ac:dyDescent="0.3">
      <c r="A24" s="1967"/>
      <c r="B24" s="1968"/>
      <c r="C24" s="1888" t="s">
        <v>69</v>
      </c>
      <c r="D24" s="1888"/>
      <c r="E24" s="225">
        <v>2</v>
      </c>
      <c r="F24" s="209"/>
      <c r="G24" s="210"/>
      <c r="H24" s="1969"/>
      <c r="I24" s="1969"/>
    </row>
    <row r="25" spans="1:10" s="224" customFormat="1" ht="15.75" customHeight="1" x14ac:dyDescent="0.3">
      <c r="A25" s="1967"/>
      <c r="B25" s="1968"/>
      <c r="C25" s="1888" t="s">
        <v>70</v>
      </c>
      <c r="D25" s="1888"/>
      <c r="E25" s="225">
        <v>3</v>
      </c>
      <c r="F25" s="209"/>
      <c r="G25" s="210"/>
      <c r="H25" s="1969"/>
      <c r="I25" s="1969"/>
    </row>
    <row r="26" spans="1:10" s="224" customFormat="1" ht="31.15" customHeight="1" x14ac:dyDescent="0.3">
      <c r="A26" s="1967"/>
      <c r="B26" s="1968"/>
      <c r="C26" s="1888" t="s">
        <v>71</v>
      </c>
      <c r="D26" s="1888"/>
      <c r="E26" s="225">
        <v>4</v>
      </c>
      <c r="F26" s="209"/>
      <c r="G26" s="210"/>
      <c r="H26" s="1969"/>
      <c r="I26" s="1969"/>
    </row>
    <row r="27" spans="1:10" s="224" customFormat="1" ht="15.75" customHeight="1" x14ac:dyDescent="0.3">
      <c r="A27" s="1967"/>
      <c r="B27" s="1968"/>
      <c r="C27" s="1888" t="s">
        <v>72</v>
      </c>
      <c r="D27" s="1888"/>
      <c r="E27" s="225">
        <v>5</v>
      </c>
      <c r="F27" s="209"/>
      <c r="G27" s="210"/>
      <c r="H27" s="1969"/>
      <c r="I27" s="1969"/>
    </row>
    <row r="28" spans="1:10" s="224" customFormat="1" ht="15.75" customHeight="1" x14ac:dyDescent="0.3">
      <c r="A28" s="1967"/>
      <c r="B28" s="1968"/>
      <c r="C28" s="1888" t="s">
        <v>73</v>
      </c>
      <c r="D28" s="1888"/>
      <c r="E28" s="225">
        <v>6</v>
      </c>
      <c r="F28" s="209"/>
      <c r="G28" s="210"/>
      <c r="H28" s="1969"/>
      <c r="I28" s="1969"/>
    </row>
    <row r="29" spans="1:10" s="224" customFormat="1" ht="15.75" customHeight="1" x14ac:dyDescent="0.3">
      <c r="A29" s="1967"/>
      <c r="B29" s="1968"/>
      <c r="C29" s="1888" t="s">
        <v>74</v>
      </c>
      <c r="D29" s="1888"/>
      <c r="E29" s="225">
        <v>7</v>
      </c>
      <c r="F29" s="209"/>
      <c r="G29" s="210"/>
      <c r="H29" s="1969"/>
      <c r="I29" s="1969"/>
    </row>
    <row r="30" spans="1:10" s="224" customFormat="1" ht="16.5" customHeight="1" x14ac:dyDescent="0.3">
      <c r="A30" s="1967"/>
      <c r="B30" s="1968"/>
      <c r="C30" s="1890" t="s">
        <v>75</v>
      </c>
      <c r="D30" s="1890"/>
      <c r="E30" s="227">
        <v>97</v>
      </c>
      <c r="F30" s="228"/>
      <c r="G30" s="229"/>
      <c r="H30" s="1969"/>
      <c r="I30" s="1969"/>
    </row>
    <row r="31" spans="1:10" ht="48" customHeight="1" x14ac:dyDescent="0.3">
      <c r="A31" s="181">
        <f>A23-0.01</f>
        <v>-1.05</v>
      </c>
      <c r="B31" s="230" t="s">
        <v>76</v>
      </c>
      <c r="C31" s="231"/>
      <c r="D31" s="232"/>
      <c r="E31" s="233"/>
      <c r="F31" s="233"/>
      <c r="G31" s="234"/>
      <c r="H31" s="1918" t="s">
        <v>77</v>
      </c>
      <c r="I31" s="1918"/>
    </row>
    <row r="32" spans="1:10" ht="92.25" customHeight="1" x14ac:dyDescent="0.3">
      <c r="A32" s="235">
        <f>A31-0.01</f>
        <v>-1.06</v>
      </c>
      <c r="B32" s="236" t="s">
        <v>78</v>
      </c>
      <c r="C32" s="1961"/>
      <c r="D32" s="1962" t="s">
        <v>79</v>
      </c>
      <c r="E32" s="1963"/>
      <c r="F32" s="1963"/>
      <c r="G32" s="1963"/>
      <c r="H32" s="1918" t="s">
        <v>77</v>
      </c>
      <c r="I32" s="1918"/>
      <c r="J32" s="224"/>
    </row>
    <row r="33" spans="1:9" ht="15.5" x14ac:dyDescent="0.3">
      <c r="A33" s="237"/>
      <c r="B33" s="238" t="s">
        <v>80</v>
      </c>
      <c r="C33" s="1961"/>
      <c r="D33" s="1962"/>
      <c r="E33" s="1963"/>
      <c r="F33" s="1963"/>
      <c r="G33" s="1963"/>
      <c r="H33" s="1918"/>
      <c r="I33" s="1918"/>
    </row>
    <row r="34" spans="1:9" ht="25.5" customHeight="1" x14ac:dyDescent="0.3">
      <c r="A34" s="1911">
        <f>A32-0.01</f>
        <v>-1.07</v>
      </c>
      <c r="B34" s="1883" t="s">
        <v>81</v>
      </c>
      <c r="C34" s="1959" t="s">
        <v>82</v>
      </c>
      <c r="D34" s="1959"/>
      <c r="E34" s="240">
        <v>1</v>
      </c>
      <c r="F34" s="241" t="s">
        <v>83</v>
      </c>
      <c r="G34" s="242">
        <f>A52</f>
        <v>-1.1300000000000001</v>
      </c>
      <c r="H34" s="1916" t="s">
        <v>47</v>
      </c>
      <c r="I34" s="1916"/>
    </row>
    <row r="35" spans="1:9" ht="33.75" customHeight="1" x14ac:dyDescent="0.3">
      <c r="A35" s="1911"/>
      <c r="B35" s="1883"/>
      <c r="C35" s="1901" t="s">
        <v>84</v>
      </c>
      <c r="D35" s="1901"/>
      <c r="E35" s="243">
        <v>2</v>
      </c>
      <c r="F35" s="244" t="s">
        <v>83</v>
      </c>
      <c r="G35" s="245">
        <f>A52</f>
        <v>-1.1300000000000001</v>
      </c>
      <c r="H35" s="1916"/>
      <c r="I35" s="1916"/>
    </row>
    <row r="36" spans="1:9" ht="25.5" customHeight="1" x14ac:dyDescent="0.3">
      <c r="A36" s="1911"/>
      <c r="B36" s="1883"/>
      <c r="C36" s="186" t="s">
        <v>40</v>
      </c>
      <c r="D36" s="246"/>
      <c r="E36" s="247">
        <v>3</v>
      </c>
      <c r="F36" s="248"/>
      <c r="G36" s="249"/>
      <c r="H36" s="1916"/>
      <c r="I36" s="1916"/>
    </row>
    <row r="37" spans="1:9" ht="42.75" customHeight="1" x14ac:dyDescent="0.3">
      <c r="A37" s="1911">
        <f>A34-0.01</f>
        <v>-1.08</v>
      </c>
      <c r="B37" s="250" t="s">
        <v>85</v>
      </c>
      <c r="C37" s="251" t="s">
        <v>86</v>
      </c>
      <c r="D37" s="252" t="s">
        <v>87</v>
      </c>
      <c r="E37" s="253"/>
      <c r="F37" s="254"/>
      <c r="G37" s="255"/>
      <c r="H37" s="1960" t="s">
        <v>77</v>
      </c>
      <c r="I37" s="1960"/>
    </row>
    <row r="38" spans="1:9" ht="24" customHeight="1" x14ac:dyDescent="0.3">
      <c r="A38" s="1911"/>
      <c r="B38" s="1942" t="s">
        <v>88</v>
      </c>
      <c r="C38" s="257" t="s">
        <v>89</v>
      </c>
      <c r="D38" s="258" t="s">
        <v>90</v>
      </c>
      <c r="E38" s="259"/>
      <c r="F38" s="260"/>
      <c r="G38" s="261"/>
      <c r="H38" s="1956" t="s">
        <v>77</v>
      </c>
      <c r="I38" s="1956"/>
    </row>
    <row r="39" spans="1:9" ht="24" customHeight="1" x14ac:dyDescent="0.3">
      <c r="A39" s="1911"/>
      <c r="B39" s="1942"/>
      <c r="C39" s="257"/>
      <c r="D39" s="258"/>
      <c r="E39" s="259"/>
      <c r="F39" s="260"/>
      <c r="G39" s="261"/>
      <c r="H39" s="1956" t="s">
        <v>77</v>
      </c>
      <c r="I39" s="1956"/>
    </row>
    <row r="40" spans="1:9" ht="24" customHeight="1" x14ac:dyDescent="0.3">
      <c r="A40" s="1911"/>
      <c r="B40" s="263" t="s">
        <v>91</v>
      </c>
      <c r="C40" s="264" t="s">
        <v>92</v>
      </c>
      <c r="D40" s="265" t="s">
        <v>93</v>
      </c>
      <c r="E40" s="266"/>
      <c r="F40" s="267"/>
      <c r="G40" s="268"/>
      <c r="H40" s="1957" t="s">
        <v>77</v>
      </c>
      <c r="I40" s="1957"/>
    </row>
    <row r="41" spans="1:9" ht="34.5" customHeight="1" x14ac:dyDescent="0.3">
      <c r="A41" s="1964">
        <f>A37-0.01</f>
        <v>-1.0900000000000001</v>
      </c>
      <c r="B41" s="270" t="s">
        <v>94</v>
      </c>
      <c r="C41" s="271" t="s">
        <v>86</v>
      </c>
      <c r="D41" s="272" t="s">
        <v>95</v>
      </c>
      <c r="E41" s="273"/>
      <c r="F41" s="274"/>
      <c r="G41" s="275"/>
      <c r="H41" s="1965" t="s">
        <v>77</v>
      </c>
      <c r="I41" s="1965"/>
    </row>
    <row r="42" spans="1:9" ht="36.75" customHeight="1" x14ac:dyDescent="0.3">
      <c r="A42" s="1964"/>
      <c r="B42" s="277" t="s">
        <v>96</v>
      </c>
      <c r="C42" s="278" t="s">
        <v>89</v>
      </c>
      <c r="D42" s="279" t="s">
        <v>90</v>
      </c>
      <c r="E42" s="259"/>
      <c r="F42" s="260"/>
      <c r="G42" s="261"/>
      <c r="H42" s="1956" t="s">
        <v>77</v>
      </c>
      <c r="I42" s="1956"/>
    </row>
    <row r="43" spans="1:9" ht="33.75" customHeight="1" x14ac:dyDescent="0.3">
      <c r="A43" s="1964"/>
      <c r="B43" s="280" t="s">
        <v>91</v>
      </c>
      <c r="C43" s="281" t="s">
        <v>92</v>
      </c>
      <c r="D43" s="282" t="s">
        <v>93</v>
      </c>
      <c r="E43" s="283"/>
      <c r="F43" s="284"/>
      <c r="G43" s="285"/>
      <c r="H43" s="1955" t="s">
        <v>77</v>
      </c>
      <c r="I43" s="1955"/>
    </row>
    <row r="44" spans="1:9" ht="18" customHeight="1" x14ac:dyDescent="0.3">
      <c r="A44" s="1911">
        <f>A41-0.01</f>
        <v>-1.1000000000000001</v>
      </c>
      <c r="B44" s="1883" t="s">
        <v>97</v>
      </c>
      <c r="C44" s="286"/>
      <c r="D44" s="287" t="s">
        <v>39</v>
      </c>
      <c r="E44" s="253">
        <v>1</v>
      </c>
      <c r="F44" s="254"/>
      <c r="G44" s="288"/>
      <c r="H44" s="1918" t="s">
        <v>47</v>
      </c>
      <c r="I44" s="1918"/>
    </row>
    <row r="45" spans="1:9" ht="33.75" customHeight="1" x14ac:dyDescent="0.3">
      <c r="A45" s="1911"/>
      <c r="B45" s="1883"/>
      <c r="C45" s="264"/>
      <c r="D45" s="265" t="s">
        <v>40</v>
      </c>
      <c r="E45" s="266">
        <v>2</v>
      </c>
      <c r="F45" s="266" t="s">
        <v>83</v>
      </c>
      <c r="G45" s="289">
        <f>A52</f>
        <v>-1.1300000000000001</v>
      </c>
      <c r="H45" s="1918"/>
      <c r="I45" s="1918"/>
    </row>
    <row r="46" spans="1:9" ht="36.75" customHeight="1" x14ac:dyDescent="0.3">
      <c r="A46" s="1954">
        <f>A44-0.01</f>
        <v>-1.1100000000000001</v>
      </c>
      <c r="B46" s="291" t="s">
        <v>98</v>
      </c>
      <c r="C46" s="286" t="s">
        <v>86</v>
      </c>
      <c r="D46" s="254" t="s">
        <v>95</v>
      </c>
      <c r="E46" s="253"/>
      <c r="F46" s="254"/>
      <c r="G46" s="288"/>
      <c r="H46" s="1955" t="s">
        <v>77</v>
      </c>
      <c r="I46" s="1955"/>
    </row>
    <row r="47" spans="1:9" ht="28.5" customHeight="1" x14ac:dyDescent="0.3">
      <c r="A47" s="1954"/>
      <c r="B47" s="277" t="s">
        <v>96</v>
      </c>
      <c r="C47" s="292" t="s">
        <v>89</v>
      </c>
      <c r="D47" s="258" t="s">
        <v>90</v>
      </c>
      <c r="E47" s="259"/>
      <c r="F47" s="260"/>
      <c r="G47" s="293"/>
      <c r="H47" s="1956" t="s">
        <v>77</v>
      </c>
      <c r="I47" s="1956"/>
    </row>
    <row r="48" spans="1:9" ht="37.5" customHeight="1" x14ac:dyDescent="0.3">
      <c r="A48" s="1954"/>
      <c r="B48" s="294"/>
      <c r="C48" s="264" t="s">
        <v>92</v>
      </c>
      <c r="D48" s="265" t="s">
        <v>93</v>
      </c>
      <c r="E48" s="266"/>
      <c r="F48" s="267"/>
      <c r="G48" s="295"/>
      <c r="H48" s="1957" t="s">
        <v>77</v>
      </c>
      <c r="I48" s="1957"/>
    </row>
    <row r="49" spans="1:9" ht="36" customHeight="1" x14ac:dyDescent="0.3">
      <c r="A49" s="1911">
        <f>A46-0.01</f>
        <v>-1.1200000000000001</v>
      </c>
      <c r="B49" s="270" t="s">
        <v>99</v>
      </c>
      <c r="C49" s="182" t="s">
        <v>86</v>
      </c>
      <c r="D49" s="296" t="s">
        <v>95</v>
      </c>
      <c r="E49" s="297"/>
      <c r="F49" s="241"/>
      <c r="G49" s="298"/>
      <c r="H49" s="1904" t="s">
        <v>77</v>
      </c>
      <c r="I49" s="1904"/>
    </row>
    <row r="50" spans="1:9" ht="22.15" customHeight="1" x14ac:dyDescent="0.3">
      <c r="A50" s="1911"/>
      <c r="B50" s="1958" t="s">
        <v>96</v>
      </c>
      <c r="C50" s="300" t="s">
        <v>89</v>
      </c>
      <c r="D50" s="301" t="s">
        <v>90</v>
      </c>
      <c r="E50" s="302"/>
      <c r="F50" s="244"/>
      <c r="G50" s="303"/>
      <c r="H50" s="1956" t="s">
        <v>77</v>
      </c>
      <c r="I50" s="1956"/>
    </row>
    <row r="51" spans="1:9" ht="22.15" customHeight="1" x14ac:dyDescent="0.3">
      <c r="A51" s="1911"/>
      <c r="B51" s="1958"/>
      <c r="C51" s="186" t="s">
        <v>92</v>
      </c>
      <c r="D51" s="304" t="s">
        <v>93</v>
      </c>
      <c r="E51" s="305"/>
      <c r="F51" s="306"/>
      <c r="G51" s="307"/>
      <c r="H51" s="1906" t="s">
        <v>77</v>
      </c>
      <c r="I51" s="1906"/>
    </row>
    <row r="52" spans="1:9" s="211" customFormat="1" ht="17.25" customHeight="1" x14ac:dyDescent="0.3">
      <c r="A52" s="269">
        <f>A49-0.01</f>
        <v>-1.1300000000000001</v>
      </c>
      <c r="B52" s="1893" t="s">
        <v>100</v>
      </c>
      <c r="C52" s="308" t="s">
        <v>86</v>
      </c>
      <c r="D52" s="1949" t="s">
        <v>101</v>
      </c>
      <c r="E52" s="1949"/>
      <c r="F52" s="1949"/>
      <c r="G52" s="1949"/>
      <c r="H52" s="1951" t="s">
        <v>47</v>
      </c>
      <c r="I52" s="1951"/>
    </row>
    <row r="53" spans="1:9" ht="15.75" customHeight="1" x14ac:dyDescent="0.35">
      <c r="A53" s="309"/>
      <c r="B53" s="1893"/>
      <c r="C53" s="310" t="s">
        <v>89</v>
      </c>
      <c r="D53" s="1952" t="s">
        <v>102</v>
      </c>
      <c r="E53" s="1952"/>
      <c r="F53" s="1952"/>
      <c r="G53" s="1952"/>
      <c r="H53" s="1953" t="s">
        <v>47</v>
      </c>
      <c r="I53" s="1953"/>
    </row>
    <row r="54" spans="1:9" ht="38.25" customHeight="1" x14ac:dyDescent="0.3">
      <c r="A54" s="309"/>
      <c r="B54" s="1893"/>
      <c r="C54" s="311" t="s">
        <v>103</v>
      </c>
      <c r="D54" s="1946" t="s">
        <v>104</v>
      </c>
      <c r="E54" s="1946"/>
      <c r="F54" s="1946"/>
      <c r="G54" s="1946"/>
      <c r="H54" s="1953" t="s">
        <v>47</v>
      </c>
      <c r="I54" s="1953"/>
    </row>
    <row r="55" spans="1:9" ht="17.25" customHeight="1" x14ac:dyDescent="0.3">
      <c r="A55" s="309"/>
      <c r="B55" s="1937" t="s">
        <v>105</v>
      </c>
      <c r="C55" s="281" t="s">
        <v>92</v>
      </c>
      <c r="D55" s="1946" t="s">
        <v>106</v>
      </c>
      <c r="E55" s="1946"/>
      <c r="F55" s="1946"/>
      <c r="G55" s="1946"/>
      <c r="H55" s="1947" t="s">
        <v>47</v>
      </c>
      <c r="I55" s="1947"/>
    </row>
    <row r="56" spans="1:9" ht="18.75" customHeight="1" x14ac:dyDescent="0.3">
      <c r="A56" s="309"/>
      <c r="B56" s="1937"/>
      <c r="C56" s="292" t="s">
        <v>107</v>
      </c>
      <c r="D56" s="1946" t="s">
        <v>108</v>
      </c>
      <c r="E56" s="1946"/>
      <c r="F56" s="1946"/>
      <c r="G56" s="1946"/>
      <c r="H56" s="1947" t="s">
        <v>47</v>
      </c>
      <c r="I56" s="1947"/>
    </row>
    <row r="57" spans="1:9" ht="18.75" customHeight="1" x14ac:dyDescent="0.3">
      <c r="A57" s="309"/>
      <c r="B57" s="1937"/>
      <c r="C57" s="281" t="s">
        <v>109</v>
      </c>
      <c r="D57" s="1948" t="s">
        <v>110</v>
      </c>
      <c r="E57" s="1948"/>
      <c r="F57" s="1948"/>
      <c r="G57" s="1948"/>
      <c r="H57" s="1947" t="s">
        <v>47</v>
      </c>
      <c r="I57" s="1947"/>
    </row>
    <row r="58" spans="1:9" ht="105.75" customHeight="1" x14ac:dyDescent="0.3">
      <c r="A58" s="312"/>
      <c r="B58" s="1937"/>
      <c r="C58" s="313" t="s">
        <v>111</v>
      </c>
      <c r="D58" s="1949" t="s">
        <v>112</v>
      </c>
      <c r="E58" s="1949"/>
      <c r="F58" s="1949"/>
      <c r="G58" s="1949"/>
      <c r="H58" s="1950" t="s">
        <v>47</v>
      </c>
      <c r="I58" s="1950"/>
    </row>
    <row r="59" spans="1:9" ht="31.5" customHeight="1" x14ac:dyDescent="0.3">
      <c r="A59" s="269">
        <f>A52-0.01</f>
        <v>-1.1400000000000001</v>
      </c>
      <c r="B59" s="1942" t="s">
        <v>113</v>
      </c>
      <c r="C59" s="286" t="s">
        <v>86</v>
      </c>
      <c r="D59" s="1943" t="s">
        <v>114</v>
      </c>
      <c r="E59" s="1943"/>
      <c r="F59" s="1943"/>
      <c r="G59" s="1943"/>
      <c r="H59" s="1944" t="s">
        <v>115</v>
      </c>
      <c r="I59" s="1944"/>
    </row>
    <row r="60" spans="1:9" ht="27.75" customHeight="1" x14ac:dyDescent="0.3">
      <c r="A60" s="314"/>
      <c r="B60" s="1942"/>
      <c r="C60" s="315" t="s">
        <v>89</v>
      </c>
      <c r="D60" s="1945" t="s">
        <v>116</v>
      </c>
      <c r="E60" s="1945"/>
      <c r="F60" s="1945"/>
      <c r="G60" s="1945"/>
      <c r="H60" s="1939" t="s">
        <v>115</v>
      </c>
      <c r="I60" s="1939"/>
    </row>
    <row r="61" spans="1:9" ht="33" customHeight="1" x14ac:dyDescent="0.3">
      <c r="A61" s="314"/>
      <c r="B61" s="1942"/>
      <c r="C61" s="311" t="s">
        <v>103</v>
      </c>
      <c r="D61" s="1938" t="s">
        <v>104</v>
      </c>
      <c r="E61" s="1938"/>
      <c r="F61" s="1938"/>
      <c r="G61" s="1938"/>
      <c r="H61" s="1939" t="s">
        <v>115</v>
      </c>
      <c r="I61" s="1939"/>
    </row>
    <row r="62" spans="1:9" ht="28.5" customHeight="1" x14ac:dyDescent="0.3">
      <c r="A62" s="314"/>
      <c r="B62" s="1942"/>
      <c r="C62" s="281" t="s">
        <v>92</v>
      </c>
      <c r="D62" s="1938" t="s">
        <v>106</v>
      </c>
      <c r="E62" s="1938"/>
      <c r="F62" s="1938"/>
      <c r="G62" s="1938"/>
      <c r="H62" s="1939" t="s">
        <v>115</v>
      </c>
      <c r="I62" s="1939"/>
    </row>
    <row r="63" spans="1:9" ht="28.5" customHeight="1" x14ac:dyDescent="0.3">
      <c r="A63" s="314"/>
      <c r="B63" s="1937" t="s">
        <v>117</v>
      </c>
      <c r="C63" s="292" t="s">
        <v>107</v>
      </c>
      <c r="D63" s="1938" t="s">
        <v>108</v>
      </c>
      <c r="E63" s="1938"/>
      <c r="F63" s="1938"/>
      <c r="G63" s="1938"/>
      <c r="H63" s="1939" t="s">
        <v>115</v>
      </c>
      <c r="I63" s="1939"/>
    </row>
    <row r="64" spans="1:9" ht="18.75" customHeight="1" x14ac:dyDescent="0.3">
      <c r="A64" s="309"/>
      <c r="B64" s="1937"/>
      <c r="C64" s="281" t="s">
        <v>109</v>
      </c>
      <c r="D64" s="1940" t="s">
        <v>110</v>
      </c>
      <c r="E64" s="1940"/>
      <c r="F64" s="1940"/>
      <c r="G64" s="1940"/>
      <c r="H64" s="1939" t="s">
        <v>115</v>
      </c>
      <c r="I64" s="1939"/>
    </row>
    <row r="65" spans="1:9" s="224" customFormat="1" ht="33" customHeight="1" x14ac:dyDescent="0.35">
      <c r="A65" s="290"/>
      <c r="B65" s="1937"/>
      <c r="C65" s="316"/>
      <c r="D65" s="317" t="s">
        <v>112</v>
      </c>
      <c r="E65" s="318"/>
      <c r="F65" s="318"/>
      <c r="G65" s="319"/>
      <c r="H65" s="1941" t="s">
        <v>115</v>
      </c>
      <c r="I65" s="1941"/>
    </row>
    <row r="66" spans="1:9" s="224" customFormat="1" ht="42" customHeight="1" x14ac:dyDescent="0.3">
      <c r="A66" s="239">
        <f>A59-0.01</f>
        <v>-1.1500000000000001</v>
      </c>
      <c r="B66" s="230" t="s">
        <v>118</v>
      </c>
      <c r="C66" s="320"/>
      <c r="D66" s="321"/>
      <c r="E66" s="322"/>
      <c r="F66" s="323"/>
      <c r="G66" s="324"/>
      <c r="H66" s="1930" t="s">
        <v>119</v>
      </c>
      <c r="I66" s="1930"/>
    </row>
    <row r="67" spans="1:9" s="224" customFormat="1" ht="23.15" customHeight="1" x14ac:dyDescent="0.3">
      <c r="A67" s="269">
        <f>A66-0.01</f>
        <v>-1.1600000000000001</v>
      </c>
      <c r="B67" s="1893" t="s">
        <v>120</v>
      </c>
      <c r="C67" s="1931" t="s">
        <v>121</v>
      </c>
      <c r="D67" s="1931"/>
      <c r="E67" s="326">
        <v>1</v>
      </c>
      <c r="F67" s="327"/>
      <c r="G67" s="328"/>
      <c r="H67" s="1932" t="s">
        <v>47</v>
      </c>
      <c r="I67" s="1932"/>
    </row>
    <row r="68" spans="1:9" s="224" customFormat="1" ht="25.5" customHeight="1" x14ac:dyDescent="0.3">
      <c r="A68" s="329"/>
      <c r="B68" s="1893"/>
      <c r="C68" s="1933" t="s">
        <v>122</v>
      </c>
      <c r="D68" s="1933"/>
      <c r="E68" s="330">
        <v>2</v>
      </c>
      <c r="F68" s="331"/>
      <c r="G68" s="332"/>
      <c r="H68" s="1932"/>
      <c r="I68" s="1932"/>
    </row>
    <row r="69" spans="1:9" s="224" customFormat="1" ht="30.75" customHeight="1" x14ac:dyDescent="0.3">
      <c r="A69" s="329"/>
      <c r="B69" s="256"/>
      <c r="C69" s="333" t="s">
        <v>123</v>
      </c>
      <c r="D69" s="334"/>
      <c r="E69" s="330">
        <v>7</v>
      </c>
      <c r="F69" s="331"/>
      <c r="G69" s="332"/>
      <c r="H69" s="1932"/>
      <c r="I69" s="1932"/>
    </row>
    <row r="70" spans="1:9" s="224" customFormat="1" ht="22.15" customHeight="1" x14ac:dyDescent="0.3">
      <c r="A70" s="269">
        <f>A67-0.01</f>
        <v>-1.1700000000000002</v>
      </c>
      <c r="B70" s="1893" t="s">
        <v>124</v>
      </c>
      <c r="C70" s="1934" t="s">
        <v>125</v>
      </c>
      <c r="D70" s="1934"/>
      <c r="E70" s="252"/>
      <c r="F70" s="335">
        <v>1</v>
      </c>
      <c r="G70" s="336"/>
      <c r="H70" s="1907" t="s">
        <v>47</v>
      </c>
      <c r="I70" s="1907"/>
    </row>
    <row r="71" spans="1:9" s="224" customFormat="1" ht="36" customHeight="1" x14ac:dyDescent="0.3">
      <c r="A71" s="329"/>
      <c r="B71" s="1893"/>
      <c r="C71" s="1935" t="s">
        <v>126</v>
      </c>
      <c r="D71" s="1935"/>
      <c r="E71" s="338"/>
      <c r="F71" s="339">
        <v>2</v>
      </c>
      <c r="G71" s="340"/>
      <c r="H71" s="1907"/>
      <c r="I71" s="1907"/>
    </row>
    <row r="72" spans="1:9" s="224" customFormat="1" ht="16.5" customHeight="1" x14ac:dyDescent="0.3">
      <c r="A72" s="329"/>
      <c r="B72" s="1893"/>
      <c r="C72" s="1936" t="s">
        <v>127</v>
      </c>
      <c r="D72" s="1936"/>
      <c r="E72" s="341"/>
      <c r="F72" s="342">
        <v>7</v>
      </c>
      <c r="G72" s="343"/>
      <c r="H72" s="1907"/>
      <c r="I72" s="1907"/>
    </row>
    <row r="73" spans="1:9" ht="23.15" customHeight="1" x14ac:dyDescent="0.3">
      <c r="A73" s="344">
        <f>A70-0.01</f>
        <v>-1.1800000000000002</v>
      </c>
      <c r="B73" s="1893" t="s">
        <v>128</v>
      </c>
      <c r="C73" s="345" t="s">
        <v>129</v>
      </c>
      <c r="D73" s="194"/>
      <c r="E73" s="223"/>
      <c r="F73" s="194"/>
      <c r="G73" s="346"/>
      <c r="H73" s="347"/>
      <c r="I73" s="348" t="s">
        <v>47</v>
      </c>
    </row>
    <row r="74" spans="1:9" ht="23.15" customHeight="1" x14ac:dyDescent="0.3">
      <c r="A74" s="349"/>
      <c r="B74" s="1893"/>
      <c r="C74" s="1888" t="s">
        <v>130</v>
      </c>
      <c r="D74" s="1888"/>
      <c r="E74" s="225"/>
      <c r="F74" s="209"/>
      <c r="G74" s="350"/>
      <c r="H74" s="351"/>
      <c r="I74" s="352" t="s">
        <v>47</v>
      </c>
    </row>
    <row r="75" spans="1:9" ht="23.15" customHeight="1" x14ac:dyDescent="0.3">
      <c r="A75" s="349"/>
      <c r="B75" s="1928" t="s">
        <v>131</v>
      </c>
      <c r="C75" s="1888" t="s">
        <v>132</v>
      </c>
      <c r="D75" s="1888"/>
      <c r="E75" s="225"/>
      <c r="F75" s="209"/>
      <c r="G75" s="209"/>
      <c r="H75" s="351"/>
      <c r="I75" s="352" t="s">
        <v>47</v>
      </c>
    </row>
    <row r="76" spans="1:9" ht="23.15" customHeight="1" x14ac:dyDescent="0.3">
      <c r="A76" s="349"/>
      <c r="B76" s="1928"/>
      <c r="C76" s="353" t="s">
        <v>133</v>
      </c>
      <c r="D76" s="209"/>
      <c r="E76" s="354"/>
      <c r="F76" s="233" t="s">
        <v>83</v>
      </c>
      <c r="G76" s="355">
        <f>A81</f>
        <v>-1.2100000000000002</v>
      </c>
      <c r="H76" s="351"/>
      <c r="I76" s="352" t="s">
        <v>47</v>
      </c>
    </row>
    <row r="77" spans="1:9" ht="23.15" customHeight="1" x14ac:dyDescent="0.3">
      <c r="A77" s="356"/>
      <c r="B77" s="1928"/>
      <c r="C77" s="231" t="s">
        <v>134</v>
      </c>
      <c r="D77" s="233"/>
      <c r="E77" s="357"/>
      <c r="F77" s="358"/>
      <c r="G77" s="228"/>
      <c r="H77" s="359"/>
      <c r="I77" s="360" t="s">
        <v>47</v>
      </c>
    </row>
    <row r="78" spans="1:9" ht="22.5" customHeight="1" x14ac:dyDescent="0.3">
      <c r="A78" s="1911">
        <f>A73-0.01</f>
        <v>-1.1900000000000002</v>
      </c>
      <c r="B78" s="1902" t="s">
        <v>135</v>
      </c>
      <c r="C78" s="182" t="s">
        <v>39</v>
      </c>
      <c r="D78" s="296"/>
      <c r="E78" s="361">
        <v>1</v>
      </c>
      <c r="F78" s="241"/>
      <c r="G78" s="362"/>
      <c r="H78" s="1884" t="s">
        <v>47</v>
      </c>
      <c r="I78" s="1884"/>
    </row>
    <row r="79" spans="1:9" ht="21.75" customHeight="1" x14ac:dyDescent="0.3">
      <c r="A79" s="1911"/>
      <c r="B79" s="1902"/>
      <c r="C79" s="363" t="s">
        <v>40</v>
      </c>
      <c r="D79" s="232"/>
      <c r="E79" s="364">
        <v>2</v>
      </c>
      <c r="F79" s="365" t="s">
        <v>83</v>
      </c>
      <c r="G79" s="366">
        <f>A81</f>
        <v>-1.2100000000000002</v>
      </c>
      <c r="H79" s="1884"/>
      <c r="I79" s="1884"/>
    </row>
    <row r="80" spans="1:9" ht="48" customHeight="1" x14ac:dyDescent="0.3">
      <c r="A80" s="269">
        <f>A78-0.01</f>
        <v>-1.2000000000000002</v>
      </c>
      <c r="B80" s="270" t="s">
        <v>136</v>
      </c>
      <c r="C80" s="1894" t="s">
        <v>137</v>
      </c>
      <c r="D80" s="1894"/>
      <c r="E80" s="1894"/>
      <c r="F80" s="1894"/>
      <c r="G80" s="1894"/>
      <c r="H80" s="1918" t="s">
        <v>138</v>
      </c>
      <c r="I80" s="1918"/>
    </row>
    <row r="81" spans="1:10" ht="31.5" customHeight="1" x14ac:dyDescent="0.3">
      <c r="A81" s="1911">
        <f>A80-0.01</f>
        <v>-1.2100000000000002</v>
      </c>
      <c r="B81" s="236" t="s">
        <v>139</v>
      </c>
      <c r="C81" s="1926" t="s">
        <v>140</v>
      </c>
      <c r="D81" s="1926"/>
      <c r="E81" s="367">
        <v>1</v>
      </c>
      <c r="F81" s="241"/>
      <c r="G81" s="362"/>
      <c r="H81" s="1884" t="s">
        <v>141</v>
      </c>
      <c r="I81" s="1884"/>
    </row>
    <row r="82" spans="1:10" ht="15.75" customHeight="1" x14ac:dyDescent="0.3">
      <c r="A82" s="1911"/>
      <c r="B82" s="368"/>
      <c r="C82" s="369" t="s">
        <v>142</v>
      </c>
      <c r="D82" s="370"/>
      <c r="E82" s="371">
        <v>2</v>
      </c>
      <c r="F82" s="244"/>
      <c r="G82" s="372"/>
      <c r="H82" s="1884"/>
      <c r="I82" s="1884"/>
    </row>
    <row r="83" spans="1:10" ht="15.75" customHeight="1" x14ac:dyDescent="0.3">
      <c r="A83" s="1911"/>
      <c r="B83" s="368"/>
      <c r="C83" s="1927" t="s">
        <v>143</v>
      </c>
      <c r="D83" s="1927"/>
      <c r="E83" s="371">
        <v>3</v>
      </c>
      <c r="F83" s="244"/>
      <c r="G83" s="372"/>
      <c r="H83" s="1884"/>
      <c r="I83" s="1884"/>
    </row>
    <row r="84" spans="1:10" ht="15.75" customHeight="1" x14ac:dyDescent="0.3">
      <c r="A84" s="1911"/>
      <c r="B84" s="368"/>
      <c r="C84" s="369" t="s">
        <v>144</v>
      </c>
      <c r="D84" s="370"/>
      <c r="E84" s="371">
        <v>4</v>
      </c>
      <c r="F84" s="244"/>
      <c r="G84" s="372"/>
      <c r="H84" s="1884"/>
      <c r="I84" s="1884"/>
    </row>
    <row r="85" spans="1:10" s="373" customFormat="1" ht="15.75" customHeight="1" x14ac:dyDescent="0.25">
      <c r="A85" s="1911"/>
      <c r="B85" s="368" t="s">
        <v>145</v>
      </c>
      <c r="C85" s="1927" t="s">
        <v>146</v>
      </c>
      <c r="D85" s="1927"/>
      <c r="E85" s="371">
        <v>5</v>
      </c>
      <c r="F85" s="244"/>
      <c r="G85" s="372"/>
      <c r="H85" s="1884"/>
      <c r="I85" s="1884"/>
    </row>
    <row r="86" spans="1:10" ht="15.75" customHeight="1" x14ac:dyDescent="0.3">
      <c r="A86" s="1911"/>
      <c r="B86" s="368"/>
      <c r="C86" s="1927" t="s">
        <v>147</v>
      </c>
      <c r="D86" s="1927"/>
      <c r="E86" s="371">
        <v>6</v>
      </c>
      <c r="F86" s="244"/>
      <c r="G86" s="372"/>
      <c r="H86" s="1884"/>
      <c r="I86" s="1884"/>
    </row>
    <row r="87" spans="1:10" ht="15.75" customHeight="1" x14ac:dyDescent="0.3">
      <c r="A87" s="1911"/>
      <c r="B87" s="368"/>
      <c r="C87" s="1901" t="s">
        <v>148</v>
      </c>
      <c r="D87" s="1901"/>
      <c r="E87" s="371">
        <v>7</v>
      </c>
      <c r="F87" s="1929"/>
      <c r="G87" s="1929"/>
      <c r="H87" s="1884"/>
      <c r="I87" s="1884"/>
    </row>
    <row r="88" spans="1:10" ht="15.5" x14ac:dyDescent="0.3">
      <c r="A88" s="1911"/>
      <c r="B88" s="368"/>
      <c r="C88" s="374" t="s">
        <v>149</v>
      </c>
      <c r="D88" s="301"/>
      <c r="E88" s="371">
        <v>8</v>
      </c>
      <c r="F88" s="244"/>
      <c r="G88" s="372"/>
      <c r="H88" s="1884"/>
      <c r="I88" s="1884"/>
    </row>
    <row r="89" spans="1:10" ht="15.75" customHeight="1" x14ac:dyDescent="0.3">
      <c r="A89" s="1911"/>
      <c r="B89" s="368"/>
      <c r="C89" s="1901" t="s">
        <v>150</v>
      </c>
      <c r="D89" s="1901"/>
      <c r="E89" s="371">
        <v>9</v>
      </c>
      <c r="F89" s="244" t="s">
        <v>83</v>
      </c>
      <c r="G89" s="375">
        <f>A94</f>
        <v>-1.25</v>
      </c>
      <c r="H89" s="1884"/>
      <c r="I89" s="1884"/>
    </row>
    <row r="90" spans="1:10" s="378" customFormat="1" ht="16.5" customHeight="1" x14ac:dyDescent="0.3">
      <c r="A90" s="1911"/>
      <c r="B90" s="294"/>
      <c r="C90" s="186" t="s">
        <v>151</v>
      </c>
      <c r="D90" s="246"/>
      <c r="E90" s="376">
        <v>97</v>
      </c>
      <c r="F90" s="248"/>
      <c r="G90" s="377"/>
      <c r="H90" s="1884"/>
      <c r="I90" s="1884"/>
      <c r="J90" s="224"/>
    </row>
    <row r="91" spans="1:10" ht="28.15" customHeight="1" x14ac:dyDescent="0.3">
      <c r="A91" s="269">
        <v>-1.23</v>
      </c>
      <c r="B91" s="1902" t="s">
        <v>152</v>
      </c>
      <c r="C91" s="379" t="s">
        <v>39</v>
      </c>
      <c r="D91" s="380"/>
      <c r="E91" s="381">
        <v>1</v>
      </c>
      <c r="F91" s="382"/>
      <c r="G91" s="298"/>
      <c r="H91" s="1884" t="s">
        <v>47</v>
      </c>
      <c r="I91" s="1884"/>
    </row>
    <row r="92" spans="1:10" ht="28.15" customHeight="1" x14ac:dyDescent="0.3">
      <c r="A92" s="290"/>
      <c r="B92" s="1902"/>
      <c r="C92" s="363" t="s">
        <v>40</v>
      </c>
      <c r="D92" s="232"/>
      <c r="E92" s="383">
        <v>2</v>
      </c>
      <c r="F92" s="384" t="s">
        <v>83</v>
      </c>
      <c r="G92" s="385">
        <f>A94</f>
        <v>-1.25</v>
      </c>
      <c r="H92" s="1884"/>
      <c r="I92" s="1884"/>
    </row>
    <row r="93" spans="1:10" ht="38.25" customHeight="1" x14ac:dyDescent="0.3">
      <c r="A93" s="269">
        <f>A91-0.01</f>
        <v>-1.24</v>
      </c>
      <c r="B93" s="270" t="s">
        <v>153</v>
      </c>
      <c r="C93" s="1924" t="s">
        <v>137</v>
      </c>
      <c r="D93" s="1924"/>
      <c r="E93" s="1924"/>
      <c r="F93" s="386"/>
      <c r="G93" s="387"/>
      <c r="H93" s="1918" t="s">
        <v>138</v>
      </c>
      <c r="I93" s="1918"/>
    </row>
    <row r="94" spans="1:10" ht="27.75" customHeight="1" x14ac:dyDescent="0.3">
      <c r="A94" s="1882">
        <f>A93-0.01</f>
        <v>-1.25</v>
      </c>
      <c r="B94" s="1923" t="s">
        <v>154</v>
      </c>
      <c r="C94" s="389" t="s">
        <v>155</v>
      </c>
      <c r="D94" s="390"/>
      <c r="E94" s="390"/>
      <c r="F94" s="390"/>
      <c r="G94" s="391"/>
      <c r="H94" s="1918" t="s">
        <v>141</v>
      </c>
      <c r="I94" s="1918"/>
    </row>
    <row r="95" spans="1:10" ht="54.75" customHeight="1" x14ac:dyDescent="0.3">
      <c r="A95" s="1882"/>
      <c r="B95" s="1923"/>
      <c r="C95" s="363"/>
      <c r="D95" s="232"/>
      <c r="E95" s="232"/>
      <c r="F95" s="232"/>
      <c r="G95" s="392"/>
      <c r="H95" s="1918"/>
      <c r="I95" s="1918"/>
    </row>
    <row r="96" spans="1:10" ht="28.15" customHeight="1" x14ac:dyDescent="0.3">
      <c r="A96" s="1920">
        <f>A94-0.01</f>
        <v>-1.26</v>
      </c>
      <c r="B96" s="1883" t="s">
        <v>156</v>
      </c>
      <c r="C96" s="345" t="s">
        <v>39</v>
      </c>
      <c r="D96" s="194"/>
      <c r="E96" s="393">
        <v>1</v>
      </c>
      <c r="F96" s="394"/>
      <c r="G96" s="395"/>
      <c r="H96" s="1884" t="s">
        <v>47</v>
      </c>
      <c r="I96" s="1884"/>
    </row>
    <row r="97" spans="1:9" ht="28.15" customHeight="1" x14ac:dyDescent="0.3">
      <c r="A97" s="1920"/>
      <c r="B97" s="1883"/>
      <c r="C97" s="396" t="s">
        <v>40</v>
      </c>
      <c r="D97" s="228"/>
      <c r="E97" s="397">
        <v>2</v>
      </c>
      <c r="F97" s="398"/>
      <c r="G97" s="399"/>
      <c r="H97" s="1884"/>
      <c r="I97" s="1884"/>
    </row>
    <row r="98" spans="1:9" ht="28.15" customHeight="1" x14ac:dyDescent="0.3">
      <c r="A98" s="1925">
        <f>A96-0.01</f>
        <v>-1.27</v>
      </c>
      <c r="B98" s="1893" t="s">
        <v>157</v>
      </c>
      <c r="C98" s="182" t="s">
        <v>158</v>
      </c>
      <c r="D98" s="296"/>
      <c r="E98" s="400">
        <v>1</v>
      </c>
      <c r="F98" s="386" t="s">
        <v>83</v>
      </c>
      <c r="G98" s="401">
        <f>A105</f>
        <v>-1.3</v>
      </c>
      <c r="H98" s="1884" t="s">
        <v>47</v>
      </c>
      <c r="I98" s="1884"/>
    </row>
    <row r="99" spans="1:9" ht="39" customHeight="1" x14ac:dyDescent="0.3">
      <c r="A99" s="1925"/>
      <c r="B99" s="1893"/>
      <c r="C99" s="1901" t="s">
        <v>159</v>
      </c>
      <c r="D99" s="1901"/>
      <c r="E99" s="402">
        <v>2</v>
      </c>
      <c r="F99" s="244" t="s">
        <v>83</v>
      </c>
      <c r="G99" s="403">
        <f>A105</f>
        <v>-1.3</v>
      </c>
      <c r="H99" s="1884"/>
      <c r="I99" s="1884"/>
    </row>
    <row r="100" spans="1:9" ht="28.15" customHeight="1" x14ac:dyDescent="0.3">
      <c r="A100" s="1921"/>
      <c r="B100" s="1887"/>
      <c r="C100" s="1901" t="s">
        <v>160</v>
      </c>
      <c r="D100" s="1901"/>
      <c r="E100" s="404">
        <v>3</v>
      </c>
      <c r="F100" s="244" t="s">
        <v>83</v>
      </c>
      <c r="G100" s="405">
        <f>A105</f>
        <v>-1.3</v>
      </c>
      <c r="H100" s="1922"/>
      <c r="I100" s="1922"/>
    </row>
    <row r="101" spans="1:9" ht="23.25" customHeight="1" x14ac:dyDescent="0.3">
      <c r="A101" s="1921"/>
      <c r="B101" s="1887"/>
      <c r="C101" s="406" t="s">
        <v>40</v>
      </c>
      <c r="D101" s="248"/>
      <c r="E101" s="407">
        <v>4</v>
      </c>
      <c r="F101" s="365"/>
      <c r="G101" s="366"/>
      <c r="H101" s="1922"/>
      <c r="I101" s="1922"/>
    </row>
    <row r="102" spans="1:9" ht="28.15" customHeight="1" x14ac:dyDescent="0.3">
      <c r="A102" s="1920">
        <f>A98-0.01</f>
        <v>-1.28</v>
      </c>
      <c r="B102" s="1883" t="s">
        <v>161</v>
      </c>
      <c r="C102" s="345" t="s">
        <v>39</v>
      </c>
      <c r="D102" s="194"/>
      <c r="E102" s="393">
        <v>1</v>
      </c>
      <c r="F102" s="394"/>
      <c r="G102" s="395"/>
      <c r="H102" s="1884" t="s">
        <v>47</v>
      </c>
      <c r="I102" s="1884"/>
    </row>
    <row r="103" spans="1:9" ht="54.75" customHeight="1" x14ac:dyDescent="0.3">
      <c r="A103" s="1920"/>
      <c r="B103" s="1883"/>
      <c r="C103" s="396" t="s">
        <v>40</v>
      </c>
      <c r="D103" s="228"/>
      <c r="E103" s="397">
        <v>2</v>
      </c>
      <c r="F103" s="398" t="s">
        <v>83</v>
      </c>
      <c r="G103" s="399">
        <f>A108</f>
        <v>-1.32</v>
      </c>
      <c r="H103" s="1884"/>
      <c r="I103" s="1884"/>
    </row>
    <row r="104" spans="1:9" ht="39.75" customHeight="1" x14ac:dyDescent="0.3">
      <c r="A104" s="269">
        <f>A102-0.01</f>
        <v>-1.29</v>
      </c>
      <c r="B104" s="388" t="s">
        <v>162</v>
      </c>
      <c r="C104" s="408" t="s">
        <v>163</v>
      </c>
      <c r="D104" s="409"/>
      <c r="E104" s="410"/>
      <c r="F104" s="398"/>
      <c r="G104" s="399"/>
      <c r="H104" s="1907" t="s">
        <v>141</v>
      </c>
      <c r="I104" s="1907"/>
    </row>
    <row r="105" spans="1:9" ht="26.25" customHeight="1" x14ac:dyDescent="0.3">
      <c r="A105" s="269">
        <f>A104-0.01</f>
        <v>-1.3</v>
      </c>
      <c r="B105" s="1902" t="s">
        <v>164</v>
      </c>
      <c r="C105" s="182" t="s">
        <v>39</v>
      </c>
      <c r="D105" s="296"/>
      <c r="E105" s="361">
        <v>1</v>
      </c>
      <c r="F105" s="241"/>
      <c r="G105" s="362"/>
      <c r="H105" s="1884" t="s">
        <v>47</v>
      </c>
      <c r="I105" s="1884"/>
    </row>
    <row r="106" spans="1:9" ht="23.65" customHeight="1" x14ac:dyDescent="0.3">
      <c r="A106" s="411"/>
      <c r="B106" s="1902"/>
      <c r="C106" s="363" t="s">
        <v>40</v>
      </c>
      <c r="D106" s="232"/>
      <c r="E106" s="383">
        <v>2</v>
      </c>
      <c r="F106" s="384" t="s">
        <v>83</v>
      </c>
      <c r="G106" s="385">
        <f>A108</f>
        <v>-1.32</v>
      </c>
      <c r="H106" s="1884"/>
      <c r="I106" s="1884"/>
    </row>
    <row r="107" spans="1:9" ht="39.75" customHeight="1" x14ac:dyDescent="0.3">
      <c r="A107" s="269">
        <f>A105-0.01</f>
        <v>-1.31</v>
      </c>
      <c r="B107" s="250" t="s">
        <v>165</v>
      </c>
      <c r="C107" s="1917" t="s">
        <v>137</v>
      </c>
      <c r="D107" s="1917"/>
      <c r="E107" s="1917"/>
      <c r="F107" s="1917"/>
      <c r="G107" s="1917"/>
      <c r="H107" s="1918" t="s">
        <v>77</v>
      </c>
      <c r="I107" s="1918"/>
    </row>
    <row r="108" spans="1:9" ht="17.25" customHeight="1" x14ac:dyDescent="0.3">
      <c r="A108" s="1919">
        <f>A107-0.01</f>
        <v>-1.32</v>
      </c>
      <c r="B108" s="1883" t="s">
        <v>166</v>
      </c>
      <c r="C108" s="345" t="s">
        <v>39</v>
      </c>
      <c r="D108" s="194"/>
      <c r="E108" s="393">
        <v>1</v>
      </c>
      <c r="F108" s="394"/>
      <c r="G108" s="395"/>
      <c r="H108" s="1884" t="s">
        <v>47</v>
      </c>
      <c r="I108" s="1884"/>
    </row>
    <row r="109" spans="1:9" ht="27.75" customHeight="1" x14ac:dyDescent="0.3">
      <c r="A109" s="1919"/>
      <c r="B109" s="1883"/>
      <c r="C109" s="396" t="s">
        <v>40</v>
      </c>
      <c r="D109" s="228"/>
      <c r="E109" s="397">
        <v>2</v>
      </c>
      <c r="F109" s="398"/>
      <c r="G109" s="399"/>
      <c r="H109" s="1884"/>
      <c r="I109" s="1884"/>
    </row>
    <row r="110" spans="1:9" ht="14.25" customHeight="1" x14ac:dyDescent="0.3">
      <c r="A110" s="1911">
        <f>A108-0.01</f>
        <v>-1.33</v>
      </c>
      <c r="B110" s="1883" t="s">
        <v>167</v>
      </c>
      <c r="C110" s="192" t="s">
        <v>39</v>
      </c>
      <c r="D110" s="412"/>
      <c r="E110" s="413">
        <v>1</v>
      </c>
      <c r="F110" s="194"/>
      <c r="G110" s="414"/>
      <c r="H110" s="1884" t="s">
        <v>47</v>
      </c>
      <c r="I110" s="1884"/>
    </row>
    <row r="111" spans="1:9" ht="33" customHeight="1" x14ac:dyDescent="0.3">
      <c r="A111" s="1911"/>
      <c r="B111" s="1883"/>
      <c r="C111" s="415" t="s">
        <v>40</v>
      </c>
      <c r="D111" s="416"/>
      <c r="E111" s="417">
        <v>2</v>
      </c>
      <c r="F111" s="398" t="s">
        <v>83</v>
      </c>
      <c r="G111" s="418">
        <f>A120</f>
        <v>-1.35</v>
      </c>
      <c r="H111" s="1884"/>
      <c r="I111" s="1884"/>
    </row>
    <row r="112" spans="1:9" ht="31" x14ac:dyDescent="0.3">
      <c r="A112" s="1911">
        <f>A110-0.01</f>
        <v>-1.34</v>
      </c>
      <c r="B112" s="236" t="s">
        <v>168</v>
      </c>
      <c r="C112" s="419" t="s">
        <v>86</v>
      </c>
      <c r="D112" s="279" t="s">
        <v>169</v>
      </c>
      <c r="E112" s="279"/>
      <c r="F112" s="279"/>
      <c r="G112" s="420"/>
      <c r="H112" s="1916" t="s">
        <v>141</v>
      </c>
      <c r="I112" s="1916"/>
    </row>
    <row r="113" spans="1:10" ht="62" x14ac:dyDescent="0.3">
      <c r="A113" s="1911"/>
      <c r="B113" s="368" t="s">
        <v>170</v>
      </c>
      <c r="C113" s="421" t="s">
        <v>89</v>
      </c>
      <c r="D113" s="258" t="s">
        <v>171</v>
      </c>
      <c r="E113" s="258"/>
      <c r="F113" s="258"/>
      <c r="G113" s="422"/>
      <c r="H113" s="1913" t="s">
        <v>141</v>
      </c>
      <c r="I113" s="1913"/>
    </row>
    <row r="114" spans="1:10" ht="15.5" x14ac:dyDescent="0.35">
      <c r="A114" s="1911"/>
      <c r="B114" s="423" t="s">
        <v>172</v>
      </c>
      <c r="C114" s="424" t="s">
        <v>103</v>
      </c>
      <c r="D114" s="258" t="s">
        <v>173</v>
      </c>
      <c r="E114" s="258"/>
      <c r="F114" s="258"/>
      <c r="G114" s="422"/>
      <c r="H114" s="1913" t="s">
        <v>141</v>
      </c>
      <c r="I114" s="1913"/>
    </row>
    <row r="115" spans="1:10" s="427" customFormat="1" ht="15.5" x14ac:dyDescent="0.35">
      <c r="A115" s="1911"/>
      <c r="B115" s="425" t="s">
        <v>174</v>
      </c>
      <c r="C115" s="426" t="s">
        <v>92</v>
      </c>
      <c r="D115" s="258" t="s">
        <v>175</v>
      </c>
      <c r="E115" s="258"/>
      <c r="F115" s="258"/>
      <c r="G115" s="422"/>
      <c r="H115" s="1913" t="s">
        <v>141</v>
      </c>
      <c r="I115" s="1913"/>
      <c r="J115" s="224"/>
    </row>
    <row r="116" spans="1:10" ht="32.25" customHeight="1" x14ac:dyDescent="0.35">
      <c r="A116" s="1911"/>
      <c r="B116" s="425" t="s">
        <v>176</v>
      </c>
      <c r="C116" s="426" t="s">
        <v>107</v>
      </c>
      <c r="D116" s="258" t="s">
        <v>177</v>
      </c>
      <c r="E116" s="258"/>
      <c r="F116" s="258"/>
      <c r="G116" s="422"/>
      <c r="H116" s="1913" t="s">
        <v>141</v>
      </c>
      <c r="I116" s="1913"/>
    </row>
    <row r="117" spans="1:10" ht="15.5" x14ac:dyDescent="0.35">
      <c r="A117" s="1911"/>
      <c r="B117" s="425" t="s">
        <v>178</v>
      </c>
      <c r="C117" s="426" t="s">
        <v>109</v>
      </c>
      <c r="D117" s="258" t="s">
        <v>179</v>
      </c>
      <c r="E117" s="258"/>
      <c r="F117" s="258"/>
      <c r="G117" s="422"/>
      <c r="H117" s="1913" t="s">
        <v>141</v>
      </c>
      <c r="I117" s="1913"/>
    </row>
    <row r="118" spans="1:10" s="428" customFormat="1" ht="15.5" x14ac:dyDescent="0.35">
      <c r="A118" s="1911"/>
      <c r="B118" s="425" t="s">
        <v>180</v>
      </c>
      <c r="C118" s="426" t="s">
        <v>111</v>
      </c>
      <c r="D118" s="258" t="s">
        <v>181</v>
      </c>
      <c r="E118" s="258"/>
      <c r="F118" s="258"/>
      <c r="G118" s="422"/>
      <c r="H118" s="1913" t="s">
        <v>141</v>
      </c>
      <c r="I118" s="1913"/>
    </row>
    <row r="119" spans="1:10" s="428" customFormat="1" ht="15.5" x14ac:dyDescent="0.25">
      <c r="A119" s="1911"/>
      <c r="B119" s="299" t="s">
        <v>182</v>
      </c>
      <c r="C119" s="426" t="s">
        <v>183</v>
      </c>
      <c r="D119" s="258" t="s">
        <v>184</v>
      </c>
      <c r="E119" s="258"/>
      <c r="F119" s="258"/>
      <c r="G119" s="422"/>
      <c r="H119" s="1913" t="s">
        <v>141</v>
      </c>
      <c r="I119" s="1913"/>
    </row>
    <row r="120" spans="1:10" ht="24" customHeight="1" x14ac:dyDescent="0.3">
      <c r="A120" s="1911">
        <f>A112-0.01</f>
        <v>-1.35</v>
      </c>
      <c r="B120" s="1883" t="s">
        <v>185</v>
      </c>
      <c r="C120" s="192" t="s">
        <v>39</v>
      </c>
      <c r="D120" s="412"/>
      <c r="E120" s="413">
        <v>1</v>
      </c>
      <c r="F120" s="194"/>
      <c r="G120" s="195"/>
      <c r="H120" s="1884" t="s">
        <v>47</v>
      </c>
      <c r="I120" s="1884"/>
    </row>
    <row r="121" spans="1:10" ht="24" customHeight="1" x14ac:dyDescent="0.3">
      <c r="A121" s="1911"/>
      <c r="B121" s="1883"/>
      <c r="C121" s="415" t="s">
        <v>40</v>
      </c>
      <c r="D121" s="416"/>
      <c r="E121" s="417">
        <v>2</v>
      </c>
      <c r="F121" s="429" t="s">
        <v>83</v>
      </c>
      <c r="G121" s="399">
        <f>A138</f>
        <v>-1.3900000000000001</v>
      </c>
      <c r="H121" s="1884"/>
      <c r="I121" s="1884"/>
    </row>
    <row r="122" spans="1:10" ht="32.15" customHeight="1" x14ac:dyDescent="0.3">
      <c r="A122" s="1914">
        <f>A120-0.01</f>
        <v>-1.36</v>
      </c>
      <c r="B122" s="1893" t="s">
        <v>186</v>
      </c>
      <c r="C122" s="325" t="s">
        <v>86</v>
      </c>
      <c r="D122" s="430" t="s">
        <v>187</v>
      </c>
      <c r="E122" s="430"/>
      <c r="F122" s="430"/>
      <c r="G122" s="430"/>
      <c r="H122" s="1913" t="s">
        <v>141</v>
      </c>
      <c r="I122" s="1913"/>
    </row>
    <row r="123" spans="1:10" ht="32.15" customHeight="1" x14ac:dyDescent="0.3">
      <c r="A123" s="1914"/>
      <c r="B123" s="1893"/>
      <c r="C123" s="421" t="s">
        <v>89</v>
      </c>
      <c r="D123" s="431" t="s">
        <v>188</v>
      </c>
      <c r="E123" s="431"/>
      <c r="F123" s="431"/>
      <c r="G123" s="432"/>
      <c r="H123" s="1913" t="s">
        <v>141</v>
      </c>
      <c r="I123" s="1913"/>
    </row>
    <row r="124" spans="1:10" ht="32.15" customHeight="1" x14ac:dyDescent="0.3">
      <c r="A124" s="1914"/>
      <c r="B124" s="1915" t="s">
        <v>189</v>
      </c>
      <c r="C124" s="421" t="s">
        <v>103</v>
      </c>
      <c r="D124" s="431" t="s">
        <v>190</v>
      </c>
      <c r="E124" s="431"/>
      <c r="F124" s="431"/>
      <c r="G124" s="432"/>
      <c r="H124" s="1913" t="s">
        <v>141</v>
      </c>
      <c r="I124" s="1913"/>
    </row>
    <row r="125" spans="1:10" ht="32.15" customHeight="1" x14ac:dyDescent="0.3">
      <c r="A125" s="1914"/>
      <c r="B125" s="1915"/>
      <c r="C125" s="257" t="s">
        <v>92</v>
      </c>
      <c r="D125" s="431" t="s">
        <v>191</v>
      </c>
      <c r="E125" s="431"/>
      <c r="F125" s="431"/>
      <c r="G125" s="432"/>
      <c r="H125" s="1913" t="s">
        <v>141</v>
      </c>
      <c r="I125" s="1913"/>
    </row>
    <row r="126" spans="1:10" ht="32.15" customHeight="1" x14ac:dyDescent="0.3">
      <c r="A126" s="1914"/>
      <c r="B126" s="1915"/>
      <c r="C126" s="421" t="s">
        <v>107</v>
      </c>
      <c r="D126" s="431" t="s">
        <v>192</v>
      </c>
      <c r="E126" s="431"/>
      <c r="F126" s="431"/>
      <c r="G126" s="432"/>
      <c r="H126" s="1913" t="s">
        <v>141</v>
      </c>
      <c r="I126" s="1913"/>
    </row>
    <row r="127" spans="1:10" ht="32.15" customHeight="1" x14ac:dyDescent="0.3">
      <c r="A127" s="1914"/>
      <c r="B127" s="1915"/>
      <c r="C127" s="257" t="s">
        <v>109</v>
      </c>
      <c r="D127" s="431" t="s">
        <v>193</v>
      </c>
      <c r="E127" s="431"/>
      <c r="F127" s="431"/>
      <c r="G127" s="432"/>
      <c r="H127" s="1913" t="s">
        <v>141</v>
      </c>
      <c r="I127" s="1913"/>
    </row>
    <row r="128" spans="1:10" ht="32.15" customHeight="1" x14ac:dyDescent="0.3">
      <c r="A128" s="1914"/>
      <c r="B128" s="1915"/>
      <c r="C128" s="257" t="s">
        <v>111</v>
      </c>
      <c r="D128" s="431" t="s">
        <v>194</v>
      </c>
      <c r="E128" s="431"/>
      <c r="F128" s="431"/>
      <c r="G128" s="432"/>
      <c r="H128" s="1913" t="s">
        <v>141</v>
      </c>
      <c r="I128" s="1913"/>
    </row>
    <row r="129" spans="1:9" s="428" customFormat="1" ht="32.15" customHeight="1" x14ac:dyDescent="0.25">
      <c r="A129" s="1914"/>
      <c r="B129" s="1915"/>
      <c r="C129" s="257" t="s">
        <v>183</v>
      </c>
      <c r="D129" s="431" t="s">
        <v>195</v>
      </c>
      <c r="E129" s="431"/>
      <c r="F129" s="431"/>
      <c r="G129" s="432"/>
      <c r="H129" s="1913" t="s">
        <v>141</v>
      </c>
      <c r="I129" s="1913"/>
    </row>
    <row r="130" spans="1:9" s="428" customFormat="1" ht="32.15" customHeight="1" x14ac:dyDescent="0.25">
      <c r="A130" s="1914"/>
      <c r="B130" s="1915"/>
      <c r="C130" s="433" t="s">
        <v>196</v>
      </c>
      <c r="D130" s="431" t="s">
        <v>197</v>
      </c>
      <c r="E130" s="431"/>
      <c r="F130" s="431"/>
      <c r="G130" s="432"/>
      <c r="H130" s="1913" t="s">
        <v>141</v>
      </c>
      <c r="I130" s="1913"/>
    </row>
    <row r="131" spans="1:9" ht="32.15" customHeight="1" x14ac:dyDescent="0.3">
      <c r="A131" s="1914"/>
      <c r="B131" s="433"/>
      <c r="C131" s="257" t="s">
        <v>198</v>
      </c>
      <c r="D131" s="431" t="s">
        <v>199</v>
      </c>
      <c r="E131" s="431"/>
      <c r="F131" s="431"/>
      <c r="G131" s="432"/>
      <c r="H131" s="1913" t="s">
        <v>141</v>
      </c>
      <c r="I131" s="1913"/>
    </row>
    <row r="132" spans="1:9" ht="32.15" customHeight="1" x14ac:dyDescent="0.3">
      <c r="A132" s="1914"/>
      <c r="B132" s="433"/>
      <c r="C132" s="257" t="s">
        <v>200</v>
      </c>
      <c r="D132" s="431" t="s">
        <v>201</v>
      </c>
      <c r="E132" s="431"/>
      <c r="F132" s="431"/>
      <c r="G132" s="432"/>
      <c r="H132" s="1913" t="s">
        <v>141</v>
      </c>
      <c r="I132" s="1913"/>
    </row>
    <row r="133" spans="1:9" ht="32.15" customHeight="1" x14ac:dyDescent="0.3">
      <c r="A133" s="1914"/>
      <c r="B133" s="433"/>
      <c r="C133" s="426" t="s">
        <v>202</v>
      </c>
      <c r="D133" s="431" t="s">
        <v>203</v>
      </c>
      <c r="E133" s="431"/>
      <c r="F133" s="431"/>
      <c r="G133" s="432"/>
      <c r="H133" s="1913" t="s">
        <v>141</v>
      </c>
      <c r="I133" s="1913"/>
    </row>
    <row r="134" spans="1:9" ht="32.15" customHeight="1" x14ac:dyDescent="0.3">
      <c r="A134" s="1914"/>
      <c r="B134" s="433"/>
      <c r="C134" s="434" t="s">
        <v>204</v>
      </c>
      <c r="D134" s="431" t="s">
        <v>205</v>
      </c>
      <c r="E134" s="431"/>
      <c r="F134" s="431"/>
      <c r="G134" s="432"/>
      <c r="H134" s="1913" t="s">
        <v>141</v>
      </c>
      <c r="I134" s="1913"/>
    </row>
    <row r="135" spans="1:9" s="428" customFormat="1" ht="23.15" customHeight="1" x14ac:dyDescent="0.25">
      <c r="A135" s="269">
        <f>A122-0.01</f>
        <v>-1.37</v>
      </c>
      <c r="B135" s="1883" t="s">
        <v>206</v>
      </c>
      <c r="C135" s="192" t="s">
        <v>39</v>
      </c>
      <c r="D135" s="412"/>
      <c r="E135" s="393">
        <v>1</v>
      </c>
      <c r="F135" s="204"/>
      <c r="G135" s="204"/>
      <c r="H135" s="1884" t="s">
        <v>47</v>
      </c>
      <c r="I135" s="1884"/>
    </row>
    <row r="136" spans="1:9" s="428" customFormat="1" ht="27" customHeight="1" x14ac:dyDescent="0.25">
      <c r="A136" s="411"/>
      <c r="B136" s="1883"/>
      <c r="C136" s="415" t="s">
        <v>40</v>
      </c>
      <c r="D136" s="416"/>
      <c r="E136" s="435">
        <v>2</v>
      </c>
      <c r="F136" s="201" t="s">
        <v>83</v>
      </c>
      <c r="G136" s="436">
        <f>A138</f>
        <v>-1.3900000000000001</v>
      </c>
      <c r="H136" s="1884"/>
      <c r="I136" s="1884"/>
    </row>
    <row r="137" spans="1:9" ht="32.25" customHeight="1" x14ac:dyDescent="0.3">
      <c r="A137" s="269">
        <f>A135-0.01</f>
        <v>-1.3800000000000001</v>
      </c>
      <c r="B137" s="250" t="s">
        <v>207</v>
      </c>
      <c r="C137" s="1912" t="s">
        <v>208</v>
      </c>
      <c r="D137" s="1912"/>
      <c r="E137" s="437"/>
      <c r="F137" s="438"/>
      <c r="G137" s="439"/>
      <c r="H137" s="1884" t="s">
        <v>138</v>
      </c>
      <c r="I137" s="1884"/>
    </row>
    <row r="138" spans="1:9" ht="15" customHeight="1" x14ac:dyDescent="0.3">
      <c r="A138" s="1911">
        <f>A137-0.01</f>
        <v>-1.3900000000000001</v>
      </c>
      <c r="B138" s="1902" t="s">
        <v>209</v>
      </c>
      <c r="C138" s="182" t="s">
        <v>39</v>
      </c>
      <c r="D138" s="296"/>
      <c r="E138" s="183">
        <v>1</v>
      </c>
      <c r="F138" s="241"/>
      <c r="G138" s="440"/>
      <c r="H138" s="1884" t="s">
        <v>47</v>
      </c>
      <c r="I138" s="1884"/>
    </row>
    <row r="139" spans="1:9" ht="29.25" customHeight="1" x14ac:dyDescent="0.3">
      <c r="A139" s="1911"/>
      <c r="B139" s="1902"/>
      <c r="C139" s="363" t="s">
        <v>40</v>
      </c>
      <c r="D139" s="232"/>
      <c r="E139" s="187">
        <v>2</v>
      </c>
      <c r="F139" s="441"/>
      <c r="G139" s="442"/>
      <c r="H139" s="1884"/>
      <c r="I139" s="1884"/>
    </row>
    <row r="140" spans="1:9" ht="15" customHeight="1" x14ac:dyDescent="0.3">
      <c r="A140" s="1911">
        <f>A138-0.01</f>
        <v>-1.4000000000000001</v>
      </c>
      <c r="B140" s="1902" t="s">
        <v>210</v>
      </c>
      <c r="C140" s="182" t="s">
        <v>39</v>
      </c>
      <c r="D140" s="296"/>
      <c r="E140" s="183">
        <v>1</v>
      </c>
      <c r="F140" s="241"/>
      <c r="G140" s="440"/>
      <c r="H140" s="1884" t="s">
        <v>47</v>
      </c>
      <c r="I140" s="1884"/>
    </row>
    <row r="141" spans="1:9" ht="29.25" customHeight="1" x14ac:dyDescent="0.3">
      <c r="A141" s="1911"/>
      <c r="B141" s="1902"/>
      <c r="C141" s="363" t="s">
        <v>40</v>
      </c>
      <c r="D141" s="232"/>
      <c r="E141" s="187">
        <v>2</v>
      </c>
      <c r="F141" s="441"/>
      <c r="G141" s="442"/>
      <c r="H141" s="1884"/>
      <c r="I141" s="1884"/>
    </row>
    <row r="142" spans="1:9" ht="15" customHeight="1" x14ac:dyDescent="0.3">
      <c r="A142" s="1911">
        <f>A140-0.01</f>
        <v>-1.4100000000000001</v>
      </c>
      <c r="B142" s="1902" t="s">
        <v>211</v>
      </c>
      <c r="C142" s="182" t="s">
        <v>39</v>
      </c>
      <c r="D142" s="296"/>
      <c r="E142" s="183">
        <v>1</v>
      </c>
      <c r="F142" s="241"/>
      <c r="G142" s="440"/>
      <c r="H142" s="1884" t="s">
        <v>47</v>
      </c>
      <c r="I142" s="1884"/>
    </row>
    <row r="143" spans="1:9" ht="29.25" customHeight="1" x14ac:dyDescent="0.3">
      <c r="A143" s="1911"/>
      <c r="B143" s="1902"/>
      <c r="C143" s="363" t="s">
        <v>40</v>
      </c>
      <c r="D143" s="232"/>
      <c r="E143" s="187">
        <v>2</v>
      </c>
      <c r="F143" s="441"/>
      <c r="G143" s="442"/>
      <c r="H143" s="1884"/>
      <c r="I143" s="1884"/>
    </row>
    <row r="144" spans="1:9" ht="39.75" customHeight="1" x14ac:dyDescent="0.3">
      <c r="A144" s="1911">
        <f>A142-0.01</f>
        <v>-1.4200000000000002</v>
      </c>
      <c r="B144" s="291" t="s">
        <v>212</v>
      </c>
      <c r="C144" s="182" t="s">
        <v>39</v>
      </c>
      <c r="D144" s="296"/>
      <c r="E144" s="183">
        <v>1</v>
      </c>
      <c r="F144" s="443"/>
      <c r="G144" s="444"/>
      <c r="H144" s="1884" t="s">
        <v>47</v>
      </c>
      <c r="I144" s="1884"/>
    </row>
    <row r="145" spans="1:9" ht="29.25" customHeight="1" x14ac:dyDescent="0.3">
      <c r="A145" s="1911"/>
      <c r="B145" s="291"/>
      <c r="C145" s="363" t="s">
        <v>40</v>
      </c>
      <c r="D145" s="232"/>
      <c r="E145" s="187">
        <v>2</v>
      </c>
      <c r="F145" s="443"/>
      <c r="G145" s="444"/>
      <c r="H145" s="1884"/>
      <c r="I145" s="1884"/>
    </row>
    <row r="146" spans="1:9" ht="15" customHeight="1" x14ac:dyDescent="0.3">
      <c r="A146" s="1911">
        <f>A144-0.01</f>
        <v>-1.4300000000000002</v>
      </c>
      <c r="B146" s="1902" t="s">
        <v>213</v>
      </c>
      <c r="C146" s="182" t="s">
        <v>39</v>
      </c>
      <c r="D146" s="296"/>
      <c r="E146" s="183">
        <v>1</v>
      </c>
      <c r="F146" s="241"/>
      <c r="G146" s="440"/>
      <c r="H146" s="1884" t="s">
        <v>47</v>
      </c>
      <c r="I146" s="1884"/>
    </row>
    <row r="147" spans="1:9" ht="29.25" customHeight="1" x14ac:dyDescent="0.3">
      <c r="A147" s="1911"/>
      <c r="B147" s="1902"/>
      <c r="C147" s="363" t="s">
        <v>40</v>
      </c>
      <c r="D147" s="232"/>
      <c r="E147" s="187">
        <v>2</v>
      </c>
      <c r="F147" s="441"/>
      <c r="G147" s="442"/>
      <c r="H147" s="1884"/>
      <c r="I147" s="1884"/>
    </row>
    <row r="148" spans="1:9" ht="15" customHeight="1" x14ac:dyDescent="0.3">
      <c r="A148" s="1911">
        <f>A146-0.01</f>
        <v>-1.4400000000000002</v>
      </c>
      <c r="B148" s="1902" t="s">
        <v>214</v>
      </c>
      <c r="C148" s="182" t="s">
        <v>39</v>
      </c>
      <c r="D148" s="296"/>
      <c r="E148" s="183">
        <v>1</v>
      </c>
      <c r="F148" s="241"/>
      <c r="G148" s="440"/>
      <c r="H148" s="1884" t="s">
        <v>47</v>
      </c>
      <c r="I148" s="1884"/>
    </row>
    <row r="149" spans="1:9" ht="29.25" customHeight="1" x14ac:dyDescent="0.3">
      <c r="A149" s="1911"/>
      <c r="B149" s="1902"/>
      <c r="C149" s="363" t="s">
        <v>40</v>
      </c>
      <c r="D149" s="232"/>
      <c r="E149" s="187">
        <v>2</v>
      </c>
      <c r="F149" s="441"/>
      <c r="G149" s="442"/>
      <c r="H149" s="1884"/>
      <c r="I149" s="1884"/>
    </row>
    <row r="150" spans="1:9" ht="15" customHeight="1" x14ac:dyDescent="0.3">
      <c r="A150" s="1882">
        <f>A148-0.01</f>
        <v>-1.4500000000000002</v>
      </c>
      <c r="B150" s="1902" t="s">
        <v>215</v>
      </c>
      <c r="C150" s="182" t="s">
        <v>39</v>
      </c>
      <c r="D150" s="296"/>
      <c r="E150" s="183">
        <v>1</v>
      </c>
      <c r="F150" s="241"/>
      <c r="G150" s="440"/>
      <c r="H150" s="1884" t="s">
        <v>47</v>
      </c>
      <c r="I150" s="1884"/>
    </row>
    <row r="151" spans="1:9" ht="29.25" customHeight="1" x14ac:dyDescent="0.3">
      <c r="A151" s="1882"/>
      <c r="B151" s="1902"/>
      <c r="C151" s="363" t="s">
        <v>40</v>
      </c>
      <c r="D151" s="232"/>
      <c r="E151" s="187">
        <v>2</v>
      </c>
      <c r="F151" s="441"/>
      <c r="G151" s="442"/>
      <c r="H151" s="1884"/>
      <c r="I151" s="1884"/>
    </row>
    <row r="152" spans="1:9" s="449" customFormat="1" ht="39.75" customHeight="1" x14ac:dyDescent="0.4">
      <c r="A152" s="445" t="s">
        <v>216</v>
      </c>
      <c r="B152" s="446" t="s">
        <v>217</v>
      </c>
      <c r="C152" s="447"/>
      <c r="D152" s="447"/>
      <c r="E152" s="447"/>
      <c r="F152" s="447"/>
      <c r="G152" s="448"/>
      <c r="H152" s="1908" t="s">
        <v>44</v>
      </c>
      <c r="I152" s="1908"/>
    </row>
    <row r="153" spans="1:9" ht="29.25" customHeight="1" x14ac:dyDescent="0.3">
      <c r="A153" s="1909" t="s">
        <v>218</v>
      </c>
      <c r="B153" s="1909"/>
      <c r="C153" s="1909"/>
      <c r="D153" s="1909"/>
      <c r="E153" s="1909"/>
      <c r="F153" s="1909"/>
      <c r="G153" s="1909"/>
      <c r="H153" s="1909"/>
      <c r="I153" s="1909"/>
    </row>
    <row r="154" spans="1:9" ht="24.75" customHeight="1" x14ac:dyDescent="0.3">
      <c r="A154" s="1910">
        <f>A150-0.01</f>
        <v>-1.4600000000000002</v>
      </c>
      <c r="B154" s="1887" t="s">
        <v>219</v>
      </c>
      <c r="C154" s="182" t="s">
        <v>220</v>
      </c>
      <c r="D154" s="296"/>
      <c r="E154" s="450">
        <v>1</v>
      </c>
      <c r="F154" s="451"/>
      <c r="G154" s="452"/>
      <c r="H154" s="1907" t="s">
        <v>47</v>
      </c>
      <c r="I154" s="1907"/>
    </row>
    <row r="155" spans="1:9" ht="23.15" customHeight="1" x14ac:dyDescent="0.3">
      <c r="A155" s="1910"/>
      <c r="B155" s="1887"/>
      <c r="C155" s="1901" t="s">
        <v>221</v>
      </c>
      <c r="D155" s="1901"/>
      <c r="E155" s="453">
        <v>2</v>
      </c>
      <c r="F155" s="244"/>
      <c r="G155" s="454"/>
      <c r="H155" s="1907"/>
      <c r="I155" s="1907"/>
    </row>
    <row r="156" spans="1:9" ht="23.15" customHeight="1" x14ac:dyDescent="0.3">
      <c r="A156" s="1910"/>
      <c r="B156" s="1887"/>
      <c r="C156" s="363" t="s">
        <v>40</v>
      </c>
      <c r="D156" s="232"/>
      <c r="E156" s="455">
        <v>3</v>
      </c>
      <c r="F156" s="441" t="s">
        <v>83</v>
      </c>
      <c r="G156" s="418">
        <f>A169</f>
        <v>-1.5100000000000002</v>
      </c>
      <c r="H156" s="1907"/>
      <c r="I156" s="1907"/>
    </row>
    <row r="157" spans="1:9" ht="23.15" customHeight="1" x14ac:dyDescent="0.3">
      <c r="A157" s="1882">
        <f>A154-0.01</f>
        <v>-1.4700000000000002</v>
      </c>
      <c r="B157" s="1902" t="s">
        <v>222</v>
      </c>
      <c r="C157" s="182" t="s">
        <v>223</v>
      </c>
      <c r="D157" s="296"/>
      <c r="E157" s="456">
        <v>1</v>
      </c>
      <c r="F157" s="241"/>
      <c r="G157" s="298"/>
      <c r="H157" s="1907" t="s">
        <v>47</v>
      </c>
      <c r="I157" s="1907"/>
    </row>
    <row r="158" spans="1:9" ht="23.15" customHeight="1" x14ac:dyDescent="0.3">
      <c r="A158" s="1882"/>
      <c r="B158" s="1902"/>
      <c r="C158" s="1901" t="s">
        <v>221</v>
      </c>
      <c r="D158" s="1901"/>
      <c r="E158" s="453">
        <v>2</v>
      </c>
      <c r="F158" s="244"/>
      <c r="G158" s="454"/>
      <c r="H158" s="1907"/>
      <c r="I158" s="1907"/>
    </row>
    <row r="159" spans="1:9" ht="23.15" customHeight="1" x14ac:dyDescent="0.3">
      <c r="A159" s="1882"/>
      <c r="B159" s="1902"/>
      <c r="C159" s="363" t="s">
        <v>40</v>
      </c>
      <c r="D159" s="232"/>
      <c r="E159" s="455">
        <v>3</v>
      </c>
      <c r="F159" s="248"/>
      <c r="G159" s="249"/>
      <c r="H159" s="1907"/>
      <c r="I159" s="1907"/>
    </row>
    <row r="160" spans="1:9" ht="23.15" customHeight="1" x14ac:dyDescent="0.3">
      <c r="A160" s="1882">
        <f>A157-0.01</f>
        <v>-1.4800000000000002</v>
      </c>
      <c r="B160" s="1883" t="s">
        <v>224</v>
      </c>
      <c r="C160" s="182" t="s">
        <v>220</v>
      </c>
      <c r="D160" s="296"/>
      <c r="E160" s="456">
        <v>1</v>
      </c>
      <c r="F160" s="241"/>
      <c r="G160" s="298"/>
      <c r="H160" s="1907" t="s">
        <v>47</v>
      </c>
      <c r="I160" s="1907"/>
    </row>
    <row r="161" spans="1:9" ht="23.15" customHeight="1" x14ac:dyDescent="0.3">
      <c r="A161" s="1882"/>
      <c r="B161" s="1883"/>
      <c r="C161" s="1901" t="s">
        <v>221</v>
      </c>
      <c r="D161" s="1901"/>
      <c r="E161" s="453">
        <v>2</v>
      </c>
      <c r="F161" s="244"/>
      <c r="G161" s="454"/>
      <c r="H161" s="1907"/>
      <c r="I161" s="1907"/>
    </row>
    <row r="162" spans="1:9" ht="23.15" customHeight="1" x14ac:dyDescent="0.3">
      <c r="A162" s="1882"/>
      <c r="B162" s="1883"/>
      <c r="C162" s="363" t="s">
        <v>40</v>
      </c>
      <c r="D162" s="232"/>
      <c r="E162" s="455">
        <v>3</v>
      </c>
      <c r="F162" s="248"/>
      <c r="G162" s="249"/>
      <c r="H162" s="1907"/>
      <c r="I162" s="1907"/>
    </row>
    <row r="163" spans="1:9" ht="23.15" customHeight="1" x14ac:dyDescent="0.3">
      <c r="A163" s="1882">
        <f>A160-0.01</f>
        <v>-1.4900000000000002</v>
      </c>
      <c r="B163" s="1902" t="s">
        <v>225</v>
      </c>
      <c r="C163" s="182" t="s">
        <v>220</v>
      </c>
      <c r="D163" s="296"/>
      <c r="E163" s="456">
        <v>1</v>
      </c>
      <c r="F163" s="241"/>
      <c r="G163" s="298"/>
      <c r="H163" s="1907" t="s">
        <v>47</v>
      </c>
      <c r="I163" s="1907"/>
    </row>
    <row r="164" spans="1:9" ht="23.15" customHeight="1" x14ac:dyDescent="0.3">
      <c r="A164" s="1882"/>
      <c r="B164" s="1902"/>
      <c r="C164" s="1901" t="s">
        <v>221</v>
      </c>
      <c r="D164" s="1901"/>
      <c r="E164" s="453">
        <v>2</v>
      </c>
      <c r="F164" s="244"/>
      <c r="G164" s="454"/>
      <c r="H164" s="1907"/>
      <c r="I164" s="1907"/>
    </row>
    <row r="165" spans="1:9" ht="23.15" customHeight="1" x14ac:dyDescent="0.3">
      <c r="A165" s="1882"/>
      <c r="B165" s="1902"/>
      <c r="C165" s="363" t="s">
        <v>40</v>
      </c>
      <c r="D165" s="232"/>
      <c r="E165" s="455">
        <v>3</v>
      </c>
      <c r="F165" s="248"/>
      <c r="G165" s="249"/>
      <c r="H165" s="1907"/>
      <c r="I165" s="1907"/>
    </row>
    <row r="166" spans="1:9" ht="23.15" customHeight="1" x14ac:dyDescent="0.3">
      <c r="A166" s="1882">
        <f>A163-0.01</f>
        <v>-1.5000000000000002</v>
      </c>
      <c r="B166" s="1883" t="s">
        <v>226</v>
      </c>
      <c r="C166" s="182" t="s">
        <v>220</v>
      </c>
      <c r="D166" s="296"/>
      <c r="E166" s="456">
        <v>1</v>
      </c>
      <c r="F166" s="241"/>
      <c r="G166" s="298"/>
      <c r="H166" s="1907" t="s">
        <v>47</v>
      </c>
      <c r="I166" s="1907"/>
    </row>
    <row r="167" spans="1:9" ht="23.15" customHeight="1" x14ac:dyDescent="0.3">
      <c r="A167" s="1882"/>
      <c r="B167" s="1883"/>
      <c r="C167" s="1901" t="s">
        <v>221</v>
      </c>
      <c r="D167" s="1901"/>
      <c r="E167" s="453">
        <v>2</v>
      </c>
      <c r="F167" s="244"/>
      <c r="G167" s="454"/>
      <c r="H167" s="1907"/>
      <c r="I167" s="1907"/>
    </row>
    <row r="168" spans="1:9" ht="23.15" customHeight="1" x14ac:dyDescent="0.3">
      <c r="A168" s="1882"/>
      <c r="B168" s="1883"/>
      <c r="C168" s="363" t="s">
        <v>40</v>
      </c>
      <c r="D168" s="232"/>
      <c r="E168" s="455">
        <v>3</v>
      </c>
      <c r="F168" s="248"/>
      <c r="G168" s="249"/>
      <c r="H168" s="1907"/>
      <c r="I168" s="1907"/>
    </row>
    <row r="169" spans="1:9" ht="23.15" customHeight="1" x14ac:dyDescent="0.3">
      <c r="A169" s="1882">
        <f>A166-0.01</f>
        <v>-1.5100000000000002</v>
      </c>
      <c r="B169" s="1893" t="s">
        <v>227</v>
      </c>
      <c r="C169" s="1903" t="s">
        <v>228</v>
      </c>
      <c r="D169" s="1903"/>
      <c r="E169" s="456"/>
      <c r="F169" s="241"/>
      <c r="G169" s="457"/>
      <c r="H169" s="1904" t="s">
        <v>47</v>
      </c>
      <c r="I169" s="1904"/>
    </row>
    <row r="170" spans="1:9" ht="23.15" customHeight="1" x14ac:dyDescent="0.3">
      <c r="A170" s="1882"/>
      <c r="B170" s="1893"/>
      <c r="C170" s="300" t="s">
        <v>229</v>
      </c>
      <c r="D170" s="244"/>
      <c r="E170" s="453"/>
      <c r="F170" s="244"/>
      <c r="G170" s="458"/>
      <c r="H170" s="1905" t="s">
        <v>47</v>
      </c>
      <c r="I170" s="1905"/>
    </row>
    <row r="171" spans="1:9" ht="34.5" customHeight="1" x14ac:dyDescent="0.3">
      <c r="A171" s="1882"/>
      <c r="B171" s="1893"/>
      <c r="C171" s="1901" t="s">
        <v>230</v>
      </c>
      <c r="D171" s="1901"/>
      <c r="E171" s="453"/>
      <c r="F171" s="244"/>
      <c r="G171" s="458"/>
      <c r="H171" s="1905" t="s">
        <v>47</v>
      </c>
      <c r="I171" s="1905"/>
    </row>
    <row r="172" spans="1:9" ht="23.15" customHeight="1" x14ac:dyDescent="0.3">
      <c r="A172" s="1882"/>
      <c r="B172" s="256" t="s">
        <v>231</v>
      </c>
      <c r="C172" s="300" t="s">
        <v>232</v>
      </c>
      <c r="D172" s="244"/>
      <c r="E172" s="453"/>
      <c r="F172" s="244"/>
      <c r="G172" s="458"/>
      <c r="H172" s="1905" t="s">
        <v>47</v>
      </c>
      <c r="I172" s="1905"/>
    </row>
    <row r="173" spans="1:9" ht="23.25" customHeight="1" x14ac:dyDescent="0.3">
      <c r="A173" s="1882"/>
      <c r="B173" s="294"/>
      <c r="C173" s="406" t="s">
        <v>233</v>
      </c>
      <c r="D173" s="248"/>
      <c r="E173" s="459"/>
      <c r="F173" s="460"/>
      <c r="G173" s="461"/>
      <c r="H173" s="1906" t="s">
        <v>47</v>
      </c>
      <c r="I173" s="1906"/>
    </row>
    <row r="174" spans="1:9" ht="23.15" customHeight="1" x14ac:dyDescent="0.3">
      <c r="A174" s="1899">
        <f>A169-0.01</f>
        <v>-1.5200000000000002</v>
      </c>
      <c r="B174" s="1891" t="s">
        <v>234</v>
      </c>
      <c r="C174" s="182" t="s">
        <v>220</v>
      </c>
      <c r="D174" s="296"/>
      <c r="E174" s="456">
        <v>1</v>
      </c>
      <c r="F174" s="241"/>
      <c r="G174" s="298"/>
      <c r="H174" s="1900" t="s">
        <v>47</v>
      </c>
      <c r="I174" s="1900"/>
    </row>
    <row r="175" spans="1:9" ht="23.15" customHeight="1" x14ac:dyDescent="0.3">
      <c r="A175" s="1899"/>
      <c r="B175" s="1891"/>
      <c r="C175" s="1901" t="s">
        <v>221</v>
      </c>
      <c r="D175" s="1901"/>
      <c r="E175" s="462">
        <v>2</v>
      </c>
      <c r="F175" s="384"/>
      <c r="G175" s="454"/>
      <c r="H175" s="1900"/>
      <c r="I175" s="1900"/>
    </row>
    <row r="176" spans="1:9" ht="23.15" customHeight="1" x14ac:dyDescent="0.3">
      <c r="A176" s="1899"/>
      <c r="B176" s="1891"/>
      <c r="C176" s="271" t="s">
        <v>40</v>
      </c>
      <c r="D176" s="463"/>
      <c r="E176" s="464">
        <v>3</v>
      </c>
      <c r="F176" s="306"/>
      <c r="G176" s="465"/>
      <c r="H176" s="1900"/>
      <c r="I176" s="1900"/>
    </row>
    <row r="177" spans="1:10" ht="23.15" customHeight="1" x14ac:dyDescent="0.3">
      <c r="A177" s="466">
        <f>A174-0.01</f>
        <v>-1.5300000000000002</v>
      </c>
      <c r="B177" s="1902" t="s">
        <v>235</v>
      </c>
      <c r="C177" s="389" t="s">
        <v>39</v>
      </c>
      <c r="D177" s="390"/>
      <c r="E177" s="467">
        <v>1</v>
      </c>
      <c r="F177" s="386"/>
      <c r="G177" s="468"/>
      <c r="H177" s="1884" t="s">
        <v>47</v>
      </c>
      <c r="I177" s="1884"/>
    </row>
    <row r="178" spans="1:10" ht="21.75" customHeight="1" x14ac:dyDescent="0.3">
      <c r="A178" s="466"/>
      <c r="B178" s="1902"/>
      <c r="C178" s="363" t="s">
        <v>40</v>
      </c>
      <c r="D178" s="232"/>
      <c r="E178" s="455">
        <v>2</v>
      </c>
      <c r="F178" s="365"/>
      <c r="G178" s="469"/>
      <c r="H178" s="1884"/>
      <c r="I178" s="1884"/>
    </row>
    <row r="179" spans="1:10" s="427" customFormat="1" ht="50.25" customHeight="1" x14ac:dyDescent="0.3">
      <c r="A179" s="1882">
        <f>A177-0.01</f>
        <v>-1.5400000000000003</v>
      </c>
      <c r="B179" s="1891" t="s">
        <v>236</v>
      </c>
      <c r="C179" s="1895" t="s">
        <v>237</v>
      </c>
      <c r="D179" s="1895"/>
      <c r="E179" s="470">
        <v>1</v>
      </c>
      <c r="F179" s="194"/>
      <c r="G179" s="471"/>
      <c r="H179" s="1894" t="s">
        <v>50</v>
      </c>
      <c r="I179" s="1894"/>
      <c r="J179" s="224"/>
    </row>
    <row r="180" spans="1:10" s="427" customFormat="1" ht="47.25" customHeight="1" x14ac:dyDescent="0.3">
      <c r="A180" s="1882"/>
      <c r="B180" s="1891"/>
      <c r="C180" s="1888" t="s">
        <v>238</v>
      </c>
      <c r="D180" s="1888"/>
      <c r="E180" s="472">
        <v>2</v>
      </c>
      <c r="F180" s="209"/>
      <c r="G180" s="473"/>
      <c r="H180" s="1894"/>
      <c r="I180" s="1894"/>
      <c r="J180" s="224"/>
    </row>
    <row r="181" spans="1:10" s="427" customFormat="1" ht="38.25" customHeight="1" x14ac:dyDescent="0.3">
      <c r="A181" s="1882"/>
      <c r="B181" s="1891"/>
      <c r="C181" s="1888" t="s">
        <v>239</v>
      </c>
      <c r="D181" s="1888"/>
      <c r="E181" s="472">
        <v>3</v>
      </c>
      <c r="F181" s="209"/>
      <c r="G181" s="473"/>
      <c r="H181" s="1894"/>
      <c r="I181" s="1894"/>
      <c r="J181" s="224"/>
    </row>
    <row r="182" spans="1:10" s="427" customFormat="1" ht="41.25" customHeight="1" x14ac:dyDescent="0.3">
      <c r="A182" s="1882"/>
      <c r="B182" s="1896" t="s">
        <v>240</v>
      </c>
      <c r="C182" s="1888" t="s">
        <v>241</v>
      </c>
      <c r="D182" s="1888"/>
      <c r="E182" s="472">
        <v>4</v>
      </c>
      <c r="F182" s="209"/>
      <c r="G182" s="473"/>
      <c r="H182" s="1894"/>
      <c r="I182" s="1894"/>
      <c r="J182" s="224"/>
    </row>
    <row r="183" spans="1:10" s="427" customFormat="1" ht="31.5" customHeight="1" x14ac:dyDescent="0.3">
      <c r="A183" s="1882"/>
      <c r="B183" s="1896"/>
      <c r="C183" s="1897" t="s">
        <v>242</v>
      </c>
      <c r="D183" s="1897"/>
      <c r="E183" s="472">
        <v>5</v>
      </c>
      <c r="F183" s="209"/>
      <c r="G183" s="473"/>
      <c r="H183" s="1894"/>
      <c r="I183" s="1894"/>
      <c r="J183" s="224"/>
    </row>
    <row r="184" spans="1:10" s="427" customFormat="1" ht="31.5" customHeight="1" x14ac:dyDescent="0.3">
      <c r="A184" s="1882"/>
      <c r="B184" s="1896"/>
      <c r="C184" s="1898" t="s">
        <v>243</v>
      </c>
      <c r="D184" s="1898"/>
      <c r="E184" s="472">
        <v>6</v>
      </c>
      <c r="F184" s="209"/>
      <c r="G184" s="473"/>
      <c r="H184" s="1894"/>
      <c r="I184" s="1894"/>
      <c r="J184" s="224"/>
    </row>
    <row r="185" spans="1:10" s="427" customFormat="1" ht="33" customHeight="1" x14ac:dyDescent="0.3">
      <c r="A185" s="1882"/>
      <c r="B185" s="1896"/>
      <c r="C185" s="1888" t="s">
        <v>244</v>
      </c>
      <c r="D185" s="1888"/>
      <c r="E185" s="472">
        <v>7</v>
      </c>
      <c r="F185" s="209"/>
      <c r="G185" s="474"/>
      <c r="H185" s="1894"/>
      <c r="I185" s="1894"/>
      <c r="J185" s="224"/>
    </row>
    <row r="186" spans="1:10" s="427" customFormat="1" ht="27" customHeight="1" x14ac:dyDescent="0.3">
      <c r="A186" s="1882"/>
      <c r="B186" s="1896"/>
      <c r="C186" s="1888" t="s">
        <v>245</v>
      </c>
      <c r="D186" s="1888"/>
      <c r="E186" s="472">
        <v>8</v>
      </c>
      <c r="F186" s="209" t="s">
        <v>83</v>
      </c>
      <c r="G186" s="474">
        <f>A197</f>
        <v>-1.5600000000000003</v>
      </c>
      <c r="H186" s="1894"/>
      <c r="I186" s="1894"/>
      <c r="J186" s="224"/>
    </row>
    <row r="187" spans="1:10" s="427" customFormat="1" ht="40.5" customHeight="1" x14ac:dyDescent="0.3">
      <c r="A187" s="1882"/>
      <c r="B187" s="1896"/>
      <c r="C187" s="1890" t="s">
        <v>246</v>
      </c>
      <c r="D187" s="1890"/>
      <c r="E187" s="475">
        <v>97</v>
      </c>
      <c r="F187" s="228"/>
      <c r="G187" s="476"/>
      <c r="H187" s="1894"/>
      <c r="I187" s="1894"/>
      <c r="J187" s="224"/>
    </row>
    <row r="188" spans="1:10" ht="23.15" customHeight="1" x14ac:dyDescent="0.3">
      <c r="A188" s="1882">
        <f>A179-0.01</f>
        <v>-1.5500000000000003</v>
      </c>
      <c r="B188" s="1893" t="s">
        <v>247</v>
      </c>
      <c r="C188" s="199" t="s">
        <v>248</v>
      </c>
      <c r="D188" s="196"/>
      <c r="E188" s="470">
        <v>1</v>
      </c>
      <c r="F188" s="194"/>
      <c r="G188" s="471"/>
      <c r="H188" s="1894" t="s">
        <v>50</v>
      </c>
      <c r="I188" s="1894"/>
    </row>
    <row r="189" spans="1:10" ht="23.15" customHeight="1" x14ac:dyDescent="0.3">
      <c r="A189" s="1882"/>
      <c r="B189" s="1893"/>
      <c r="C189" s="199" t="s">
        <v>249</v>
      </c>
      <c r="D189" s="196"/>
      <c r="E189" s="472">
        <v>2</v>
      </c>
      <c r="F189" s="209"/>
      <c r="G189" s="473"/>
      <c r="H189" s="1894"/>
      <c r="I189" s="1894"/>
    </row>
    <row r="190" spans="1:10" ht="23.15" customHeight="1" x14ac:dyDescent="0.3">
      <c r="A190" s="1882"/>
      <c r="B190" s="1893"/>
      <c r="C190" s="208" t="s">
        <v>250</v>
      </c>
      <c r="D190" s="193"/>
      <c r="E190" s="472">
        <v>3</v>
      </c>
      <c r="F190" s="209"/>
      <c r="G190" s="473"/>
      <c r="H190" s="1894"/>
      <c r="I190" s="1894"/>
    </row>
    <row r="191" spans="1:10" ht="23.15" customHeight="1" x14ac:dyDescent="0.3">
      <c r="A191" s="1882"/>
      <c r="B191" s="1887" t="s">
        <v>251</v>
      </c>
      <c r="C191" s="208" t="s">
        <v>252</v>
      </c>
      <c r="D191" s="193"/>
      <c r="E191" s="472">
        <v>4</v>
      </c>
      <c r="F191" s="209"/>
      <c r="G191" s="473"/>
      <c r="H191" s="1894"/>
      <c r="I191" s="1894"/>
    </row>
    <row r="192" spans="1:10" ht="30" customHeight="1" x14ac:dyDescent="0.3">
      <c r="A192" s="1882"/>
      <c r="B192" s="1887"/>
      <c r="C192" s="1888" t="s">
        <v>1412</v>
      </c>
      <c r="D192" s="1888"/>
      <c r="E192" s="472">
        <v>5</v>
      </c>
      <c r="F192" s="209"/>
      <c r="G192" s="473"/>
      <c r="H192" s="1894"/>
      <c r="I192" s="1894"/>
    </row>
    <row r="193" spans="1:9" ht="23.15" customHeight="1" x14ac:dyDescent="0.3">
      <c r="A193" s="1882"/>
      <c r="B193" s="1887"/>
      <c r="C193" s="1889" t="s">
        <v>253</v>
      </c>
      <c r="D193" s="1889"/>
      <c r="E193" s="472">
        <v>6</v>
      </c>
      <c r="F193" s="209"/>
      <c r="G193" s="473"/>
      <c r="H193" s="1894"/>
      <c r="I193" s="1894"/>
    </row>
    <row r="194" spans="1:9" ht="23.15" customHeight="1" x14ac:dyDescent="0.3">
      <c r="A194" s="1882"/>
      <c r="B194" s="1887"/>
      <c r="C194" s="1889" t="s">
        <v>254</v>
      </c>
      <c r="D194" s="1889"/>
      <c r="E194" s="176">
        <v>7</v>
      </c>
      <c r="F194" s="209"/>
      <c r="G194" s="473"/>
      <c r="H194" s="1894"/>
      <c r="I194" s="1894"/>
    </row>
    <row r="195" spans="1:9" ht="23.15" customHeight="1" x14ac:dyDescent="0.3">
      <c r="A195" s="1882"/>
      <c r="B195" s="1887"/>
      <c r="C195" s="1889" t="s">
        <v>255</v>
      </c>
      <c r="D195" s="1889"/>
      <c r="E195" s="472">
        <v>8</v>
      </c>
      <c r="F195" s="213"/>
      <c r="G195" s="477"/>
      <c r="H195" s="1894"/>
      <c r="I195" s="1894"/>
    </row>
    <row r="196" spans="1:9" ht="23.15" customHeight="1" x14ac:dyDescent="0.3">
      <c r="A196" s="1882"/>
      <c r="B196" s="1887"/>
      <c r="C196" s="1890" t="s">
        <v>256</v>
      </c>
      <c r="D196" s="1890"/>
      <c r="E196" s="478">
        <v>97</v>
      </c>
      <c r="F196" s="228"/>
      <c r="G196" s="476"/>
      <c r="H196" s="1894"/>
      <c r="I196" s="1894"/>
    </row>
    <row r="197" spans="1:9" ht="26.15" customHeight="1" x14ac:dyDescent="0.3">
      <c r="A197" s="1882">
        <f>A188-0.01</f>
        <v>-1.5600000000000003</v>
      </c>
      <c r="B197" s="1891" t="s">
        <v>257</v>
      </c>
      <c r="C197" s="182" t="s">
        <v>258</v>
      </c>
      <c r="D197" s="296"/>
      <c r="E197" s="456">
        <v>1</v>
      </c>
      <c r="F197" s="241"/>
      <c r="G197" s="298"/>
      <c r="H197" s="1884" t="s">
        <v>47</v>
      </c>
      <c r="I197" s="1884"/>
    </row>
    <row r="198" spans="1:9" ht="26.15" customHeight="1" x14ac:dyDescent="0.3">
      <c r="A198" s="1882"/>
      <c r="B198" s="1891"/>
      <c r="C198" s="1892" t="s">
        <v>259</v>
      </c>
      <c r="D198" s="1892"/>
      <c r="E198" s="464">
        <v>2</v>
      </c>
      <c r="F198" s="306"/>
      <c r="G198" s="307"/>
      <c r="H198" s="1884"/>
      <c r="I198" s="1884"/>
    </row>
    <row r="199" spans="1:9" ht="22.5" customHeight="1" x14ac:dyDescent="0.3">
      <c r="A199" s="1882">
        <f>A197-0.01</f>
        <v>-1.5700000000000003</v>
      </c>
      <c r="B199" s="1883" t="s">
        <v>260</v>
      </c>
      <c r="C199" s="192" t="s">
        <v>39</v>
      </c>
      <c r="D199" s="412"/>
      <c r="E199" s="393">
        <v>1</v>
      </c>
      <c r="F199" s="204"/>
      <c r="G199" s="479"/>
      <c r="H199" s="1884" t="s">
        <v>47</v>
      </c>
      <c r="I199" s="1884"/>
    </row>
    <row r="200" spans="1:9" ht="18.75" customHeight="1" x14ac:dyDescent="0.3">
      <c r="A200" s="1882"/>
      <c r="B200" s="1883"/>
      <c r="C200" s="226" t="s">
        <v>40</v>
      </c>
      <c r="D200" s="480"/>
      <c r="E200" s="397">
        <v>2</v>
      </c>
      <c r="F200" s="228" t="s">
        <v>83</v>
      </c>
      <c r="G200" s="481">
        <f>'2Administration'!A3</f>
        <v>-2.0099999999999998</v>
      </c>
      <c r="H200" s="1884"/>
      <c r="I200" s="1884"/>
    </row>
    <row r="201" spans="1:9" ht="23.15" customHeight="1" x14ac:dyDescent="0.3">
      <c r="A201" s="1885">
        <f>A199-0.01</f>
        <v>-1.5800000000000003</v>
      </c>
      <c r="B201" s="236" t="s">
        <v>261</v>
      </c>
      <c r="C201" s="203" t="s">
        <v>262</v>
      </c>
      <c r="D201" s="204"/>
      <c r="E201" s="470">
        <v>1</v>
      </c>
      <c r="F201" s="482"/>
      <c r="G201" s="479"/>
      <c r="H201" s="1886" t="s">
        <v>47</v>
      </c>
      <c r="I201" s="1886"/>
    </row>
    <row r="202" spans="1:9" ht="23.15" customHeight="1" x14ac:dyDescent="0.3">
      <c r="A202" s="1885"/>
      <c r="B202" s="368"/>
      <c r="C202" s="208" t="s">
        <v>263</v>
      </c>
      <c r="D202" s="193"/>
      <c r="E202" s="472">
        <v>2</v>
      </c>
      <c r="F202" s="483"/>
      <c r="G202" s="484"/>
      <c r="H202" s="1886"/>
      <c r="I202" s="1886"/>
    </row>
    <row r="203" spans="1:9" ht="23.15" customHeight="1" x14ac:dyDescent="0.3">
      <c r="A203" s="1885"/>
      <c r="B203" s="1887" t="s">
        <v>264</v>
      </c>
      <c r="C203" s="1888" t="s">
        <v>265</v>
      </c>
      <c r="D203" s="1888"/>
      <c r="E203" s="485">
        <v>3</v>
      </c>
      <c r="F203" s="486"/>
      <c r="G203" s="484"/>
      <c r="H203" s="1886"/>
      <c r="I203" s="1886"/>
    </row>
    <row r="204" spans="1:9" ht="23.15" customHeight="1" x14ac:dyDescent="0.3">
      <c r="A204" s="1885"/>
      <c r="B204" s="1887"/>
      <c r="C204" s="1889" t="s">
        <v>266</v>
      </c>
      <c r="D204" s="1889"/>
      <c r="E204" s="472">
        <v>4</v>
      </c>
      <c r="F204" s="483"/>
      <c r="G204" s="484"/>
      <c r="H204" s="1886"/>
      <c r="I204" s="1886"/>
    </row>
    <row r="205" spans="1:9" ht="33.75" customHeight="1" x14ac:dyDescent="0.3">
      <c r="A205" s="1885"/>
      <c r="B205" s="1887"/>
      <c r="C205" s="1888" t="s">
        <v>267</v>
      </c>
      <c r="D205" s="1888"/>
      <c r="E205" s="472">
        <v>5</v>
      </c>
      <c r="F205" s="483"/>
      <c r="G205" s="484"/>
      <c r="H205" s="1886"/>
      <c r="I205" s="1886"/>
    </row>
    <row r="206" spans="1:9" ht="23.15" customHeight="1" x14ac:dyDescent="0.3">
      <c r="A206" s="1885"/>
      <c r="B206" s="1887"/>
      <c r="C206" s="1890" t="s">
        <v>268</v>
      </c>
      <c r="D206" s="1890"/>
      <c r="E206" s="475">
        <v>7</v>
      </c>
      <c r="F206" s="487"/>
      <c r="G206" s="488"/>
      <c r="H206" s="1886"/>
      <c r="I206" s="1886"/>
    </row>
    <row r="207" spans="1:9" ht="24.75" customHeight="1" x14ac:dyDescent="0.3"/>
  </sheetData>
  <sheetProtection selectLockedCells="1" selectUnlockedCells="1"/>
  <mergeCells count="276">
    <mergeCell ref="A6:A10"/>
    <mergeCell ref="B6:B10"/>
    <mergeCell ref="C6:D6"/>
    <mergeCell ref="H6:I10"/>
    <mergeCell ref="C7:D7"/>
    <mergeCell ref="C10:D10"/>
    <mergeCell ref="B1:I1"/>
    <mergeCell ref="H2:I2"/>
    <mergeCell ref="A3:I3"/>
    <mergeCell ref="A4:A5"/>
    <mergeCell ref="B4:B5"/>
    <mergeCell ref="C4:D4"/>
    <mergeCell ref="H4:I5"/>
    <mergeCell ref="C5:D5"/>
    <mergeCell ref="H11:I22"/>
    <mergeCell ref="C18:D18"/>
    <mergeCell ref="C21:D21"/>
    <mergeCell ref="A23:A30"/>
    <mergeCell ref="B23:B30"/>
    <mergeCell ref="C23:D23"/>
    <mergeCell ref="H23:I30"/>
    <mergeCell ref="C24:D24"/>
    <mergeCell ref="C25:D25"/>
    <mergeCell ref="C26:D26"/>
    <mergeCell ref="C27:D27"/>
    <mergeCell ref="C28:D28"/>
    <mergeCell ref="C29:D29"/>
    <mergeCell ref="C30:D30"/>
    <mergeCell ref="H31:I31"/>
    <mergeCell ref="C32:C33"/>
    <mergeCell ref="D32:D33"/>
    <mergeCell ref="E32:G33"/>
    <mergeCell ref="H32:I33"/>
    <mergeCell ref="H40:I40"/>
    <mergeCell ref="A41:A43"/>
    <mergeCell ref="H41:I41"/>
    <mergeCell ref="H42:I42"/>
    <mergeCell ref="H43:I43"/>
    <mergeCell ref="A44:A45"/>
    <mergeCell ref="B44:B45"/>
    <mergeCell ref="H44:I45"/>
    <mergeCell ref="A34:A36"/>
    <mergeCell ref="B34:B36"/>
    <mergeCell ref="C34:D34"/>
    <mergeCell ref="H34:I36"/>
    <mergeCell ref="C35:D35"/>
    <mergeCell ref="A37:A40"/>
    <mergeCell ref="H37:I37"/>
    <mergeCell ref="B38:B39"/>
    <mergeCell ref="H38:I38"/>
    <mergeCell ref="H39:I39"/>
    <mergeCell ref="B52:B54"/>
    <mergeCell ref="D52:G52"/>
    <mergeCell ref="H52:I52"/>
    <mergeCell ref="D53:G53"/>
    <mergeCell ref="H53:I53"/>
    <mergeCell ref="D54:G54"/>
    <mergeCell ref="H54:I54"/>
    <mergeCell ref="A46:A48"/>
    <mergeCell ref="H46:I46"/>
    <mergeCell ref="H47:I47"/>
    <mergeCell ref="H48:I48"/>
    <mergeCell ref="A49:A51"/>
    <mergeCell ref="H49:I49"/>
    <mergeCell ref="B50:B51"/>
    <mergeCell ref="H50:I50"/>
    <mergeCell ref="H51:I51"/>
    <mergeCell ref="B55:B58"/>
    <mergeCell ref="D55:G55"/>
    <mergeCell ref="H55:I55"/>
    <mergeCell ref="D56:G56"/>
    <mergeCell ref="H56:I56"/>
    <mergeCell ref="D57:G57"/>
    <mergeCell ref="H57:I57"/>
    <mergeCell ref="D58:G58"/>
    <mergeCell ref="H58:I58"/>
    <mergeCell ref="B63:B65"/>
    <mergeCell ref="D63:G63"/>
    <mergeCell ref="H63:I63"/>
    <mergeCell ref="D64:G64"/>
    <mergeCell ref="H64:I64"/>
    <mergeCell ref="H65:I65"/>
    <mergeCell ref="B59:B62"/>
    <mergeCell ref="D59:G59"/>
    <mergeCell ref="H59:I59"/>
    <mergeCell ref="D60:G60"/>
    <mergeCell ref="H60:I60"/>
    <mergeCell ref="D61:G61"/>
    <mergeCell ref="H61:I61"/>
    <mergeCell ref="D62:G62"/>
    <mergeCell ref="H62:I62"/>
    <mergeCell ref="B73:B74"/>
    <mergeCell ref="C74:D74"/>
    <mergeCell ref="B75:B77"/>
    <mergeCell ref="C75:D75"/>
    <mergeCell ref="A78:A79"/>
    <mergeCell ref="B78:B79"/>
    <mergeCell ref="F87:G87"/>
    <mergeCell ref="C89:D89"/>
    <mergeCell ref="H66:I66"/>
    <mergeCell ref="B67:B68"/>
    <mergeCell ref="C67:D67"/>
    <mergeCell ref="H67:I69"/>
    <mergeCell ref="C68:D68"/>
    <mergeCell ref="B70:B72"/>
    <mergeCell ref="C70:D70"/>
    <mergeCell ref="H70:I72"/>
    <mergeCell ref="C71:D71"/>
    <mergeCell ref="C72:D72"/>
    <mergeCell ref="B91:B92"/>
    <mergeCell ref="H91:I92"/>
    <mergeCell ref="C93:E93"/>
    <mergeCell ref="H93:I93"/>
    <mergeCell ref="H78:I79"/>
    <mergeCell ref="C80:G80"/>
    <mergeCell ref="H80:I80"/>
    <mergeCell ref="A98:A99"/>
    <mergeCell ref="B98:B99"/>
    <mergeCell ref="H98:I99"/>
    <mergeCell ref="C99:D99"/>
    <mergeCell ref="A81:A90"/>
    <mergeCell ref="C81:D81"/>
    <mergeCell ref="H81:I90"/>
    <mergeCell ref="C83:D83"/>
    <mergeCell ref="C85:D85"/>
    <mergeCell ref="C86:D86"/>
    <mergeCell ref="C87:D87"/>
    <mergeCell ref="A100:A101"/>
    <mergeCell ref="B100:B101"/>
    <mergeCell ref="C100:D100"/>
    <mergeCell ref="H100:I101"/>
    <mergeCell ref="A94:A95"/>
    <mergeCell ref="B94:B95"/>
    <mergeCell ref="H94:I95"/>
    <mergeCell ref="A96:A97"/>
    <mergeCell ref="B96:B97"/>
    <mergeCell ref="H96:I97"/>
    <mergeCell ref="C107:G107"/>
    <mergeCell ref="H107:I107"/>
    <mergeCell ref="A108:A109"/>
    <mergeCell ref="B108:B109"/>
    <mergeCell ref="H108:I109"/>
    <mergeCell ref="A110:A111"/>
    <mergeCell ref="B110:B111"/>
    <mergeCell ref="H110:I111"/>
    <mergeCell ref="A102:A103"/>
    <mergeCell ref="B102:B103"/>
    <mergeCell ref="H102:I103"/>
    <mergeCell ref="H104:I104"/>
    <mergeCell ref="B105:B106"/>
    <mergeCell ref="H105:I106"/>
    <mergeCell ref="A112:A119"/>
    <mergeCell ref="H112:I112"/>
    <mergeCell ref="H113:I113"/>
    <mergeCell ref="H114:I114"/>
    <mergeCell ref="H115:I115"/>
    <mergeCell ref="H116:I116"/>
    <mergeCell ref="H117:I117"/>
    <mergeCell ref="H118:I118"/>
    <mergeCell ref="H119:I119"/>
    <mergeCell ref="A120:A121"/>
    <mergeCell ref="B120:B121"/>
    <mergeCell ref="H120:I121"/>
    <mergeCell ref="A122:A134"/>
    <mergeCell ref="B122:B123"/>
    <mergeCell ref="H122:I122"/>
    <mergeCell ref="H123:I123"/>
    <mergeCell ref="B124:B130"/>
    <mergeCell ref="H124:I124"/>
    <mergeCell ref="H125:I125"/>
    <mergeCell ref="H132:I132"/>
    <mergeCell ref="H133:I133"/>
    <mergeCell ref="H134:I134"/>
    <mergeCell ref="B135:B136"/>
    <mergeCell ref="H135:I136"/>
    <mergeCell ref="C137:D137"/>
    <mergeCell ref="H137:I137"/>
    <mergeCell ref="H126:I126"/>
    <mergeCell ref="H127:I127"/>
    <mergeCell ref="H128:I128"/>
    <mergeCell ref="H129:I129"/>
    <mergeCell ref="H130:I130"/>
    <mergeCell ref="H131:I131"/>
    <mergeCell ref="A142:A143"/>
    <mergeCell ref="B142:B143"/>
    <mergeCell ref="H142:I143"/>
    <mergeCell ref="A144:A145"/>
    <mergeCell ref="H144:I145"/>
    <mergeCell ref="A146:A147"/>
    <mergeCell ref="B146:B147"/>
    <mergeCell ref="H146:I147"/>
    <mergeCell ref="A138:A139"/>
    <mergeCell ref="B138:B139"/>
    <mergeCell ref="H138:I139"/>
    <mergeCell ref="A140:A141"/>
    <mergeCell ref="B140:B141"/>
    <mergeCell ref="H140:I141"/>
    <mergeCell ref="H152:I152"/>
    <mergeCell ref="A153:I153"/>
    <mergeCell ref="A154:A156"/>
    <mergeCell ref="B154:B156"/>
    <mergeCell ref="H154:I156"/>
    <mergeCell ref="C155:D155"/>
    <mergeCell ref="A148:A149"/>
    <mergeCell ref="B148:B149"/>
    <mergeCell ref="H148:I149"/>
    <mergeCell ref="A150:A151"/>
    <mergeCell ref="B150:B151"/>
    <mergeCell ref="H150:I151"/>
    <mergeCell ref="A163:A165"/>
    <mergeCell ref="B163:B165"/>
    <mergeCell ref="H163:I165"/>
    <mergeCell ref="C164:D164"/>
    <mergeCell ref="A166:A168"/>
    <mergeCell ref="B166:B168"/>
    <mergeCell ref="H166:I168"/>
    <mergeCell ref="C167:D167"/>
    <mergeCell ref="A157:A159"/>
    <mergeCell ref="B157:B159"/>
    <mergeCell ref="H157:I159"/>
    <mergeCell ref="C158:D158"/>
    <mergeCell ref="A160:A162"/>
    <mergeCell ref="B160:B162"/>
    <mergeCell ref="H160:I162"/>
    <mergeCell ref="C161:D161"/>
    <mergeCell ref="C183:D183"/>
    <mergeCell ref="C184:D184"/>
    <mergeCell ref="A174:A176"/>
    <mergeCell ref="B174:B176"/>
    <mergeCell ref="H174:I176"/>
    <mergeCell ref="C175:D175"/>
    <mergeCell ref="B177:B178"/>
    <mergeCell ref="H177:I178"/>
    <mergeCell ref="A169:A173"/>
    <mergeCell ref="B169:B171"/>
    <mergeCell ref="C169:D169"/>
    <mergeCell ref="H169:I169"/>
    <mergeCell ref="H170:I170"/>
    <mergeCell ref="C171:D171"/>
    <mergeCell ref="H171:I171"/>
    <mergeCell ref="H172:I172"/>
    <mergeCell ref="H173:I173"/>
    <mergeCell ref="C195:D195"/>
    <mergeCell ref="C196:D196"/>
    <mergeCell ref="A197:A198"/>
    <mergeCell ref="B197:B198"/>
    <mergeCell ref="H197:I198"/>
    <mergeCell ref="C198:D198"/>
    <mergeCell ref="C185:D185"/>
    <mergeCell ref="C186:D186"/>
    <mergeCell ref="C187:D187"/>
    <mergeCell ref="A188:A196"/>
    <mergeCell ref="B188:B190"/>
    <mergeCell ref="H188:I196"/>
    <mergeCell ref="B191:B196"/>
    <mergeCell ref="C192:D192"/>
    <mergeCell ref="C193:D193"/>
    <mergeCell ref="C194:D194"/>
    <mergeCell ref="A179:A187"/>
    <mergeCell ref="B179:B181"/>
    <mergeCell ref="C179:D179"/>
    <mergeCell ref="H179:I187"/>
    <mergeCell ref="C180:D180"/>
    <mergeCell ref="C181:D181"/>
    <mergeCell ref="B182:B187"/>
    <mergeCell ref="C182:D182"/>
    <mergeCell ref="A199:A200"/>
    <mergeCell ref="B199:B200"/>
    <mergeCell ref="H199:I200"/>
    <mergeCell ref="A201:A206"/>
    <mergeCell ref="H201:I206"/>
    <mergeCell ref="B203:B206"/>
    <mergeCell ref="C203:D203"/>
    <mergeCell ref="C204:D204"/>
    <mergeCell ref="C205:D205"/>
    <mergeCell ref="C206:D206"/>
  </mergeCells>
  <printOptions horizontalCentered="1"/>
  <pageMargins left="0.39374999999999999" right="0.31527777777777777" top="0.39375000000000004" bottom="0.39375000000000004" header="3.9583333333333331E-2" footer="3.9583333333333331E-2"/>
  <pageSetup paperSize="9" scale="55" firstPageNumber="0" orientation="portrait" horizontalDpi="300" verticalDpi="300" r:id="rId1"/>
  <headerFooter alignWithMargins="0">
    <oddHeader>&amp;RF1: Evaluation des FOSA</oddHeader>
    <oddFooter>&amp;LSection 1: Generale&amp;R&amp;P / &amp;N</oddFooter>
  </headerFooter>
  <rowBreaks count="4" manualBreakCount="4">
    <brk id="45" max="16383" man="1"/>
    <brk id="80" max="16383" man="1"/>
    <brk id="101" max="16383" man="1"/>
    <brk id="15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0"/>
  <sheetViews>
    <sheetView view="pageBreakPreview" topLeftCell="A85" zoomScale="90" zoomScaleNormal="140" zoomScaleSheetLayoutView="90" workbookViewId="0">
      <selection activeCell="B88" sqref="B88:B89"/>
    </sheetView>
  </sheetViews>
  <sheetFormatPr defaultColWidth="10.81640625" defaultRowHeight="13" x14ac:dyDescent="0.3"/>
  <cols>
    <col min="1" max="1" width="7.453125" style="489" customWidth="1"/>
    <col min="2" max="2" width="41.26953125" style="490" customWidth="1"/>
    <col min="3" max="3" width="3" style="490" customWidth="1"/>
    <col min="4" max="4" width="30.54296875" style="490" customWidth="1"/>
    <col min="5" max="5" width="3.26953125" style="491" customWidth="1"/>
    <col min="6" max="6" width="5" style="492" customWidth="1"/>
    <col min="7" max="7" width="7.7265625" style="493" customWidth="1"/>
    <col min="8" max="8" width="5.7265625" style="224" customWidth="1"/>
    <col min="9" max="9" width="7.7265625" style="224" customWidth="1"/>
    <col min="10" max="16384" width="10.81640625" style="224"/>
  </cols>
  <sheetData>
    <row r="1" spans="1:9" s="499" customFormat="1" ht="30" customHeight="1" x14ac:dyDescent="0.25">
      <c r="A1" s="494">
        <f>-2</f>
        <v>-2</v>
      </c>
      <c r="B1" s="495" t="s">
        <v>269</v>
      </c>
      <c r="C1" s="495"/>
      <c r="D1" s="495"/>
      <c r="E1" s="496"/>
      <c r="F1" s="497"/>
      <c r="G1" s="498"/>
      <c r="H1" s="2022" t="s">
        <v>270</v>
      </c>
      <c r="I1" s="2022"/>
    </row>
    <row r="2" spans="1:9" s="178" customFormat="1" ht="30" customHeight="1" x14ac:dyDescent="0.25">
      <c r="A2" s="2023" t="s">
        <v>271</v>
      </c>
      <c r="B2" s="2023"/>
      <c r="C2" s="2023"/>
      <c r="D2" s="2023"/>
      <c r="E2" s="2023"/>
      <c r="F2" s="2023"/>
      <c r="G2" s="2023"/>
      <c r="H2" s="2023"/>
      <c r="I2" s="2023"/>
    </row>
    <row r="3" spans="1:9" s="176" customFormat="1" ht="16.5" customHeight="1" x14ac:dyDescent="0.3">
      <c r="A3" s="1975">
        <f>A1-0.01</f>
        <v>-2.0099999999999998</v>
      </c>
      <c r="B3" s="1986" t="s">
        <v>272</v>
      </c>
      <c r="C3" s="1993" t="s">
        <v>39</v>
      </c>
      <c r="D3" s="1993"/>
      <c r="E3" s="502">
        <v>1</v>
      </c>
      <c r="F3" s="503"/>
      <c r="G3" s="504"/>
      <c r="H3" s="1978" t="s">
        <v>47</v>
      </c>
      <c r="I3" s="1978"/>
    </row>
    <row r="4" spans="1:9" s="176" customFormat="1" ht="34.5" customHeight="1" x14ac:dyDescent="0.3">
      <c r="A4" s="1975"/>
      <c r="B4" s="1986"/>
      <c r="C4" s="1995" t="s">
        <v>40</v>
      </c>
      <c r="D4" s="1995"/>
      <c r="E4" s="506">
        <v>2</v>
      </c>
      <c r="F4" s="507" t="s">
        <v>83</v>
      </c>
      <c r="G4" s="508">
        <f>A45</f>
        <v>-2.0699999999999985</v>
      </c>
      <c r="H4" s="1978"/>
      <c r="I4" s="1978"/>
    </row>
    <row r="5" spans="1:9" s="512" customFormat="1" ht="39.75" customHeight="1" x14ac:dyDescent="0.3">
      <c r="A5" s="509">
        <f>A3-0.01</f>
        <v>-2.0199999999999996</v>
      </c>
      <c r="B5" s="510" t="s">
        <v>273</v>
      </c>
      <c r="C5" s="1990"/>
      <c r="D5" s="1990"/>
      <c r="E5" s="1990"/>
      <c r="F5" s="1990"/>
      <c r="G5" s="1990"/>
      <c r="H5" s="2025" t="s">
        <v>141</v>
      </c>
      <c r="I5" s="2025"/>
    </row>
    <row r="6" spans="1:9" s="176" customFormat="1" ht="32.25" customHeight="1" x14ac:dyDescent="0.3">
      <c r="A6" s="2001">
        <f>A5-0.01</f>
        <v>-2.0299999999999994</v>
      </c>
      <c r="B6" s="511" t="s">
        <v>274</v>
      </c>
      <c r="C6" s="514" t="s">
        <v>86</v>
      </c>
      <c r="D6" s="2005" t="s">
        <v>275</v>
      </c>
      <c r="E6" s="2005"/>
      <c r="F6" s="2005"/>
      <c r="G6" s="2005"/>
      <c r="H6" s="2000" t="s">
        <v>47</v>
      </c>
      <c r="I6" s="2000"/>
    </row>
    <row r="7" spans="1:9" s="176" customFormat="1" ht="14" x14ac:dyDescent="0.3">
      <c r="A7" s="2001"/>
      <c r="B7" s="516"/>
      <c r="C7" s="517" t="s">
        <v>89</v>
      </c>
      <c r="D7" s="518" t="s">
        <v>276</v>
      </c>
      <c r="E7" s="518"/>
      <c r="F7" s="518"/>
      <c r="G7" s="519"/>
      <c r="H7" s="2000" t="s">
        <v>47</v>
      </c>
      <c r="I7" s="2000"/>
    </row>
    <row r="8" spans="1:9" s="176" customFormat="1" ht="14" x14ac:dyDescent="0.3">
      <c r="A8" s="2001"/>
      <c r="B8" s="516"/>
      <c r="C8" s="517" t="s">
        <v>103</v>
      </c>
      <c r="D8" s="518" t="s">
        <v>277</v>
      </c>
      <c r="E8" s="518"/>
      <c r="F8" s="518"/>
      <c r="G8" s="519"/>
      <c r="H8" s="2000" t="s">
        <v>47</v>
      </c>
      <c r="I8" s="2000"/>
    </row>
    <row r="9" spans="1:9" s="176" customFormat="1" ht="14" x14ac:dyDescent="0.3">
      <c r="A9" s="2001"/>
      <c r="B9" s="516"/>
      <c r="C9" s="517" t="s">
        <v>92</v>
      </c>
      <c r="D9" s="518" t="s">
        <v>278</v>
      </c>
      <c r="E9" s="518"/>
      <c r="F9" s="518"/>
      <c r="G9" s="519"/>
      <c r="H9" s="2000" t="s">
        <v>47</v>
      </c>
      <c r="I9" s="2000"/>
    </row>
    <row r="10" spans="1:9" s="176" customFormat="1" ht="16.5" customHeight="1" x14ac:dyDescent="0.3">
      <c r="A10" s="2001"/>
      <c r="B10" s="2021" t="s">
        <v>279</v>
      </c>
      <c r="C10" s="517" t="s">
        <v>107</v>
      </c>
      <c r="D10" s="2004" t="s">
        <v>280</v>
      </c>
      <c r="E10" s="2004"/>
      <c r="F10" s="2004"/>
      <c r="G10" s="2004"/>
      <c r="H10" s="2000" t="s">
        <v>47</v>
      </c>
      <c r="I10" s="2000"/>
    </row>
    <row r="11" spans="1:9" s="176" customFormat="1" ht="14" x14ac:dyDescent="0.3">
      <c r="A11" s="2001"/>
      <c r="B11" s="2021"/>
      <c r="C11" s="517" t="s">
        <v>109</v>
      </c>
      <c r="D11" s="518" t="s">
        <v>281</v>
      </c>
      <c r="E11" s="518"/>
      <c r="F11" s="518"/>
      <c r="G11" s="519"/>
      <c r="H11" s="2000" t="s">
        <v>47</v>
      </c>
      <c r="I11" s="2000"/>
    </row>
    <row r="12" spans="1:9" s="176" customFormat="1" ht="28" x14ac:dyDescent="0.3">
      <c r="A12" s="2001"/>
      <c r="B12" s="2021"/>
      <c r="C12" s="517" t="s">
        <v>111</v>
      </c>
      <c r="D12" s="518" t="s">
        <v>282</v>
      </c>
      <c r="E12" s="518"/>
      <c r="F12" s="518"/>
      <c r="G12" s="519"/>
      <c r="H12" s="2000" t="s">
        <v>47</v>
      </c>
      <c r="I12" s="2000"/>
    </row>
    <row r="13" spans="1:9" s="176" customFormat="1" ht="14" x14ac:dyDescent="0.3">
      <c r="A13" s="2001"/>
      <c r="B13" s="520"/>
      <c r="C13" s="517" t="s">
        <v>283</v>
      </c>
      <c r="D13" s="518" t="s">
        <v>284</v>
      </c>
      <c r="E13" s="518"/>
      <c r="F13" s="518"/>
      <c r="G13" s="519"/>
      <c r="H13" s="521"/>
      <c r="I13" s="522"/>
    </row>
    <row r="14" spans="1:9" s="176" customFormat="1" ht="16.5" customHeight="1" x14ac:dyDescent="0.3">
      <c r="A14" s="2001"/>
      <c r="B14" s="523"/>
      <c r="C14" s="524" t="s">
        <v>183</v>
      </c>
      <c r="D14" s="2004" t="s">
        <v>285</v>
      </c>
      <c r="E14" s="2004"/>
      <c r="F14" s="2004"/>
      <c r="G14" s="2004"/>
      <c r="H14" s="2000" t="s">
        <v>47</v>
      </c>
      <c r="I14" s="2000"/>
    </row>
    <row r="15" spans="1:9" s="176" customFormat="1" ht="17.25" customHeight="1" x14ac:dyDescent="0.3">
      <c r="A15" s="2001"/>
      <c r="B15" s="525"/>
      <c r="C15" s="526" t="s">
        <v>286</v>
      </c>
      <c r="D15" s="2024" t="s">
        <v>287</v>
      </c>
      <c r="E15" s="2024"/>
      <c r="F15" s="2024"/>
      <c r="G15" s="2024"/>
      <c r="H15" s="2000" t="s">
        <v>47</v>
      </c>
      <c r="I15" s="2000"/>
    </row>
    <row r="16" spans="1:9" s="176" customFormat="1" ht="57" customHeight="1" x14ac:dyDescent="0.3">
      <c r="A16" s="500">
        <f>A6-0.01</f>
        <v>-2.0399999999999991</v>
      </c>
      <c r="B16" s="527" t="s">
        <v>288</v>
      </c>
      <c r="C16" s="1986"/>
      <c r="D16" s="1986"/>
      <c r="E16" s="1986"/>
      <c r="F16" s="1986"/>
      <c r="G16" s="1986"/>
      <c r="H16" s="1989" t="s">
        <v>289</v>
      </c>
      <c r="I16" s="1989"/>
    </row>
    <row r="17" spans="1:9" s="176" customFormat="1" ht="19.149999999999999" customHeight="1" x14ac:dyDescent="0.3">
      <c r="A17" s="2019" t="s">
        <v>290</v>
      </c>
      <c r="B17" s="1986" t="s">
        <v>291</v>
      </c>
      <c r="C17" s="528" t="s">
        <v>86</v>
      </c>
      <c r="D17" s="2020" t="s">
        <v>292</v>
      </c>
      <c r="E17" s="2020"/>
      <c r="F17" s="2020"/>
      <c r="G17" s="2020"/>
      <c r="H17" s="2000" t="s">
        <v>47</v>
      </c>
      <c r="I17" s="2000"/>
    </row>
    <row r="18" spans="1:9" s="176" customFormat="1" ht="19.149999999999999" customHeight="1" x14ac:dyDescent="0.3">
      <c r="A18" s="2019"/>
      <c r="B18" s="1986"/>
      <c r="C18" s="528" t="s">
        <v>89</v>
      </c>
      <c r="D18" s="529" t="s">
        <v>293</v>
      </c>
      <c r="E18" s="529"/>
      <c r="F18" s="529"/>
      <c r="G18" s="530"/>
      <c r="H18" s="2000" t="s">
        <v>47</v>
      </c>
      <c r="I18" s="2000"/>
    </row>
    <row r="19" spans="1:9" s="176" customFormat="1" ht="19.149999999999999" customHeight="1" x14ac:dyDescent="0.3">
      <c r="A19" s="2019"/>
      <c r="B19" s="1986"/>
      <c r="C19" s="528" t="s">
        <v>103</v>
      </c>
      <c r="D19" s="529" t="s">
        <v>294</v>
      </c>
      <c r="E19" s="529"/>
      <c r="F19" s="529"/>
      <c r="G19" s="530"/>
      <c r="H19" s="2000" t="s">
        <v>47</v>
      </c>
      <c r="I19" s="2000"/>
    </row>
    <row r="20" spans="1:9" s="176" customFormat="1" ht="19.149999999999999" customHeight="1" x14ac:dyDescent="0.3">
      <c r="A20" s="2019"/>
      <c r="B20" s="1986"/>
      <c r="C20" s="528" t="s">
        <v>92</v>
      </c>
      <c r="D20" s="2018" t="s">
        <v>295</v>
      </c>
      <c r="E20" s="2018"/>
      <c r="F20" s="2018"/>
      <c r="G20" s="530"/>
      <c r="H20" s="2000" t="s">
        <v>47</v>
      </c>
      <c r="I20" s="2000"/>
    </row>
    <row r="21" spans="1:9" s="176" customFormat="1" ht="16.899999999999999" customHeight="1" x14ac:dyDescent="0.3">
      <c r="A21" s="2019"/>
      <c r="B21" s="1986"/>
      <c r="C21" s="528" t="s">
        <v>107</v>
      </c>
      <c r="D21" s="2018" t="s">
        <v>296</v>
      </c>
      <c r="E21" s="2018"/>
      <c r="F21" s="2018"/>
      <c r="G21" s="530"/>
      <c r="H21" s="2000" t="s">
        <v>47</v>
      </c>
      <c r="I21" s="2000"/>
    </row>
    <row r="22" spans="1:9" s="176" customFormat="1" ht="23.25" customHeight="1" x14ac:dyDescent="0.3">
      <c r="A22" s="1975">
        <f>A16-0.01</f>
        <v>-2.0499999999999989</v>
      </c>
      <c r="B22" s="1986" t="s">
        <v>297</v>
      </c>
      <c r="C22" s="1993" t="s">
        <v>39</v>
      </c>
      <c r="D22" s="1993"/>
      <c r="E22" s="502">
        <v>1</v>
      </c>
      <c r="F22" s="503"/>
      <c r="G22" s="504"/>
      <c r="H22" s="1989" t="s">
        <v>47</v>
      </c>
      <c r="I22" s="1989"/>
    </row>
    <row r="23" spans="1:9" s="176" customFormat="1" ht="33.75" customHeight="1" x14ac:dyDescent="0.3">
      <c r="A23" s="1975"/>
      <c r="B23" s="1986"/>
      <c r="C23" s="1995" t="s">
        <v>40</v>
      </c>
      <c r="D23" s="1995"/>
      <c r="E23" s="506">
        <v>2</v>
      </c>
      <c r="F23" s="531"/>
      <c r="G23" s="532"/>
      <c r="H23" s="1989"/>
      <c r="I23" s="1989"/>
    </row>
    <row r="24" spans="1:9" s="176" customFormat="1" ht="33.75" customHeight="1" x14ac:dyDescent="0.3">
      <c r="A24" s="533">
        <f>A22-0.01</f>
        <v>-2.0599999999999987</v>
      </c>
      <c r="B24" s="1990" t="s">
        <v>298</v>
      </c>
      <c r="C24" s="514" t="s">
        <v>86</v>
      </c>
      <c r="D24" s="2016" t="s">
        <v>299</v>
      </c>
      <c r="E24" s="2016"/>
      <c r="F24" s="2016"/>
      <c r="G24" s="2016"/>
      <c r="H24" s="1997" t="s">
        <v>47</v>
      </c>
      <c r="I24" s="1997"/>
    </row>
    <row r="25" spans="1:9" s="176" customFormat="1" ht="33.75" customHeight="1" x14ac:dyDescent="0.3">
      <c r="A25" s="534"/>
      <c r="B25" s="1990"/>
      <c r="C25" s="535" t="s">
        <v>89</v>
      </c>
      <c r="D25" s="2017" t="s">
        <v>300</v>
      </c>
      <c r="E25" s="2017"/>
      <c r="F25" s="2017"/>
      <c r="G25" s="2017"/>
      <c r="H25" s="2000" t="s">
        <v>47</v>
      </c>
      <c r="I25" s="2000"/>
    </row>
    <row r="26" spans="1:9" s="176" customFormat="1" ht="33.75" customHeight="1" x14ac:dyDescent="0.3">
      <c r="A26" s="534"/>
      <c r="B26" s="1990"/>
      <c r="C26" s="535" t="s">
        <v>103</v>
      </c>
      <c r="D26" s="2009" t="s">
        <v>301</v>
      </c>
      <c r="E26" s="2009"/>
      <c r="F26" s="2009"/>
      <c r="G26" s="2009"/>
      <c r="H26" s="2000" t="s">
        <v>47</v>
      </c>
      <c r="I26" s="2000"/>
    </row>
    <row r="27" spans="1:9" s="176" customFormat="1" ht="33.75" customHeight="1" x14ac:dyDescent="0.3">
      <c r="A27" s="534"/>
      <c r="B27" s="516"/>
      <c r="C27" s="538" t="s">
        <v>92</v>
      </c>
      <c r="D27" s="2009" t="s">
        <v>302</v>
      </c>
      <c r="E27" s="2009"/>
      <c r="F27" s="2009"/>
      <c r="G27" s="2009"/>
      <c r="H27" s="2000" t="s">
        <v>47</v>
      </c>
      <c r="I27" s="2000"/>
    </row>
    <row r="28" spans="1:9" s="176" customFormat="1" ht="33.75" customHeight="1" x14ac:dyDescent="0.3">
      <c r="A28" s="534"/>
      <c r="B28" s="2003" t="s">
        <v>303</v>
      </c>
      <c r="C28" s="538" t="s">
        <v>107</v>
      </c>
      <c r="D28" s="539" t="s">
        <v>304</v>
      </c>
      <c r="E28" s="539"/>
      <c r="F28" s="539"/>
      <c r="G28" s="537"/>
      <c r="H28" s="2000" t="s">
        <v>47</v>
      </c>
      <c r="I28" s="2000"/>
    </row>
    <row r="29" spans="1:9" s="176" customFormat="1" ht="33.75" customHeight="1" x14ac:dyDescent="0.3">
      <c r="A29" s="534"/>
      <c r="B29" s="2003"/>
      <c r="C29" s="538" t="s">
        <v>109</v>
      </c>
      <c r="D29" s="2009" t="s">
        <v>305</v>
      </c>
      <c r="E29" s="2009"/>
      <c r="F29" s="2009"/>
      <c r="G29" s="2009"/>
      <c r="H29" s="2000" t="s">
        <v>47</v>
      </c>
      <c r="I29" s="2000"/>
    </row>
    <row r="30" spans="1:9" s="176" customFormat="1" ht="33.75" customHeight="1" x14ac:dyDescent="0.3">
      <c r="A30" s="534"/>
      <c r="B30" s="540"/>
      <c r="C30" s="538" t="s">
        <v>111</v>
      </c>
      <c r="D30" s="2009" t="s">
        <v>306</v>
      </c>
      <c r="E30" s="2009"/>
      <c r="F30" s="2009"/>
      <c r="G30" s="2009"/>
      <c r="H30" s="2000" t="s">
        <v>47</v>
      </c>
      <c r="I30" s="2000"/>
    </row>
    <row r="31" spans="1:9" s="176" customFormat="1" ht="33.75" customHeight="1" x14ac:dyDescent="0.3">
      <c r="A31" s="534"/>
      <c r="B31" s="516"/>
      <c r="C31" s="517" t="s">
        <v>183</v>
      </c>
      <c r="D31" s="2009" t="s">
        <v>307</v>
      </c>
      <c r="E31" s="2009"/>
      <c r="F31" s="2009"/>
      <c r="G31" s="2009"/>
      <c r="H31" s="2000" t="s">
        <v>47</v>
      </c>
      <c r="I31" s="2000"/>
    </row>
    <row r="32" spans="1:9" s="176" customFormat="1" ht="33.75" customHeight="1" x14ac:dyDescent="0.3">
      <c r="A32" s="534"/>
      <c r="B32" s="516"/>
      <c r="C32" s="541" t="s">
        <v>196</v>
      </c>
      <c r="D32" s="2009" t="s">
        <v>308</v>
      </c>
      <c r="E32" s="2009"/>
      <c r="F32" s="2009"/>
      <c r="G32" s="2009"/>
      <c r="H32" s="2000" t="s">
        <v>47</v>
      </c>
      <c r="I32" s="2000"/>
    </row>
    <row r="33" spans="1:9" s="176" customFormat="1" ht="33.75" customHeight="1" x14ac:dyDescent="0.3">
      <c r="A33" s="534"/>
      <c r="B33" s="516"/>
      <c r="C33" s="538" t="s">
        <v>198</v>
      </c>
      <c r="D33" s="2009" t="s">
        <v>309</v>
      </c>
      <c r="E33" s="2009"/>
      <c r="F33" s="2009"/>
      <c r="G33" s="2009"/>
      <c r="H33" s="2000" t="s">
        <v>47</v>
      </c>
      <c r="I33" s="2000"/>
    </row>
    <row r="34" spans="1:9" s="176" customFormat="1" ht="33.75" customHeight="1" x14ac:dyDescent="0.3">
      <c r="A34" s="534"/>
      <c r="B34" s="516"/>
      <c r="C34" s="517" t="s">
        <v>200</v>
      </c>
      <c r="D34" s="2009" t="s">
        <v>310</v>
      </c>
      <c r="E34" s="2009"/>
      <c r="F34" s="2009"/>
      <c r="G34" s="2009"/>
      <c r="H34" s="2000" t="s">
        <v>47</v>
      </c>
      <c r="I34" s="2000"/>
    </row>
    <row r="35" spans="1:9" s="176" customFormat="1" ht="33.75" customHeight="1" x14ac:dyDescent="0.3">
      <c r="A35" s="534"/>
      <c r="B35" s="516"/>
      <c r="C35" s="517" t="s">
        <v>202</v>
      </c>
      <c r="D35" s="2009" t="s">
        <v>311</v>
      </c>
      <c r="E35" s="2009"/>
      <c r="F35" s="2009"/>
      <c r="G35" s="2009"/>
      <c r="H35" s="2000" t="s">
        <v>47</v>
      </c>
      <c r="I35" s="2000"/>
    </row>
    <row r="36" spans="1:9" s="176" customFormat="1" ht="33.75" customHeight="1" x14ac:dyDescent="0.3">
      <c r="A36" s="534"/>
      <c r="B36" s="516"/>
      <c r="C36" s="517" t="s">
        <v>204</v>
      </c>
      <c r="D36" s="2009" t="s">
        <v>312</v>
      </c>
      <c r="E36" s="2009"/>
      <c r="F36" s="2009"/>
      <c r="G36" s="2009"/>
      <c r="H36" s="2000" t="s">
        <v>47</v>
      </c>
      <c r="I36" s="2000"/>
    </row>
    <row r="37" spans="1:9" s="176" customFormat="1" ht="33.75" customHeight="1" x14ac:dyDescent="0.3">
      <c r="A37" s="534"/>
      <c r="B37" s="516"/>
      <c r="C37" s="541" t="s">
        <v>313</v>
      </c>
      <c r="D37" s="2009" t="s">
        <v>314</v>
      </c>
      <c r="E37" s="2009"/>
      <c r="F37" s="2009"/>
      <c r="G37" s="2009"/>
      <c r="H37" s="2000" t="s">
        <v>47</v>
      </c>
      <c r="I37" s="2000"/>
    </row>
    <row r="38" spans="1:9" s="176" customFormat="1" ht="33.75" customHeight="1" x14ac:dyDescent="0.3">
      <c r="A38" s="534"/>
      <c r="B38" s="516"/>
      <c r="C38" s="517" t="s">
        <v>315</v>
      </c>
      <c r="D38" s="2009" t="s">
        <v>316</v>
      </c>
      <c r="E38" s="2009"/>
      <c r="F38" s="2009"/>
      <c r="G38" s="2009"/>
      <c r="H38" s="2000" t="s">
        <v>47</v>
      </c>
      <c r="I38" s="2000"/>
    </row>
    <row r="39" spans="1:9" s="176" customFormat="1" ht="33.75" customHeight="1" x14ac:dyDescent="0.3">
      <c r="A39" s="534"/>
      <c r="B39" s="516"/>
      <c r="C39" s="542" t="s">
        <v>317</v>
      </c>
      <c r="D39" s="2014" t="s">
        <v>318</v>
      </c>
      <c r="E39" s="2014"/>
      <c r="F39" s="2014"/>
      <c r="G39" s="536"/>
      <c r="H39" s="1997" t="s">
        <v>47</v>
      </c>
      <c r="I39" s="1997"/>
    </row>
    <row r="40" spans="1:9" s="176" customFormat="1" ht="33.75" customHeight="1" x14ac:dyDescent="0.3">
      <c r="A40" s="534"/>
      <c r="B40" s="516"/>
      <c r="C40" s="541" t="s">
        <v>319</v>
      </c>
      <c r="D40" s="2015" t="s">
        <v>320</v>
      </c>
      <c r="E40" s="2015"/>
      <c r="F40" s="2015"/>
      <c r="G40" s="536"/>
      <c r="H40" s="2000" t="s">
        <v>47</v>
      </c>
      <c r="I40" s="2000"/>
    </row>
    <row r="41" spans="1:9" s="176" customFormat="1" ht="33.75" customHeight="1" x14ac:dyDescent="0.3">
      <c r="A41" s="534"/>
      <c r="B41" s="516"/>
      <c r="C41" s="517" t="s">
        <v>321</v>
      </c>
      <c r="D41" s="2009" t="s">
        <v>322</v>
      </c>
      <c r="E41" s="2009"/>
      <c r="F41" s="2009"/>
      <c r="G41" s="2009"/>
      <c r="H41" s="2000" t="s">
        <v>47</v>
      </c>
      <c r="I41" s="2000"/>
    </row>
    <row r="42" spans="1:9" s="176" customFormat="1" ht="33.75" customHeight="1" x14ac:dyDescent="0.3">
      <c r="A42" s="534"/>
      <c r="B42" s="516"/>
      <c r="C42" s="517" t="s">
        <v>323</v>
      </c>
      <c r="D42" s="2009" t="s">
        <v>324</v>
      </c>
      <c r="E42" s="2009"/>
      <c r="F42" s="2009"/>
      <c r="G42" s="2009"/>
      <c r="H42" s="2000" t="s">
        <v>47</v>
      </c>
      <c r="I42" s="2000"/>
    </row>
    <row r="43" spans="1:9" s="176" customFormat="1" ht="33.75" customHeight="1" x14ac:dyDescent="0.3">
      <c r="A43" s="534"/>
      <c r="B43" s="516"/>
      <c r="C43" s="543" t="s">
        <v>325</v>
      </c>
      <c r="D43" s="2009" t="s">
        <v>326</v>
      </c>
      <c r="E43" s="2009"/>
      <c r="F43" s="2009"/>
      <c r="G43" s="2009"/>
      <c r="H43" s="2000" t="s">
        <v>47</v>
      </c>
      <c r="I43" s="2000"/>
    </row>
    <row r="44" spans="1:9" s="176" customFormat="1" ht="24" customHeight="1" x14ac:dyDescent="0.3">
      <c r="A44" s="544"/>
      <c r="B44" s="516"/>
      <c r="C44" s="540" t="s">
        <v>327</v>
      </c>
      <c r="D44" s="545" t="s">
        <v>287</v>
      </c>
      <c r="E44" s="545"/>
      <c r="F44" s="545"/>
      <c r="G44" s="546"/>
      <c r="H44" s="2010" t="s">
        <v>47</v>
      </c>
      <c r="I44" s="2010"/>
    </row>
    <row r="45" spans="1:9" s="176" customFormat="1" ht="21.75" customHeight="1" x14ac:dyDescent="0.3">
      <c r="A45" s="513">
        <f>A24-0.01</f>
        <v>-2.0699999999999985</v>
      </c>
      <c r="B45" s="1990" t="s">
        <v>328</v>
      </c>
      <c r="C45" s="2011" t="s">
        <v>329</v>
      </c>
      <c r="D45" s="2011"/>
      <c r="E45" s="547">
        <v>1</v>
      </c>
      <c r="F45" s="548"/>
      <c r="G45" s="549"/>
      <c r="H45" s="1989" t="s">
        <v>47</v>
      </c>
      <c r="I45" s="1989"/>
    </row>
    <row r="46" spans="1:9" s="176" customFormat="1" ht="21" customHeight="1" x14ac:dyDescent="0.3">
      <c r="A46" s="550"/>
      <c r="B46" s="1990"/>
      <c r="C46" s="2012" t="s">
        <v>221</v>
      </c>
      <c r="D46" s="2012"/>
      <c r="E46" s="551">
        <v>2</v>
      </c>
      <c r="F46" s="552"/>
      <c r="G46" s="553"/>
      <c r="H46" s="1989"/>
      <c r="I46" s="1989"/>
    </row>
    <row r="47" spans="1:9" s="176" customFormat="1" ht="37.5" customHeight="1" x14ac:dyDescent="0.3">
      <c r="A47" s="550"/>
      <c r="B47" s="554" t="s">
        <v>330</v>
      </c>
      <c r="C47" s="2013" t="s">
        <v>40</v>
      </c>
      <c r="D47" s="2013"/>
      <c r="E47" s="556">
        <v>3</v>
      </c>
      <c r="F47" s="557"/>
      <c r="G47" s="558"/>
      <c r="H47" s="1989"/>
      <c r="I47" s="1989"/>
    </row>
    <row r="48" spans="1:9" s="176" customFormat="1" ht="15" customHeight="1" x14ac:dyDescent="0.3">
      <c r="A48" s="1975">
        <f>A45-0.01</f>
        <v>-2.0799999999999983</v>
      </c>
      <c r="B48" s="2003" t="s">
        <v>331</v>
      </c>
      <c r="C48" s="1994" t="s">
        <v>329</v>
      </c>
      <c r="D48" s="1994"/>
      <c r="E48" s="560">
        <v>1</v>
      </c>
      <c r="F48" s="561"/>
      <c r="G48" s="562"/>
      <c r="H48" s="2007" t="s">
        <v>47</v>
      </c>
      <c r="I48" s="2007"/>
    </row>
    <row r="49" spans="1:9" s="176" customFormat="1" ht="21" customHeight="1" x14ac:dyDescent="0.3">
      <c r="A49" s="1975"/>
      <c r="B49" s="2003"/>
      <c r="C49" s="2008" t="s">
        <v>221</v>
      </c>
      <c r="D49" s="2008"/>
      <c r="E49" s="551">
        <v>2</v>
      </c>
      <c r="F49" s="552"/>
      <c r="G49" s="553"/>
      <c r="H49" s="2007"/>
      <c r="I49" s="2007"/>
    </row>
    <row r="50" spans="1:9" s="176" customFormat="1" ht="40.5" customHeight="1" x14ac:dyDescent="0.3">
      <c r="A50" s="1975"/>
      <c r="B50" s="554" t="s">
        <v>332</v>
      </c>
      <c r="C50" s="1995" t="s">
        <v>40</v>
      </c>
      <c r="D50" s="1995"/>
      <c r="E50" s="563">
        <v>3</v>
      </c>
      <c r="F50" s="507" t="s">
        <v>83</v>
      </c>
      <c r="G50" s="564">
        <f>A61</f>
        <v>-2.1099999999999977</v>
      </c>
      <c r="H50" s="2007"/>
      <c r="I50" s="2007"/>
    </row>
    <row r="51" spans="1:9" s="176" customFormat="1" ht="23.15" customHeight="1" x14ac:dyDescent="0.3">
      <c r="A51" s="2001">
        <f>A48-0.01</f>
        <v>-2.0899999999999981</v>
      </c>
      <c r="B51" s="1990" t="s">
        <v>333</v>
      </c>
      <c r="C51" s="514" t="s">
        <v>86</v>
      </c>
      <c r="D51" s="2005" t="s">
        <v>334</v>
      </c>
      <c r="E51" s="2005"/>
      <c r="F51" s="2005"/>
      <c r="G51" s="2005"/>
      <c r="H51" s="2006" t="s">
        <v>47</v>
      </c>
      <c r="I51" s="2006"/>
    </row>
    <row r="52" spans="1:9" s="176" customFormat="1" ht="36.75" customHeight="1" x14ac:dyDescent="0.3">
      <c r="A52" s="2001"/>
      <c r="B52" s="1990"/>
      <c r="C52" s="517" t="s">
        <v>89</v>
      </c>
      <c r="D52" s="565" t="s">
        <v>335</v>
      </c>
      <c r="E52" s="565"/>
      <c r="F52" s="565"/>
      <c r="G52" s="566"/>
      <c r="H52" s="1997" t="s">
        <v>47</v>
      </c>
      <c r="I52" s="1997"/>
    </row>
    <row r="53" spans="1:9" s="176" customFormat="1" ht="23.15" customHeight="1" x14ac:dyDescent="0.3">
      <c r="A53" s="2001"/>
      <c r="B53" s="1990"/>
      <c r="C53" s="524" t="s">
        <v>103</v>
      </c>
      <c r="D53" s="2004" t="s">
        <v>336</v>
      </c>
      <c r="E53" s="2004"/>
      <c r="F53" s="2004"/>
      <c r="G53" s="2004"/>
      <c r="H53" s="1997" t="s">
        <v>47</v>
      </c>
      <c r="I53" s="1997"/>
    </row>
    <row r="54" spans="1:9" s="176" customFormat="1" ht="23.15" customHeight="1" x14ac:dyDescent="0.3">
      <c r="A54" s="2001"/>
      <c r="B54" s="1990"/>
      <c r="C54" s="524" t="s">
        <v>92</v>
      </c>
      <c r="D54" s="2004" t="s">
        <v>337</v>
      </c>
      <c r="E54" s="2004"/>
      <c r="F54" s="2004"/>
      <c r="G54" s="2004"/>
      <c r="H54" s="1997" t="s">
        <v>47</v>
      </c>
      <c r="I54" s="1997"/>
    </row>
    <row r="55" spans="1:9" s="176" customFormat="1" ht="33" customHeight="1" x14ac:dyDescent="0.3">
      <c r="A55" s="2001"/>
      <c r="B55" s="516" t="s">
        <v>338</v>
      </c>
      <c r="C55" s="538" t="s">
        <v>107</v>
      </c>
      <c r="D55" s="2004" t="s">
        <v>339</v>
      </c>
      <c r="E55" s="2004"/>
      <c r="F55" s="2004"/>
      <c r="G55" s="2004"/>
      <c r="H55" s="1997" t="s">
        <v>47</v>
      </c>
      <c r="I55" s="1997"/>
    </row>
    <row r="56" spans="1:9" s="176" customFormat="1" ht="23.15" customHeight="1" x14ac:dyDescent="0.3">
      <c r="A56" s="2001"/>
      <c r="B56" s="567"/>
      <c r="C56" s="535" t="s">
        <v>109</v>
      </c>
      <c r="D56" s="540" t="s">
        <v>340</v>
      </c>
      <c r="E56" s="540"/>
      <c r="F56" s="540"/>
      <c r="G56" s="568"/>
      <c r="H56" s="1997" t="s">
        <v>47</v>
      </c>
      <c r="I56" s="1997"/>
    </row>
    <row r="57" spans="1:9" s="176" customFormat="1" ht="33" customHeight="1" x14ac:dyDescent="0.3">
      <c r="A57" s="2001"/>
      <c r="B57" s="567"/>
      <c r="C57" s="524" t="s">
        <v>111</v>
      </c>
      <c r="D57" s="2004" t="s">
        <v>341</v>
      </c>
      <c r="E57" s="2004"/>
      <c r="F57" s="2004"/>
      <c r="G57" s="2004"/>
      <c r="H57" s="1997" t="s">
        <v>47</v>
      </c>
      <c r="I57" s="1997"/>
    </row>
    <row r="58" spans="1:9" s="176" customFormat="1" ht="23.15" customHeight="1" x14ac:dyDescent="0.3">
      <c r="A58" s="2001"/>
      <c r="B58" s="567"/>
      <c r="C58" s="524" t="s">
        <v>183</v>
      </c>
      <c r="D58" s="2004" t="s">
        <v>342</v>
      </c>
      <c r="E58" s="2004"/>
      <c r="F58" s="2004"/>
      <c r="G58" s="2004"/>
      <c r="H58" s="1997" t="s">
        <v>47</v>
      </c>
      <c r="I58" s="1997"/>
    </row>
    <row r="59" spans="1:9" s="176" customFormat="1" ht="18.75" customHeight="1" x14ac:dyDescent="0.3">
      <c r="A59" s="1975">
        <f>A51-0.01</f>
        <v>-2.0999999999999979</v>
      </c>
      <c r="B59" s="1986" t="s">
        <v>343</v>
      </c>
      <c r="C59" s="1993" t="s">
        <v>344</v>
      </c>
      <c r="D59" s="1993"/>
      <c r="E59" s="502">
        <v>1</v>
      </c>
      <c r="F59" s="503"/>
      <c r="G59" s="504"/>
      <c r="H59" s="1989" t="s">
        <v>47</v>
      </c>
      <c r="I59" s="1989"/>
    </row>
    <row r="60" spans="1:9" s="176" customFormat="1" ht="34.5" customHeight="1" x14ac:dyDescent="0.3">
      <c r="A60" s="1975"/>
      <c r="B60" s="1986"/>
      <c r="C60" s="1995" t="s">
        <v>345</v>
      </c>
      <c r="D60" s="1995"/>
      <c r="E60" s="506">
        <v>2</v>
      </c>
      <c r="F60" s="507" t="s">
        <v>83</v>
      </c>
      <c r="G60" s="564">
        <f>A76</f>
        <v>-2.1199999999999974</v>
      </c>
      <c r="H60" s="1989"/>
      <c r="I60" s="1989"/>
    </row>
    <row r="61" spans="1:9" s="176" customFormat="1" ht="23.15" customHeight="1" x14ac:dyDescent="0.3">
      <c r="A61" s="2001">
        <f>A59-0.01</f>
        <v>-2.1099999999999977</v>
      </c>
      <c r="B61" s="1990" t="s">
        <v>346</v>
      </c>
      <c r="C61" s="528" t="s">
        <v>86</v>
      </c>
      <c r="D61" s="2002" t="s">
        <v>347</v>
      </c>
      <c r="E61" s="2002"/>
      <c r="F61" s="2002"/>
      <c r="G61" s="2002"/>
      <c r="H61" s="1997" t="s">
        <v>47</v>
      </c>
      <c r="I61" s="1997"/>
    </row>
    <row r="62" spans="1:9" s="176" customFormat="1" ht="23.15" customHeight="1" x14ac:dyDescent="0.3">
      <c r="A62" s="2001"/>
      <c r="B62" s="1990"/>
      <c r="C62" s="535" t="s">
        <v>89</v>
      </c>
      <c r="D62" s="1999" t="s">
        <v>348</v>
      </c>
      <c r="E62" s="1999"/>
      <c r="F62" s="1999"/>
      <c r="G62" s="1999"/>
      <c r="H62" s="1997" t="s">
        <v>47</v>
      </c>
      <c r="I62" s="1997"/>
    </row>
    <row r="63" spans="1:9" s="176" customFormat="1" ht="23.15" customHeight="1" x14ac:dyDescent="0.3">
      <c r="A63" s="2001"/>
      <c r="B63" s="1990"/>
      <c r="C63" s="524" t="s">
        <v>103</v>
      </c>
      <c r="D63" s="1999" t="s">
        <v>349</v>
      </c>
      <c r="E63" s="1999"/>
      <c r="F63" s="1999"/>
      <c r="G63" s="1999"/>
      <c r="H63" s="1997" t="s">
        <v>47</v>
      </c>
      <c r="I63" s="1997"/>
    </row>
    <row r="64" spans="1:9" s="176" customFormat="1" ht="23.15" customHeight="1" x14ac:dyDescent="0.3">
      <c r="A64" s="2001"/>
      <c r="B64" s="1990"/>
      <c r="C64" s="541" t="s">
        <v>92</v>
      </c>
      <c r="D64" s="1999" t="s">
        <v>350</v>
      </c>
      <c r="E64" s="1999"/>
      <c r="F64" s="1999"/>
      <c r="G64" s="1999"/>
      <c r="H64" s="1997" t="s">
        <v>47</v>
      </c>
      <c r="I64" s="1997"/>
    </row>
    <row r="65" spans="1:9" s="176" customFormat="1" ht="23.15" customHeight="1" x14ac:dyDescent="0.3">
      <c r="A65" s="2001"/>
      <c r="B65" s="2003" t="s">
        <v>351</v>
      </c>
      <c r="C65" s="538" t="s">
        <v>107</v>
      </c>
      <c r="D65" s="1999" t="s">
        <v>352</v>
      </c>
      <c r="E65" s="1999"/>
      <c r="F65" s="1999"/>
      <c r="G65" s="1999"/>
      <c r="H65" s="1997" t="s">
        <v>47</v>
      </c>
      <c r="I65" s="1997"/>
    </row>
    <row r="66" spans="1:9" s="176" customFormat="1" ht="23.15" customHeight="1" x14ac:dyDescent="0.3">
      <c r="A66" s="2001"/>
      <c r="B66" s="2003"/>
      <c r="C66" s="538" t="s">
        <v>109</v>
      </c>
      <c r="D66" s="2004" t="s">
        <v>353</v>
      </c>
      <c r="E66" s="2004"/>
      <c r="F66" s="2004"/>
      <c r="G66" s="2004"/>
      <c r="H66" s="1997" t="s">
        <v>47</v>
      </c>
      <c r="I66" s="1997"/>
    </row>
    <row r="67" spans="1:9" s="176" customFormat="1" ht="23.15" customHeight="1" x14ac:dyDescent="0.3">
      <c r="A67" s="2001"/>
      <c r="B67" s="2003"/>
      <c r="C67" s="538" t="s">
        <v>111</v>
      </c>
      <c r="D67" s="1999" t="s">
        <v>354</v>
      </c>
      <c r="E67" s="1999"/>
      <c r="F67" s="1999"/>
      <c r="G67" s="1999"/>
      <c r="H67" s="1997" t="s">
        <v>47</v>
      </c>
      <c r="I67" s="1997"/>
    </row>
    <row r="68" spans="1:9" s="176" customFormat="1" ht="33.75" customHeight="1" x14ac:dyDescent="0.3">
      <c r="A68" s="2001"/>
      <c r="B68" s="2003"/>
      <c r="C68" s="517" t="s">
        <v>183</v>
      </c>
      <c r="D68" s="1999" t="s">
        <v>355</v>
      </c>
      <c r="E68" s="1999"/>
      <c r="F68" s="1999"/>
      <c r="G68" s="1999"/>
      <c r="H68" s="1997" t="s">
        <v>47</v>
      </c>
      <c r="I68" s="1997"/>
    </row>
    <row r="69" spans="1:9" s="176" customFormat="1" ht="23.15" customHeight="1" x14ac:dyDescent="0.3">
      <c r="A69" s="2001"/>
      <c r="B69" s="2003"/>
      <c r="C69" s="541" t="s">
        <v>196</v>
      </c>
      <c r="D69" s="1999" t="s">
        <v>356</v>
      </c>
      <c r="E69" s="1999"/>
      <c r="F69" s="1999"/>
      <c r="G69" s="1999"/>
      <c r="H69" s="1997" t="s">
        <v>47</v>
      </c>
      <c r="I69" s="1997"/>
    </row>
    <row r="70" spans="1:9" s="176" customFormat="1" ht="23.15" customHeight="1" x14ac:dyDescent="0.3">
      <c r="A70" s="2001"/>
      <c r="B70" s="570"/>
      <c r="C70" s="517" t="s">
        <v>198</v>
      </c>
      <c r="D70" s="1999" t="s">
        <v>357</v>
      </c>
      <c r="E70" s="1999"/>
      <c r="F70" s="1999"/>
      <c r="G70" s="1999"/>
      <c r="H70" s="1997" t="s">
        <v>47</v>
      </c>
      <c r="I70" s="1997"/>
    </row>
    <row r="71" spans="1:9" s="176" customFormat="1" ht="23.15" customHeight="1" x14ac:dyDescent="0.3">
      <c r="A71" s="2001"/>
      <c r="B71" s="540"/>
      <c r="C71" s="517" t="s">
        <v>200</v>
      </c>
      <c r="D71" s="1999" t="s">
        <v>358</v>
      </c>
      <c r="E71" s="1999"/>
      <c r="F71" s="1999"/>
      <c r="G71" s="1999"/>
      <c r="H71" s="1997" t="s">
        <v>47</v>
      </c>
      <c r="I71" s="1997"/>
    </row>
    <row r="72" spans="1:9" s="176" customFormat="1" ht="23.15" customHeight="1" x14ac:dyDescent="0.3">
      <c r="A72" s="2001"/>
      <c r="B72" s="540"/>
      <c r="C72" s="517" t="s">
        <v>200</v>
      </c>
      <c r="D72" s="1999" t="s">
        <v>359</v>
      </c>
      <c r="E72" s="1999"/>
      <c r="F72" s="1999"/>
      <c r="G72" s="1999"/>
      <c r="H72" s="1997" t="s">
        <v>47</v>
      </c>
      <c r="I72" s="1997"/>
    </row>
    <row r="73" spans="1:9" s="176" customFormat="1" ht="23.15" customHeight="1" x14ac:dyDescent="0.3">
      <c r="A73" s="2001"/>
      <c r="B73" s="540"/>
      <c r="C73" s="541" t="s">
        <v>202</v>
      </c>
      <c r="D73" s="1996" t="s">
        <v>360</v>
      </c>
      <c r="E73" s="1996"/>
      <c r="F73" s="1996"/>
      <c r="G73" s="1996"/>
      <c r="H73" s="1997" t="s">
        <v>47</v>
      </c>
      <c r="I73" s="1997"/>
    </row>
    <row r="74" spans="1:9" s="176" customFormat="1" ht="23.15" customHeight="1" x14ac:dyDescent="0.3">
      <c r="A74" s="2001"/>
      <c r="B74" s="540"/>
      <c r="C74" s="538" t="s">
        <v>204</v>
      </c>
      <c r="D74" s="1998" t="s">
        <v>361</v>
      </c>
      <c r="E74" s="1998"/>
      <c r="F74" s="1998"/>
      <c r="G74" s="1998"/>
      <c r="H74" s="1997" t="s">
        <v>47</v>
      </c>
      <c r="I74" s="1997"/>
    </row>
    <row r="75" spans="1:9" s="176" customFormat="1" ht="23.15" customHeight="1" x14ac:dyDescent="0.3">
      <c r="A75" s="2001"/>
      <c r="B75" s="571"/>
      <c r="C75" s="538" t="s">
        <v>362</v>
      </c>
      <c r="D75" s="1998" t="s">
        <v>287</v>
      </c>
      <c r="E75" s="1998"/>
      <c r="F75" s="1998"/>
      <c r="G75" s="1998"/>
      <c r="H75" s="1997" t="s">
        <v>47</v>
      </c>
      <c r="I75" s="1997"/>
    </row>
    <row r="76" spans="1:9" s="176" customFormat="1" ht="54.75" customHeight="1" x14ac:dyDescent="0.3">
      <c r="A76" s="500">
        <f>A61-0.01</f>
        <v>-2.1199999999999974</v>
      </c>
      <c r="B76" s="501" t="s">
        <v>363</v>
      </c>
      <c r="C76" s="1986"/>
      <c r="D76" s="1986"/>
      <c r="E76" s="1986"/>
      <c r="F76" s="1986"/>
      <c r="G76" s="1986"/>
      <c r="H76" s="2000" t="s">
        <v>50</v>
      </c>
      <c r="I76" s="2000"/>
    </row>
    <row r="77" spans="1:9" s="176" customFormat="1" ht="20.25" customHeight="1" x14ac:dyDescent="0.3">
      <c r="A77" s="1975">
        <f>A76-0.01</f>
        <v>-2.1299999999999972</v>
      </c>
      <c r="B77" s="1986" t="s">
        <v>364</v>
      </c>
      <c r="C77" s="1993" t="s">
        <v>365</v>
      </c>
      <c r="D77" s="1993"/>
      <c r="E77" s="572">
        <v>1</v>
      </c>
      <c r="F77" s="503"/>
      <c r="G77" s="573"/>
      <c r="H77" s="1989" t="s">
        <v>47</v>
      </c>
      <c r="I77" s="1989"/>
    </row>
    <row r="78" spans="1:9" s="176" customFormat="1" ht="19.5" customHeight="1" x14ac:dyDescent="0.3">
      <c r="A78" s="1975"/>
      <c r="B78" s="1986"/>
      <c r="C78" s="1994" t="s">
        <v>366</v>
      </c>
      <c r="D78" s="1994"/>
      <c r="E78" s="560">
        <v>2</v>
      </c>
      <c r="F78" s="561"/>
      <c r="G78" s="574"/>
      <c r="H78" s="1989"/>
      <c r="I78" s="1989"/>
    </row>
    <row r="79" spans="1:9" s="176" customFormat="1" ht="24.75" customHeight="1" x14ac:dyDescent="0.3">
      <c r="A79" s="1975"/>
      <c r="B79" s="1986"/>
      <c r="C79" s="1995" t="s">
        <v>345</v>
      </c>
      <c r="D79" s="1995"/>
      <c r="E79" s="563">
        <v>3</v>
      </c>
      <c r="F79" s="531"/>
      <c r="G79" s="575"/>
      <c r="H79" s="1989"/>
      <c r="I79" s="1989"/>
    </row>
    <row r="80" spans="1:9" s="578" customFormat="1" ht="54" customHeight="1" x14ac:dyDescent="0.3">
      <c r="A80" s="576">
        <f>A77-0.01</f>
        <v>-2.139999999999997</v>
      </c>
      <c r="B80" s="577" t="s">
        <v>367</v>
      </c>
      <c r="C80" s="1990"/>
      <c r="D80" s="1990"/>
      <c r="E80" s="1990"/>
      <c r="F80" s="1990"/>
      <c r="G80" s="1990"/>
      <c r="H80" s="1978" t="s">
        <v>47</v>
      </c>
      <c r="I80" s="1978"/>
    </row>
    <row r="81" spans="1:9" s="578" customFormat="1" ht="18" customHeight="1" x14ac:dyDescent="0.3">
      <c r="A81" s="579"/>
      <c r="B81" s="570" t="s">
        <v>368</v>
      </c>
      <c r="C81" s="505"/>
      <c r="D81" s="555"/>
      <c r="E81" s="555"/>
      <c r="F81" s="555"/>
      <c r="G81" s="580"/>
      <c r="H81" s="1978"/>
      <c r="I81" s="1978"/>
    </row>
    <row r="82" spans="1:9" s="176" customFormat="1" ht="54" customHeight="1" x14ac:dyDescent="0.3">
      <c r="A82" s="581">
        <f>A80-0.01</f>
        <v>-2.1499999999999968</v>
      </c>
      <c r="B82" s="582" t="s">
        <v>369</v>
      </c>
      <c r="C82" s="1990"/>
      <c r="D82" s="1990"/>
      <c r="E82" s="1990"/>
      <c r="F82" s="1990"/>
      <c r="G82" s="1990"/>
      <c r="H82" s="1989" t="s">
        <v>47</v>
      </c>
      <c r="I82" s="1989"/>
    </row>
    <row r="83" spans="1:9" s="176" customFormat="1" ht="25.5" customHeight="1" x14ac:dyDescent="0.3">
      <c r="A83" s="583"/>
      <c r="B83" s="570" t="s">
        <v>368</v>
      </c>
      <c r="C83" s="505"/>
      <c r="D83" s="555"/>
      <c r="E83" s="555"/>
      <c r="F83" s="555"/>
      <c r="G83" s="580"/>
      <c r="H83" s="1989"/>
      <c r="I83" s="1989"/>
    </row>
    <row r="84" spans="1:9" s="176" customFormat="1" ht="70.5" customHeight="1" x14ac:dyDescent="0.3">
      <c r="A84" s="513">
        <f>A82-0.01</f>
        <v>-2.1599999999999966</v>
      </c>
      <c r="B84" s="577" t="s">
        <v>370</v>
      </c>
      <c r="C84" s="1991"/>
      <c r="D84" s="1991"/>
      <c r="E84" s="1991"/>
      <c r="F84" s="1991"/>
      <c r="G84" s="1991"/>
      <c r="H84" s="1992" t="s">
        <v>47</v>
      </c>
      <c r="I84" s="1992"/>
    </row>
    <row r="85" spans="1:9" s="176" customFormat="1" ht="18" customHeight="1" x14ac:dyDescent="0.3">
      <c r="A85" s="583"/>
      <c r="B85" s="554" t="s">
        <v>368</v>
      </c>
      <c r="C85" s="555"/>
      <c r="D85" s="555"/>
      <c r="E85" s="555"/>
      <c r="F85" s="555"/>
      <c r="G85" s="580"/>
      <c r="H85" s="584"/>
      <c r="I85" s="585"/>
    </row>
    <row r="86" spans="1:9" s="176" customFormat="1" ht="33.75" customHeight="1" x14ac:dyDescent="0.3">
      <c r="A86" s="1987" t="s">
        <v>371</v>
      </c>
      <c r="B86" s="1987"/>
      <c r="C86" s="1987"/>
      <c r="D86" s="1987"/>
      <c r="E86" s="1987"/>
      <c r="F86" s="1987"/>
      <c r="G86" s="1987"/>
      <c r="H86" s="1987"/>
      <c r="I86" s="1987"/>
    </row>
    <row r="87" spans="1:9" s="176" customFormat="1" ht="69.75" customHeight="1" x14ac:dyDescent="0.3">
      <c r="A87" s="513">
        <f>A84-0.01</f>
        <v>-2.1699999999999964</v>
      </c>
      <c r="B87" s="577" t="s">
        <v>372</v>
      </c>
      <c r="C87" s="1988" t="s">
        <v>373</v>
      </c>
      <c r="D87" s="1988"/>
      <c r="E87" s="586"/>
      <c r="F87" s="587" t="s">
        <v>83</v>
      </c>
      <c r="G87" s="588">
        <f>A90</f>
        <v>-2.1899999999999959</v>
      </c>
      <c r="H87" s="1989" t="s">
        <v>47</v>
      </c>
      <c r="I87" s="1989"/>
    </row>
    <row r="88" spans="1:9" s="176" customFormat="1" ht="21" customHeight="1" x14ac:dyDescent="0.3">
      <c r="A88" s="1975">
        <f>A87-0.01</f>
        <v>-2.1799999999999962</v>
      </c>
      <c r="B88" s="1986" t="s">
        <v>374</v>
      </c>
      <c r="C88" s="1981" t="s">
        <v>39</v>
      </c>
      <c r="D88" s="1981"/>
      <c r="E88" s="502">
        <v>1</v>
      </c>
      <c r="F88" s="503"/>
      <c r="G88" s="504"/>
      <c r="H88" s="1978" t="s">
        <v>47</v>
      </c>
      <c r="I88" s="1978"/>
    </row>
    <row r="89" spans="1:9" s="176" customFormat="1" ht="33" customHeight="1" x14ac:dyDescent="0.3">
      <c r="A89" s="1975"/>
      <c r="B89" s="1986"/>
      <c r="C89" s="1982" t="s">
        <v>40</v>
      </c>
      <c r="D89" s="1982"/>
      <c r="E89" s="506">
        <v>2</v>
      </c>
      <c r="F89" s="507"/>
      <c r="G89" s="589"/>
      <c r="H89" s="1978"/>
      <c r="I89" s="1978"/>
    </row>
    <row r="90" spans="1:9" s="176" customFormat="1" ht="105" customHeight="1" x14ac:dyDescent="0.3">
      <c r="A90" s="500">
        <f>A88-0.01</f>
        <v>-2.1899999999999959</v>
      </c>
      <c r="B90" s="527" t="s">
        <v>375</v>
      </c>
      <c r="C90" s="1984" t="s">
        <v>373</v>
      </c>
      <c r="D90" s="1984"/>
      <c r="E90" s="590"/>
      <c r="F90" s="507" t="s">
        <v>83</v>
      </c>
      <c r="G90" s="508">
        <f>A93</f>
        <v>-2.2099999999999955</v>
      </c>
      <c r="H90" s="1978" t="s">
        <v>47</v>
      </c>
      <c r="I90" s="1978"/>
    </row>
    <row r="91" spans="1:9" s="176" customFormat="1" ht="24.75" customHeight="1" x14ac:dyDescent="0.3">
      <c r="A91" s="1975">
        <f>A90-0.01</f>
        <v>-2.1999999999999957</v>
      </c>
      <c r="B91" s="1986" t="s">
        <v>376</v>
      </c>
      <c r="C91" s="1981" t="s">
        <v>39</v>
      </c>
      <c r="D91" s="1981"/>
      <c r="E91" s="502">
        <v>1</v>
      </c>
      <c r="F91" s="503"/>
      <c r="G91" s="504"/>
      <c r="H91" s="1978" t="s">
        <v>47</v>
      </c>
      <c r="I91" s="1978"/>
    </row>
    <row r="92" spans="1:9" s="176" customFormat="1" ht="31.5" customHeight="1" x14ac:dyDescent="0.3">
      <c r="A92" s="1975"/>
      <c r="B92" s="1986"/>
      <c r="C92" s="1982" t="s">
        <v>40</v>
      </c>
      <c r="D92" s="1982"/>
      <c r="E92" s="506">
        <v>2</v>
      </c>
      <c r="F92" s="507"/>
      <c r="G92" s="589"/>
      <c r="H92" s="1978"/>
      <c r="I92" s="1978"/>
    </row>
    <row r="93" spans="1:9" s="176" customFormat="1" ht="71.25" customHeight="1" x14ac:dyDescent="0.3">
      <c r="A93" s="513">
        <f>A91-0.01</f>
        <v>-2.2099999999999955</v>
      </c>
      <c r="B93" s="511" t="s">
        <v>377</v>
      </c>
      <c r="C93" s="1984" t="s">
        <v>373</v>
      </c>
      <c r="D93" s="1984"/>
      <c r="E93" s="591"/>
      <c r="F93" s="507" t="s">
        <v>83</v>
      </c>
      <c r="G93" s="508">
        <f>A96</f>
        <v>-2.2299999999999951</v>
      </c>
      <c r="H93" s="1985"/>
      <c r="I93" s="1985"/>
    </row>
    <row r="94" spans="1:9" s="176" customFormat="1" ht="16.5" customHeight="1" x14ac:dyDescent="0.3">
      <c r="A94" s="1975">
        <f>A93-0.01</f>
        <v>-2.2199999999999953</v>
      </c>
      <c r="B94" s="1986" t="s">
        <v>378</v>
      </c>
      <c r="C94" s="1981" t="s">
        <v>39</v>
      </c>
      <c r="D94" s="1981"/>
      <c r="E94" s="502">
        <v>1</v>
      </c>
      <c r="F94" s="503"/>
      <c r="G94" s="504"/>
      <c r="H94" s="1978" t="s">
        <v>47</v>
      </c>
      <c r="I94" s="1978"/>
    </row>
    <row r="95" spans="1:9" s="176" customFormat="1" ht="38.25" customHeight="1" x14ac:dyDescent="0.3">
      <c r="A95" s="1975"/>
      <c r="B95" s="1986"/>
      <c r="C95" s="1982" t="s">
        <v>40</v>
      </c>
      <c r="D95" s="1982"/>
      <c r="E95" s="506">
        <v>2</v>
      </c>
      <c r="F95" s="507"/>
      <c r="G95" s="589"/>
      <c r="H95" s="1978"/>
      <c r="I95" s="1978"/>
    </row>
    <row r="96" spans="1:9" s="176" customFormat="1" ht="16.5" customHeight="1" x14ac:dyDescent="0.3">
      <c r="A96" s="1975">
        <f>A94-0.01</f>
        <v>-2.2299999999999951</v>
      </c>
      <c r="B96" s="1980" t="s">
        <v>379</v>
      </c>
      <c r="C96" s="1981" t="s">
        <v>39</v>
      </c>
      <c r="D96" s="1981"/>
      <c r="E96" s="502">
        <v>1</v>
      </c>
      <c r="F96" s="503"/>
      <c r="G96" s="504"/>
      <c r="H96" s="1978" t="s">
        <v>47</v>
      </c>
      <c r="I96" s="1978"/>
    </row>
    <row r="97" spans="1:10" s="176" customFormat="1" ht="38.25" customHeight="1" x14ac:dyDescent="0.3">
      <c r="A97" s="1975"/>
      <c r="B97" s="1980"/>
      <c r="C97" s="1982" t="s">
        <v>40</v>
      </c>
      <c r="D97" s="1982"/>
      <c r="E97" s="506">
        <v>2</v>
      </c>
      <c r="F97" s="507" t="s">
        <v>83</v>
      </c>
      <c r="G97" s="508">
        <f>'3 Ressource humaine'!$A$4</f>
        <v>-3.01</v>
      </c>
      <c r="H97" s="1978"/>
      <c r="I97" s="1978"/>
    </row>
    <row r="98" spans="1:10" s="176" customFormat="1" ht="16.5" customHeight="1" x14ac:dyDescent="0.3">
      <c r="A98" s="1975">
        <f>A96-0.01</f>
        <v>-2.2399999999999949</v>
      </c>
      <c r="B98" s="1983" t="s">
        <v>380</v>
      </c>
      <c r="C98" s="1977" t="s">
        <v>39</v>
      </c>
      <c r="D98" s="1977"/>
      <c r="E98" s="592">
        <v>1</v>
      </c>
      <c r="F98" s="593"/>
      <c r="G98" s="594"/>
      <c r="H98" s="1978" t="s">
        <v>47</v>
      </c>
      <c r="I98" s="1978"/>
    </row>
    <row r="99" spans="1:10" s="176" customFormat="1" ht="25.5" customHeight="1" x14ac:dyDescent="0.3">
      <c r="A99" s="1975"/>
      <c r="B99" s="1983"/>
      <c r="C99" s="1979" t="s">
        <v>40</v>
      </c>
      <c r="D99" s="1979"/>
      <c r="E99" s="595">
        <v>2</v>
      </c>
      <c r="F99" s="587"/>
      <c r="G99" s="596"/>
      <c r="H99" s="1978"/>
      <c r="I99" s="1978"/>
    </row>
    <row r="100" spans="1:10" s="176" customFormat="1" ht="16.5" customHeight="1" x14ac:dyDescent="0.3">
      <c r="A100" s="1975">
        <f>A98-0.01</f>
        <v>-2.2499999999999947</v>
      </c>
      <c r="B100" s="1976" t="s">
        <v>381</v>
      </c>
      <c r="C100" s="1977" t="s">
        <v>39</v>
      </c>
      <c r="D100" s="1977"/>
      <c r="E100" s="592">
        <v>1</v>
      </c>
      <c r="F100" s="593"/>
      <c r="G100" s="594"/>
      <c r="H100" s="1978" t="s">
        <v>47</v>
      </c>
      <c r="I100" s="1978"/>
    </row>
    <row r="101" spans="1:10" s="176" customFormat="1" ht="39" customHeight="1" x14ac:dyDescent="0.3">
      <c r="A101" s="1975"/>
      <c r="B101" s="1976"/>
      <c r="C101" s="1979" t="s">
        <v>40</v>
      </c>
      <c r="D101" s="1979"/>
      <c r="E101" s="595">
        <v>2</v>
      </c>
      <c r="F101" s="587"/>
      <c r="G101" s="596"/>
      <c r="H101" s="1978"/>
      <c r="I101" s="1978"/>
      <c r="J101" s="224"/>
    </row>
    <row r="102" spans="1:10" x14ac:dyDescent="0.3">
      <c r="A102" s="597"/>
      <c r="B102" s="598"/>
      <c r="C102" s="598"/>
      <c r="D102" s="598"/>
      <c r="E102" s="599"/>
      <c r="F102" s="600"/>
      <c r="G102" s="601"/>
      <c r="H102" s="602"/>
      <c r="I102" s="602"/>
    </row>
    <row r="103" spans="1:10" x14ac:dyDescent="0.3">
      <c r="A103" s="597"/>
      <c r="B103" s="598"/>
      <c r="C103" s="598"/>
      <c r="D103" s="598"/>
      <c r="E103" s="599"/>
      <c r="F103" s="600"/>
      <c r="G103" s="601"/>
      <c r="H103" s="602"/>
      <c r="I103" s="602"/>
    </row>
    <row r="104" spans="1:10" x14ac:dyDescent="0.3">
      <c r="A104" s="597"/>
      <c r="B104" s="598"/>
      <c r="C104" s="598"/>
      <c r="D104" s="598"/>
      <c r="E104" s="599"/>
      <c r="F104" s="600"/>
      <c r="G104" s="601"/>
      <c r="H104" s="602"/>
      <c r="I104" s="602"/>
    </row>
    <row r="105" spans="1:10" x14ac:dyDescent="0.3">
      <c r="A105" s="597"/>
      <c r="B105" s="598"/>
      <c r="C105" s="598"/>
      <c r="D105" s="598"/>
      <c r="E105" s="599"/>
      <c r="F105" s="600"/>
      <c r="G105" s="601"/>
      <c r="H105" s="602"/>
      <c r="I105" s="602"/>
    </row>
    <row r="106" spans="1:10" x14ac:dyDescent="0.3">
      <c r="A106" s="597"/>
      <c r="B106" s="598"/>
      <c r="C106" s="598"/>
      <c r="D106" s="598"/>
      <c r="E106" s="599"/>
      <c r="F106" s="600"/>
      <c r="G106" s="601"/>
      <c r="H106" s="602"/>
      <c r="I106" s="602"/>
    </row>
    <row r="107" spans="1:10" x14ac:dyDescent="0.3">
      <c r="A107" s="597"/>
      <c r="B107" s="598"/>
      <c r="C107" s="598"/>
      <c r="D107" s="598"/>
      <c r="E107" s="599"/>
      <c r="F107" s="600"/>
      <c r="G107" s="601"/>
      <c r="H107" s="602"/>
      <c r="I107" s="602"/>
    </row>
    <row r="108" spans="1:10" x14ac:dyDescent="0.3">
      <c r="A108" s="597"/>
      <c r="B108" s="598"/>
      <c r="C108" s="598"/>
      <c r="D108" s="598"/>
      <c r="E108" s="599"/>
      <c r="F108" s="600"/>
      <c r="G108" s="601"/>
      <c r="H108" s="602"/>
      <c r="I108" s="602"/>
    </row>
    <row r="109" spans="1:10" x14ac:dyDescent="0.3">
      <c r="A109" s="597"/>
      <c r="B109" s="598"/>
      <c r="C109" s="598"/>
      <c r="D109" s="598"/>
      <c r="E109" s="599"/>
      <c r="F109" s="600"/>
      <c r="G109" s="601"/>
      <c r="H109" s="602"/>
      <c r="I109" s="602"/>
    </row>
    <row r="110" spans="1:10" x14ac:dyDescent="0.3">
      <c r="A110" s="597"/>
      <c r="B110" s="598"/>
      <c r="C110" s="598"/>
      <c r="D110" s="598"/>
      <c r="E110" s="599"/>
      <c r="F110" s="600"/>
      <c r="G110" s="601"/>
      <c r="H110" s="602"/>
      <c r="I110" s="602"/>
    </row>
    <row r="111" spans="1:10" x14ac:dyDescent="0.3">
      <c r="A111" s="597"/>
      <c r="B111" s="598"/>
      <c r="C111" s="598"/>
      <c r="D111" s="598"/>
      <c r="E111" s="599"/>
      <c r="F111" s="600"/>
      <c r="G111" s="601"/>
      <c r="H111" s="602"/>
      <c r="I111" s="602"/>
    </row>
    <row r="112" spans="1:10" x14ac:dyDescent="0.3">
      <c r="A112" s="597"/>
      <c r="B112" s="598"/>
      <c r="C112" s="598"/>
      <c r="D112" s="598"/>
      <c r="E112" s="599"/>
      <c r="F112" s="600"/>
      <c r="G112" s="601"/>
      <c r="H112" s="602"/>
      <c r="I112" s="602"/>
    </row>
    <row r="113" spans="1:9" x14ac:dyDescent="0.3">
      <c r="A113" s="597"/>
      <c r="B113" s="598"/>
      <c r="C113" s="598"/>
      <c r="D113" s="598"/>
      <c r="E113" s="599"/>
      <c r="F113" s="600"/>
      <c r="G113" s="601"/>
      <c r="H113" s="602"/>
      <c r="I113" s="602"/>
    </row>
    <row r="114" spans="1:9" x14ac:dyDescent="0.3">
      <c r="A114" s="597"/>
      <c r="B114" s="598"/>
      <c r="C114" s="598"/>
      <c r="D114" s="598"/>
      <c r="E114" s="599"/>
      <c r="F114" s="600"/>
      <c r="G114" s="601"/>
      <c r="H114" s="602"/>
      <c r="I114" s="602"/>
    </row>
    <row r="115" spans="1:9" x14ac:dyDescent="0.3">
      <c r="A115" s="597"/>
      <c r="B115" s="598"/>
      <c r="C115" s="598"/>
      <c r="D115" s="598"/>
      <c r="E115" s="599"/>
      <c r="F115" s="600"/>
      <c r="G115" s="601"/>
      <c r="H115" s="602"/>
      <c r="I115" s="602"/>
    </row>
    <row r="116" spans="1:9" x14ac:dyDescent="0.3">
      <c r="A116" s="597"/>
      <c r="B116" s="598"/>
      <c r="C116" s="598"/>
      <c r="D116" s="598"/>
      <c r="E116" s="599"/>
      <c r="F116" s="600"/>
      <c r="G116" s="601"/>
      <c r="H116" s="602"/>
      <c r="I116" s="602"/>
    </row>
    <row r="117" spans="1:9" x14ac:dyDescent="0.3">
      <c r="A117" s="597"/>
      <c r="B117" s="598"/>
      <c r="C117" s="598"/>
      <c r="D117" s="598"/>
      <c r="E117" s="599"/>
      <c r="F117" s="600"/>
      <c r="G117" s="601"/>
      <c r="H117" s="602"/>
      <c r="I117" s="602"/>
    </row>
    <row r="118" spans="1:9" x14ac:dyDescent="0.3">
      <c r="A118" s="597"/>
      <c r="B118" s="598"/>
      <c r="C118" s="598"/>
      <c r="D118" s="598"/>
      <c r="E118" s="599"/>
      <c r="F118" s="600"/>
      <c r="G118" s="601"/>
      <c r="H118" s="602"/>
      <c r="I118" s="602"/>
    </row>
    <row r="119" spans="1:9" x14ac:dyDescent="0.3">
      <c r="A119" s="597"/>
      <c r="B119" s="598"/>
      <c r="C119" s="598"/>
      <c r="D119" s="598"/>
      <c r="E119" s="599"/>
      <c r="F119" s="600"/>
      <c r="G119" s="601"/>
      <c r="H119" s="602"/>
      <c r="I119" s="602"/>
    </row>
    <row r="120" spans="1:9" x14ac:dyDescent="0.3">
      <c r="A120" s="597"/>
      <c r="B120" s="598"/>
      <c r="C120" s="598"/>
      <c r="D120" s="598"/>
      <c r="E120" s="599"/>
      <c r="F120" s="600"/>
      <c r="G120" s="601"/>
      <c r="H120" s="602"/>
      <c r="I120" s="602"/>
    </row>
    <row r="121" spans="1:9" x14ac:dyDescent="0.3">
      <c r="A121" s="597"/>
      <c r="B121" s="598"/>
      <c r="C121" s="598"/>
      <c r="D121" s="598"/>
      <c r="E121" s="599"/>
      <c r="F121" s="600"/>
      <c r="G121" s="601"/>
      <c r="H121" s="602"/>
      <c r="I121" s="602"/>
    </row>
    <row r="122" spans="1:9" x14ac:dyDescent="0.3">
      <c r="A122" s="597"/>
      <c r="B122" s="598"/>
      <c r="C122" s="598"/>
      <c r="D122" s="598"/>
      <c r="E122" s="599"/>
      <c r="F122" s="600"/>
      <c r="G122" s="601"/>
      <c r="H122" s="602"/>
      <c r="I122" s="602"/>
    </row>
    <row r="123" spans="1:9" x14ac:dyDescent="0.3">
      <c r="A123" s="597"/>
      <c r="B123" s="598"/>
      <c r="C123" s="598"/>
      <c r="D123" s="598"/>
      <c r="E123" s="599"/>
      <c r="F123" s="600"/>
      <c r="G123" s="601"/>
      <c r="H123" s="602"/>
      <c r="I123" s="602"/>
    </row>
    <row r="124" spans="1:9" x14ac:dyDescent="0.3">
      <c r="A124" s="597"/>
      <c r="B124" s="598"/>
      <c r="C124" s="598"/>
      <c r="D124" s="598"/>
      <c r="E124" s="599"/>
      <c r="F124" s="600"/>
      <c r="G124" s="601"/>
      <c r="H124" s="602"/>
      <c r="I124" s="602"/>
    </row>
    <row r="125" spans="1:9" x14ac:dyDescent="0.3">
      <c r="A125" s="597"/>
      <c r="B125" s="598"/>
      <c r="C125" s="598"/>
      <c r="D125" s="598"/>
      <c r="E125" s="599"/>
      <c r="F125" s="600"/>
      <c r="G125" s="601"/>
      <c r="H125" s="602"/>
      <c r="I125" s="602"/>
    </row>
    <row r="126" spans="1:9" x14ac:dyDescent="0.3">
      <c r="A126" s="597"/>
      <c r="B126" s="598"/>
      <c r="C126" s="598"/>
      <c r="D126" s="598"/>
      <c r="E126" s="599"/>
      <c r="F126" s="600"/>
      <c r="G126" s="601"/>
      <c r="H126" s="602"/>
      <c r="I126" s="602"/>
    </row>
    <row r="127" spans="1:9" x14ac:dyDescent="0.3">
      <c r="A127" s="597"/>
      <c r="B127" s="598"/>
      <c r="C127" s="598"/>
      <c r="D127" s="598"/>
      <c r="E127" s="599"/>
      <c r="F127" s="600"/>
      <c r="G127" s="601"/>
      <c r="H127" s="602"/>
      <c r="I127" s="602"/>
    </row>
    <row r="128" spans="1:9" x14ac:dyDescent="0.3">
      <c r="A128" s="597"/>
      <c r="B128" s="598"/>
      <c r="C128" s="598"/>
      <c r="D128" s="598"/>
      <c r="E128" s="599"/>
      <c r="F128" s="600"/>
      <c r="G128" s="601"/>
      <c r="H128" s="602"/>
      <c r="I128" s="602"/>
    </row>
    <row r="129" spans="1:9" x14ac:dyDescent="0.3">
      <c r="A129" s="597"/>
      <c r="B129" s="598"/>
      <c r="C129" s="598"/>
      <c r="D129" s="598"/>
      <c r="E129" s="599"/>
      <c r="F129" s="600"/>
      <c r="G129" s="601"/>
      <c r="H129" s="602"/>
      <c r="I129" s="602"/>
    </row>
    <row r="130" spans="1:9" x14ac:dyDescent="0.3">
      <c r="A130" s="597"/>
      <c r="B130" s="598"/>
      <c r="C130" s="598"/>
      <c r="D130" s="598"/>
      <c r="E130" s="599"/>
      <c r="F130" s="600"/>
      <c r="G130" s="601"/>
      <c r="H130" s="602"/>
      <c r="I130" s="602"/>
    </row>
    <row r="131" spans="1:9" x14ac:dyDescent="0.3">
      <c r="A131" s="597"/>
      <c r="B131" s="598"/>
      <c r="C131" s="598"/>
      <c r="D131" s="598"/>
      <c r="E131" s="599"/>
      <c r="F131" s="600"/>
      <c r="G131" s="601"/>
      <c r="H131" s="602"/>
      <c r="I131" s="602"/>
    </row>
    <row r="132" spans="1:9" x14ac:dyDescent="0.3">
      <c r="A132" s="597"/>
      <c r="B132" s="598"/>
      <c r="C132" s="598"/>
      <c r="D132" s="598"/>
      <c r="E132" s="599"/>
      <c r="F132" s="600"/>
      <c r="G132" s="601"/>
      <c r="H132" s="602"/>
      <c r="I132" s="602"/>
    </row>
    <row r="133" spans="1:9" x14ac:dyDescent="0.3">
      <c r="A133" s="597"/>
      <c r="B133" s="598"/>
      <c r="C133" s="598"/>
      <c r="D133" s="598"/>
      <c r="E133" s="599"/>
      <c r="F133" s="600"/>
      <c r="G133" s="601"/>
      <c r="H133" s="602"/>
      <c r="I133" s="602"/>
    </row>
    <row r="134" spans="1:9" x14ac:dyDescent="0.3">
      <c r="A134" s="597"/>
      <c r="B134" s="598"/>
      <c r="C134" s="598"/>
      <c r="D134" s="598"/>
      <c r="E134" s="599"/>
      <c r="F134" s="600"/>
      <c r="G134" s="601"/>
      <c r="H134" s="602"/>
      <c r="I134" s="602"/>
    </row>
    <row r="135" spans="1:9" x14ac:dyDescent="0.3">
      <c r="A135" s="597"/>
      <c r="B135" s="598"/>
      <c r="C135" s="598"/>
      <c r="D135" s="598"/>
      <c r="E135" s="599"/>
      <c r="F135" s="600"/>
      <c r="G135" s="601"/>
      <c r="H135" s="602"/>
      <c r="I135" s="602"/>
    </row>
    <row r="136" spans="1:9" x14ac:dyDescent="0.3">
      <c r="A136" s="597"/>
      <c r="B136" s="598"/>
      <c r="C136" s="598"/>
      <c r="D136" s="598"/>
      <c r="E136" s="599"/>
      <c r="F136" s="600"/>
      <c r="G136" s="601"/>
      <c r="H136" s="602"/>
      <c r="I136" s="602"/>
    </row>
    <row r="137" spans="1:9" x14ac:dyDescent="0.3">
      <c r="A137" s="597"/>
      <c r="B137" s="598"/>
      <c r="C137" s="598"/>
      <c r="D137" s="598"/>
      <c r="E137" s="599"/>
      <c r="F137" s="600"/>
      <c r="G137" s="601"/>
      <c r="H137" s="602"/>
      <c r="I137" s="602"/>
    </row>
    <row r="138" spans="1:9" x14ac:dyDescent="0.3">
      <c r="A138" s="597"/>
      <c r="B138" s="598"/>
      <c r="C138" s="598"/>
      <c r="D138" s="598"/>
      <c r="E138" s="599"/>
      <c r="F138" s="600"/>
      <c r="G138" s="601"/>
      <c r="H138" s="602"/>
      <c r="I138" s="602"/>
    </row>
    <row r="139" spans="1:9" x14ac:dyDescent="0.3">
      <c r="A139" s="597"/>
      <c r="B139" s="598"/>
      <c r="C139" s="598"/>
      <c r="D139" s="598"/>
      <c r="E139" s="599"/>
      <c r="F139" s="600"/>
      <c r="G139" s="601"/>
      <c r="H139" s="602"/>
      <c r="I139" s="602"/>
    </row>
    <row r="140" spans="1:9" x14ac:dyDescent="0.3">
      <c r="A140" s="597"/>
      <c r="B140" s="598"/>
      <c r="C140" s="598"/>
      <c r="D140" s="598"/>
      <c r="E140" s="599"/>
      <c r="F140" s="600"/>
      <c r="G140" s="601"/>
      <c r="H140" s="602"/>
      <c r="I140" s="602"/>
    </row>
    <row r="141" spans="1:9" x14ac:dyDescent="0.3">
      <c r="A141" s="597"/>
      <c r="B141" s="598"/>
      <c r="C141" s="598"/>
      <c r="D141" s="598"/>
      <c r="E141" s="599"/>
      <c r="F141" s="600"/>
      <c r="G141" s="601"/>
      <c r="H141" s="602"/>
      <c r="I141" s="602"/>
    </row>
    <row r="142" spans="1:9" x14ac:dyDescent="0.3">
      <c r="A142" s="597"/>
      <c r="B142" s="598"/>
      <c r="C142" s="598"/>
      <c r="D142" s="598"/>
      <c r="E142" s="599"/>
      <c r="F142" s="600"/>
      <c r="G142" s="601"/>
      <c r="H142" s="602"/>
      <c r="I142" s="602"/>
    </row>
    <row r="143" spans="1:9" x14ac:dyDescent="0.3">
      <c r="A143" s="597"/>
      <c r="B143" s="598"/>
      <c r="C143" s="598"/>
      <c r="D143" s="598"/>
      <c r="E143" s="599"/>
      <c r="F143" s="600"/>
      <c r="G143" s="601"/>
      <c r="H143" s="602"/>
      <c r="I143" s="602"/>
    </row>
    <row r="144" spans="1:9" x14ac:dyDescent="0.3">
      <c r="A144" s="597"/>
      <c r="B144" s="598"/>
      <c r="C144" s="598"/>
      <c r="D144" s="598"/>
      <c r="E144" s="599"/>
      <c r="F144" s="600"/>
      <c r="G144" s="601"/>
      <c r="H144" s="602"/>
      <c r="I144" s="602"/>
    </row>
    <row r="145" spans="1:9" x14ac:dyDescent="0.3">
      <c r="A145" s="597"/>
      <c r="B145" s="598"/>
      <c r="C145" s="598"/>
      <c r="D145" s="598"/>
      <c r="E145" s="599"/>
      <c r="F145" s="600"/>
      <c r="G145" s="601"/>
      <c r="H145" s="602"/>
      <c r="I145" s="602"/>
    </row>
    <row r="146" spans="1:9" x14ac:dyDescent="0.3">
      <c r="A146" s="597"/>
      <c r="B146" s="598"/>
      <c r="C146" s="598"/>
      <c r="D146" s="598"/>
      <c r="E146" s="599"/>
      <c r="F146" s="600"/>
      <c r="G146" s="601"/>
      <c r="H146" s="602"/>
      <c r="I146" s="602"/>
    </row>
    <row r="147" spans="1:9" x14ac:dyDescent="0.3">
      <c r="A147" s="597"/>
      <c r="B147" s="598"/>
      <c r="C147" s="598"/>
      <c r="D147" s="598"/>
      <c r="E147" s="599"/>
      <c r="F147" s="600"/>
      <c r="G147" s="601"/>
      <c r="H147" s="602"/>
      <c r="I147" s="602"/>
    </row>
    <row r="148" spans="1:9" x14ac:dyDescent="0.3">
      <c r="A148" s="597"/>
      <c r="B148" s="598"/>
      <c r="C148" s="598"/>
      <c r="D148" s="598"/>
      <c r="E148" s="599"/>
      <c r="F148" s="600"/>
      <c r="G148" s="601"/>
      <c r="H148" s="602"/>
      <c r="I148" s="602"/>
    </row>
    <row r="149" spans="1:9" x14ac:dyDescent="0.3">
      <c r="A149" s="597"/>
      <c r="B149" s="598"/>
      <c r="C149" s="598"/>
      <c r="D149" s="598"/>
      <c r="E149" s="599"/>
      <c r="F149" s="600"/>
      <c r="G149" s="601"/>
      <c r="H149" s="602"/>
      <c r="I149" s="602"/>
    </row>
    <row r="150" spans="1:9" x14ac:dyDescent="0.3">
      <c r="A150" s="597"/>
      <c r="B150" s="598"/>
      <c r="C150" s="598"/>
      <c r="D150" s="598"/>
      <c r="E150" s="599"/>
      <c r="F150" s="600"/>
      <c r="G150" s="601"/>
      <c r="H150" s="602"/>
      <c r="I150" s="602"/>
    </row>
    <row r="151" spans="1:9" x14ac:dyDescent="0.3">
      <c r="A151" s="597"/>
      <c r="B151" s="598"/>
      <c r="C151" s="598"/>
      <c r="D151" s="598"/>
      <c r="E151" s="599"/>
      <c r="F151" s="600"/>
      <c r="G151" s="601"/>
      <c r="H151" s="602"/>
      <c r="I151" s="602"/>
    </row>
    <row r="152" spans="1:9" x14ac:dyDescent="0.3">
      <c r="A152" s="597"/>
      <c r="B152" s="598"/>
      <c r="C152" s="598"/>
      <c r="D152" s="598"/>
      <c r="E152" s="599"/>
      <c r="F152" s="600"/>
      <c r="G152" s="601"/>
      <c r="H152" s="602"/>
      <c r="I152" s="602"/>
    </row>
    <row r="153" spans="1:9" x14ac:dyDescent="0.3">
      <c r="A153" s="597"/>
      <c r="B153" s="598"/>
      <c r="C153" s="598"/>
      <c r="D153" s="598"/>
      <c r="E153" s="599"/>
      <c r="F153" s="600"/>
      <c r="G153" s="601"/>
      <c r="H153" s="602"/>
      <c r="I153" s="602"/>
    </row>
    <row r="154" spans="1:9" x14ac:dyDescent="0.3">
      <c r="A154" s="597"/>
      <c r="B154" s="598"/>
      <c r="C154" s="598"/>
      <c r="D154" s="598"/>
      <c r="E154" s="599"/>
      <c r="F154" s="600"/>
      <c r="G154" s="601"/>
      <c r="H154" s="602"/>
      <c r="I154" s="602"/>
    </row>
    <row r="155" spans="1:9" x14ac:dyDescent="0.3">
      <c r="A155" s="597"/>
      <c r="B155" s="598"/>
      <c r="C155" s="598"/>
      <c r="D155" s="598"/>
      <c r="E155" s="599"/>
      <c r="F155" s="600"/>
      <c r="G155" s="601"/>
      <c r="H155" s="602"/>
      <c r="I155" s="602"/>
    </row>
    <row r="156" spans="1:9" x14ac:dyDescent="0.3">
      <c r="A156" s="597"/>
      <c r="B156" s="598"/>
      <c r="C156" s="598"/>
      <c r="D156" s="598"/>
      <c r="E156" s="599"/>
      <c r="F156" s="600"/>
      <c r="G156" s="601"/>
      <c r="H156" s="602"/>
      <c r="I156" s="602"/>
    </row>
    <row r="157" spans="1:9" x14ac:dyDescent="0.3">
      <c r="A157" s="597"/>
      <c r="B157" s="598"/>
      <c r="C157" s="598"/>
      <c r="D157" s="598"/>
      <c r="E157" s="599"/>
      <c r="F157" s="600"/>
      <c r="G157" s="601"/>
      <c r="H157" s="602"/>
      <c r="I157" s="602"/>
    </row>
    <row r="158" spans="1:9" x14ac:dyDescent="0.3">
      <c r="A158" s="597"/>
      <c r="B158" s="598"/>
      <c r="C158" s="598"/>
      <c r="D158" s="598"/>
      <c r="E158" s="599"/>
      <c r="F158" s="600"/>
      <c r="G158" s="601"/>
      <c r="H158" s="602"/>
      <c r="I158" s="602"/>
    </row>
    <row r="159" spans="1:9" x14ac:dyDescent="0.3">
      <c r="A159" s="597"/>
      <c r="B159" s="598"/>
      <c r="C159" s="598"/>
      <c r="D159" s="598"/>
      <c r="E159" s="599"/>
      <c r="F159" s="600"/>
      <c r="G159" s="601"/>
      <c r="H159" s="602"/>
      <c r="I159" s="602"/>
    </row>
    <row r="160" spans="1:9" x14ac:dyDescent="0.3">
      <c r="A160" s="597"/>
      <c r="B160" s="598"/>
      <c r="C160" s="598"/>
      <c r="D160" s="598"/>
      <c r="E160" s="599"/>
      <c r="F160" s="600"/>
      <c r="G160" s="601"/>
      <c r="H160" s="602"/>
      <c r="I160" s="602"/>
    </row>
    <row r="161" spans="1:9" x14ac:dyDescent="0.3">
      <c r="A161" s="597"/>
      <c r="B161" s="598"/>
      <c r="C161" s="598"/>
      <c r="D161" s="598"/>
      <c r="E161" s="599"/>
      <c r="F161" s="600"/>
      <c r="G161" s="601"/>
      <c r="H161" s="602"/>
      <c r="I161" s="602"/>
    </row>
    <row r="162" spans="1:9" x14ac:dyDescent="0.3">
      <c r="A162" s="597"/>
      <c r="B162" s="598"/>
      <c r="C162" s="598"/>
      <c r="D162" s="598"/>
      <c r="E162" s="599"/>
      <c r="F162" s="600"/>
      <c r="G162" s="601"/>
      <c r="H162" s="602"/>
      <c r="I162" s="602"/>
    </row>
    <row r="163" spans="1:9" x14ac:dyDescent="0.3">
      <c r="A163" s="597"/>
      <c r="B163" s="598"/>
      <c r="C163" s="598"/>
      <c r="D163" s="598"/>
      <c r="E163" s="599"/>
      <c r="F163" s="600"/>
      <c r="G163" s="601"/>
      <c r="H163" s="602"/>
      <c r="I163" s="602"/>
    </row>
    <row r="164" spans="1:9" x14ac:dyDescent="0.3">
      <c r="A164" s="597"/>
      <c r="B164" s="598"/>
      <c r="C164" s="598"/>
      <c r="D164" s="598"/>
      <c r="E164" s="599"/>
      <c r="F164" s="600"/>
      <c r="G164" s="601"/>
      <c r="H164" s="602"/>
      <c r="I164" s="602"/>
    </row>
    <row r="165" spans="1:9" x14ac:dyDescent="0.3">
      <c r="A165" s="597"/>
      <c r="B165" s="598"/>
      <c r="C165" s="598"/>
      <c r="D165" s="598"/>
      <c r="E165" s="599"/>
      <c r="F165" s="600"/>
      <c r="G165" s="601"/>
      <c r="H165" s="602"/>
      <c r="I165" s="602"/>
    </row>
    <row r="166" spans="1:9" x14ac:dyDescent="0.3">
      <c r="A166" s="597"/>
      <c r="B166" s="598"/>
      <c r="C166" s="598"/>
      <c r="D166" s="598"/>
      <c r="E166" s="599"/>
      <c r="F166" s="600"/>
      <c r="G166" s="601"/>
      <c r="H166" s="602"/>
      <c r="I166" s="602"/>
    </row>
    <row r="167" spans="1:9" x14ac:dyDescent="0.3">
      <c r="A167" s="597"/>
      <c r="B167" s="598"/>
      <c r="C167" s="598"/>
      <c r="D167" s="598"/>
      <c r="E167" s="599"/>
      <c r="F167" s="600"/>
      <c r="G167" s="601"/>
      <c r="H167" s="602"/>
      <c r="I167" s="602"/>
    </row>
    <row r="168" spans="1:9" x14ac:dyDescent="0.3">
      <c r="A168" s="597"/>
      <c r="B168" s="598"/>
      <c r="C168" s="598"/>
      <c r="D168" s="598"/>
      <c r="E168" s="599"/>
      <c r="F168" s="600"/>
      <c r="G168" s="601"/>
      <c r="H168" s="602"/>
      <c r="I168" s="602"/>
    </row>
    <row r="169" spans="1:9" x14ac:dyDescent="0.3">
      <c r="A169" s="597"/>
      <c r="B169" s="598"/>
      <c r="C169" s="598"/>
      <c r="D169" s="598"/>
      <c r="E169" s="599"/>
      <c r="F169" s="600"/>
      <c r="G169" s="601"/>
      <c r="H169" s="602"/>
      <c r="I169" s="602"/>
    </row>
    <row r="170" spans="1:9" x14ac:dyDescent="0.3">
      <c r="A170" s="597"/>
      <c r="B170" s="598"/>
      <c r="C170" s="598"/>
      <c r="D170" s="598"/>
      <c r="E170" s="599"/>
      <c r="F170" s="600"/>
      <c r="G170" s="601"/>
      <c r="H170" s="602"/>
      <c r="I170" s="602"/>
    </row>
    <row r="171" spans="1:9" x14ac:dyDescent="0.3">
      <c r="A171" s="597"/>
      <c r="B171" s="598"/>
      <c r="C171" s="598"/>
      <c r="D171" s="598"/>
      <c r="E171" s="599"/>
      <c r="F171" s="600"/>
      <c r="G171" s="601"/>
      <c r="H171" s="602"/>
      <c r="I171" s="602"/>
    </row>
    <row r="172" spans="1:9" x14ac:dyDescent="0.3">
      <c r="A172" s="597"/>
      <c r="B172" s="598"/>
      <c r="C172" s="598"/>
      <c r="D172" s="598"/>
      <c r="E172" s="599"/>
      <c r="F172" s="600"/>
      <c r="G172" s="601"/>
      <c r="H172" s="602"/>
      <c r="I172" s="602"/>
    </row>
    <row r="173" spans="1:9" x14ac:dyDescent="0.3">
      <c r="A173" s="597"/>
      <c r="B173" s="598"/>
      <c r="C173" s="598"/>
      <c r="D173" s="598"/>
      <c r="E173" s="599"/>
      <c r="F173" s="600"/>
      <c r="G173" s="601"/>
      <c r="H173" s="602"/>
      <c r="I173" s="602"/>
    </row>
    <row r="174" spans="1:9" x14ac:dyDescent="0.3">
      <c r="A174" s="597"/>
      <c r="B174" s="598"/>
      <c r="C174" s="598"/>
      <c r="D174" s="598"/>
      <c r="E174" s="599"/>
      <c r="F174" s="600"/>
      <c r="G174" s="601"/>
      <c r="H174" s="602"/>
      <c r="I174" s="602"/>
    </row>
    <row r="175" spans="1:9" x14ac:dyDescent="0.3">
      <c r="A175" s="597"/>
      <c r="B175" s="598"/>
      <c r="C175" s="598"/>
      <c r="D175" s="598"/>
      <c r="E175" s="599"/>
      <c r="F175" s="600"/>
      <c r="G175" s="601"/>
      <c r="H175" s="602"/>
      <c r="I175" s="602"/>
    </row>
    <row r="176" spans="1:9" x14ac:dyDescent="0.3">
      <c r="A176" s="597"/>
      <c r="B176" s="598"/>
      <c r="C176" s="598"/>
      <c r="D176" s="598"/>
      <c r="E176" s="599"/>
      <c r="F176" s="600"/>
      <c r="G176" s="601"/>
      <c r="H176" s="602"/>
      <c r="I176" s="602"/>
    </row>
    <row r="177" spans="1:9" x14ac:dyDescent="0.3">
      <c r="A177" s="597"/>
      <c r="B177" s="598"/>
      <c r="C177" s="598"/>
      <c r="D177" s="598"/>
      <c r="E177" s="599"/>
      <c r="F177" s="600"/>
      <c r="G177" s="601"/>
      <c r="H177" s="602"/>
      <c r="I177" s="602"/>
    </row>
    <row r="178" spans="1:9" x14ac:dyDescent="0.3">
      <c r="A178" s="597"/>
      <c r="B178" s="598"/>
      <c r="C178" s="598"/>
      <c r="D178" s="598"/>
      <c r="E178" s="599"/>
      <c r="F178" s="600"/>
      <c r="G178" s="601"/>
      <c r="H178" s="602"/>
      <c r="I178" s="602"/>
    </row>
    <row r="179" spans="1:9" x14ac:dyDescent="0.3">
      <c r="A179" s="597"/>
      <c r="B179" s="598"/>
      <c r="C179" s="598"/>
      <c r="D179" s="598"/>
      <c r="E179" s="599"/>
      <c r="F179" s="600"/>
      <c r="G179" s="601"/>
      <c r="H179" s="602"/>
      <c r="I179" s="602"/>
    </row>
    <row r="180" spans="1:9" x14ac:dyDescent="0.3">
      <c r="A180" s="597"/>
      <c r="B180" s="598"/>
      <c r="C180" s="598"/>
      <c r="D180" s="598"/>
      <c r="E180" s="599"/>
      <c r="F180" s="600"/>
      <c r="G180" s="601"/>
      <c r="H180" s="602"/>
      <c r="I180" s="602"/>
    </row>
  </sheetData>
  <sheetProtection selectLockedCells="1" selectUnlockedCells="1"/>
  <mergeCells count="199">
    <mergeCell ref="A6:A15"/>
    <mergeCell ref="D6:G6"/>
    <mergeCell ref="H6:I6"/>
    <mergeCell ref="H7:I7"/>
    <mergeCell ref="H8:I8"/>
    <mergeCell ref="H9:I9"/>
    <mergeCell ref="B10:B12"/>
    <mergeCell ref="D10:G10"/>
    <mergeCell ref="H1:I1"/>
    <mergeCell ref="A2:I2"/>
    <mergeCell ref="A3:A4"/>
    <mergeCell ref="B3:B4"/>
    <mergeCell ref="C3:D3"/>
    <mergeCell ref="H3:I4"/>
    <mergeCell ref="C4:D4"/>
    <mergeCell ref="H10:I10"/>
    <mergeCell ref="H11:I11"/>
    <mergeCell ref="H12:I12"/>
    <mergeCell ref="D14:G14"/>
    <mergeCell ref="H14:I14"/>
    <mergeCell ref="D15:G15"/>
    <mergeCell ref="H15:I15"/>
    <mergeCell ref="C5:G5"/>
    <mergeCell ref="H5:I5"/>
    <mergeCell ref="D21:F21"/>
    <mergeCell ref="H21:I21"/>
    <mergeCell ref="A22:A23"/>
    <mergeCell ref="B22:B23"/>
    <mergeCell ref="C22:D22"/>
    <mergeCell ref="H22:I23"/>
    <mergeCell ref="C23:D23"/>
    <mergeCell ref="C16:G16"/>
    <mergeCell ref="H16:I16"/>
    <mergeCell ref="A17:A21"/>
    <mergeCell ref="B17:B21"/>
    <mergeCell ref="D17:G17"/>
    <mergeCell ref="H17:I17"/>
    <mergeCell ref="H18:I18"/>
    <mergeCell ref="H19:I19"/>
    <mergeCell ref="D20:F20"/>
    <mergeCell ref="H20:I20"/>
    <mergeCell ref="D27:G27"/>
    <mergeCell ref="H27:I27"/>
    <mergeCell ref="B28:B29"/>
    <mergeCell ref="H28:I28"/>
    <mergeCell ref="D29:G29"/>
    <mergeCell ref="H29:I29"/>
    <mergeCell ref="B24:B26"/>
    <mergeCell ref="D24:G24"/>
    <mergeCell ref="H24:I24"/>
    <mergeCell ref="D25:G25"/>
    <mergeCell ref="H25:I25"/>
    <mergeCell ref="D26:G26"/>
    <mergeCell ref="H26:I26"/>
    <mergeCell ref="D33:G33"/>
    <mergeCell ref="H33:I33"/>
    <mergeCell ref="D34:G34"/>
    <mergeCell ref="H34:I34"/>
    <mergeCell ref="D35:G35"/>
    <mergeCell ref="H35:I35"/>
    <mergeCell ref="D30:G30"/>
    <mergeCell ref="H30:I30"/>
    <mergeCell ref="D31:G31"/>
    <mergeCell ref="H31:I31"/>
    <mergeCell ref="D32:G32"/>
    <mergeCell ref="H32:I32"/>
    <mergeCell ref="D39:F39"/>
    <mergeCell ref="H39:I39"/>
    <mergeCell ref="D40:F40"/>
    <mergeCell ref="H40:I40"/>
    <mergeCell ref="D41:G41"/>
    <mergeCell ref="H41:I41"/>
    <mergeCell ref="D36:G36"/>
    <mergeCell ref="H36:I36"/>
    <mergeCell ref="D37:G37"/>
    <mergeCell ref="H37:I37"/>
    <mergeCell ref="D38:G38"/>
    <mergeCell ref="H38:I38"/>
    <mergeCell ref="A48:A50"/>
    <mergeCell ref="B48:B49"/>
    <mergeCell ref="C48:D48"/>
    <mergeCell ref="H48:I50"/>
    <mergeCell ref="C49:D49"/>
    <mergeCell ref="C50:D50"/>
    <mergeCell ref="D42:G42"/>
    <mergeCell ref="H42:I42"/>
    <mergeCell ref="D43:G43"/>
    <mergeCell ref="H43:I43"/>
    <mergeCell ref="H44:I44"/>
    <mergeCell ref="B45:B46"/>
    <mergeCell ref="C45:D45"/>
    <mergeCell ref="H45:I47"/>
    <mergeCell ref="C46:D46"/>
    <mergeCell ref="C47:D47"/>
    <mergeCell ref="H55:I55"/>
    <mergeCell ref="H56:I56"/>
    <mergeCell ref="D57:G57"/>
    <mergeCell ref="H57:I57"/>
    <mergeCell ref="D58:G58"/>
    <mergeCell ref="H58:I58"/>
    <mergeCell ref="A51:A58"/>
    <mergeCell ref="B51:B54"/>
    <mergeCell ref="D51:G51"/>
    <mergeCell ref="H51:I51"/>
    <mergeCell ref="H52:I52"/>
    <mergeCell ref="D53:G53"/>
    <mergeCell ref="H53:I53"/>
    <mergeCell ref="D54:G54"/>
    <mergeCell ref="H54:I54"/>
    <mergeCell ref="D55:G55"/>
    <mergeCell ref="A59:A60"/>
    <mergeCell ref="B59:B60"/>
    <mergeCell ref="C59:D59"/>
    <mergeCell ref="H59:I60"/>
    <mergeCell ref="C60:D60"/>
    <mergeCell ref="A61:A75"/>
    <mergeCell ref="B61:B64"/>
    <mergeCell ref="D61:G61"/>
    <mergeCell ref="H61:I61"/>
    <mergeCell ref="D62:G62"/>
    <mergeCell ref="H62:I62"/>
    <mergeCell ref="D63:G63"/>
    <mergeCell ref="H63:I63"/>
    <mergeCell ref="D64:G64"/>
    <mergeCell ref="H64:I64"/>
    <mergeCell ref="B65:B69"/>
    <mergeCell ref="D65:G65"/>
    <mergeCell ref="H65:I65"/>
    <mergeCell ref="D66:G66"/>
    <mergeCell ref="H66:I66"/>
    <mergeCell ref="D70:G70"/>
    <mergeCell ref="H70:I70"/>
    <mergeCell ref="D71:G71"/>
    <mergeCell ref="H71:I71"/>
    <mergeCell ref="D72:G72"/>
    <mergeCell ref="H72:I72"/>
    <mergeCell ref="D67:G67"/>
    <mergeCell ref="H67:I67"/>
    <mergeCell ref="D68:G68"/>
    <mergeCell ref="H68:I68"/>
    <mergeCell ref="D69:G69"/>
    <mergeCell ref="H69:I69"/>
    <mergeCell ref="C76:G76"/>
    <mergeCell ref="H76:I76"/>
    <mergeCell ref="A77:A79"/>
    <mergeCell ref="B77:B79"/>
    <mergeCell ref="C77:D77"/>
    <mergeCell ref="H77:I79"/>
    <mergeCell ref="C78:D78"/>
    <mergeCell ref="C79:D79"/>
    <mergeCell ref="D73:G73"/>
    <mergeCell ref="H73:I73"/>
    <mergeCell ref="D74:G74"/>
    <mergeCell ref="H74:I74"/>
    <mergeCell ref="D75:G75"/>
    <mergeCell ref="H75:I75"/>
    <mergeCell ref="A86:I86"/>
    <mergeCell ref="C87:D87"/>
    <mergeCell ref="H87:I87"/>
    <mergeCell ref="A88:A89"/>
    <mergeCell ref="B88:B89"/>
    <mergeCell ref="C88:D88"/>
    <mergeCell ref="H88:I89"/>
    <mergeCell ref="C89:D89"/>
    <mergeCell ref="C80:G80"/>
    <mergeCell ref="H80:I81"/>
    <mergeCell ref="C82:G82"/>
    <mergeCell ref="H82:I83"/>
    <mergeCell ref="C84:G84"/>
    <mergeCell ref="H84:I84"/>
    <mergeCell ref="C93:D93"/>
    <mergeCell ref="H93:I93"/>
    <mergeCell ref="A94:A95"/>
    <mergeCell ref="B94:B95"/>
    <mergeCell ref="C94:D94"/>
    <mergeCell ref="H94:I95"/>
    <mergeCell ref="C95:D95"/>
    <mergeCell ref="C90:D90"/>
    <mergeCell ref="H90:I90"/>
    <mergeCell ref="A91:A92"/>
    <mergeCell ref="B91:B92"/>
    <mergeCell ref="C91:D91"/>
    <mergeCell ref="H91:I92"/>
    <mergeCell ref="C92:D92"/>
    <mergeCell ref="A100:A101"/>
    <mergeCell ref="B100:B101"/>
    <mergeCell ref="C100:D100"/>
    <mergeCell ref="H100:I101"/>
    <mergeCell ref="C101:D101"/>
    <mergeCell ref="A96:A97"/>
    <mergeCell ref="B96:B97"/>
    <mergeCell ref="C96:D96"/>
    <mergeCell ref="H96:I97"/>
    <mergeCell ref="C97:D97"/>
    <mergeCell ref="A98:A99"/>
    <mergeCell ref="B98:B99"/>
    <mergeCell ref="C98:D98"/>
    <mergeCell ref="H98:I99"/>
    <mergeCell ref="C99:D99"/>
  </mergeCells>
  <printOptions horizontalCentered="1"/>
  <pageMargins left="0.39374999999999999" right="0.39374999999999999" top="0.39375000000000004" bottom="0.39375000000000004" header="3.9583333333333331E-2" footer="3.9583333333333331E-2"/>
  <pageSetup paperSize="9" scale="59" firstPageNumber="0" orientation="portrait" horizontalDpi="300" verticalDpi="300" r:id="rId1"/>
  <headerFooter alignWithMargins="0">
    <oddHeader>&amp;RF1: Evaluation des FOSA</oddHeader>
    <oddFooter>&amp;LSection 2: Administration et Gestion&amp;R&amp;P / &amp;N</oddFooter>
  </headerFooter>
  <rowBreaks count="2" manualBreakCount="2">
    <brk id="44" max="16383" man="1"/>
    <brk id="5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82"/>
  <sheetViews>
    <sheetView view="pageBreakPreview" zoomScale="110" zoomScaleNormal="150" zoomScaleSheetLayoutView="110" workbookViewId="0"/>
  </sheetViews>
  <sheetFormatPr defaultColWidth="10.81640625" defaultRowHeight="13" x14ac:dyDescent="0.3"/>
  <cols>
    <col min="1" max="1" width="12.26953125" style="603" customWidth="1"/>
    <col min="2" max="2" width="31" style="604" customWidth="1"/>
    <col min="3" max="3" width="17.7265625" style="604" customWidth="1"/>
    <col min="4" max="4" width="5.7265625" style="605" customWidth="1"/>
    <col min="5" max="5" width="11.26953125" style="604" customWidth="1"/>
    <col min="6" max="6" width="9" style="604" customWidth="1"/>
    <col min="7" max="7" width="4.26953125" style="606" customWidth="1"/>
    <col min="8" max="8" width="3.26953125" style="606" customWidth="1"/>
    <col min="9" max="9" width="4.453125" style="606" customWidth="1"/>
    <col min="10" max="10" width="19.453125" style="606" customWidth="1"/>
    <col min="11" max="11" width="9.54296875" style="607" customWidth="1"/>
    <col min="12" max="15" width="10.81640625" style="607" customWidth="1"/>
    <col min="16" max="16" width="8" style="607" customWidth="1"/>
    <col min="17" max="16384" width="10.81640625" style="607"/>
  </cols>
  <sheetData>
    <row r="1" spans="1:10" s="609" customFormat="1" ht="30" customHeight="1" x14ac:dyDescent="0.25">
      <c r="A1" s="608">
        <f>-3</f>
        <v>-3</v>
      </c>
      <c r="B1" s="2059" t="s">
        <v>382</v>
      </c>
      <c r="C1" s="2059"/>
      <c r="D1" s="2059"/>
      <c r="E1" s="2059"/>
      <c r="F1" s="2059"/>
      <c r="G1" s="2059"/>
      <c r="H1" s="2059"/>
      <c r="I1" s="2059"/>
      <c r="J1" s="2059"/>
    </row>
    <row r="2" spans="1:10" s="499" customFormat="1" ht="39" customHeight="1" x14ac:dyDescent="0.25">
      <c r="A2" s="2023" t="s">
        <v>383</v>
      </c>
      <c r="B2" s="2023"/>
      <c r="C2" s="2023"/>
      <c r="D2" s="2023"/>
      <c r="E2" s="2023"/>
      <c r="F2" s="2023"/>
      <c r="G2" s="2023"/>
      <c r="H2" s="2023"/>
      <c r="I2" s="2023"/>
      <c r="J2" s="2023"/>
    </row>
    <row r="3" spans="1:10" s="499" customFormat="1" ht="30" customHeight="1" x14ac:dyDescent="0.25">
      <c r="A3" s="610" t="s">
        <v>42</v>
      </c>
      <c r="B3" s="2060" t="s">
        <v>384</v>
      </c>
      <c r="C3" s="2060"/>
      <c r="D3" s="2060"/>
      <c r="E3" s="2060"/>
      <c r="F3" s="2060"/>
      <c r="G3" s="2061" t="s">
        <v>44</v>
      </c>
      <c r="H3" s="2061"/>
      <c r="I3" s="2061"/>
      <c r="J3" s="2061"/>
    </row>
    <row r="4" spans="1:10" s="176" customFormat="1" ht="28.5" customHeight="1" x14ac:dyDescent="0.3">
      <c r="A4" s="2001">
        <f>A1-0.01</f>
        <v>-3.01</v>
      </c>
      <c r="B4" s="1990" t="s">
        <v>385</v>
      </c>
      <c r="C4" s="2055" t="s">
        <v>386</v>
      </c>
      <c r="D4" s="2055"/>
      <c r="E4" s="2055"/>
      <c r="F4" s="2055"/>
      <c r="G4" s="1992" t="s">
        <v>47</v>
      </c>
      <c r="H4" s="1992"/>
      <c r="I4" s="1992"/>
      <c r="J4" s="1992"/>
    </row>
    <row r="5" spans="1:10" s="176" customFormat="1" ht="23.15" customHeight="1" x14ac:dyDescent="0.3">
      <c r="A5" s="2001"/>
      <c r="B5" s="1990"/>
      <c r="C5" s="2051" t="s">
        <v>387</v>
      </c>
      <c r="D5" s="2051"/>
      <c r="E5" s="2051"/>
      <c r="F5" s="2051"/>
      <c r="G5" s="2000" t="s">
        <v>47</v>
      </c>
      <c r="H5" s="2000"/>
      <c r="I5" s="2000"/>
      <c r="J5" s="2000"/>
    </row>
    <row r="6" spans="1:10" s="176" customFormat="1" ht="26.25" customHeight="1" x14ac:dyDescent="0.3">
      <c r="A6" s="2001"/>
      <c r="B6" s="1990"/>
      <c r="C6" s="2051" t="s">
        <v>388</v>
      </c>
      <c r="D6" s="2051"/>
      <c r="E6" s="2051"/>
      <c r="F6" s="2051"/>
      <c r="G6" s="1997" t="s">
        <v>47</v>
      </c>
      <c r="H6" s="1997"/>
      <c r="I6" s="1997"/>
      <c r="J6" s="1997"/>
    </row>
    <row r="7" spans="1:10" s="176" customFormat="1" ht="27" customHeight="1" x14ac:dyDescent="0.3">
      <c r="A7" s="2001"/>
      <c r="B7" s="2062" t="s">
        <v>389</v>
      </c>
      <c r="C7" s="2051" t="s">
        <v>390</v>
      </c>
      <c r="D7" s="2051"/>
      <c r="E7" s="2051"/>
      <c r="F7" s="2051"/>
      <c r="G7" s="1997" t="s">
        <v>47</v>
      </c>
      <c r="H7" s="1997"/>
      <c r="I7" s="1997"/>
      <c r="J7" s="1997"/>
    </row>
    <row r="8" spans="1:10" s="176" customFormat="1" ht="23.15" customHeight="1" x14ac:dyDescent="0.3">
      <c r="A8" s="2001"/>
      <c r="B8" s="2062"/>
      <c r="C8" s="2051" t="s">
        <v>391</v>
      </c>
      <c r="D8" s="2051"/>
      <c r="E8" s="2051"/>
      <c r="F8" s="2051"/>
      <c r="G8" s="1997" t="s">
        <v>47</v>
      </c>
      <c r="H8" s="1997"/>
      <c r="I8" s="1997"/>
      <c r="J8" s="1997"/>
    </row>
    <row r="9" spans="1:10" s="176" customFormat="1" ht="23.15" customHeight="1" x14ac:dyDescent="0.3">
      <c r="A9" s="2001"/>
      <c r="B9" s="2062"/>
      <c r="C9" s="2051" t="s">
        <v>392</v>
      </c>
      <c r="D9" s="2051"/>
      <c r="E9" s="2051"/>
      <c r="F9" s="2051"/>
      <c r="G9" s="1997" t="s">
        <v>47</v>
      </c>
      <c r="H9" s="1997"/>
      <c r="I9" s="1997"/>
      <c r="J9" s="1997"/>
    </row>
    <row r="10" spans="1:10" s="176" customFormat="1" ht="23.15" customHeight="1" x14ac:dyDescent="0.3">
      <c r="A10" s="2001"/>
      <c r="B10" s="2062"/>
      <c r="C10" s="2051" t="s">
        <v>393</v>
      </c>
      <c r="D10" s="2051"/>
      <c r="E10" s="2051"/>
      <c r="F10" s="2051"/>
      <c r="G10" s="1997" t="s">
        <v>47</v>
      </c>
      <c r="H10" s="1997"/>
      <c r="I10" s="1997"/>
      <c r="J10" s="1997"/>
    </row>
    <row r="11" spans="1:10" s="176" customFormat="1" ht="23.15" customHeight="1" x14ac:dyDescent="0.3">
      <c r="A11" s="2001"/>
      <c r="B11" s="2062"/>
      <c r="C11" s="2051" t="s">
        <v>394</v>
      </c>
      <c r="D11" s="2051"/>
      <c r="E11" s="2051"/>
      <c r="F11" s="2051"/>
      <c r="G11" s="1997" t="s">
        <v>47</v>
      </c>
      <c r="H11" s="1997"/>
      <c r="I11" s="1997"/>
      <c r="J11" s="1997"/>
    </row>
    <row r="12" spans="1:10" s="176" customFormat="1" ht="23.15" customHeight="1" x14ac:dyDescent="0.3">
      <c r="A12" s="2001"/>
      <c r="B12" s="2062"/>
      <c r="C12" s="2053" t="s">
        <v>395</v>
      </c>
      <c r="D12" s="2053"/>
      <c r="E12" s="2053"/>
      <c r="F12" s="2053"/>
      <c r="G12" s="2057" t="s">
        <v>47</v>
      </c>
      <c r="H12" s="2057"/>
      <c r="I12" s="2057"/>
      <c r="J12" s="2057"/>
    </row>
    <row r="13" spans="1:10" s="176" customFormat="1" ht="23.15" customHeight="1" x14ac:dyDescent="0.3">
      <c r="A13" s="2001">
        <f>A4-0.01</f>
        <v>-3.0199999999999996</v>
      </c>
      <c r="B13" s="2054" t="s">
        <v>396</v>
      </c>
      <c r="C13" s="2055" t="s">
        <v>386</v>
      </c>
      <c r="D13" s="2055"/>
      <c r="E13" s="2055"/>
      <c r="F13" s="2055"/>
      <c r="G13" s="2006" t="s">
        <v>47</v>
      </c>
      <c r="H13" s="2006"/>
      <c r="I13" s="2006"/>
      <c r="J13" s="2006"/>
    </row>
    <row r="14" spans="1:10" s="176" customFormat="1" ht="23.15" customHeight="1" x14ac:dyDescent="0.3">
      <c r="A14" s="2001"/>
      <c r="B14" s="2054"/>
      <c r="C14" s="2051" t="s">
        <v>397</v>
      </c>
      <c r="D14" s="2051"/>
      <c r="E14" s="2051"/>
      <c r="F14" s="2051"/>
      <c r="G14" s="1997" t="s">
        <v>47</v>
      </c>
      <c r="H14" s="1997"/>
      <c r="I14" s="1997"/>
      <c r="J14" s="1997"/>
    </row>
    <row r="15" spans="1:10" s="176" customFormat="1" ht="35.25" customHeight="1" x14ac:dyDescent="0.3">
      <c r="A15" s="2001"/>
      <c r="B15" s="2054"/>
      <c r="C15" s="2051" t="s">
        <v>388</v>
      </c>
      <c r="D15" s="2051"/>
      <c r="E15" s="2051"/>
      <c r="F15" s="2051"/>
      <c r="G15" s="1997" t="s">
        <v>47</v>
      </c>
      <c r="H15" s="1997"/>
      <c r="I15" s="1997"/>
      <c r="J15" s="1997"/>
    </row>
    <row r="16" spans="1:10" s="176" customFormat="1" ht="23.15" customHeight="1" x14ac:dyDescent="0.3">
      <c r="A16" s="2001"/>
      <c r="B16" s="2058" t="s">
        <v>389</v>
      </c>
      <c r="C16" s="2051" t="s">
        <v>390</v>
      </c>
      <c r="D16" s="2051"/>
      <c r="E16" s="2051"/>
      <c r="F16" s="2051"/>
      <c r="G16" s="1997" t="s">
        <v>47</v>
      </c>
      <c r="H16" s="1997"/>
      <c r="I16" s="1997"/>
      <c r="J16" s="1997"/>
    </row>
    <row r="17" spans="1:10" s="176" customFormat="1" ht="23.15" customHeight="1" x14ac:dyDescent="0.3">
      <c r="A17" s="2001"/>
      <c r="B17" s="2058"/>
      <c r="C17" s="2051" t="s">
        <v>391</v>
      </c>
      <c r="D17" s="2051"/>
      <c r="E17" s="2051"/>
      <c r="F17" s="2051"/>
      <c r="G17" s="1997" t="s">
        <v>47</v>
      </c>
      <c r="H17" s="1997"/>
      <c r="I17" s="1997"/>
      <c r="J17" s="1997"/>
    </row>
    <row r="18" spans="1:10" s="176" customFormat="1" ht="23.15" customHeight="1" x14ac:dyDescent="0.3">
      <c r="A18" s="2001"/>
      <c r="B18" s="2058"/>
      <c r="C18" s="2051" t="s">
        <v>392</v>
      </c>
      <c r="D18" s="2051"/>
      <c r="E18" s="2051"/>
      <c r="F18" s="2051"/>
      <c r="G18" s="1997" t="s">
        <v>47</v>
      </c>
      <c r="H18" s="1997"/>
      <c r="I18" s="1997"/>
      <c r="J18" s="1997"/>
    </row>
    <row r="19" spans="1:10" s="176" customFormat="1" ht="23.15" customHeight="1" x14ac:dyDescent="0.3">
      <c r="A19" s="2001"/>
      <c r="B19" s="2058"/>
      <c r="C19" s="2051" t="s">
        <v>393</v>
      </c>
      <c r="D19" s="2051"/>
      <c r="E19" s="2051"/>
      <c r="F19" s="2051"/>
      <c r="G19" s="1997" t="s">
        <v>47</v>
      </c>
      <c r="H19" s="1997"/>
      <c r="I19" s="1997"/>
      <c r="J19" s="1997"/>
    </row>
    <row r="20" spans="1:10" s="176" customFormat="1" ht="23.15" customHeight="1" x14ac:dyDescent="0.3">
      <c r="A20" s="2001"/>
      <c r="B20" s="2058"/>
      <c r="C20" s="2051" t="s">
        <v>398</v>
      </c>
      <c r="D20" s="2051"/>
      <c r="E20" s="2051"/>
      <c r="F20" s="2051"/>
      <c r="G20" s="1997" t="s">
        <v>47</v>
      </c>
      <c r="H20" s="1997"/>
      <c r="I20" s="1997"/>
      <c r="J20" s="1997"/>
    </row>
    <row r="21" spans="1:10" s="176" customFormat="1" ht="23.15" customHeight="1" x14ac:dyDescent="0.3">
      <c r="A21" s="2001"/>
      <c r="B21" s="612"/>
      <c r="C21" s="2053" t="s">
        <v>395</v>
      </c>
      <c r="D21" s="2053"/>
      <c r="E21" s="2053"/>
      <c r="F21" s="2053"/>
      <c r="G21" s="2056" t="s">
        <v>47</v>
      </c>
      <c r="H21" s="2056"/>
      <c r="I21" s="2056"/>
      <c r="J21" s="2056"/>
    </row>
    <row r="22" spans="1:10" s="176" customFormat="1" ht="23.15" customHeight="1" x14ac:dyDescent="0.3">
      <c r="A22" s="1975">
        <f>A13-0.01</f>
        <v>-3.0299999999999994</v>
      </c>
      <c r="B22" s="2054" t="s">
        <v>399</v>
      </c>
      <c r="C22" s="2055" t="s">
        <v>386</v>
      </c>
      <c r="D22" s="2055"/>
      <c r="E22" s="2055"/>
      <c r="F22" s="2055"/>
      <c r="G22" s="2006" t="s">
        <v>47</v>
      </c>
      <c r="H22" s="2006"/>
      <c r="I22" s="2006"/>
      <c r="J22" s="2006"/>
    </row>
    <row r="23" spans="1:10" s="176" customFormat="1" ht="23.15" customHeight="1" x14ac:dyDescent="0.3">
      <c r="A23" s="1975"/>
      <c r="B23" s="2054"/>
      <c r="C23" s="2051" t="s">
        <v>400</v>
      </c>
      <c r="D23" s="2051"/>
      <c r="E23" s="2051"/>
      <c r="F23" s="2051"/>
      <c r="G23" s="1997" t="s">
        <v>47</v>
      </c>
      <c r="H23" s="1997"/>
      <c r="I23" s="1997"/>
      <c r="J23" s="1997"/>
    </row>
    <row r="24" spans="1:10" s="176" customFormat="1" ht="34.5" customHeight="1" x14ac:dyDescent="0.3">
      <c r="A24" s="1975"/>
      <c r="B24" s="613"/>
      <c r="C24" s="2051" t="s">
        <v>388</v>
      </c>
      <c r="D24" s="2051"/>
      <c r="E24" s="2051"/>
      <c r="F24" s="2051"/>
      <c r="G24" s="1997" t="s">
        <v>47</v>
      </c>
      <c r="H24" s="1997"/>
      <c r="I24" s="1997"/>
      <c r="J24" s="1997"/>
    </row>
    <row r="25" spans="1:10" s="176" customFormat="1" ht="23.15" customHeight="1" x14ac:dyDescent="0.3">
      <c r="A25" s="1975"/>
      <c r="B25" s="613"/>
      <c r="C25" s="2051" t="s">
        <v>390</v>
      </c>
      <c r="D25" s="2051"/>
      <c r="E25" s="2051"/>
      <c r="F25" s="2051"/>
      <c r="G25" s="1997" t="s">
        <v>47</v>
      </c>
      <c r="H25" s="1997"/>
      <c r="I25" s="1997"/>
      <c r="J25" s="1997"/>
    </row>
    <row r="26" spans="1:10" s="176" customFormat="1" ht="23.15" customHeight="1" x14ac:dyDescent="0.3">
      <c r="A26" s="1975"/>
      <c r="B26" s="2050" t="s">
        <v>389</v>
      </c>
      <c r="C26" s="2051" t="s">
        <v>391</v>
      </c>
      <c r="D26" s="2051"/>
      <c r="E26" s="2051"/>
      <c r="F26" s="2051"/>
      <c r="G26" s="2052" t="s">
        <v>47</v>
      </c>
      <c r="H26" s="2052"/>
      <c r="I26" s="2052"/>
      <c r="J26" s="2052"/>
    </row>
    <row r="27" spans="1:10" s="176" customFormat="1" ht="23.15" customHeight="1" x14ac:dyDescent="0.3">
      <c r="A27" s="1975"/>
      <c r="B27" s="2050"/>
      <c r="C27" s="2051" t="s">
        <v>392</v>
      </c>
      <c r="D27" s="2051"/>
      <c r="E27" s="2051"/>
      <c r="F27" s="2051"/>
      <c r="G27" s="2052" t="s">
        <v>47</v>
      </c>
      <c r="H27" s="2052"/>
      <c r="I27" s="2052"/>
      <c r="J27" s="2052"/>
    </row>
    <row r="28" spans="1:10" s="176" customFormat="1" ht="23.15" customHeight="1" x14ac:dyDescent="0.3">
      <c r="A28" s="1975"/>
      <c r="B28" s="2050"/>
      <c r="C28" s="2051" t="s">
        <v>393</v>
      </c>
      <c r="D28" s="2051"/>
      <c r="E28" s="2051"/>
      <c r="F28" s="2051"/>
      <c r="G28" s="2052" t="s">
        <v>47</v>
      </c>
      <c r="H28" s="2052"/>
      <c r="I28" s="2052"/>
      <c r="J28" s="2052"/>
    </row>
    <row r="29" spans="1:10" s="176" customFormat="1" ht="23.15" customHeight="1" x14ac:dyDescent="0.3">
      <c r="A29" s="1975"/>
      <c r="B29" s="2050"/>
      <c r="C29" s="2051" t="s">
        <v>398</v>
      </c>
      <c r="D29" s="2051"/>
      <c r="E29" s="2051"/>
      <c r="F29" s="2051"/>
      <c r="G29" s="2052" t="s">
        <v>47</v>
      </c>
      <c r="H29" s="2052"/>
      <c r="I29" s="2052"/>
      <c r="J29" s="2052"/>
    </row>
    <row r="30" spans="1:10" s="176" customFormat="1" ht="24" customHeight="1" x14ac:dyDescent="0.3">
      <c r="A30" s="1975"/>
      <c r="B30" s="2050"/>
      <c r="C30" s="2053" t="s">
        <v>395</v>
      </c>
      <c r="D30" s="2053"/>
      <c r="E30" s="2053"/>
      <c r="F30" s="2053"/>
      <c r="G30" s="2043" t="s">
        <v>47</v>
      </c>
      <c r="H30" s="2043"/>
      <c r="I30" s="2043"/>
      <c r="J30" s="2043"/>
    </row>
    <row r="31" spans="1:10" s="614" customFormat="1" ht="24" customHeight="1" x14ac:dyDescent="0.3">
      <c r="A31" s="2044" t="str">
        <f>"POUR CHAQUE TYPE DE POSTE CI-DESSOUS, POSEZ DES QUESTIONS  (3,04) à (3,06). SI ZERO, NOTER 0
."</f>
        <v>POUR CHAQUE TYPE DE POSTE CI-DESSOUS, POSEZ DES QUESTIONS  (3,04) à (3,06). SI ZERO, NOTER 0
.</v>
      </c>
      <c r="B31" s="2044"/>
      <c r="C31" s="2044"/>
      <c r="D31" s="2044"/>
      <c r="E31" s="2044"/>
      <c r="F31" s="2044"/>
      <c r="G31" s="2044"/>
      <c r="H31" s="2044"/>
      <c r="I31" s="2044"/>
      <c r="J31" s="2044"/>
    </row>
    <row r="32" spans="1:10" s="614" customFormat="1" ht="20.25" customHeight="1" x14ac:dyDescent="0.3">
      <c r="A32" s="2045" t="s">
        <v>401</v>
      </c>
      <c r="B32" s="2045"/>
      <c r="C32" s="615">
        <f>A22-0.01</f>
        <v>-3.0399999999999991</v>
      </c>
      <c r="D32" s="2046">
        <f>C32-0.01</f>
        <v>-3.0499999999999989</v>
      </c>
      <c r="E32" s="2046"/>
      <c r="F32" s="2047">
        <f>D32-0.01</f>
        <v>-3.0599999999999987</v>
      </c>
      <c r="G32" s="2047"/>
      <c r="H32" s="2047"/>
      <c r="I32" s="2047"/>
      <c r="J32" s="2047"/>
    </row>
    <row r="33" spans="1:10" s="614" customFormat="1" ht="129.75" customHeight="1" x14ac:dyDescent="0.3">
      <c r="A33" s="2045"/>
      <c r="B33" s="2045"/>
      <c r="C33" s="616" t="s">
        <v>402</v>
      </c>
      <c r="D33" s="2048" t="s">
        <v>403</v>
      </c>
      <c r="E33" s="2048"/>
      <c r="F33" s="2049" t="s">
        <v>404</v>
      </c>
      <c r="G33" s="2049"/>
      <c r="H33" s="2049"/>
      <c r="I33" s="2049"/>
      <c r="J33" s="2049"/>
    </row>
    <row r="34" spans="1:10" s="614" customFormat="1" ht="17.25" customHeight="1" x14ac:dyDescent="0.3">
      <c r="A34" s="617" t="s">
        <v>405</v>
      </c>
      <c r="B34" s="618"/>
      <c r="C34" s="619" t="s">
        <v>50</v>
      </c>
      <c r="D34" s="2039" t="s">
        <v>50</v>
      </c>
      <c r="E34" s="2039"/>
      <c r="F34" s="2040" t="s">
        <v>50</v>
      </c>
      <c r="G34" s="2040"/>
      <c r="H34" s="2040"/>
      <c r="I34" s="2040"/>
      <c r="J34" s="2040"/>
    </row>
    <row r="35" spans="1:10" s="614" customFormat="1" ht="16.5" customHeight="1" x14ac:dyDescent="0.3">
      <c r="A35" s="620" t="s">
        <v>406</v>
      </c>
      <c r="B35" s="621"/>
      <c r="C35" s="619" t="s">
        <v>50</v>
      </c>
      <c r="D35" s="2039" t="s">
        <v>50</v>
      </c>
      <c r="E35" s="2039"/>
      <c r="F35" s="2040" t="s">
        <v>50</v>
      </c>
      <c r="G35" s="2040"/>
      <c r="H35" s="2040"/>
      <c r="I35" s="2040"/>
      <c r="J35" s="2040"/>
    </row>
    <row r="36" spans="1:10" s="614" customFormat="1" ht="20.25" customHeight="1" x14ac:dyDescent="0.3">
      <c r="A36" s="622" t="s">
        <v>407</v>
      </c>
      <c r="B36" s="623"/>
      <c r="C36" s="624" t="s">
        <v>50</v>
      </c>
      <c r="D36" s="2041" t="s">
        <v>50</v>
      </c>
      <c r="E36" s="2041"/>
      <c r="F36" s="2042" t="s">
        <v>50</v>
      </c>
      <c r="G36" s="2042"/>
      <c r="H36" s="2042"/>
      <c r="I36" s="2042"/>
      <c r="J36" s="2042"/>
    </row>
    <row r="37" spans="1:10" s="614" customFormat="1" ht="20.25" customHeight="1" x14ac:dyDescent="0.3">
      <c r="A37" s="622" t="s">
        <v>408</v>
      </c>
      <c r="B37" s="623"/>
      <c r="C37" s="619" t="s">
        <v>50</v>
      </c>
      <c r="D37" s="2039" t="s">
        <v>50</v>
      </c>
      <c r="E37" s="2039"/>
      <c r="F37" s="2040" t="s">
        <v>50</v>
      </c>
      <c r="G37" s="2040"/>
      <c r="H37" s="2040"/>
      <c r="I37" s="2040"/>
      <c r="J37" s="2040"/>
    </row>
    <row r="38" spans="1:10" s="614" customFormat="1" ht="20.25" customHeight="1" x14ac:dyDescent="0.3">
      <c r="A38" s="625" t="s">
        <v>409</v>
      </c>
      <c r="B38" s="626"/>
      <c r="C38" s="627" t="s">
        <v>50</v>
      </c>
      <c r="D38" s="2037" t="s">
        <v>50</v>
      </c>
      <c r="E38" s="2037"/>
      <c r="F38" s="2038" t="s">
        <v>50</v>
      </c>
      <c r="G38" s="2038"/>
      <c r="H38" s="2038"/>
      <c r="I38" s="2038"/>
      <c r="J38" s="2038"/>
    </row>
    <row r="39" spans="1:10" s="614" customFormat="1" ht="20.25" customHeight="1" x14ac:dyDescent="0.3">
      <c r="A39" s="625" t="s">
        <v>410</v>
      </c>
      <c r="B39" s="626"/>
      <c r="C39" s="627" t="s">
        <v>50</v>
      </c>
      <c r="D39" s="2037" t="s">
        <v>50</v>
      </c>
      <c r="E39" s="2037"/>
      <c r="F39" s="2038" t="s">
        <v>50</v>
      </c>
      <c r="G39" s="2038"/>
      <c r="H39" s="2038"/>
      <c r="I39" s="2038"/>
      <c r="J39" s="2038"/>
    </row>
    <row r="40" spans="1:10" s="614" customFormat="1" ht="20.25" customHeight="1" x14ac:dyDescent="0.3">
      <c r="A40" s="625" t="s">
        <v>411</v>
      </c>
      <c r="B40" s="626"/>
      <c r="C40" s="627" t="s">
        <v>50</v>
      </c>
      <c r="D40" s="2037" t="s">
        <v>50</v>
      </c>
      <c r="E40" s="2037"/>
      <c r="F40" s="2038" t="s">
        <v>50</v>
      </c>
      <c r="G40" s="2038"/>
      <c r="H40" s="2038"/>
      <c r="I40" s="2038"/>
      <c r="J40" s="2038"/>
    </row>
    <row r="41" spans="1:10" s="614" customFormat="1" ht="20.25" customHeight="1" x14ac:dyDescent="0.3">
      <c r="A41" s="625" t="s">
        <v>412</v>
      </c>
      <c r="B41" s="626"/>
      <c r="C41" s="627" t="s">
        <v>50</v>
      </c>
      <c r="D41" s="2037" t="s">
        <v>50</v>
      </c>
      <c r="E41" s="2037"/>
      <c r="F41" s="2038" t="s">
        <v>50</v>
      </c>
      <c r="G41" s="2038"/>
      <c r="H41" s="2038"/>
      <c r="I41" s="2038"/>
      <c r="J41" s="2038"/>
    </row>
    <row r="42" spans="1:10" s="614" customFormat="1" ht="20.25" customHeight="1" x14ac:dyDescent="0.3">
      <c r="A42" s="625" t="s">
        <v>413</v>
      </c>
      <c r="B42" s="626"/>
      <c r="C42" s="627" t="s">
        <v>50</v>
      </c>
      <c r="D42" s="2037" t="s">
        <v>50</v>
      </c>
      <c r="E42" s="2037"/>
      <c r="F42" s="2038" t="s">
        <v>50</v>
      </c>
      <c r="G42" s="2038"/>
      <c r="H42" s="2038"/>
      <c r="I42" s="2038"/>
      <c r="J42" s="2038"/>
    </row>
    <row r="43" spans="1:10" s="614" customFormat="1" ht="20.25" customHeight="1" x14ac:dyDescent="0.3">
      <c r="A43" s="625" t="s">
        <v>414</v>
      </c>
      <c r="B43" s="626"/>
      <c r="C43" s="627" t="s">
        <v>50</v>
      </c>
      <c r="D43" s="2037" t="s">
        <v>50</v>
      </c>
      <c r="E43" s="2037"/>
      <c r="F43" s="2038" t="s">
        <v>50</v>
      </c>
      <c r="G43" s="2038"/>
      <c r="H43" s="2038"/>
      <c r="I43" s="2038"/>
      <c r="J43" s="2038"/>
    </row>
    <row r="44" spans="1:10" s="614" customFormat="1" ht="20.25" customHeight="1" x14ac:dyDescent="0.3">
      <c r="A44" s="625" t="s">
        <v>415</v>
      </c>
      <c r="B44" s="626"/>
      <c r="C44" s="627" t="s">
        <v>50</v>
      </c>
      <c r="D44" s="2037" t="s">
        <v>50</v>
      </c>
      <c r="E44" s="2037"/>
      <c r="F44" s="2038" t="s">
        <v>50</v>
      </c>
      <c r="G44" s="2038"/>
      <c r="H44" s="2038"/>
      <c r="I44" s="2038"/>
      <c r="J44" s="2038"/>
    </row>
    <row r="45" spans="1:10" s="614" customFormat="1" ht="20.25" customHeight="1" x14ac:dyDescent="0.3">
      <c r="A45" s="625" t="s">
        <v>416</v>
      </c>
      <c r="B45" s="628"/>
      <c r="C45" s="627" t="s">
        <v>50</v>
      </c>
      <c r="D45" s="2037" t="s">
        <v>50</v>
      </c>
      <c r="E45" s="2037"/>
      <c r="F45" s="2038" t="s">
        <v>50</v>
      </c>
      <c r="G45" s="2038"/>
      <c r="H45" s="2038"/>
      <c r="I45" s="2038"/>
      <c r="J45" s="2038"/>
    </row>
    <row r="46" spans="1:10" s="614" customFormat="1" ht="20.25" customHeight="1" x14ac:dyDescent="0.3">
      <c r="A46" s="625" t="s">
        <v>417</v>
      </c>
      <c r="B46" s="628"/>
      <c r="C46" s="627" t="s">
        <v>50</v>
      </c>
      <c r="D46" s="2037" t="s">
        <v>50</v>
      </c>
      <c r="E46" s="2037"/>
      <c r="F46" s="2038" t="s">
        <v>50</v>
      </c>
      <c r="G46" s="2038"/>
      <c r="H46" s="2038"/>
      <c r="I46" s="2038"/>
      <c r="J46" s="2038"/>
    </row>
    <row r="47" spans="1:10" s="614" customFormat="1" ht="20.25" customHeight="1" x14ac:dyDescent="0.3">
      <c r="A47" s="625" t="s">
        <v>418</v>
      </c>
      <c r="B47" s="628"/>
      <c r="C47" s="627" t="s">
        <v>50</v>
      </c>
      <c r="D47" s="2037" t="s">
        <v>50</v>
      </c>
      <c r="E47" s="2037"/>
      <c r="F47" s="2038" t="s">
        <v>50</v>
      </c>
      <c r="G47" s="2038"/>
      <c r="H47" s="2038"/>
      <c r="I47" s="2038"/>
      <c r="J47" s="2038"/>
    </row>
    <row r="48" spans="1:10" s="614" customFormat="1" ht="20.25" customHeight="1" x14ac:dyDescent="0.3">
      <c r="A48" s="629" t="s">
        <v>52</v>
      </c>
      <c r="B48" s="628"/>
      <c r="C48" s="627" t="s">
        <v>50</v>
      </c>
      <c r="D48" s="2037" t="s">
        <v>50</v>
      </c>
      <c r="E48" s="2037"/>
      <c r="F48" s="2038" t="s">
        <v>50</v>
      </c>
      <c r="G48" s="2038"/>
      <c r="H48" s="2038"/>
      <c r="I48" s="2038"/>
      <c r="J48" s="2038"/>
    </row>
    <row r="49" spans="1:10" s="630" customFormat="1" ht="20.25" customHeight="1" x14ac:dyDescent="0.3">
      <c r="A49" s="625" t="s">
        <v>419</v>
      </c>
      <c r="B49" s="628"/>
      <c r="C49" s="627" t="s">
        <v>50</v>
      </c>
      <c r="D49" s="2037" t="s">
        <v>50</v>
      </c>
      <c r="E49" s="2037"/>
      <c r="F49" s="2038" t="s">
        <v>50</v>
      </c>
      <c r="G49" s="2038"/>
      <c r="H49" s="2038"/>
      <c r="I49" s="2038"/>
      <c r="J49" s="2038"/>
    </row>
    <row r="50" spans="1:10" s="630" customFormat="1" ht="20.25" customHeight="1" x14ac:dyDescent="0.3">
      <c r="A50" s="625" t="s">
        <v>60</v>
      </c>
      <c r="B50" s="628"/>
      <c r="C50" s="627" t="s">
        <v>50</v>
      </c>
      <c r="D50" s="2037" t="s">
        <v>50</v>
      </c>
      <c r="E50" s="2037"/>
      <c r="F50" s="2038" t="s">
        <v>50</v>
      </c>
      <c r="G50" s="2038"/>
      <c r="H50" s="2038"/>
      <c r="I50" s="2038"/>
      <c r="J50" s="2038"/>
    </row>
    <row r="51" spans="1:10" s="630" customFormat="1" ht="20.25" customHeight="1" x14ac:dyDescent="0.3">
      <c r="A51" s="625" t="s">
        <v>61</v>
      </c>
      <c r="B51" s="628"/>
      <c r="C51" s="627" t="s">
        <v>50</v>
      </c>
      <c r="D51" s="2037" t="s">
        <v>50</v>
      </c>
      <c r="E51" s="2037"/>
      <c r="F51" s="2038" t="s">
        <v>50</v>
      </c>
      <c r="G51" s="2038"/>
      <c r="H51" s="2038"/>
      <c r="I51" s="2038"/>
      <c r="J51" s="2038"/>
    </row>
    <row r="52" spans="1:10" s="630" customFormat="1" ht="20.25" customHeight="1" x14ac:dyDescent="0.3">
      <c r="A52" s="625" t="s">
        <v>59</v>
      </c>
      <c r="B52" s="628"/>
      <c r="C52" s="627" t="s">
        <v>50</v>
      </c>
      <c r="D52" s="2037" t="s">
        <v>50</v>
      </c>
      <c r="E52" s="2037"/>
      <c r="F52" s="2038" t="s">
        <v>50</v>
      </c>
      <c r="G52" s="2038"/>
      <c r="H52" s="2038"/>
      <c r="I52" s="2038"/>
      <c r="J52" s="2038"/>
    </row>
    <row r="53" spans="1:10" s="630" customFormat="1" ht="20.25" customHeight="1" x14ac:dyDescent="0.3">
      <c r="A53" s="631" t="s">
        <v>420</v>
      </c>
      <c r="B53" s="628"/>
      <c r="C53" s="627" t="s">
        <v>50</v>
      </c>
      <c r="D53" s="2037" t="s">
        <v>50</v>
      </c>
      <c r="E53" s="2037"/>
      <c r="F53" s="2038" t="s">
        <v>50</v>
      </c>
      <c r="G53" s="2038"/>
      <c r="H53" s="2038"/>
      <c r="I53" s="2038"/>
      <c r="J53" s="2038"/>
    </row>
    <row r="54" spans="1:10" s="630" customFormat="1" ht="20.25" customHeight="1" x14ac:dyDescent="0.3">
      <c r="A54" s="631" t="s">
        <v>421</v>
      </c>
      <c r="B54" s="632"/>
      <c r="C54" s="627" t="s">
        <v>50</v>
      </c>
      <c r="D54" s="2037" t="s">
        <v>50</v>
      </c>
      <c r="E54" s="2037"/>
      <c r="F54" s="2038" t="s">
        <v>50</v>
      </c>
      <c r="G54" s="2038"/>
      <c r="H54" s="2038"/>
      <c r="I54" s="2038"/>
      <c r="J54" s="2038"/>
    </row>
    <row r="55" spans="1:10" s="630" customFormat="1" ht="20.25" customHeight="1" x14ac:dyDescent="0.3">
      <c r="A55" s="631" t="s">
        <v>422</v>
      </c>
      <c r="B55" s="632"/>
      <c r="C55" s="627" t="s">
        <v>50</v>
      </c>
      <c r="D55" s="2037" t="s">
        <v>50</v>
      </c>
      <c r="E55" s="2037"/>
      <c r="F55" s="2038" t="s">
        <v>50</v>
      </c>
      <c r="G55" s="2038"/>
      <c r="H55" s="2038"/>
      <c r="I55" s="2038"/>
      <c r="J55" s="2038"/>
    </row>
    <row r="56" spans="1:10" s="630" customFormat="1" ht="20.25" customHeight="1" x14ac:dyDescent="0.3">
      <c r="A56" s="631" t="s">
        <v>423</v>
      </c>
      <c r="B56" s="632"/>
      <c r="C56" s="627" t="s">
        <v>50</v>
      </c>
      <c r="D56" s="2037" t="s">
        <v>50</v>
      </c>
      <c r="E56" s="2037"/>
      <c r="F56" s="2038" t="s">
        <v>50</v>
      </c>
      <c r="G56" s="2038"/>
      <c r="H56" s="2038"/>
      <c r="I56" s="2038"/>
      <c r="J56" s="2038"/>
    </row>
    <row r="57" spans="1:10" s="630" customFormat="1" ht="20.25" customHeight="1" x14ac:dyDescent="0.3">
      <c r="A57" s="625" t="s">
        <v>424</v>
      </c>
      <c r="B57" s="632"/>
      <c r="C57" s="627" t="s">
        <v>50</v>
      </c>
      <c r="D57" s="2037" t="s">
        <v>50</v>
      </c>
      <c r="E57" s="2037"/>
      <c r="F57" s="2038" t="s">
        <v>50</v>
      </c>
      <c r="G57" s="2038"/>
      <c r="H57" s="2038"/>
      <c r="I57" s="2038"/>
      <c r="J57" s="2038"/>
    </row>
    <row r="58" spans="1:10" s="630" customFormat="1" ht="20.25" customHeight="1" x14ac:dyDescent="0.3">
      <c r="A58" s="629" t="s">
        <v>425</v>
      </c>
      <c r="B58" s="632"/>
      <c r="C58" s="627" t="s">
        <v>50</v>
      </c>
      <c r="D58" s="2037" t="s">
        <v>50</v>
      </c>
      <c r="E58" s="2037"/>
      <c r="F58" s="2038" t="s">
        <v>50</v>
      </c>
      <c r="G58" s="2038"/>
      <c r="H58" s="2038"/>
      <c r="I58" s="2038"/>
      <c r="J58" s="2038"/>
    </row>
    <row r="59" spans="1:10" s="630" customFormat="1" ht="20.25" customHeight="1" x14ac:dyDescent="0.3">
      <c r="A59" s="631" t="s">
        <v>426</v>
      </c>
      <c r="B59" s="632"/>
      <c r="C59" s="627" t="s">
        <v>50</v>
      </c>
      <c r="D59" s="2037" t="s">
        <v>50</v>
      </c>
      <c r="E59" s="2037"/>
      <c r="F59" s="2038" t="s">
        <v>50</v>
      </c>
      <c r="G59" s="2038"/>
      <c r="H59" s="2038"/>
      <c r="I59" s="2038"/>
      <c r="J59" s="2038"/>
    </row>
    <row r="60" spans="1:10" s="630" customFormat="1" ht="20.25" customHeight="1" x14ac:dyDescent="0.3">
      <c r="A60" s="631" t="s">
        <v>427</v>
      </c>
      <c r="B60" s="632"/>
      <c r="C60" s="627" t="s">
        <v>50</v>
      </c>
      <c r="D60" s="2037" t="s">
        <v>50</v>
      </c>
      <c r="E60" s="2037"/>
      <c r="F60" s="2038" t="s">
        <v>50</v>
      </c>
      <c r="G60" s="2038"/>
      <c r="H60" s="2038"/>
      <c r="I60" s="2038"/>
      <c r="J60" s="2038"/>
    </row>
    <row r="61" spans="1:10" s="630" customFormat="1" ht="20.25" customHeight="1" x14ac:dyDescent="0.3">
      <c r="A61" s="633" t="s">
        <v>428</v>
      </c>
      <c r="B61" s="632"/>
      <c r="C61" s="627" t="s">
        <v>50</v>
      </c>
      <c r="D61" s="2037" t="s">
        <v>50</v>
      </c>
      <c r="E61" s="2037"/>
      <c r="F61" s="2038" t="s">
        <v>50</v>
      </c>
      <c r="G61" s="2038"/>
      <c r="H61" s="2038"/>
      <c r="I61" s="2038"/>
      <c r="J61" s="2038"/>
    </row>
    <row r="62" spans="1:10" s="634" customFormat="1" ht="20.25" customHeight="1" x14ac:dyDescent="0.3">
      <c r="A62" s="633" t="s">
        <v>429</v>
      </c>
      <c r="B62" s="632"/>
      <c r="C62" s="627" t="s">
        <v>50</v>
      </c>
      <c r="D62" s="2037" t="s">
        <v>50</v>
      </c>
      <c r="E62" s="2037"/>
      <c r="F62" s="2038" t="s">
        <v>50</v>
      </c>
      <c r="G62" s="2038"/>
      <c r="H62" s="2038"/>
      <c r="I62" s="2038"/>
      <c r="J62" s="2038"/>
    </row>
    <row r="63" spans="1:10" s="630" customFormat="1" ht="20.25" customHeight="1" x14ac:dyDescent="0.3">
      <c r="A63" s="633" t="s">
        <v>430</v>
      </c>
      <c r="B63" s="632"/>
      <c r="C63" s="627" t="s">
        <v>50</v>
      </c>
      <c r="D63" s="2037" t="s">
        <v>50</v>
      </c>
      <c r="E63" s="2037"/>
      <c r="F63" s="2038" t="s">
        <v>50</v>
      </c>
      <c r="G63" s="2038"/>
      <c r="H63" s="2038"/>
      <c r="I63" s="2038"/>
      <c r="J63" s="2038"/>
    </row>
    <row r="64" spans="1:10" s="634" customFormat="1" ht="20.25" customHeight="1" x14ac:dyDescent="0.3">
      <c r="A64" s="633" t="s">
        <v>431</v>
      </c>
      <c r="B64" s="632"/>
      <c r="C64" s="627" t="s">
        <v>50</v>
      </c>
      <c r="D64" s="2037" t="s">
        <v>50</v>
      </c>
      <c r="E64" s="2037"/>
      <c r="F64" s="2038" t="s">
        <v>50</v>
      </c>
      <c r="G64" s="2038"/>
      <c r="H64" s="2038"/>
      <c r="I64" s="2038"/>
      <c r="J64" s="2038"/>
    </row>
    <row r="65" spans="1:10" s="634" customFormat="1" ht="20.25" customHeight="1" x14ac:dyDescent="0.3">
      <c r="A65" s="633" t="s">
        <v>432</v>
      </c>
      <c r="B65" s="632"/>
      <c r="C65" s="627" t="s">
        <v>50</v>
      </c>
      <c r="D65" s="2037" t="s">
        <v>50</v>
      </c>
      <c r="E65" s="2037"/>
      <c r="F65" s="2038" t="s">
        <v>50</v>
      </c>
      <c r="G65" s="2038"/>
      <c r="H65" s="2038"/>
      <c r="I65" s="2038"/>
      <c r="J65" s="2038"/>
    </row>
    <row r="66" spans="1:10" s="630" customFormat="1" ht="20.25" customHeight="1" x14ac:dyDescent="0.3">
      <c r="A66" s="635" t="s">
        <v>433</v>
      </c>
      <c r="B66" s="636"/>
      <c r="C66" s="627" t="s">
        <v>50</v>
      </c>
      <c r="D66" s="2037" t="s">
        <v>50</v>
      </c>
      <c r="E66" s="2037"/>
      <c r="F66" s="2038" t="s">
        <v>50</v>
      </c>
      <c r="G66" s="2038"/>
      <c r="H66" s="2038"/>
      <c r="I66" s="2038"/>
      <c r="J66" s="2038"/>
    </row>
    <row r="67" spans="1:10" s="638" customFormat="1" ht="26.25" customHeight="1" x14ac:dyDescent="0.25">
      <c r="A67" s="637" t="s">
        <v>216</v>
      </c>
      <c r="B67" s="2035" t="s">
        <v>434</v>
      </c>
      <c r="C67" s="2035"/>
      <c r="D67" s="2035"/>
      <c r="E67" s="2035"/>
      <c r="F67" s="2035"/>
      <c r="G67" s="2036" t="s">
        <v>44</v>
      </c>
      <c r="H67" s="2036"/>
      <c r="I67" s="2036"/>
      <c r="J67" s="2036"/>
    </row>
    <row r="68" spans="1:10" ht="45.75" customHeight="1" x14ac:dyDescent="0.3">
      <c r="A68" s="639">
        <f>F32-0.01</f>
        <v>-3.0699999999999985</v>
      </c>
      <c r="B68" s="501" t="s">
        <v>435</v>
      </c>
      <c r="C68" s="2020"/>
      <c r="D68" s="2020"/>
      <c r="E68" s="2020"/>
      <c r="F68" s="2020"/>
      <c r="G68" s="1989" t="s">
        <v>50</v>
      </c>
      <c r="H68" s="1989"/>
      <c r="I68" s="1989"/>
      <c r="J68" s="1989"/>
    </row>
    <row r="69" spans="1:10" ht="20.25" customHeight="1" x14ac:dyDescent="0.3">
      <c r="A69" s="2031">
        <f>A68-0.01</f>
        <v>-3.0799999999999983</v>
      </c>
      <c r="B69" s="1986" t="s">
        <v>436</v>
      </c>
      <c r="C69" s="640" t="s">
        <v>39</v>
      </c>
      <c r="D69" s="502">
        <v>1</v>
      </c>
      <c r="E69" s="529"/>
      <c r="F69" s="641"/>
      <c r="G69" s="1989" t="s">
        <v>47</v>
      </c>
      <c r="H69" s="1989"/>
      <c r="I69" s="1989"/>
      <c r="J69" s="1989"/>
    </row>
    <row r="70" spans="1:10" ht="23.25" customHeight="1" x14ac:dyDescent="0.3">
      <c r="A70" s="2031"/>
      <c r="B70" s="1986"/>
      <c r="C70" s="555" t="s">
        <v>40</v>
      </c>
      <c r="D70" s="506">
        <v>2</v>
      </c>
      <c r="E70" s="642" t="s">
        <v>83</v>
      </c>
      <c r="F70" s="643">
        <f>A80</f>
        <v>-3.1099999999999977</v>
      </c>
      <c r="G70" s="1989"/>
      <c r="H70" s="1989"/>
      <c r="I70" s="1989"/>
      <c r="J70" s="1989"/>
    </row>
    <row r="71" spans="1:10" ht="31.5" customHeight="1" x14ac:dyDescent="0.3">
      <c r="A71" s="2031">
        <f>A69-0.01</f>
        <v>-3.0899999999999981</v>
      </c>
      <c r="B71" s="1986" t="s">
        <v>437</v>
      </c>
      <c r="C71" s="644" t="s">
        <v>438</v>
      </c>
      <c r="D71" s="645"/>
      <c r="E71" s="646"/>
      <c r="F71" s="611"/>
      <c r="G71" s="2006" t="s">
        <v>50</v>
      </c>
      <c r="H71" s="2006"/>
      <c r="I71" s="2006"/>
      <c r="J71" s="2006"/>
    </row>
    <row r="72" spans="1:10" ht="40.5" customHeight="1" x14ac:dyDescent="0.3">
      <c r="A72" s="2031"/>
      <c r="B72" s="1986"/>
      <c r="C72" s="647" t="s">
        <v>439</v>
      </c>
      <c r="D72" s="648"/>
      <c r="E72" s="649"/>
      <c r="F72" s="650"/>
      <c r="G72" s="2010" t="s">
        <v>50</v>
      </c>
      <c r="H72" s="2010"/>
      <c r="I72" s="2010"/>
      <c r="J72" s="2010"/>
    </row>
    <row r="73" spans="1:10" s="224" customFormat="1" ht="24.75" customHeight="1" x14ac:dyDescent="0.3">
      <c r="A73" s="651">
        <f>A71-0.01</f>
        <v>-3.0999999999999979</v>
      </c>
      <c r="B73" s="2032" t="s">
        <v>440</v>
      </c>
      <c r="C73" s="2033" t="s">
        <v>441</v>
      </c>
      <c r="D73" s="2033"/>
      <c r="E73" s="2033"/>
      <c r="F73" s="2033"/>
      <c r="G73" s="2006" t="s">
        <v>47</v>
      </c>
      <c r="H73" s="2006"/>
      <c r="I73" s="2006"/>
      <c r="J73" s="2006"/>
    </row>
    <row r="74" spans="1:10" s="224" customFormat="1" ht="39.75" customHeight="1" x14ac:dyDescent="0.3">
      <c r="A74" s="652"/>
      <c r="B74" s="2032"/>
      <c r="C74" s="2034" t="s">
        <v>442</v>
      </c>
      <c r="D74" s="2034"/>
      <c r="E74" s="2034"/>
      <c r="F74" s="2034"/>
      <c r="G74" s="2000" t="s">
        <v>47</v>
      </c>
      <c r="H74" s="2000"/>
      <c r="I74" s="2000"/>
      <c r="J74" s="2000"/>
    </row>
    <row r="75" spans="1:10" s="224" customFormat="1" ht="36" customHeight="1" x14ac:dyDescent="0.3">
      <c r="A75" s="652"/>
      <c r="B75" s="653" t="s">
        <v>443</v>
      </c>
      <c r="C75" s="2027" t="s">
        <v>444</v>
      </c>
      <c r="D75" s="2027"/>
      <c r="E75" s="2027"/>
      <c r="F75" s="2027"/>
      <c r="G75" s="2000" t="s">
        <v>47</v>
      </c>
      <c r="H75" s="2000"/>
      <c r="I75" s="2000"/>
      <c r="J75" s="2000"/>
    </row>
    <row r="76" spans="1:10" s="224" customFormat="1" ht="37.5" customHeight="1" x14ac:dyDescent="0.3">
      <c r="A76" s="652"/>
      <c r="B76" s="612"/>
      <c r="C76" s="2030" t="s">
        <v>445</v>
      </c>
      <c r="D76" s="2030"/>
      <c r="E76" s="2030"/>
      <c r="F76" s="2030"/>
      <c r="G76" s="2000" t="s">
        <v>47</v>
      </c>
      <c r="H76" s="2000"/>
      <c r="I76" s="2000"/>
      <c r="J76" s="2000"/>
    </row>
    <row r="77" spans="1:10" s="224" customFormat="1" ht="34.5" customHeight="1" x14ac:dyDescent="0.3">
      <c r="A77" s="652"/>
      <c r="B77" s="612" t="s">
        <v>446</v>
      </c>
      <c r="C77" s="2030" t="s">
        <v>447</v>
      </c>
      <c r="D77" s="2030"/>
      <c r="E77" s="2030"/>
      <c r="F77" s="2030"/>
      <c r="G77" s="2000" t="s">
        <v>47</v>
      </c>
      <c r="H77" s="2000"/>
      <c r="I77" s="2000"/>
      <c r="J77" s="2000"/>
    </row>
    <row r="78" spans="1:10" s="224" customFormat="1" ht="33" customHeight="1" x14ac:dyDescent="0.3">
      <c r="A78" s="654"/>
      <c r="B78" s="516"/>
      <c r="C78" s="2027" t="s">
        <v>448</v>
      </c>
      <c r="D78" s="2027"/>
      <c r="E78" s="2027"/>
      <c r="F78" s="2027"/>
      <c r="G78" s="2028" t="s">
        <v>47</v>
      </c>
      <c r="H78" s="2028"/>
      <c r="I78" s="2028"/>
      <c r="J78" s="2028"/>
    </row>
    <row r="79" spans="1:10" s="224" customFormat="1" ht="24.75" customHeight="1" x14ac:dyDescent="0.3">
      <c r="A79" s="654"/>
      <c r="B79" s="571"/>
      <c r="C79" s="655" t="s">
        <v>123</v>
      </c>
      <c r="D79" s="655"/>
      <c r="E79" s="655"/>
      <c r="F79" s="569"/>
      <c r="G79" s="2028" t="s">
        <v>47</v>
      </c>
      <c r="H79" s="2028"/>
      <c r="I79" s="2028"/>
      <c r="J79" s="2028"/>
    </row>
    <row r="80" spans="1:10" ht="20.25" customHeight="1" x14ac:dyDescent="0.3">
      <c r="A80" s="2029">
        <f>A73-0.01</f>
        <v>-3.1099999999999977</v>
      </c>
      <c r="B80" s="1986" t="s">
        <v>449</v>
      </c>
      <c r="C80" s="640" t="s">
        <v>39</v>
      </c>
      <c r="D80" s="502">
        <v>1</v>
      </c>
      <c r="E80" s="529"/>
      <c r="F80" s="641"/>
      <c r="G80" s="1978" t="s">
        <v>47</v>
      </c>
      <c r="H80" s="1978"/>
      <c r="I80" s="1978"/>
      <c r="J80" s="1978"/>
    </row>
    <row r="81" spans="1:10" ht="27.75" customHeight="1" x14ac:dyDescent="0.3">
      <c r="A81" s="2029"/>
      <c r="B81" s="1986"/>
      <c r="C81" s="555" t="s">
        <v>40</v>
      </c>
      <c r="D81" s="506">
        <v>2</v>
      </c>
      <c r="E81" s="642" t="s">
        <v>83</v>
      </c>
      <c r="F81" s="643">
        <f>'4Liste du personnel'!B5</f>
        <v>-4</v>
      </c>
      <c r="G81" s="1978"/>
      <c r="H81" s="1978"/>
      <c r="I81" s="1978"/>
      <c r="J81" s="1978"/>
    </row>
    <row r="82" spans="1:10" ht="63.75" customHeight="1" x14ac:dyDescent="0.3">
      <c r="A82" s="656">
        <f>A80-0.01</f>
        <v>-3.1199999999999974</v>
      </c>
      <c r="B82" s="511" t="s">
        <v>450</v>
      </c>
      <c r="C82" s="657"/>
      <c r="D82" s="658"/>
      <c r="E82" s="659"/>
      <c r="F82" s="515"/>
      <c r="G82" s="2026" t="s">
        <v>50</v>
      </c>
      <c r="H82" s="2026"/>
      <c r="I82" s="2026"/>
      <c r="J82" s="2026"/>
    </row>
  </sheetData>
  <sheetProtection selectLockedCells="1" selectUnlockedCells="1"/>
  <mergeCells count="168">
    <mergeCell ref="B1:J1"/>
    <mergeCell ref="A2:J2"/>
    <mergeCell ref="B3:F3"/>
    <mergeCell ref="G3:J3"/>
    <mergeCell ref="A4:A12"/>
    <mergeCell ref="B4:B6"/>
    <mergeCell ref="C4:F4"/>
    <mergeCell ref="G4:J4"/>
    <mergeCell ref="C5:F5"/>
    <mergeCell ref="G5:J5"/>
    <mergeCell ref="C6:F6"/>
    <mergeCell ref="G6:J6"/>
    <mergeCell ref="B7:B12"/>
    <mergeCell ref="C7:F7"/>
    <mergeCell ref="G7:J7"/>
    <mergeCell ref="C8:F8"/>
    <mergeCell ref="G8:J8"/>
    <mergeCell ref="C9:F9"/>
    <mergeCell ref="G9:J9"/>
    <mergeCell ref="C10:F10"/>
    <mergeCell ref="G10:J10"/>
    <mergeCell ref="C11:F11"/>
    <mergeCell ref="G11:J11"/>
    <mergeCell ref="C12:F12"/>
    <mergeCell ref="G12:J12"/>
    <mergeCell ref="A13:A21"/>
    <mergeCell ref="B13:B15"/>
    <mergeCell ref="C13:F13"/>
    <mergeCell ref="G13:J13"/>
    <mergeCell ref="C14:F14"/>
    <mergeCell ref="G14:J14"/>
    <mergeCell ref="C15:F15"/>
    <mergeCell ref="G15:J15"/>
    <mergeCell ref="B16:B20"/>
    <mergeCell ref="C16:F16"/>
    <mergeCell ref="G16:J16"/>
    <mergeCell ref="C17:F17"/>
    <mergeCell ref="G17:J17"/>
    <mergeCell ref="C18:F18"/>
    <mergeCell ref="G18:J18"/>
    <mergeCell ref="G24:J24"/>
    <mergeCell ref="C25:F25"/>
    <mergeCell ref="G25:J25"/>
    <mergeCell ref="C19:F19"/>
    <mergeCell ref="G19:J19"/>
    <mergeCell ref="C20:F20"/>
    <mergeCell ref="G20:J20"/>
    <mergeCell ref="C21:F21"/>
    <mergeCell ref="G21:J21"/>
    <mergeCell ref="G30:J30"/>
    <mergeCell ref="A31:J31"/>
    <mergeCell ref="A32:B33"/>
    <mergeCell ref="D32:E32"/>
    <mergeCell ref="F32:J32"/>
    <mergeCell ref="D33:E33"/>
    <mergeCell ref="F33:J33"/>
    <mergeCell ref="B26:B30"/>
    <mergeCell ref="C26:F26"/>
    <mergeCell ref="G26:J26"/>
    <mergeCell ref="C27:F27"/>
    <mergeCell ref="G27:J27"/>
    <mergeCell ref="C28:F28"/>
    <mergeCell ref="G28:J28"/>
    <mergeCell ref="C29:F29"/>
    <mergeCell ref="G29:J29"/>
    <mergeCell ref="C30:F30"/>
    <mergeCell ref="A22:A30"/>
    <mergeCell ref="B22:B23"/>
    <mergeCell ref="C22:F22"/>
    <mergeCell ref="G22:J22"/>
    <mergeCell ref="C23:F23"/>
    <mergeCell ref="G23:J23"/>
    <mergeCell ref="C24:F24"/>
    <mergeCell ref="D37:E37"/>
    <mergeCell ref="F37:J37"/>
    <mergeCell ref="D38:E38"/>
    <mergeCell ref="F38:J38"/>
    <mergeCell ref="D39:E39"/>
    <mergeCell ref="F39:J39"/>
    <mergeCell ref="D34:E34"/>
    <mergeCell ref="F34:J34"/>
    <mergeCell ref="D35:E35"/>
    <mergeCell ref="F35:J35"/>
    <mergeCell ref="D36:E36"/>
    <mergeCell ref="F36:J36"/>
    <mergeCell ref="D43:E43"/>
    <mergeCell ref="F43:J43"/>
    <mergeCell ref="D44:E44"/>
    <mergeCell ref="F44:J44"/>
    <mergeCell ref="D45:E45"/>
    <mergeCell ref="F45:J45"/>
    <mergeCell ref="D40:E40"/>
    <mergeCell ref="F40:J40"/>
    <mergeCell ref="D41:E41"/>
    <mergeCell ref="F41:J41"/>
    <mergeCell ref="D42:E42"/>
    <mergeCell ref="F42:J42"/>
    <mergeCell ref="D49:E49"/>
    <mergeCell ref="F49:J49"/>
    <mergeCell ref="D50:E50"/>
    <mergeCell ref="F50:J50"/>
    <mergeCell ref="D51:E51"/>
    <mergeCell ref="F51:J51"/>
    <mergeCell ref="D46:E46"/>
    <mergeCell ref="F46:J46"/>
    <mergeCell ref="D47:E47"/>
    <mergeCell ref="F47:J47"/>
    <mergeCell ref="D48:E48"/>
    <mergeCell ref="F48:J48"/>
    <mergeCell ref="D55:E55"/>
    <mergeCell ref="F55:J55"/>
    <mergeCell ref="D56:E56"/>
    <mergeCell ref="F56:J56"/>
    <mergeCell ref="D57:E57"/>
    <mergeCell ref="F57:J57"/>
    <mergeCell ref="D52:E52"/>
    <mergeCell ref="F52:J52"/>
    <mergeCell ref="D53:E53"/>
    <mergeCell ref="F53:J53"/>
    <mergeCell ref="D54:E54"/>
    <mergeCell ref="F54:J54"/>
    <mergeCell ref="D61:E61"/>
    <mergeCell ref="F61:J61"/>
    <mergeCell ref="D62:E62"/>
    <mergeCell ref="F62:J62"/>
    <mergeCell ref="D63:E63"/>
    <mergeCell ref="F63:J63"/>
    <mergeCell ref="D58:E58"/>
    <mergeCell ref="F58:J58"/>
    <mergeCell ref="D59:E59"/>
    <mergeCell ref="F59:J59"/>
    <mergeCell ref="D60:E60"/>
    <mergeCell ref="F60:J60"/>
    <mergeCell ref="B67:F67"/>
    <mergeCell ref="G67:J67"/>
    <mergeCell ref="C68:F68"/>
    <mergeCell ref="G68:J68"/>
    <mergeCell ref="A69:A70"/>
    <mergeCell ref="B69:B70"/>
    <mergeCell ref="G69:J70"/>
    <mergeCell ref="D64:E64"/>
    <mergeCell ref="F64:J64"/>
    <mergeCell ref="D65:E65"/>
    <mergeCell ref="F65:J65"/>
    <mergeCell ref="D66:E66"/>
    <mergeCell ref="F66:J66"/>
    <mergeCell ref="A71:A72"/>
    <mergeCell ref="B71:B72"/>
    <mergeCell ref="G71:J71"/>
    <mergeCell ref="G72:J72"/>
    <mergeCell ref="B73:B74"/>
    <mergeCell ref="C73:F73"/>
    <mergeCell ref="G73:J73"/>
    <mergeCell ref="C74:F74"/>
    <mergeCell ref="G74:J74"/>
    <mergeCell ref="G82:J82"/>
    <mergeCell ref="C78:F78"/>
    <mergeCell ref="G78:J78"/>
    <mergeCell ref="G79:J79"/>
    <mergeCell ref="A80:A81"/>
    <mergeCell ref="B80:B81"/>
    <mergeCell ref="G80:J81"/>
    <mergeCell ref="C75:F75"/>
    <mergeCell ref="G75:J75"/>
    <mergeCell ref="C76:F76"/>
    <mergeCell ref="G76:J76"/>
    <mergeCell ref="C77:F77"/>
    <mergeCell ref="G77:J77"/>
  </mergeCells>
  <printOptions horizontalCentered="1"/>
  <pageMargins left="0.39374999999999999" right="0.39374999999999999" top="0.39375000000000004" bottom="0.39375000000000004" header="3.9583333333333331E-2" footer="3.9583333333333331E-2"/>
  <pageSetup paperSize="9" scale="69" firstPageNumber="0" orientation="portrait" horizontalDpi="300" verticalDpi="300" r:id="rId1"/>
  <headerFooter alignWithMargins="0">
    <oddHeader>&amp;RF1: Evaluation des FOSA</oddHeader>
    <oddFooter>&amp;LSection 3: Ressource Humaine&amp;R&amp;P /&amp;N</oddFooter>
  </headerFooter>
  <rowBreaks count="2" manualBreakCount="2">
    <brk id="30" max="16383" man="1"/>
    <brk id="66"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I54"/>
  <sheetViews>
    <sheetView showGridLines="0" view="pageBreakPreview" topLeftCell="B1" zoomScale="96" zoomScaleSheetLayoutView="96" workbookViewId="0">
      <selection activeCell="Y5" sqref="Y5"/>
    </sheetView>
  </sheetViews>
  <sheetFormatPr defaultColWidth="9" defaultRowHeight="11.5" x14ac:dyDescent="0.25"/>
  <cols>
    <col min="1" max="1" width="5.26953125" style="660" hidden="1" customWidth="1"/>
    <col min="2" max="2" width="5.26953125" style="660" customWidth="1"/>
    <col min="3" max="3" width="29" style="660" customWidth="1"/>
    <col min="4" max="4" width="10.54296875" style="660" customWidth="1"/>
    <col min="5" max="5" width="2.453125" style="660" customWidth="1"/>
    <col min="6" max="6" width="9.26953125" style="660" customWidth="1"/>
    <col min="7" max="7" width="16.7265625" style="660" customWidth="1"/>
    <col min="8" max="8" width="3.26953125" style="660" customWidth="1"/>
    <col min="9" max="9" width="31.54296875" style="660" customWidth="1"/>
    <col min="10" max="10" width="2.7265625" style="660" customWidth="1"/>
    <col min="11" max="11" width="28.7265625" style="660" customWidth="1"/>
    <col min="12" max="12" width="3.26953125" style="660" customWidth="1"/>
    <col min="13" max="13" width="2.453125" style="660" customWidth="1"/>
    <col min="14" max="14" width="5.54296875" style="660" customWidth="1"/>
    <col min="15" max="15" width="5.26953125" style="660" hidden="1" customWidth="1"/>
    <col min="16" max="16" width="14.7265625" style="660" customWidth="1"/>
    <col min="17" max="17" width="14.54296875" style="660" customWidth="1"/>
    <col min="18" max="18" width="3.453125" style="661" customWidth="1"/>
    <col min="19" max="19" width="14.54296875" style="661" customWidth="1"/>
    <col min="20" max="20" width="9.7265625" style="660" customWidth="1"/>
    <col min="21" max="21" width="10.7265625" style="660" customWidth="1"/>
    <col min="22" max="22" width="11" style="660" customWidth="1"/>
    <col min="23" max="23" width="4.54296875" style="662" customWidth="1"/>
    <col min="24" max="24" width="3.7265625" style="662" customWidth="1"/>
    <col min="25" max="25" width="4.453125" style="662" customWidth="1"/>
    <col min="26" max="27" width="2.26953125" style="662" customWidth="1"/>
    <col min="28" max="28" width="6.7265625" style="662" customWidth="1"/>
    <col min="29" max="29" width="16.453125" style="660" customWidth="1"/>
    <col min="30" max="30" width="3.26953125" style="660" customWidth="1"/>
    <col min="31" max="31" width="10.453125" style="662" customWidth="1"/>
    <col min="32" max="32" width="10.7265625" style="662" customWidth="1"/>
    <col min="33" max="33" width="9.7265625" style="662" customWidth="1"/>
    <col min="34" max="34" width="7.26953125" style="662" hidden="1" customWidth="1"/>
    <col min="35" max="35" width="2.7265625" style="662" customWidth="1"/>
    <col min="36" max="16384" width="9" style="660"/>
  </cols>
  <sheetData>
    <row r="1" spans="1:35" s="670" customFormat="1" ht="20" x14ac:dyDescent="0.25">
      <c r="A1" s="663">
        <f>-4</f>
        <v>-4</v>
      </c>
      <c r="B1" s="663"/>
      <c r="C1" s="664" t="s">
        <v>451</v>
      </c>
      <c r="D1" s="665"/>
      <c r="E1" s="665"/>
      <c r="F1" s="665"/>
      <c r="G1" s="665"/>
      <c r="H1" s="665"/>
      <c r="I1" s="665"/>
      <c r="J1" s="665"/>
      <c r="K1" s="665"/>
      <c r="L1" s="665"/>
      <c r="M1" s="665"/>
      <c r="N1" s="665"/>
      <c r="O1" s="666">
        <f>-4</f>
        <v>-4</v>
      </c>
      <c r="P1" s="664" t="s">
        <v>451</v>
      </c>
      <c r="Q1" s="665"/>
      <c r="R1" s="667"/>
      <c r="S1" s="665"/>
      <c r="T1" s="665"/>
      <c r="U1" s="665"/>
      <c r="V1" s="665"/>
      <c r="W1" s="668"/>
      <c r="X1" s="668"/>
      <c r="Y1" s="668"/>
      <c r="Z1" s="668"/>
      <c r="AA1" s="668"/>
      <c r="AB1" s="668"/>
      <c r="AC1" s="665"/>
      <c r="AD1" s="665"/>
      <c r="AE1" s="668"/>
      <c r="AF1" s="668"/>
      <c r="AG1" s="668"/>
      <c r="AH1" s="668"/>
      <c r="AI1" s="669"/>
    </row>
    <row r="2" spans="1:35" s="673" customFormat="1" ht="8.15" customHeight="1" x14ac:dyDescent="0.25">
      <c r="A2" s="671"/>
      <c r="B2" s="671"/>
      <c r="C2" s="672"/>
      <c r="O2" s="674"/>
      <c r="P2" s="675"/>
      <c r="Q2" s="675"/>
      <c r="R2" s="676"/>
      <c r="S2" s="676"/>
      <c r="T2" s="675"/>
      <c r="U2" s="675"/>
      <c r="V2" s="675"/>
      <c r="W2" s="677"/>
      <c r="X2" s="677"/>
      <c r="Y2" s="677"/>
      <c r="Z2" s="677"/>
      <c r="AA2" s="677"/>
      <c r="AB2" s="677"/>
      <c r="AC2" s="675"/>
      <c r="AD2" s="675"/>
      <c r="AE2" s="677"/>
      <c r="AF2" s="677"/>
      <c r="AG2" s="677"/>
      <c r="AH2" s="677"/>
      <c r="AI2" s="678"/>
    </row>
    <row r="3" spans="1:35" s="673" customFormat="1" ht="14.15" customHeight="1" x14ac:dyDescent="0.3">
      <c r="A3" s="679"/>
      <c r="B3" s="679"/>
      <c r="C3" s="680" t="s">
        <v>452</v>
      </c>
      <c r="D3" s="681"/>
      <c r="E3" s="681"/>
      <c r="F3" s="681"/>
      <c r="G3" s="681"/>
      <c r="H3" s="681"/>
      <c r="I3" s="681"/>
      <c r="J3" s="681"/>
      <c r="K3" s="681"/>
      <c r="L3" s="682"/>
      <c r="M3" s="682"/>
      <c r="N3" s="682"/>
      <c r="O3" s="683"/>
      <c r="P3" s="682"/>
      <c r="Q3" s="682"/>
      <c r="R3" s="681"/>
      <c r="S3" s="681"/>
      <c r="T3" s="682"/>
      <c r="U3" s="682"/>
      <c r="V3" s="682"/>
      <c r="W3" s="684"/>
      <c r="X3" s="684"/>
      <c r="Y3" s="684"/>
      <c r="Z3" s="684"/>
      <c r="AA3" s="684"/>
      <c r="AB3" s="684"/>
      <c r="AC3" s="682"/>
      <c r="AD3" s="682"/>
      <c r="AE3" s="684"/>
      <c r="AF3" s="684"/>
      <c r="AG3" s="684"/>
      <c r="AH3" s="684"/>
      <c r="AI3" s="685"/>
    </row>
    <row r="4" spans="1:35" s="673" customFormat="1" ht="18.75" customHeight="1" x14ac:dyDescent="0.3">
      <c r="A4" s="679"/>
      <c r="B4" s="679"/>
      <c r="C4" s="686" t="s">
        <v>453</v>
      </c>
      <c r="D4" s="682"/>
      <c r="E4" s="682"/>
      <c r="F4" s="682"/>
      <c r="G4" s="682"/>
      <c r="H4" s="682"/>
      <c r="I4" s="682"/>
      <c r="J4" s="682"/>
      <c r="K4" s="682"/>
      <c r="L4" s="682"/>
      <c r="M4" s="682"/>
      <c r="N4" s="687"/>
      <c r="O4" s="688"/>
      <c r="P4" s="687"/>
      <c r="Q4" s="687"/>
      <c r="R4" s="689"/>
      <c r="S4" s="689"/>
      <c r="T4" s="687"/>
      <c r="U4" s="687"/>
      <c r="V4" s="687"/>
      <c r="W4" s="690"/>
      <c r="X4" s="690"/>
      <c r="Y4" s="690"/>
      <c r="Z4" s="690"/>
      <c r="AA4" s="690"/>
      <c r="AB4" s="690"/>
      <c r="AC4" s="687"/>
      <c r="AD4" s="687"/>
      <c r="AE4" s="690"/>
      <c r="AF4" s="690"/>
      <c r="AG4" s="690"/>
      <c r="AH4" s="690"/>
      <c r="AI4" s="691"/>
    </row>
    <row r="5" spans="1:35" s="698" customFormat="1" ht="13" x14ac:dyDescent="0.3">
      <c r="A5" s="692">
        <v>-4</v>
      </c>
      <c r="B5" s="692">
        <v>-4</v>
      </c>
      <c r="C5" s="693">
        <f>A1-0.01</f>
        <v>-4.01</v>
      </c>
      <c r="D5" s="2098">
        <f>C5-0.01</f>
        <v>-4.0199999999999996</v>
      </c>
      <c r="E5" s="2098"/>
      <c r="F5" s="694">
        <f>D5-0.01</f>
        <v>-4.0299999999999994</v>
      </c>
      <c r="G5" s="2099">
        <f>F5-0.01</f>
        <v>-4.0399999999999991</v>
      </c>
      <c r="H5" s="2099"/>
      <c r="I5" s="2100">
        <f>G5-0.01</f>
        <v>-4.0499999999999989</v>
      </c>
      <c r="J5" s="2100"/>
      <c r="K5" s="2100"/>
      <c r="L5" s="2100"/>
      <c r="M5" s="695"/>
      <c r="N5" s="695"/>
      <c r="O5" s="696">
        <v>-4</v>
      </c>
      <c r="P5" s="697">
        <v>-4.07</v>
      </c>
      <c r="Q5" s="696">
        <f>P5-0.01</f>
        <v>-4.08</v>
      </c>
      <c r="R5" s="2101">
        <f>Q5-0.01</f>
        <v>-4.09</v>
      </c>
      <c r="S5" s="2101"/>
      <c r="T5" s="696">
        <f>R5-0.01</f>
        <v>-4.0999999999999996</v>
      </c>
      <c r="U5" s="696">
        <f>T5-0.01</f>
        <v>-4.1099999999999994</v>
      </c>
      <c r="V5" s="696">
        <f>U5-0.01</f>
        <v>-4.1199999999999992</v>
      </c>
      <c r="W5" s="2093">
        <f>V5-0.01</f>
        <v>-4.129999999999999</v>
      </c>
      <c r="X5" s="2093"/>
      <c r="Y5" s="2093">
        <f>W5-0.01</f>
        <v>-4.1399999999999988</v>
      </c>
      <c r="Z5" s="2093"/>
      <c r="AA5" s="2093"/>
      <c r="AB5" s="2093"/>
      <c r="AC5" s="2093">
        <f>Y5-0.01</f>
        <v>-4.1499999999999986</v>
      </c>
      <c r="AD5" s="2093"/>
      <c r="AE5" s="2093">
        <f>AC5-0.01</f>
        <v>-4.1599999999999984</v>
      </c>
      <c r="AF5" s="2093"/>
      <c r="AG5" s="2093"/>
      <c r="AH5" s="2093"/>
      <c r="AI5" s="2093"/>
    </row>
    <row r="6" spans="1:35" s="705" customFormat="1" ht="25.5" customHeight="1" x14ac:dyDescent="0.25">
      <c r="A6" s="2094" t="s">
        <v>454</v>
      </c>
      <c r="B6" s="699"/>
      <c r="C6" s="2090" t="s">
        <v>455</v>
      </c>
      <c r="D6" s="2090" t="s">
        <v>456</v>
      </c>
      <c r="E6" s="2090"/>
      <c r="F6" s="2090" t="s">
        <v>457</v>
      </c>
      <c r="G6" s="2095" t="s">
        <v>458</v>
      </c>
      <c r="H6" s="2095"/>
      <c r="I6" s="700" t="s">
        <v>459</v>
      </c>
      <c r="J6" s="701"/>
      <c r="K6" s="701"/>
      <c r="L6" s="701"/>
      <c r="M6" s="701"/>
      <c r="N6" s="702"/>
      <c r="O6" s="2096" t="s">
        <v>454</v>
      </c>
      <c r="P6" s="2097" t="s">
        <v>460</v>
      </c>
      <c r="Q6" s="2090" t="s">
        <v>461</v>
      </c>
      <c r="R6" s="2088" t="s">
        <v>462</v>
      </c>
      <c r="S6" s="2088"/>
      <c r="T6" s="2089" t="s">
        <v>463</v>
      </c>
      <c r="U6" s="2090" t="s">
        <v>464</v>
      </c>
      <c r="V6" s="2090" t="s">
        <v>465</v>
      </c>
      <c r="W6" s="2090" t="s">
        <v>466</v>
      </c>
      <c r="X6" s="2090"/>
      <c r="Y6" s="2090" t="s">
        <v>467</v>
      </c>
      <c r="Z6" s="2090"/>
      <c r="AA6" s="2090"/>
      <c r="AB6" s="2090"/>
      <c r="AC6" s="2082" t="s">
        <v>468</v>
      </c>
      <c r="AD6" s="2082"/>
      <c r="AE6" s="2083" t="s">
        <v>469</v>
      </c>
      <c r="AF6" s="2083"/>
      <c r="AG6" s="2083"/>
      <c r="AH6" s="2083"/>
      <c r="AI6" s="2083"/>
    </row>
    <row r="7" spans="1:35" s="705" customFormat="1" ht="13.5" customHeight="1" x14ac:dyDescent="0.25">
      <c r="A7" s="2094"/>
      <c r="B7" s="699"/>
      <c r="C7" s="2090"/>
      <c r="D7" s="2090"/>
      <c r="E7" s="2090"/>
      <c r="F7" s="2090"/>
      <c r="G7" s="2095"/>
      <c r="H7" s="2095"/>
      <c r="I7" s="706" t="s">
        <v>470</v>
      </c>
      <c r="J7" s="707"/>
      <c r="K7" s="708" t="s">
        <v>471</v>
      </c>
      <c r="L7" s="709"/>
      <c r="M7" s="709"/>
      <c r="N7" s="709"/>
      <c r="O7" s="2096"/>
      <c r="P7" s="2097"/>
      <c r="Q7" s="2090"/>
      <c r="R7" s="2088"/>
      <c r="S7" s="2088"/>
      <c r="T7" s="2089"/>
      <c r="U7" s="2089"/>
      <c r="V7" s="2089"/>
      <c r="W7" s="2090"/>
      <c r="X7" s="2090"/>
      <c r="Y7" s="2090"/>
      <c r="Z7" s="2090"/>
      <c r="AA7" s="2090"/>
      <c r="AB7" s="2090"/>
      <c r="AC7" s="2082"/>
      <c r="AD7" s="2082"/>
      <c r="AE7" s="2084" t="s">
        <v>472</v>
      </c>
      <c r="AF7" s="2084"/>
      <c r="AG7" s="2084"/>
      <c r="AH7" s="2084"/>
      <c r="AI7" s="2084"/>
    </row>
    <row r="8" spans="1:35" s="705" customFormat="1" ht="16.5" customHeight="1" x14ac:dyDescent="0.25">
      <c r="A8" s="2094"/>
      <c r="B8" s="699"/>
      <c r="C8" s="2090"/>
      <c r="D8" s="2090"/>
      <c r="E8" s="2090"/>
      <c r="F8" s="2090"/>
      <c r="G8" s="2095"/>
      <c r="H8" s="2095"/>
      <c r="I8" s="710" t="s">
        <v>473</v>
      </c>
      <c r="J8" s="711">
        <v>1</v>
      </c>
      <c r="K8" s="712" t="s">
        <v>407</v>
      </c>
      <c r="L8" s="713">
        <v>31</v>
      </c>
      <c r="M8" s="713" t="s">
        <v>83</v>
      </c>
      <c r="N8" s="714">
        <f t="shared" ref="N8:N27" si="0">$Q$5</f>
        <v>-4.08</v>
      </c>
      <c r="O8" s="2096"/>
      <c r="P8" s="2097"/>
      <c r="Q8" s="2090"/>
      <c r="R8" s="2088"/>
      <c r="S8" s="2088"/>
      <c r="T8" s="2089"/>
      <c r="U8" s="2089"/>
      <c r="V8" s="2089"/>
      <c r="W8" s="2090"/>
      <c r="X8" s="2090"/>
      <c r="Y8" s="2090"/>
      <c r="Z8" s="2090"/>
      <c r="AA8" s="2090"/>
      <c r="AB8" s="2090"/>
      <c r="AC8" s="715"/>
      <c r="AD8" s="716"/>
      <c r="AE8" s="2084"/>
      <c r="AF8" s="2084"/>
      <c r="AG8" s="2084"/>
      <c r="AH8" s="2084"/>
      <c r="AI8" s="2084"/>
    </row>
    <row r="9" spans="1:35" s="705" customFormat="1" ht="16.5" customHeight="1" x14ac:dyDescent="0.25">
      <c r="A9" s="2094"/>
      <c r="B9" s="699"/>
      <c r="C9" s="2090"/>
      <c r="D9" s="2090"/>
      <c r="E9" s="2090"/>
      <c r="F9" s="2090"/>
      <c r="G9" s="2085" t="s">
        <v>255</v>
      </c>
      <c r="H9" s="2086">
        <v>1</v>
      </c>
      <c r="I9" s="710" t="s">
        <v>474</v>
      </c>
      <c r="J9" s="711">
        <v>2</v>
      </c>
      <c r="K9" s="712" t="s">
        <v>410</v>
      </c>
      <c r="L9" s="713">
        <v>32</v>
      </c>
      <c r="M9" s="713" t="s">
        <v>83</v>
      </c>
      <c r="N9" s="714">
        <f t="shared" si="0"/>
        <v>-4.08</v>
      </c>
      <c r="O9" s="2096"/>
      <c r="P9" s="2097"/>
      <c r="Q9" s="2090"/>
      <c r="R9" s="2088"/>
      <c r="S9" s="2088"/>
      <c r="T9" s="2089"/>
      <c r="U9" s="2089"/>
      <c r="V9" s="2089"/>
      <c r="W9" s="2090"/>
      <c r="X9" s="2090"/>
      <c r="Y9" s="2090"/>
      <c r="Z9" s="2090"/>
      <c r="AA9" s="2090"/>
      <c r="AB9" s="2090"/>
      <c r="AC9" s="717"/>
      <c r="AD9" s="716"/>
      <c r="AE9" s="2084"/>
      <c r="AF9" s="2084"/>
      <c r="AG9" s="2084"/>
      <c r="AH9" s="2084"/>
      <c r="AI9" s="2084"/>
    </row>
    <row r="10" spans="1:35" s="705" customFormat="1" ht="34.5" customHeight="1" x14ac:dyDescent="0.25">
      <c r="A10" s="2094"/>
      <c r="B10" s="699"/>
      <c r="C10" s="2090"/>
      <c r="D10" s="2090"/>
      <c r="E10" s="2090"/>
      <c r="F10" s="2090"/>
      <c r="G10" s="2085"/>
      <c r="H10" s="2086"/>
      <c r="I10" s="710" t="s">
        <v>475</v>
      </c>
      <c r="J10" s="718">
        <v>3</v>
      </c>
      <c r="K10" s="719" t="s">
        <v>476</v>
      </c>
      <c r="L10" s="713">
        <v>33</v>
      </c>
      <c r="M10" s="713" t="s">
        <v>83</v>
      </c>
      <c r="N10" s="714">
        <f t="shared" si="0"/>
        <v>-4.08</v>
      </c>
      <c r="O10" s="2096"/>
      <c r="P10" s="2097"/>
      <c r="Q10" s="2090"/>
      <c r="R10" s="2088"/>
      <c r="S10" s="2088"/>
      <c r="T10" s="2089"/>
      <c r="U10" s="2089"/>
      <c r="V10" s="2089"/>
      <c r="W10" s="2090"/>
      <c r="X10" s="2090"/>
      <c r="Y10" s="2090"/>
      <c r="Z10" s="2090"/>
      <c r="AA10" s="2090"/>
      <c r="AB10" s="2090"/>
      <c r="AC10" s="720"/>
      <c r="AD10" s="721"/>
      <c r="AE10" s="2087" t="s">
        <v>347</v>
      </c>
      <c r="AF10" s="2087"/>
      <c r="AG10" s="2087"/>
      <c r="AH10" s="2087"/>
      <c r="AI10" s="722">
        <v>1</v>
      </c>
    </row>
    <row r="11" spans="1:35" s="705" customFormat="1" ht="29.25" customHeight="1" x14ac:dyDescent="0.25">
      <c r="A11" s="2094"/>
      <c r="B11" s="699"/>
      <c r="C11" s="2090"/>
      <c r="D11" s="2090"/>
      <c r="E11" s="2090"/>
      <c r="F11" s="723"/>
      <c r="G11" s="2085" t="s">
        <v>477</v>
      </c>
      <c r="H11" s="2086">
        <v>2</v>
      </c>
      <c r="I11" s="710" t="s">
        <v>416</v>
      </c>
      <c r="J11" s="718">
        <v>4</v>
      </c>
      <c r="K11" s="712" t="s">
        <v>478</v>
      </c>
      <c r="L11" s="713">
        <v>34</v>
      </c>
      <c r="M11" s="713" t="s">
        <v>83</v>
      </c>
      <c r="N11" s="714">
        <f t="shared" si="0"/>
        <v>-4.08</v>
      </c>
      <c r="O11" s="2096"/>
      <c r="P11" s="2097"/>
      <c r="Q11" s="723"/>
      <c r="R11" s="2088"/>
      <c r="S11" s="2088"/>
      <c r="T11" s="2089"/>
      <c r="U11" s="2089"/>
      <c r="V11" s="2089"/>
      <c r="W11" s="2090"/>
      <c r="X11" s="2090"/>
      <c r="Y11" s="2090"/>
      <c r="Z11" s="2090"/>
      <c r="AA11" s="2090"/>
      <c r="AB11" s="2090"/>
      <c r="AC11" s="704" t="s">
        <v>479</v>
      </c>
      <c r="AD11" s="724">
        <v>1</v>
      </c>
      <c r="AE11" s="2091" t="s">
        <v>480</v>
      </c>
      <c r="AF11" s="2091"/>
      <c r="AG11" s="2091"/>
      <c r="AH11" s="2091"/>
      <c r="AI11" s="722">
        <v>2</v>
      </c>
    </row>
    <row r="12" spans="1:35" s="705" customFormat="1" ht="16.5" customHeight="1" x14ac:dyDescent="0.25">
      <c r="A12" s="2094"/>
      <c r="B12" s="699"/>
      <c r="C12" s="2090"/>
      <c r="D12" s="2090"/>
      <c r="E12" s="2090"/>
      <c r="F12" s="723"/>
      <c r="G12" s="2085"/>
      <c r="H12" s="2086"/>
      <c r="I12" s="710" t="s">
        <v>417</v>
      </c>
      <c r="J12" s="711">
        <v>5</v>
      </c>
      <c r="K12" s="712" t="s">
        <v>481</v>
      </c>
      <c r="L12" s="713">
        <v>35</v>
      </c>
      <c r="M12" s="713" t="s">
        <v>83</v>
      </c>
      <c r="N12" s="714">
        <f t="shared" si="0"/>
        <v>-4.08</v>
      </c>
      <c r="O12" s="2096"/>
      <c r="P12" s="2097"/>
      <c r="Q12" s="2092" t="s">
        <v>482</v>
      </c>
      <c r="R12" s="2088"/>
      <c r="S12" s="2088"/>
      <c r="T12" s="2089"/>
      <c r="U12" s="2089"/>
      <c r="V12" s="2089"/>
      <c r="W12" s="2090"/>
      <c r="X12" s="2090"/>
      <c r="Y12" s="2090"/>
      <c r="Z12" s="2090"/>
      <c r="AA12" s="2090"/>
      <c r="AB12" s="2090"/>
      <c r="AC12" s="725" t="s">
        <v>483</v>
      </c>
      <c r="AD12" s="726">
        <v>2</v>
      </c>
      <c r="AE12" s="2075" t="s">
        <v>484</v>
      </c>
      <c r="AF12" s="2075"/>
      <c r="AG12" s="2075"/>
      <c r="AH12" s="2075"/>
      <c r="AI12" s="722">
        <v>3</v>
      </c>
    </row>
    <row r="13" spans="1:35" s="705" customFormat="1" ht="16.5" customHeight="1" x14ac:dyDescent="0.25">
      <c r="A13" s="2094"/>
      <c r="B13" s="699"/>
      <c r="C13" s="2090"/>
      <c r="D13" s="717"/>
      <c r="E13" s="703"/>
      <c r="F13" s="723"/>
      <c r="G13" s="727" t="s">
        <v>485</v>
      </c>
      <c r="H13" s="728">
        <v>3</v>
      </c>
      <c r="I13" s="710" t="s">
        <v>418</v>
      </c>
      <c r="J13" s="711">
        <v>6</v>
      </c>
      <c r="K13" s="712" t="s">
        <v>486</v>
      </c>
      <c r="L13" s="713">
        <v>36</v>
      </c>
      <c r="M13" s="713" t="s">
        <v>83</v>
      </c>
      <c r="N13" s="714">
        <f t="shared" si="0"/>
        <v>-4.08</v>
      </c>
      <c r="O13" s="2096"/>
      <c r="P13" s="2097"/>
      <c r="Q13" s="2092"/>
      <c r="R13" s="729"/>
      <c r="S13" s="730"/>
      <c r="T13" s="2089"/>
      <c r="U13" s="2089"/>
      <c r="V13" s="2089"/>
      <c r="W13" s="2090"/>
      <c r="X13" s="2090"/>
      <c r="Y13" s="2090"/>
      <c r="Z13" s="2090"/>
      <c r="AA13" s="2090"/>
      <c r="AB13" s="2090"/>
      <c r="AC13" s="704" t="s">
        <v>487</v>
      </c>
      <c r="AD13" s="726">
        <v>3</v>
      </c>
      <c r="AE13" s="2075" t="s">
        <v>350</v>
      </c>
      <c r="AF13" s="2075"/>
      <c r="AG13" s="2075"/>
      <c r="AH13" s="2075"/>
      <c r="AI13" s="731">
        <v>4</v>
      </c>
    </row>
    <row r="14" spans="1:35" s="739" customFormat="1" ht="16.5" customHeight="1" x14ac:dyDescent="0.25">
      <c r="A14" s="2094"/>
      <c r="B14" s="699"/>
      <c r="C14" s="2090"/>
      <c r="D14" s="732"/>
      <c r="E14" s="733"/>
      <c r="F14" s="734"/>
      <c r="G14" s="735" t="s">
        <v>488</v>
      </c>
      <c r="H14" s="713">
        <v>4</v>
      </c>
      <c r="I14" s="727" t="s">
        <v>52</v>
      </c>
      <c r="J14" s="736">
        <v>7</v>
      </c>
      <c r="K14" s="712" t="s">
        <v>489</v>
      </c>
      <c r="L14" s="713">
        <v>37</v>
      </c>
      <c r="M14" s="713" t="s">
        <v>83</v>
      </c>
      <c r="N14" s="714">
        <f t="shared" si="0"/>
        <v>-4.08</v>
      </c>
      <c r="O14" s="2096"/>
      <c r="P14" s="2097"/>
      <c r="Q14" s="2092"/>
      <c r="R14" s="737"/>
      <c r="S14" s="730"/>
      <c r="T14" s="2089"/>
      <c r="U14" s="2089"/>
      <c r="V14" s="2089"/>
      <c r="W14" s="2090"/>
      <c r="X14" s="2090"/>
      <c r="Y14" s="2090"/>
      <c r="Z14" s="2090"/>
      <c r="AA14" s="2090"/>
      <c r="AB14" s="2090"/>
      <c r="AC14" s="738" t="s">
        <v>490</v>
      </c>
      <c r="AD14" s="726">
        <v>4</v>
      </c>
      <c r="AE14" s="2075" t="s">
        <v>352</v>
      </c>
      <c r="AF14" s="2075"/>
      <c r="AG14" s="2075"/>
      <c r="AH14" s="2075"/>
      <c r="AI14" s="731">
        <v>5</v>
      </c>
    </row>
    <row r="15" spans="1:35" s="739" customFormat="1" ht="16.5" customHeight="1" x14ac:dyDescent="0.25">
      <c r="A15" s="2094"/>
      <c r="B15" s="699"/>
      <c r="C15" s="723"/>
      <c r="D15" s="732"/>
      <c r="E15" s="733"/>
      <c r="F15" s="734"/>
      <c r="G15" s="735" t="s">
        <v>491</v>
      </c>
      <c r="H15" s="713">
        <v>5</v>
      </c>
      <c r="I15" s="710" t="s">
        <v>492</v>
      </c>
      <c r="J15" s="711">
        <v>8</v>
      </c>
      <c r="K15" s="712" t="s">
        <v>493</v>
      </c>
      <c r="L15" s="713">
        <v>38</v>
      </c>
      <c r="M15" s="713" t="s">
        <v>83</v>
      </c>
      <c r="N15" s="714">
        <f t="shared" si="0"/>
        <v>-4.08</v>
      </c>
      <c r="O15" s="2096"/>
      <c r="P15" s="733"/>
      <c r="Q15" s="2092"/>
      <c r="R15" s="737"/>
      <c r="S15" s="730"/>
      <c r="T15" s="723"/>
      <c r="U15" s="723"/>
      <c r="V15" s="2090"/>
      <c r="W15" s="717"/>
      <c r="X15" s="703"/>
      <c r="Y15" s="717"/>
      <c r="Z15" s="716"/>
      <c r="AA15" s="716"/>
      <c r="AB15" s="703"/>
      <c r="AC15" s="2079" t="s">
        <v>494</v>
      </c>
      <c r="AD15" s="2080">
        <v>5</v>
      </c>
      <c r="AE15" s="2081" t="s">
        <v>495</v>
      </c>
      <c r="AF15" s="2081"/>
      <c r="AG15" s="2081"/>
      <c r="AH15" s="2081"/>
      <c r="AI15" s="731">
        <v>6</v>
      </c>
    </row>
    <row r="16" spans="1:35" s="739" customFormat="1" ht="16.5" customHeight="1" x14ac:dyDescent="0.25">
      <c r="A16" s="2094"/>
      <c r="B16" s="699"/>
      <c r="C16" s="723"/>
      <c r="D16" s="732"/>
      <c r="E16" s="733"/>
      <c r="F16" s="734"/>
      <c r="G16" s="735" t="s">
        <v>496</v>
      </c>
      <c r="H16" s="713">
        <v>6</v>
      </c>
      <c r="I16" s="710" t="s">
        <v>419</v>
      </c>
      <c r="J16" s="711">
        <v>9</v>
      </c>
      <c r="K16" s="712" t="s">
        <v>497</v>
      </c>
      <c r="L16" s="713">
        <v>39</v>
      </c>
      <c r="M16" s="713" t="s">
        <v>83</v>
      </c>
      <c r="N16" s="714">
        <f t="shared" si="0"/>
        <v>-4.08</v>
      </c>
      <c r="O16" s="2096"/>
      <c r="P16" s="733"/>
      <c r="Q16" s="2092"/>
      <c r="R16" s="737"/>
      <c r="S16" s="730"/>
      <c r="T16" s="723"/>
      <c r="U16" s="723"/>
      <c r="V16" s="723"/>
      <c r="W16" s="717"/>
      <c r="X16" s="703"/>
      <c r="Y16" s="717"/>
      <c r="Z16" s="716"/>
      <c r="AA16" s="716"/>
      <c r="AB16" s="703"/>
      <c r="AC16" s="2079"/>
      <c r="AD16" s="2080"/>
      <c r="AE16" s="2075" t="s">
        <v>354</v>
      </c>
      <c r="AF16" s="2075"/>
      <c r="AG16" s="2075"/>
      <c r="AH16" s="2075"/>
      <c r="AI16" s="731">
        <v>7</v>
      </c>
    </row>
    <row r="17" spans="1:35" s="739" customFormat="1" ht="30" customHeight="1" x14ac:dyDescent="0.25">
      <c r="A17" s="2094"/>
      <c r="B17" s="699"/>
      <c r="C17" s="723"/>
      <c r="D17" s="732"/>
      <c r="E17" s="733"/>
      <c r="F17" s="734"/>
      <c r="G17" s="741" t="s">
        <v>498</v>
      </c>
      <c r="H17" s="713">
        <v>7</v>
      </c>
      <c r="I17" s="710" t="s">
        <v>60</v>
      </c>
      <c r="J17" s="711">
        <v>10</v>
      </c>
      <c r="K17" s="712" t="s">
        <v>499</v>
      </c>
      <c r="L17" s="713">
        <v>40</v>
      </c>
      <c r="M17" s="713" t="s">
        <v>83</v>
      </c>
      <c r="N17" s="714">
        <f t="shared" si="0"/>
        <v>-4.08</v>
      </c>
      <c r="O17" s="2096"/>
      <c r="P17" s="733"/>
      <c r="Q17" s="2092"/>
      <c r="R17" s="737"/>
      <c r="S17" s="730"/>
      <c r="T17" s="723"/>
      <c r="U17" s="723"/>
      <c r="V17" s="723"/>
      <c r="W17" s="717"/>
      <c r="X17" s="703"/>
      <c r="Y17" s="717"/>
      <c r="Z17" s="716"/>
      <c r="AA17" s="716"/>
      <c r="AB17" s="703"/>
      <c r="AC17" s="740" t="s">
        <v>500</v>
      </c>
      <c r="AD17" s="726">
        <v>6</v>
      </c>
      <c r="AE17" s="2075" t="s">
        <v>501</v>
      </c>
      <c r="AF17" s="2075"/>
      <c r="AG17" s="2075"/>
      <c r="AH17" s="2075"/>
      <c r="AI17" s="731">
        <v>8</v>
      </c>
    </row>
    <row r="18" spans="1:35" s="739" customFormat="1" ht="27" customHeight="1" x14ac:dyDescent="0.25">
      <c r="A18" s="2094"/>
      <c r="B18" s="699"/>
      <c r="C18" s="723"/>
      <c r="D18" s="732"/>
      <c r="E18" s="733"/>
      <c r="F18" s="734"/>
      <c r="G18" s="742" t="s">
        <v>502</v>
      </c>
      <c r="H18" s="713">
        <v>8</v>
      </c>
      <c r="I18" s="710" t="s">
        <v>61</v>
      </c>
      <c r="J18" s="711">
        <v>11</v>
      </c>
      <c r="K18" s="712" t="s">
        <v>503</v>
      </c>
      <c r="L18" s="713">
        <v>41</v>
      </c>
      <c r="M18" s="713" t="s">
        <v>83</v>
      </c>
      <c r="N18" s="714">
        <f t="shared" si="0"/>
        <v>-4.08</v>
      </c>
      <c r="O18" s="2096"/>
      <c r="P18" s="733"/>
      <c r="Q18" s="2092"/>
      <c r="R18" s="737"/>
      <c r="S18" s="730"/>
      <c r="T18" s="723"/>
      <c r="U18" s="723"/>
      <c r="V18" s="2076" t="s">
        <v>504</v>
      </c>
      <c r="W18" s="717"/>
      <c r="X18" s="703"/>
      <c r="Y18" s="717"/>
      <c r="Z18" s="716"/>
      <c r="AA18" s="716"/>
      <c r="AB18" s="703"/>
      <c r="AC18" s="743" t="s">
        <v>505</v>
      </c>
      <c r="AD18" s="744">
        <v>8</v>
      </c>
      <c r="AE18" s="2075" t="s">
        <v>356</v>
      </c>
      <c r="AF18" s="2075"/>
      <c r="AG18" s="2075"/>
      <c r="AH18" s="2075"/>
      <c r="AI18" s="731">
        <v>9</v>
      </c>
    </row>
    <row r="19" spans="1:35" s="739" customFormat="1" ht="33" customHeight="1" x14ac:dyDescent="0.25">
      <c r="A19" s="2094"/>
      <c r="B19" s="699"/>
      <c r="C19" s="723"/>
      <c r="D19" s="732"/>
      <c r="E19" s="733"/>
      <c r="F19" s="734"/>
      <c r="G19" s="741" t="s">
        <v>506</v>
      </c>
      <c r="H19" s="713">
        <v>97</v>
      </c>
      <c r="I19" s="710" t="s">
        <v>59</v>
      </c>
      <c r="J19" s="718">
        <v>12</v>
      </c>
      <c r="K19" s="719" t="s">
        <v>507</v>
      </c>
      <c r="L19" s="713">
        <v>42</v>
      </c>
      <c r="M19" s="713" t="s">
        <v>83</v>
      </c>
      <c r="N19" s="714">
        <f t="shared" si="0"/>
        <v>-4.08</v>
      </c>
      <c r="O19" s="2096"/>
      <c r="P19" s="733"/>
      <c r="Q19" s="2092"/>
      <c r="R19" s="737"/>
      <c r="S19" s="730"/>
      <c r="T19" s="723"/>
      <c r="U19" s="723"/>
      <c r="V19" s="2076"/>
      <c r="W19" s="717"/>
      <c r="X19" s="703"/>
      <c r="Y19" s="717"/>
      <c r="Z19" s="716"/>
      <c r="AA19" s="716"/>
      <c r="AB19" s="703"/>
      <c r="AC19" s="745"/>
      <c r="AD19" s="745"/>
      <c r="AE19" s="2075" t="s">
        <v>357</v>
      </c>
      <c r="AF19" s="2075"/>
      <c r="AG19" s="2075"/>
      <c r="AH19" s="2075"/>
      <c r="AI19" s="746">
        <v>10</v>
      </c>
    </row>
    <row r="20" spans="1:35" s="739" customFormat="1" ht="16.5" customHeight="1" x14ac:dyDescent="0.25">
      <c r="A20" s="2094"/>
      <c r="B20" s="699"/>
      <c r="C20" s="723"/>
      <c r="D20" s="732"/>
      <c r="E20" s="733"/>
      <c r="F20" s="734"/>
      <c r="G20" s="747"/>
      <c r="H20" s="747"/>
      <c r="I20" s="710" t="s">
        <v>508</v>
      </c>
      <c r="J20" s="718">
        <v>13</v>
      </c>
      <c r="K20" s="719" t="s">
        <v>411</v>
      </c>
      <c r="L20" s="713">
        <v>43</v>
      </c>
      <c r="M20" s="713" t="s">
        <v>83</v>
      </c>
      <c r="N20" s="714">
        <f t="shared" si="0"/>
        <v>-4.08</v>
      </c>
      <c r="O20" s="2096"/>
      <c r="P20" s="733"/>
      <c r="Q20" s="2092"/>
      <c r="R20" s="737"/>
      <c r="S20" s="730"/>
      <c r="T20" s="723"/>
      <c r="U20" s="723"/>
      <c r="V20" s="2076"/>
      <c r="W20" s="717"/>
      <c r="X20" s="703"/>
      <c r="Y20" s="717"/>
      <c r="Z20" s="716"/>
      <c r="AA20" s="716"/>
      <c r="AB20" s="703"/>
      <c r="AC20" s="717"/>
      <c r="AD20" s="748"/>
      <c r="AE20" s="2075" t="s">
        <v>358</v>
      </c>
      <c r="AF20" s="2075"/>
      <c r="AG20" s="2075"/>
      <c r="AH20" s="2075"/>
      <c r="AI20" s="722">
        <v>11</v>
      </c>
    </row>
    <row r="21" spans="1:35" s="739" customFormat="1" ht="16.5" customHeight="1" x14ac:dyDescent="0.25">
      <c r="A21" s="2094"/>
      <c r="B21" s="699"/>
      <c r="C21" s="723"/>
      <c r="D21" s="732"/>
      <c r="E21" s="733"/>
      <c r="F21" s="734"/>
      <c r="G21" s="741"/>
      <c r="H21" s="713"/>
      <c r="I21" s="710" t="s">
        <v>509</v>
      </c>
      <c r="J21" s="711">
        <v>14</v>
      </c>
      <c r="K21" s="719" t="s">
        <v>510</v>
      </c>
      <c r="L21" s="713">
        <v>44</v>
      </c>
      <c r="M21" s="713" t="s">
        <v>83</v>
      </c>
      <c r="N21" s="714">
        <f t="shared" si="0"/>
        <v>-4.08</v>
      </c>
      <c r="O21" s="2096"/>
      <c r="P21" s="733"/>
      <c r="Q21" s="2092"/>
      <c r="R21" s="737"/>
      <c r="S21" s="730"/>
      <c r="T21" s="723"/>
      <c r="U21" s="723"/>
      <c r="V21" s="2076"/>
      <c r="W21" s="717"/>
      <c r="X21" s="703"/>
      <c r="Y21" s="717"/>
      <c r="Z21" s="716"/>
      <c r="AA21" s="716"/>
      <c r="AB21" s="703"/>
      <c r="AC21" s="717"/>
      <c r="AD21" s="748"/>
      <c r="AE21" s="2077" t="s">
        <v>360</v>
      </c>
      <c r="AF21" s="2077"/>
      <c r="AG21" s="2077"/>
      <c r="AH21" s="2077"/>
      <c r="AI21" s="722">
        <v>12</v>
      </c>
    </row>
    <row r="22" spans="1:35" s="739" customFormat="1" ht="16.5" customHeight="1" x14ac:dyDescent="0.25">
      <c r="A22" s="2094"/>
      <c r="B22" s="699"/>
      <c r="C22" s="723"/>
      <c r="D22" s="732"/>
      <c r="E22" s="733"/>
      <c r="F22" s="734"/>
      <c r="G22" s="749"/>
      <c r="H22" s="750"/>
      <c r="I22" s="710" t="s">
        <v>511</v>
      </c>
      <c r="J22" s="711">
        <v>15</v>
      </c>
      <c r="K22" s="712" t="s">
        <v>512</v>
      </c>
      <c r="L22" s="713">
        <v>45</v>
      </c>
      <c r="M22" s="713" t="s">
        <v>83</v>
      </c>
      <c r="N22" s="714">
        <f t="shared" si="0"/>
        <v>-4.08</v>
      </c>
      <c r="O22" s="2096"/>
      <c r="P22" s="733"/>
      <c r="Q22" s="2092"/>
      <c r="R22" s="737"/>
      <c r="S22" s="730"/>
      <c r="T22" s="723"/>
      <c r="U22" s="723"/>
      <c r="V22" s="2076"/>
      <c r="W22" s="717"/>
      <c r="X22" s="703"/>
      <c r="Y22" s="717"/>
      <c r="Z22" s="716"/>
      <c r="AA22" s="716"/>
      <c r="AB22" s="703"/>
      <c r="AC22" s="717"/>
      <c r="AD22" s="748"/>
      <c r="AE22" s="2078" t="s">
        <v>361</v>
      </c>
      <c r="AF22" s="2078"/>
      <c r="AG22" s="2078"/>
      <c r="AH22" s="2078"/>
      <c r="AI22" s="751">
        <v>13</v>
      </c>
    </row>
    <row r="23" spans="1:35" s="739" customFormat="1" ht="16.5" customHeight="1" x14ac:dyDescent="0.25">
      <c r="A23" s="2094"/>
      <c r="B23" s="699"/>
      <c r="C23" s="723"/>
      <c r="D23" s="732"/>
      <c r="E23" s="733"/>
      <c r="F23" s="734"/>
      <c r="G23" s="752"/>
      <c r="H23" s="748"/>
      <c r="I23" s="710" t="s">
        <v>513</v>
      </c>
      <c r="J23" s="711">
        <v>16</v>
      </c>
      <c r="K23" s="712" t="s">
        <v>431</v>
      </c>
      <c r="L23" s="713">
        <v>46</v>
      </c>
      <c r="M23" s="713" t="s">
        <v>83</v>
      </c>
      <c r="N23" s="714">
        <f t="shared" si="0"/>
        <v>-4.08</v>
      </c>
      <c r="O23" s="2096"/>
      <c r="P23" s="733"/>
      <c r="Q23" s="2092"/>
      <c r="R23" s="737"/>
      <c r="S23" s="730"/>
      <c r="T23" s="723"/>
      <c r="U23" s="723"/>
      <c r="V23" s="2076"/>
      <c r="W23" s="717"/>
      <c r="X23" s="703"/>
      <c r="Y23" s="717"/>
      <c r="Z23" s="716"/>
      <c r="AA23" s="716"/>
      <c r="AB23" s="703"/>
      <c r="AC23" s="717"/>
      <c r="AD23" s="748"/>
      <c r="AE23" s="2078" t="s">
        <v>514</v>
      </c>
      <c r="AF23" s="2078"/>
      <c r="AG23" s="2078"/>
      <c r="AH23" s="2078"/>
      <c r="AI23" s="751">
        <v>14</v>
      </c>
    </row>
    <row r="24" spans="1:35" s="739" customFormat="1" ht="33" customHeight="1" x14ac:dyDescent="0.25">
      <c r="A24" s="2094"/>
      <c r="B24" s="699"/>
      <c r="C24" s="723"/>
      <c r="D24" s="732"/>
      <c r="E24" s="733"/>
      <c r="F24" s="734"/>
      <c r="G24" s="752"/>
      <c r="H24" s="748"/>
      <c r="I24" s="710" t="s">
        <v>515</v>
      </c>
      <c r="J24" s="711">
        <v>17</v>
      </c>
      <c r="K24" s="719" t="s">
        <v>516</v>
      </c>
      <c r="L24" s="713">
        <v>47</v>
      </c>
      <c r="M24" s="713" t="s">
        <v>83</v>
      </c>
      <c r="N24" s="714">
        <f t="shared" si="0"/>
        <v>-4.08</v>
      </c>
      <c r="O24" s="2096"/>
      <c r="P24" s="733"/>
      <c r="Q24" s="2092"/>
      <c r="R24" s="737"/>
      <c r="S24" s="730"/>
      <c r="T24" s="723"/>
      <c r="U24" s="723"/>
      <c r="V24" s="2076"/>
      <c r="W24" s="717"/>
      <c r="X24" s="703"/>
      <c r="Y24" s="717"/>
      <c r="Z24" s="716"/>
      <c r="AA24" s="716"/>
      <c r="AB24" s="703"/>
      <c r="AC24" s="717"/>
      <c r="AD24" s="748"/>
      <c r="AE24" s="2078" t="s">
        <v>517</v>
      </c>
      <c r="AF24" s="2078"/>
      <c r="AG24" s="2078"/>
      <c r="AH24" s="2078"/>
      <c r="AI24" s="751">
        <v>15</v>
      </c>
    </row>
    <row r="25" spans="1:35" s="739" customFormat="1" ht="16.5" customHeight="1" x14ac:dyDescent="0.25">
      <c r="A25" s="2094"/>
      <c r="B25" s="699"/>
      <c r="C25" s="723"/>
      <c r="D25" s="732"/>
      <c r="E25" s="733"/>
      <c r="F25" s="734"/>
      <c r="G25" s="752"/>
      <c r="H25" s="748"/>
      <c r="I25" s="710" t="s">
        <v>421</v>
      </c>
      <c r="J25" s="711">
        <v>18</v>
      </c>
      <c r="K25" s="712" t="s">
        <v>518</v>
      </c>
      <c r="L25" s="713">
        <v>48</v>
      </c>
      <c r="M25" s="713" t="s">
        <v>83</v>
      </c>
      <c r="N25" s="714">
        <f t="shared" si="0"/>
        <v>-4.08</v>
      </c>
      <c r="O25" s="2096"/>
      <c r="P25" s="733"/>
      <c r="Q25" s="2092"/>
      <c r="R25" s="753" t="s">
        <v>519</v>
      </c>
      <c r="S25" s="754" t="s">
        <v>520</v>
      </c>
      <c r="T25" s="703"/>
      <c r="U25" s="723"/>
      <c r="V25" s="2076"/>
      <c r="W25" s="717"/>
      <c r="X25" s="703"/>
      <c r="Y25" s="717"/>
      <c r="Z25" s="716"/>
      <c r="AA25" s="716"/>
      <c r="AB25" s="703"/>
      <c r="AC25" s="717"/>
      <c r="AD25" s="748"/>
      <c r="AE25" s="755"/>
      <c r="AF25" s="756"/>
      <c r="AG25" s="756"/>
      <c r="AH25" s="756"/>
      <c r="AI25" s="757"/>
    </row>
    <row r="26" spans="1:35" s="739" customFormat="1" ht="14" x14ac:dyDescent="0.25">
      <c r="A26" s="2094"/>
      <c r="B26" s="699"/>
      <c r="C26" s="723"/>
      <c r="D26" s="732"/>
      <c r="E26" s="733"/>
      <c r="F26" s="734"/>
      <c r="G26" s="752"/>
      <c r="H26" s="748"/>
      <c r="I26" s="710" t="s">
        <v>422</v>
      </c>
      <c r="J26" s="711">
        <v>19</v>
      </c>
      <c r="K26" s="719" t="s">
        <v>521</v>
      </c>
      <c r="L26" s="713">
        <v>49</v>
      </c>
      <c r="M26" s="713" t="s">
        <v>83</v>
      </c>
      <c r="N26" s="714">
        <f t="shared" si="0"/>
        <v>-4.08</v>
      </c>
      <c r="O26" s="2096"/>
      <c r="P26" s="733"/>
      <c r="Q26" s="2092"/>
      <c r="R26" s="753" t="s">
        <v>522</v>
      </c>
      <c r="S26" s="754" t="s">
        <v>523</v>
      </c>
      <c r="T26" s="703"/>
      <c r="U26" s="723"/>
      <c r="V26" s="2076"/>
      <c r="W26" s="717"/>
      <c r="X26" s="703"/>
      <c r="Y26" s="717"/>
      <c r="Z26" s="716"/>
      <c r="AA26" s="716"/>
      <c r="AB26" s="703"/>
      <c r="AC26" s="717"/>
      <c r="AD26" s="748"/>
      <c r="AE26" s="755"/>
      <c r="AF26" s="756"/>
      <c r="AG26" s="756"/>
      <c r="AH26" s="756"/>
      <c r="AI26" s="757"/>
    </row>
    <row r="27" spans="1:35" s="739" customFormat="1" ht="14" x14ac:dyDescent="0.25">
      <c r="A27" s="2094"/>
      <c r="B27" s="699"/>
      <c r="C27" s="723"/>
      <c r="D27" s="732"/>
      <c r="E27" s="733"/>
      <c r="F27" s="734"/>
      <c r="G27" s="752"/>
      <c r="H27" s="748"/>
      <c r="I27" s="710" t="s">
        <v>423</v>
      </c>
      <c r="J27" s="711">
        <v>20</v>
      </c>
      <c r="K27" s="712" t="s">
        <v>123</v>
      </c>
      <c r="L27" s="713">
        <v>50</v>
      </c>
      <c r="M27" s="713" t="s">
        <v>83</v>
      </c>
      <c r="N27" s="714">
        <f t="shared" si="0"/>
        <v>-4.08</v>
      </c>
      <c r="O27" s="2096"/>
      <c r="P27" s="733"/>
      <c r="Q27" s="2092"/>
      <c r="R27" s="753" t="s">
        <v>524</v>
      </c>
      <c r="S27" s="754" t="s">
        <v>525</v>
      </c>
      <c r="T27" s="703"/>
      <c r="U27" s="723"/>
      <c r="V27" s="2076"/>
      <c r="W27" s="717"/>
      <c r="X27" s="703"/>
      <c r="Y27" s="717"/>
      <c r="Z27" s="716"/>
      <c r="AA27" s="716"/>
      <c r="AB27" s="703"/>
      <c r="AC27" s="717"/>
      <c r="AD27" s="748"/>
      <c r="AE27" s="755"/>
      <c r="AF27" s="756"/>
      <c r="AG27" s="756"/>
      <c r="AH27" s="756"/>
      <c r="AI27" s="757"/>
    </row>
    <row r="28" spans="1:35" s="739" customFormat="1" ht="16.5" customHeight="1" x14ac:dyDescent="0.25">
      <c r="A28" s="2094"/>
      <c r="B28" s="699"/>
      <c r="C28" s="723"/>
      <c r="D28" s="732"/>
      <c r="E28" s="733"/>
      <c r="F28" s="734"/>
      <c r="G28" s="752"/>
      <c r="H28" s="748"/>
      <c r="I28" s="758" t="s">
        <v>424</v>
      </c>
      <c r="J28" s="759">
        <v>21</v>
      </c>
      <c r="K28" s="760"/>
      <c r="L28" s="760"/>
      <c r="M28" s="760"/>
      <c r="N28" s="760"/>
      <c r="O28" s="2096"/>
      <c r="P28" s="733"/>
      <c r="Q28" s="2092"/>
      <c r="R28" s="753" t="s">
        <v>526</v>
      </c>
      <c r="S28" s="754" t="s">
        <v>527</v>
      </c>
      <c r="T28" s="703"/>
      <c r="U28" s="723"/>
      <c r="V28" s="2076"/>
      <c r="W28" s="717"/>
      <c r="X28" s="703"/>
      <c r="Y28" s="717"/>
      <c r="Z28" s="716"/>
      <c r="AA28" s="716"/>
      <c r="AB28" s="703"/>
      <c r="AC28" s="717"/>
      <c r="AD28" s="748"/>
      <c r="AE28" s="755"/>
      <c r="AF28" s="756"/>
      <c r="AG28" s="756"/>
      <c r="AH28" s="756"/>
      <c r="AI28" s="757"/>
    </row>
    <row r="29" spans="1:35" s="739" customFormat="1" ht="16.5" customHeight="1" x14ac:dyDescent="0.25">
      <c r="A29" s="2094"/>
      <c r="B29" s="699"/>
      <c r="C29" s="723"/>
      <c r="D29" s="732"/>
      <c r="E29" s="733"/>
      <c r="F29" s="734"/>
      <c r="G29" s="752"/>
      <c r="H29" s="748"/>
      <c r="I29" s="710" t="s">
        <v>425</v>
      </c>
      <c r="J29" s="711">
        <v>22</v>
      </c>
      <c r="K29" s="760"/>
      <c r="L29" s="760"/>
      <c r="M29" s="760"/>
      <c r="N29" s="760"/>
      <c r="O29" s="2096"/>
      <c r="P29" s="733"/>
      <c r="Q29" s="2092"/>
      <c r="R29" s="2072" t="s">
        <v>528</v>
      </c>
      <c r="S29" s="2072"/>
      <c r="T29" s="761"/>
      <c r="U29" s="723"/>
      <c r="V29" s="2076"/>
      <c r="W29" s="717"/>
      <c r="X29" s="703"/>
      <c r="Y29" s="717"/>
      <c r="Z29" s="716"/>
      <c r="AA29" s="716"/>
      <c r="AB29" s="703"/>
      <c r="AC29" s="717"/>
      <c r="AD29" s="748"/>
      <c r="AE29" s="755"/>
      <c r="AF29" s="756"/>
      <c r="AG29" s="756"/>
      <c r="AH29" s="756"/>
      <c r="AI29" s="757"/>
    </row>
    <row r="30" spans="1:35" s="739" customFormat="1" ht="16.5" customHeight="1" x14ac:dyDescent="0.25">
      <c r="A30" s="2094"/>
      <c r="B30" s="699"/>
      <c r="C30" s="723"/>
      <c r="D30" s="732"/>
      <c r="E30" s="733"/>
      <c r="F30" s="734"/>
      <c r="G30" s="752"/>
      <c r="H30" s="748"/>
      <c r="I30" s="710" t="s">
        <v>426</v>
      </c>
      <c r="J30" s="711">
        <v>23</v>
      </c>
      <c r="K30" s="760"/>
      <c r="L30" s="760"/>
      <c r="M30" s="760"/>
      <c r="N30" s="760"/>
      <c r="O30" s="2096"/>
      <c r="P30" s="733"/>
      <c r="Q30" s="2092"/>
      <c r="R30" s="2072" t="s">
        <v>529</v>
      </c>
      <c r="S30" s="2072"/>
      <c r="T30" s="761"/>
      <c r="U30" s="723"/>
      <c r="V30" s="2076"/>
      <c r="W30" s="717"/>
      <c r="X30" s="703"/>
      <c r="Y30" s="717"/>
      <c r="Z30" s="716"/>
      <c r="AA30" s="716"/>
      <c r="AB30" s="703"/>
      <c r="AC30" s="717"/>
      <c r="AD30" s="748"/>
      <c r="AE30" s="755"/>
      <c r="AF30" s="756"/>
      <c r="AG30" s="756"/>
      <c r="AH30" s="756"/>
      <c r="AI30" s="757"/>
    </row>
    <row r="31" spans="1:35" s="739" customFormat="1" ht="16.5" customHeight="1" x14ac:dyDescent="0.25">
      <c r="A31" s="2094"/>
      <c r="B31" s="699"/>
      <c r="C31" s="723"/>
      <c r="D31" s="732"/>
      <c r="E31" s="733"/>
      <c r="F31" s="734"/>
      <c r="G31" s="752"/>
      <c r="H31" s="748"/>
      <c r="I31" s="710" t="s">
        <v>530</v>
      </c>
      <c r="J31" s="711">
        <v>24</v>
      </c>
      <c r="K31" s="760"/>
      <c r="L31" s="760"/>
      <c r="M31" s="760"/>
      <c r="N31" s="760"/>
      <c r="O31" s="2096"/>
      <c r="P31" s="733"/>
      <c r="Q31" s="2092"/>
      <c r="R31" s="2072" t="s">
        <v>531</v>
      </c>
      <c r="S31" s="2072"/>
      <c r="T31" s="761"/>
      <c r="U31" s="723"/>
      <c r="V31" s="2076"/>
      <c r="W31" s="717"/>
      <c r="X31" s="703"/>
      <c r="Y31" s="717"/>
      <c r="Z31" s="716"/>
      <c r="AA31" s="716"/>
      <c r="AB31" s="703"/>
      <c r="AC31" s="717"/>
      <c r="AD31" s="748"/>
      <c r="AE31" s="755"/>
      <c r="AF31" s="756"/>
      <c r="AG31" s="756"/>
      <c r="AH31" s="756"/>
      <c r="AI31" s="757"/>
    </row>
    <row r="32" spans="1:35" s="739" customFormat="1" ht="16.5" customHeight="1" x14ac:dyDescent="0.25">
      <c r="A32" s="2094"/>
      <c r="B32" s="699"/>
      <c r="C32" s="723"/>
      <c r="D32" s="732"/>
      <c r="E32" s="733"/>
      <c r="F32" s="734"/>
      <c r="G32" s="752"/>
      <c r="H32" s="748"/>
      <c r="I32" s="710" t="s">
        <v>428</v>
      </c>
      <c r="J32" s="711">
        <v>25</v>
      </c>
      <c r="K32" s="760"/>
      <c r="L32" s="760"/>
      <c r="M32" s="760"/>
      <c r="N32" s="760"/>
      <c r="O32" s="2096"/>
      <c r="P32" s="733"/>
      <c r="Q32" s="2092"/>
      <c r="R32" s="2072" t="s">
        <v>532</v>
      </c>
      <c r="S32" s="2072"/>
      <c r="T32" s="761"/>
      <c r="U32" s="723"/>
      <c r="V32" s="2076"/>
      <c r="W32" s="717"/>
      <c r="X32" s="703"/>
      <c r="Y32" s="717"/>
      <c r="Z32" s="716"/>
      <c r="AA32" s="716"/>
      <c r="AB32" s="703"/>
      <c r="AC32" s="717"/>
      <c r="AD32" s="748"/>
      <c r="AE32" s="755"/>
      <c r="AF32" s="756"/>
      <c r="AG32" s="756"/>
      <c r="AH32" s="756"/>
      <c r="AI32" s="757"/>
    </row>
    <row r="33" spans="1:35" s="739" customFormat="1" ht="16.5" customHeight="1" x14ac:dyDescent="0.25">
      <c r="A33" s="2094"/>
      <c r="B33" s="699"/>
      <c r="C33" s="723"/>
      <c r="D33" s="732"/>
      <c r="E33" s="733"/>
      <c r="F33" s="734"/>
      <c r="G33" s="752"/>
      <c r="H33" s="748"/>
      <c r="I33" s="710" t="s">
        <v>429</v>
      </c>
      <c r="J33" s="711">
        <v>26</v>
      </c>
      <c r="K33" s="760"/>
      <c r="L33" s="760"/>
      <c r="M33" s="760"/>
      <c r="N33" s="760"/>
      <c r="O33" s="2096"/>
      <c r="P33" s="733"/>
      <c r="Q33" s="2092"/>
      <c r="R33" s="762"/>
      <c r="S33" s="763"/>
      <c r="T33" s="723"/>
      <c r="U33" s="723"/>
      <c r="V33" s="2076"/>
      <c r="W33" s="717"/>
      <c r="X33" s="703"/>
      <c r="Y33" s="717"/>
      <c r="Z33" s="716"/>
      <c r="AA33" s="716"/>
      <c r="AB33" s="703"/>
      <c r="AC33" s="717"/>
      <c r="AD33" s="748"/>
      <c r="AE33" s="755"/>
      <c r="AF33" s="756"/>
      <c r="AG33" s="756"/>
      <c r="AH33" s="756"/>
      <c r="AI33" s="757"/>
    </row>
    <row r="34" spans="1:35" s="739" customFormat="1" ht="16.5" customHeight="1" x14ac:dyDescent="0.25">
      <c r="A34" s="2094"/>
      <c r="B34" s="699"/>
      <c r="C34" s="723"/>
      <c r="D34" s="732"/>
      <c r="E34" s="733"/>
      <c r="F34" s="734"/>
      <c r="G34" s="752"/>
      <c r="H34" s="748"/>
      <c r="I34" s="710" t="s">
        <v>430</v>
      </c>
      <c r="J34" s="711">
        <v>27</v>
      </c>
      <c r="K34" s="760"/>
      <c r="L34" s="760"/>
      <c r="M34" s="760"/>
      <c r="N34" s="760"/>
      <c r="O34" s="2096"/>
      <c r="P34" s="733"/>
      <c r="Q34" s="2092"/>
      <c r="R34" s="737"/>
      <c r="S34" s="764"/>
      <c r="T34" s="723"/>
      <c r="U34" s="723"/>
      <c r="V34" s="2076"/>
      <c r="W34" s="717"/>
      <c r="X34" s="703"/>
      <c r="Y34" s="717"/>
      <c r="Z34" s="716"/>
      <c r="AA34" s="716"/>
      <c r="AB34" s="703"/>
      <c r="AC34" s="717"/>
      <c r="AD34" s="748"/>
      <c r="AE34" s="755"/>
      <c r="AF34" s="756"/>
      <c r="AG34" s="756"/>
      <c r="AH34" s="756"/>
      <c r="AI34" s="757"/>
    </row>
    <row r="35" spans="1:35" s="739" customFormat="1" ht="14" x14ac:dyDescent="0.25">
      <c r="A35" s="2094"/>
      <c r="B35" s="699"/>
      <c r="C35" s="723"/>
      <c r="D35" s="732"/>
      <c r="E35" s="733"/>
      <c r="F35" s="734"/>
      <c r="G35" s="752"/>
      <c r="H35" s="748"/>
      <c r="I35" s="710" t="s">
        <v>533</v>
      </c>
      <c r="J35" s="711">
        <v>28</v>
      </c>
      <c r="K35" s="760"/>
      <c r="L35" s="760"/>
      <c r="M35" s="760"/>
      <c r="N35" s="760"/>
      <c r="O35" s="2096"/>
      <c r="P35" s="733"/>
      <c r="Q35" s="2092"/>
      <c r="R35" s="737"/>
      <c r="S35" s="764"/>
      <c r="T35" s="723"/>
      <c r="U35" s="723"/>
      <c r="V35" s="2076"/>
      <c r="W35" s="717"/>
      <c r="X35" s="703"/>
      <c r="Y35" s="717"/>
      <c r="Z35" s="716"/>
      <c r="AA35" s="716"/>
      <c r="AB35" s="703"/>
      <c r="AC35" s="717"/>
      <c r="AD35" s="748"/>
      <c r="AE35" s="755"/>
      <c r="AF35" s="756"/>
      <c r="AG35" s="756"/>
      <c r="AH35" s="756"/>
      <c r="AI35" s="757"/>
    </row>
    <row r="36" spans="1:35" s="739" customFormat="1" ht="14" x14ac:dyDescent="0.25">
      <c r="A36" s="2094"/>
      <c r="B36" s="699"/>
      <c r="C36" s="723"/>
      <c r="D36" s="732"/>
      <c r="E36" s="733"/>
      <c r="F36" s="734"/>
      <c r="G36" s="752"/>
      <c r="H36" s="748"/>
      <c r="I36" s="710" t="s">
        <v>432</v>
      </c>
      <c r="J36" s="711">
        <v>29</v>
      </c>
      <c r="K36" s="760"/>
      <c r="L36" s="760"/>
      <c r="M36" s="760"/>
      <c r="N36" s="760"/>
      <c r="O36" s="2096"/>
      <c r="P36" s="733"/>
      <c r="Q36" s="2092"/>
      <c r="R36" s="737"/>
      <c r="S36" s="764"/>
      <c r="T36" s="723"/>
      <c r="U36" s="723"/>
      <c r="V36" s="2076"/>
      <c r="W36" s="717"/>
      <c r="X36" s="703"/>
      <c r="Y36" s="717"/>
      <c r="Z36" s="716"/>
      <c r="AA36" s="716"/>
      <c r="AB36" s="703"/>
      <c r="AC36" s="717"/>
      <c r="AD36" s="748"/>
      <c r="AE36" s="755"/>
      <c r="AF36" s="756"/>
      <c r="AG36" s="756"/>
      <c r="AH36" s="756"/>
      <c r="AI36" s="757"/>
    </row>
    <row r="37" spans="1:35" s="739" customFormat="1" ht="14" x14ac:dyDescent="0.3">
      <c r="A37" s="2094"/>
      <c r="B37" s="699"/>
      <c r="C37" s="734"/>
      <c r="D37" s="765" t="s">
        <v>439</v>
      </c>
      <c r="E37" s="766">
        <v>1</v>
      </c>
      <c r="F37" s="767"/>
      <c r="G37" s="717"/>
      <c r="H37" s="748"/>
      <c r="I37" s="710" t="s">
        <v>534</v>
      </c>
      <c r="J37" s="768">
        <v>30</v>
      </c>
      <c r="K37" s="769"/>
      <c r="L37" s="747"/>
      <c r="M37" s="747"/>
      <c r="N37" s="747"/>
      <c r="O37" s="2096"/>
      <c r="P37" s="733"/>
      <c r="Q37" s="2092"/>
      <c r="R37" s="770"/>
      <c r="S37" s="771"/>
      <c r="T37" s="767"/>
      <c r="U37" s="767"/>
      <c r="V37" s="2076"/>
      <c r="W37" s="765" t="s">
        <v>39</v>
      </c>
      <c r="X37" s="772">
        <v>1</v>
      </c>
      <c r="Y37" s="765" t="s">
        <v>39</v>
      </c>
      <c r="Z37" s="773">
        <v>1</v>
      </c>
      <c r="AA37" s="774" t="s">
        <v>83</v>
      </c>
      <c r="AB37" s="775">
        <f>AE5</f>
        <v>-4.1599999999999984</v>
      </c>
      <c r="AC37" s="717"/>
      <c r="AD37" s="748"/>
      <c r="AE37" s="776"/>
      <c r="AF37" s="777"/>
      <c r="AG37" s="777"/>
      <c r="AH37" s="777"/>
      <c r="AI37" s="778"/>
    </row>
    <row r="38" spans="1:35" s="794" customFormat="1" ht="17.25" customHeight="1" x14ac:dyDescent="0.25">
      <c r="A38" s="2094"/>
      <c r="B38" s="699"/>
      <c r="C38" s="779" t="s">
        <v>535</v>
      </c>
      <c r="D38" s="780" t="s">
        <v>438</v>
      </c>
      <c r="E38" s="781">
        <v>2</v>
      </c>
      <c r="F38" s="782" t="s">
        <v>536</v>
      </c>
      <c r="G38" s="783"/>
      <c r="H38" s="784"/>
      <c r="I38" s="710" t="s">
        <v>537</v>
      </c>
      <c r="J38" s="785">
        <v>97</v>
      </c>
      <c r="K38" s="786"/>
      <c r="L38" s="786"/>
      <c r="M38" s="786"/>
      <c r="N38" s="786"/>
      <c r="O38" s="2096"/>
      <c r="P38" s="787" t="s">
        <v>36</v>
      </c>
      <c r="Q38" s="788" t="s">
        <v>36</v>
      </c>
      <c r="R38" s="2073" t="s">
        <v>538</v>
      </c>
      <c r="S38" s="2073"/>
      <c r="T38" s="788" t="s">
        <v>539</v>
      </c>
      <c r="U38" s="789" t="s">
        <v>540</v>
      </c>
      <c r="V38" s="782" t="s">
        <v>540</v>
      </c>
      <c r="W38" s="780" t="s">
        <v>40</v>
      </c>
      <c r="X38" s="790">
        <v>2</v>
      </c>
      <c r="Y38" s="780" t="s">
        <v>40</v>
      </c>
      <c r="Z38" s="791">
        <v>2</v>
      </c>
      <c r="AA38" s="791"/>
      <c r="AB38" s="790"/>
      <c r="AC38" s="752"/>
      <c r="AD38" s="792"/>
      <c r="AE38" s="793" t="s">
        <v>541</v>
      </c>
      <c r="AF38" s="793" t="s">
        <v>542</v>
      </c>
      <c r="AG38" s="793" t="s">
        <v>543</v>
      </c>
      <c r="AH38" s="2074"/>
      <c r="AI38" s="2074"/>
    </row>
    <row r="39" spans="1:35" ht="13" x14ac:dyDescent="0.3">
      <c r="A39" s="795">
        <v>1</v>
      </c>
      <c r="B39" s="796" t="s">
        <v>544</v>
      </c>
      <c r="C39" s="797"/>
      <c r="D39" s="2069" t="s">
        <v>47</v>
      </c>
      <c r="E39" s="2069"/>
      <c r="F39" s="798" t="s">
        <v>50</v>
      </c>
      <c r="G39" s="799" t="s">
        <v>50</v>
      </c>
      <c r="H39" s="800"/>
      <c r="I39" s="801" t="s">
        <v>50</v>
      </c>
      <c r="J39" s="802"/>
      <c r="K39" s="802"/>
      <c r="L39" s="802"/>
      <c r="M39" s="803"/>
      <c r="N39" s="804"/>
      <c r="O39" s="797">
        <v>1</v>
      </c>
      <c r="P39" s="805" t="s">
        <v>545</v>
      </c>
      <c r="Q39" s="797" t="s">
        <v>545</v>
      </c>
      <c r="R39" s="2070" t="s">
        <v>50</v>
      </c>
      <c r="S39" s="2070"/>
      <c r="T39" s="806" t="s">
        <v>47</v>
      </c>
      <c r="U39" s="797" t="s">
        <v>546</v>
      </c>
      <c r="V39" s="797" t="s">
        <v>546</v>
      </c>
      <c r="W39" s="2071" t="s">
        <v>47</v>
      </c>
      <c r="X39" s="2071"/>
      <c r="Y39" s="807"/>
      <c r="Z39" s="808"/>
      <c r="AA39" s="808"/>
      <c r="AB39" s="809" t="s">
        <v>47</v>
      </c>
      <c r="AC39" s="810" t="s">
        <v>47</v>
      </c>
      <c r="AD39" s="800"/>
      <c r="AE39" s="811" t="s">
        <v>50</v>
      </c>
      <c r="AF39" s="811" t="s">
        <v>50</v>
      </c>
      <c r="AG39" s="811" t="s">
        <v>50</v>
      </c>
      <c r="AH39" s="808"/>
      <c r="AI39" s="812"/>
    </row>
    <row r="40" spans="1:35" ht="13" x14ac:dyDescent="0.3">
      <c r="A40" s="813">
        <v>2</v>
      </c>
      <c r="B40" s="814" t="s">
        <v>547</v>
      </c>
      <c r="C40" s="815"/>
      <c r="D40" s="2063" t="s">
        <v>47</v>
      </c>
      <c r="E40" s="2063"/>
      <c r="F40" s="816" t="s">
        <v>50</v>
      </c>
      <c r="G40" s="817" t="s">
        <v>50</v>
      </c>
      <c r="H40" s="818"/>
      <c r="I40" s="817" t="s">
        <v>50</v>
      </c>
      <c r="J40" s="819"/>
      <c r="K40" s="819"/>
      <c r="L40" s="819"/>
      <c r="M40" s="819"/>
      <c r="N40" s="818"/>
      <c r="O40" s="815">
        <v>2</v>
      </c>
      <c r="P40" s="820" t="s">
        <v>545</v>
      </c>
      <c r="Q40" s="820" t="s">
        <v>545</v>
      </c>
      <c r="R40" s="2064" t="s">
        <v>50</v>
      </c>
      <c r="S40" s="2064"/>
      <c r="T40" s="821" t="s">
        <v>47</v>
      </c>
      <c r="U40" s="820" t="s">
        <v>546</v>
      </c>
      <c r="V40" s="820" t="s">
        <v>546</v>
      </c>
      <c r="W40" s="2065" t="s">
        <v>47</v>
      </c>
      <c r="X40" s="2065"/>
      <c r="Y40" s="822"/>
      <c r="Z40" s="823"/>
      <c r="AA40" s="823"/>
      <c r="AB40" s="824" t="s">
        <v>47</v>
      </c>
      <c r="AC40" s="825" t="s">
        <v>47</v>
      </c>
      <c r="AD40" s="818"/>
      <c r="AE40" s="826" t="s">
        <v>50</v>
      </c>
      <c r="AF40" s="826" t="s">
        <v>50</v>
      </c>
      <c r="AG40" s="826" t="s">
        <v>50</v>
      </c>
      <c r="AH40" s="823"/>
      <c r="AI40" s="824"/>
    </row>
    <row r="41" spans="1:35" ht="13" x14ac:dyDescent="0.3">
      <c r="A41" s="813">
        <v>3</v>
      </c>
      <c r="B41" s="814" t="s">
        <v>548</v>
      </c>
      <c r="C41" s="815"/>
      <c r="D41" s="2063" t="s">
        <v>47</v>
      </c>
      <c r="E41" s="2063"/>
      <c r="F41" s="816" t="s">
        <v>50</v>
      </c>
      <c r="G41" s="817" t="s">
        <v>50</v>
      </c>
      <c r="H41" s="818"/>
      <c r="I41" s="817" t="s">
        <v>50</v>
      </c>
      <c r="J41" s="803"/>
      <c r="K41" s="803"/>
      <c r="L41" s="803"/>
      <c r="M41" s="803"/>
      <c r="N41" s="804"/>
      <c r="O41" s="815">
        <v>3</v>
      </c>
      <c r="P41" s="820" t="s">
        <v>545</v>
      </c>
      <c r="Q41" s="820" t="s">
        <v>545</v>
      </c>
      <c r="R41" s="2064" t="s">
        <v>50</v>
      </c>
      <c r="S41" s="2064"/>
      <c r="T41" s="821" t="s">
        <v>47</v>
      </c>
      <c r="U41" s="820" t="s">
        <v>546</v>
      </c>
      <c r="V41" s="820" t="s">
        <v>546</v>
      </c>
      <c r="W41" s="2065" t="s">
        <v>47</v>
      </c>
      <c r="X41" s="2065"/>
      <c r="Y41" s="822"/>
      <c r="Z41" s="823"/>
      <c r="AA41" s="823"/>
      <c r="AB41" s="824" t="s">
        <v>47</v>
      </c>
      <c r="AC41" s="825" t="s">
        <v>47</v>
      </c>
      <c r="AD41" s="818"/>
      <c r="AE41" s="826" t="s">
        <v>50</v>
      </c>
      <c r="AF41" s="826" t="s">
        <v>50</v>
      </c>
      <c r="AG41" s="826" t="s">
        <v>50</v>
      </c>
      <c r="AH41" s="827"/>
      <c r="AI41" s="828"/>
    </row>
    <row r="42" spans="1:35" ht="13" x14ac:dyDescent="0.3">
      <c r="A42" s="813">
        <v>4</v>
      </c>
      <c r="B42" s="814" t="s">
        <v>549</v>
      </c>
      <c r="C42" s="815"/>
      <c r="D42" s="2063" t="s">
        <v>47</v>
      </c>
      <c r="E42" s="2063"/>
      <c r="F42" s="816" t="s">
        <v>50</v>
      </c>
      <c r="G42" s="817" t="s">
        <v>50</v>
      </c>
      <c r="H42" s="818"/>
      <c r="I42" s="817" t="s">
        <v>50</v>
      </c>
      <c r="J42" s="803"/>
      <c r="K42" s="803"/>
      <c r="L42" s="803"/>
      <c r="M42" s="803"/>
      <c r="N42" s="804"/>
      <c r="O42" s="815">
        <v>4</v>
      </c>
      <c r="P42" s="820" t="s">
        <v>545</v>
      </c>
      <c r="Q42" s="820" t="s">
        <v>545</v>
      </c>
      <c r="R42" s="2064" t="s">
        <v>50</v>
      </c>
      <c r="S42" s="2064"/>
      <c r="T42" s="821" t="s">
        <v>47</v>
      </c>
      <c r="U42" s="820" t="s">
        <v>546</v>
      </c>
      <c r="V42" s="820" t="s">
        <v>546</v>
      </c>
      <c r="W42" s="2065" t="s">
        <v>47</v>
      </c>
      <c r="X42" s="2065"/>
      <c r="Y42" s="822"/>
      <c r="Z42" s="823"/>
      <c r="AA42" s="823"/>
      <c r="AB42" s="824" t="s">
        <v>47</v>
      </c>
      <c r="AC42" s="825" t="s">
        <v>47</v>
      </c>
      <c r="AD42" s="818"/>
      <c r="AE42" s="826" t="s">
        <v>50</v>
      </c>
      <c r="AF42" s="826" t="s">
        <v>50</v>
      </c>
      <c r="AG42" s="826" t="s">
        <v>50</v>
      </c>
      <c r="AH42" s="827"/>
      <c r="AI42" s="828"/>
    </row>
    <row r="43" spans="1:35" ht="13" x14ac:dyDescent="0.3">
      <c r="A43" s="813">
        <v>5</v>
      </c>
      <c r="B43" s="814" t="s">
        <v>550</v>
      </c>
      <c r="C43" s="815"/>
      <c r="D43" s="2063" t="s">
        <v>47</v>
      </c>
      <c r="E43" s="2063"/>
      <c r="F43" s="816" t="s">
        <v>50</v>
      </c>
      <c r="G43" s="817" t="s">
        <v>50</v>
      </c>
      <c r="H43" s="818"/>
      <c r="I43" s="817" t="s">
        <v>50</v>
      </c>
      <c r="J43" s="803"/>
      <c r="K43" s="803"/>
      <c r="L43" s="803"/>
      <c r="M43" s="803"/>
      <c r="N43" s="804"/>
      <c r="O43" s="815">
        <v>5</v>
      </c>
      <c r="P43" s="820" t="s">
        <v>545</v>
      </c>
      <c r="Q43" s="820" t="s">
        <v>545</v>
      </c>
      <c r="R43" s="2064" t="s">
        <v>50</v>
      </c>
      <c r="S43" s="2064"/>
      <c r="T43" s="821" t="s">
        <v>47</v>
      </c>
      <c r="U43" s="820" t="s">
        <v>546</v>
      </c>
      <c r="V43" s="820" t="s">
        <v>546</v>
      </c>
      <c r="W43" s="2065" t="s">
        <v>47</v>
      </c>
      <c r="X43" s="2065"/>
      <c r="Y43" s="822"/>
      <c r="Z43" s="823"/>
      <c r="AA43" s="823"/>
      <c r="AB43" s="824" t="s">
        <v>47</v>
      </c>
      <c r="AC43" s="825" t="s">
        <v>47</v>
      </c>
      <c r="AD43" s="818"/>
      <c r="AE43" s="826" t="s">
        <v>50</v>
      </c>
      <c r="AF43" s="826" t="s">
        <v>50</v>
      </c>
      <c r="AG43" s="826" t="s">
        <v>50</v>
      </c>
      <c r="AH43" s="827"/>
      <c r="AI43" s="828"/>
    </row>
    <row r="44" spans="1:35" ht="13" x14ac:dyDescent="0.3">
      <c r="A44" s="813">
        <v>6</v>
      </c>
      <c r="B44" s="814" t="s">
        <v>551</v>
      </c>
      <c r="C44" s="815"/>
      <c r="D44" s="2063" t="s">
        <v>47</v>
      </c>
      <c r="E44" s="2063"/>
      <c r="F44" s="816" t="s">
        <v>50</v>
      </c>
      <c r="G44" s="817" t="s">
        <v>50</v>
      </c>
      <c r="H44" s="818"/>
      <c r="I44" s="817" t="s">
        <v>50</v>
      </c>
      <c r="J44" s="803"/>
      <c r="K44" s="803"/>
      <c r="L44" s="803"/>
      <c r="M44" s="803"/>
      <c r="N44" s="804"/>
      <c r="O44" s="815">
        <v>6</v>
      </c>
      <c r="P44" s="820" t="s">
        <v>545</v>
      </c>
      <c r="Q44" s="820" t="s">
        <v>545</v>
      </c>
      <c r="R44" s="2064" t="s">
        <v>50</v>
      </c>
      <c r="S44" s="2064"/>
      <c r="T44" s="821" t="s">
        <v>47</v>
      </c>
      <c r="U44" s="820" t="s">
        <v>546</v>
      </c>
      <c r="V44" s="820" t="s">
        <v>546</v>
      </c>
      <c r="W44" s="2065" t="s">
        <v>47</v>
      </c>
      <c r="X44" s="2065"/>
      <c r="Y44" s="822"/>
      <c r="Z44" s="823"/>
      <c r="AA44" s="823"/>
      <c r="AB44" s="824" t="s">
        <v>47</v>
      </c>
      <c r="AC44" s="825" t="s">
        <v>47</v>
      </c>
      <c r="AD44" s="818"/>
      <c r="AE44" s="826" t="s">
        <v>50</v>
      </c>
      <c r="AF44" s="826" t="s">
        <v>50</v>
      </c>
      <c r="AG44" s="826" t="s">
        <v>50</v>
      </c>
      <c r="AH44" s="827"/>
      <c r="AI44" s="828"/>
    </row>
    <row r="45" spans="1:35" ht="13" x14ac:dyDescent="0.3">
      <c r="A45" s="813">
        <v>7</v>
      </c>
      <c r="B45" s="814" t="s">
        <v>552</v>
      </c>
      <c r="C45" s="815"/>
      <c r="D45" s="2063" t="s">
        <v>47</v>
      </c>
      <c r="E45" s="2063"/>
      <c r="F45" s="816" t="s">
        <v>50</v>
      </c>
      <c r="G45" s="817" t="s">
        <v>50</v>
      </c>
      <c r="H45" s="818"/>
      <c r="I45" s="817" t="s">
        <v>50</v>
      </c>
      <c r="J45" s="803"/>
      <c r="K45" s="803"/>
      <c r="L45" s="803"/>
      <c r="M45" s="803"/>
      <c r="N45" s="804"/>
      <c r="O45" s="815">
        <v>7</v>
      </c>
      <c r="P45" s="820" t="s">
        <v>545</v>
      </c>
      <c r="Q45" s="820" t="s">
        <v>545</v>
      </c>
      <c r="R45" s="2064" t="s">
        <v>50</v>
      </c>
      <c r="S45" s="2064"/>
      <c r="T45" s="821" t="s">
        <v>47</v>
      </c>
      <c r="U45" s="820" t="s">
        <v>546</v>
      </c>
      <c r="V45" s="820" t="s">
        <v>546</v>
      </c>
      <c r="W45" s="2065" t="s">
        <v>47</v>
      </c>
      <c r="X45" s="2065"/>
      <c r="Y45" s="822"/>
      <c r="Z45" s="823"/>
      <c r="AA45" s="823"/>
      <c r="AB45" s="824" t="s">
        <v>47</v>
      </c>
      <c r="AC45" s="825" t="s">
        <v>47</v>
      </c>
      <c r="AD45" s="818"/>
      <c r="AE45" s="826" t="s">
        <v>50</v>
      </c>
      <c r="AF45" s="826" t="s">
        <v>50</v>
      </c>
      <c r="AG45" s="826" t="s">
        <v>50</v>
      </c>
      <c r="AH45" s="827"/>
      <c r="AI45" s="828"/>
    </row>
    <row r="46" spans="1:35" ht="13" x14ac:dyDescent="0.3">
      <c r="A46" s="813">
        <v>8</v>
      </c>
      <c r="B46" s="814" t="s">
        <v>553</v>
      </c>
      <c r="C46" s="815"/>
      <c r="D46" s="2063" t="s">
        <v>47</v>
      </c>
      <c r="E46" s="2063"/>
      <c r="F46" s="816" t="s">
        <v>50</v>
      </c>
      <c r="G46" s="817" t="s">
        <v>50</v>
      </c>
      <c r="H46" s="818"/>
      <c r="I46" s="817" t="s">
        <v>50</v>
      </c>
      <c r="J46" s="803"/>
      <c r="K46" s="803"/>
      <c r="L46" s="803"/>
      <c r="M46" s="803"/>
      <c r="N46" s="804"/>
      <c r="O46" s="815">
        <v>8</v>
      </c>
      <c r="P46" s="820" t="s">
        <v>545</v>
      </c>
      <c r="Q46" s="820" t="s">
        <v>545</v>
      </c>
      <c r="R46" s="2064" t="s">
        <v>50</v>
      </c>
      <c r="S46" s="2064"/>
      <c r="T46" s="821" t="s">
        <v>47</v>
      </c>
      <c r="U46" s="820" t="s">
        <v>546</v>
      </c>
      <c r="V46" s="820" t="s">
        <v>546</v>
      </c>
      <c r="W46" s="2065" t="s">
        <v>47</v>
      </c>
      <c r="X46" s="2065"/>
      <c r="Y46" s="822"/>
      <c r="Z46" s="823"/>
      <c r="AA46" s="823"/>
      <c r="AB46" s="824" t="s">
        <v>47</v>
      </c>
      <c r="AC46" s="825" t="s">
        <v>47</v>
      </c>
      <c r="AD46" s="818"/>
      <c r="AE46" s="826" t="s">
        <v>50</v>
      </c>
      <c r="AF46" s="826" t="s">
        <v>50</v>
      </c>
      <c r="AG46" s="826" t="s">
        <v>50</v>
      </c>
      <c r="AH46" s="827"/>
      <c r="AI46" s="828"/>
    </row>
    <row r="47" spans="1:35" ht="13" x14ac:dyDescent="0.3">
      <c r="A47" s="813">
        <v>9</v>
      </c>
      <c r="B47" s="814" t="s">
        <v>554</v>
      </c>
      <c r="C47" s="815"/>
      <c r="D47" s="2063" t="s">
        <v>47</v>
      </c>
      <c r="E47" s="2063"/>
      <c r="F47" s="816" t="s">
        <v>50</v>
      </c>
      <c r="G47" s="817" t="s">
        <v>50</v>
      </c>
      <c r="H47" s="818"/>
      <c r="I47" s="817" t="s">
        <v>50</v>
      </c>
      <c r="J47" s="803"/>
      <c r="K47" s="803"/>
      <c r="L47" s="803"/>
      <c r="M47" s="803"/>
      <c r="N47" s="804"/>
      <c r="O47" s="815">
        <v>9</v>
      </c>
      <c r="P47" s="820" t="s">
        <v>545</v>
      </c>
      <c r="Q47" s="820" t="s">
        <v>545</v>
      </c>
      <c r="R47" s="2064" t="s">
        <v>50</v>
      </c>
      <c r="S47" s="2064"/>
      <c r="T47" s="821" t="s">
        <v>47</v>
      </c>
      <c r="U47" s="820" t="s">
        <v>546</v>
      </c>
      <c r="V47" s="820" t="s">
        <v>546</v>
      </c>
      <c r="W47" s="2065" t="s">
        <v>47</v>
      </c>
      <c r="X47" s="2065"/>
      <c r="Y47" s="822"/>
      <c r="Z47" s="823"/>
      <c r="AA47" s="823"/>
      <c r="AB47" s="824" t="s">
        <v>47</v>
      </c>
      <c r="AC47" s="825" t="s">
        <v>47</v>
      </c>
      <c r="AD47" s="818"/>
      <c r="AE47" s="826" t="s">
        <v>50</v>
      </c>
      <c r="AF47" s="826" t="s">
        <v>50</v>
      </c>
      <c r="AG47" s="826" t="s">
        <v>50</v>
      </c>
      <c r="AH47" s="827"/>
      <c r="AI47" s="828"/>
    </row>
    <row r="48" spans="1:35" ht="13.5" customHeight="1" x14ac:dyDescent="0.3">
      <c r="A48" s="813">
        <v>10</v>
      </c>
      <c r="B48" s="814" t="s">
        <v>555</v>
      </c>
      <c r="C48" s="815"/>
      <c r="D48" s="2063" t="s">
        <v>47</v>
      </c>
      <c r="E48" s="2063"/>
      <c r="F48" s="816" t="s">
        <v>50</v>
      </c>
      <c r="G48" s="817" t="s">
        <v>50</v>
      </c>
      <c r="H48" s="818"/>
      <c r="I48" s="817" t="s">
        <v>50</v>
      </c>
      <c r="J48" s="803"/>
      <c r="K48" s="803"/>
      <c r="L48" s="803"/>
      <c r="M48" s="803"/>
      <c r="N48" s="804"/>
      <c r="O48" s="815">
        <v>10</v>
      </c>
      <c r="P48" s="820" t="s">
        <v>545</v>
      </c>
      <c r="Q48" s="820" t="s">
        <v>545</v>
      </c>
      <c r="R48" s="2064" t="s">
        <v>50</v>
      </c>
      <c r="S48" s="2064"/>
      <c r="T48" s="821" t="s">
        <v>47</v>
      </c>
      <c r="U48" s="820" t="s">
        <v>546</v>
      </c>
      <c r="V48" s="820" t="s">
        <v>546</v>
      </c>
      <c r="W48" s="2065" t="s">
        <v>47</v>
      </c>
      <c r="X48" s="2065"/>
      <c r="Y48" s="822"/>
      <c r="Z48" s="823"/>
      <c r="AA48" s="823"/>
      <c r="AB48" s="824" t="s">
        <v>47</v>
      </c>
      <c r="AC48" s="825" t="s">
        <v>47</v>
      </c>
      <c r="AD48" s="818"/>
      <c r="AE48" s="826" t="s">
        <v>50</v>
      </c>
      <c r="AF48" s="826" t="s">
        <v>50</v>
      </c>
      <c r="AG48" s="826" t="s">
        <v>50</v>
      </c>
      <c r="AH48" s="827"/>
      <c r="AI48" s="828"/>
    </row>
    <row r="49" spans="1:35" ht="13.5" customHeight="1" x14ac:dyDescent="0.3">
      <c r="A49" s="813">
        <v>11</v>
      </c>
      <c r="B49" s="814" t="s">
        <v>556</v>
      </c>
      <c r="C49" s="815"/>
      <c r="D49" s="2063" t="s">
        <v>47</v>
      </c>
      <c r="E49" s="2063"/>
      <c r="F49" s="816" t="s">
        <v>50</v>
      </c>
      <c r="G49" s="817" t="s">
        <v>50</v>
      </c>
      <c r="H49" s="818"/>
      <c r="I49" s="817" t="s">
        <v>50</v>
      </c>
      <c r="J49" s="803"/>
      <c r="K49" s="803"/>
      <c r="L49" s="803"/>
      <c r="M49" s="803"/>
      <c r="N49" s="804"/>
      <c r="O49" s="815">
        <v>11</v>
      </c>
      <c r="P49" s="820" t="s">
        <v>545</v>
      </c>
      <c r="Q49" s="820" t="s">
        <v>545</v>
      </c>
      <c r="R49" s="2064" t="s">
        <v>50</v>
      </c>
      <c r="S49" s="2064"/>
      <c r="T49" s="821" t="s">
        <v>47</v>
      </c>
      <c r="U49" s="820" t="s">
        <v>546</v>
      </c>
      <c r="V49" s="820" t="s">
        <v>546</v>
      </c>
      <c r="W49" s="2065" t="s">
        <v>47</v>
      </c>
      <c r="X49" s="2065"/>
      <c r="Y49" s="822"/>
      <c r="Z49" s="823"/>
      <c r="AA49" s="823"/>
      <c r="AB49" s="824" t="s">
        <v>47</v>
      </c>
      <c r="AC49" s="825" t="s">
        <v>47</v>
      </c>
      <c r="AD49" s="818"/>
      <c r="AE49" s="826" t="s">
        <v>50</v>
      </c>
      <c r="AF49" s="826" t="s">
        <v>50</v>
      </c>
      <c r="AG49" s="826" t="s">
        <v>50</v>
      </c>
      <c r="AH49" s="827"/>
      <c r="AI49" s="828"/>
    </row>
    <row r="50" spans="1:35" ht="13.5" customHeight="1" x14ac:dyDescent="0.3">
      <c r="A50" s="813">
        <v>12</v>
      </c>
      <c r="B50" s="814" t="s">
        <v>557</v>
      </c>
      <c r="C50" s="815"/>
      <c r="D50" s="2063" t="s">
        <v>47</v>
      </c>
      <c r="E50" s="2063"/>
      <c r="F50" s="816" t="s">
        <v>50</v>
      </c>
      <c r="G50" s="817" t="s">
        <v>50</v>
      </c>
      <c r="H50" s="818"/>
      <c r="I50" s="817" t="s">
        <v>50</v>
      </c>
      <c r="J50" s="803"/>
      <c r="K50" s="803"/>
      <c r="L50" s="803"/>
      <c r="M50" s="803"/>
      <c r="N50" s="804"/>
      <c r="O50" s="815">
        <v>12</v>
      </c>
      <c r="P50" s="820" t="s">
        <v>545</v>
      </c>
      <c r="Q50" s="820" t="s">
        <v>545</v>
      </c>
      <c r="R50" s="2064" t="s">
        <v>50</v>
      </c>
      <c r="S50" s="2064"/>
      <c r="T50" s="821" t="s">
        <v>47</v>
      </c>
      <c r="U50" s="820" t="s">
        <v>546</v>
      </c>
      <c r="V50" s="820" t="s">
        <v>546</v>
      </c>
      <c r="W50" s="2065" t="s">
        <v>47</v>
      </c>
      <c r="X50" s="2065"/>
      <c r="Y50" s="822"/>
      <c r="Z50" s="823"/>
      <c r="AA50" s="823"/>
      <c r="AB50" s="824" t="s">
        <v>47</v>
      </c>
      <c r="AC50" s="825" t="s">
        <v>47</v>
      </c>
      <c r="AD50" s="818"/>
      <c r="AE50" s="826" t="s">
        <v>50</v>
      </c>
      <c r="AF50" s="826" t="s">
        <v>50</v>
      </c>
      <c r="AG50" s="826" t="s">
        <v>50</v>
      </c>
      <c r="AH50" s="827"/>
      <c r="AI50" s="828"/>
    </row>
    <row r="51" spans="1:35" ht="13.5" customHeight="1" x14ac:dyDescent="0.3">
      <c r="A51" s="813">
        <v>13</v>
      </c>
      <c r="B51" s="814" t="s">
        <v>558</v>
      </c>
      <c r="C51" s="815"/>
      <c r="D51" s="2063" t="s">
        <v>47</v>
      </c>
      <c r="E51" s="2063"/>
      <c r="F51" s="816" t="s">
        <v>50</v>
      </c>
      <c r="G51" s="817" t="s">
        <v>50</v>
      </c>
      <c r="H51" s="818"/>
      <c r="I51" s="817" t="s">
        <v>50</v>
      </c>
      <c r="J51" s="803"/>
      <c r="K51" s="803"/>
      <c r="L51" s="803"/>
      <c r="M51" s="803"/>
      <c r="N51" s="804"/>
      <c r="O51" s="815">
        <v>13</v>
      </c>
      <c r="P51" s="820" t="s">
        <v>545</v>
      </c>
      <c r="Q51" s="820" t="s">
        <v>545</v>
      </c>
      <c r="R51" s="2064" t="s">
        <v>50</v>
      </c>
      <c r="S51" s="2064"/>
      <c r="T51" s="821" t="s">
        <v>47</v>
      </c>
      <c r="U51" s="820" t="s">
        <v>546</v>
      </c>
      <c r="V51" s="820" t="s">
        <v>546</v>
      </c>
      <c r="W51" s="2065" t="s">
        <v>47</v>
      </c>
      <c r="X51" s="2065"/>
      <c r="Y51" s="822"/>
      <c r="Z51" s="823"/>
      <c r="AA51" s="823"/>
      <c r="AB51" s="824" t="s">
        <v>47</v>
      </c>
      <c r="AC51" s="825" t="s">
        <v>47</v>
      </c>
      <c r="AD51" s="818"/>
      <c r="AE51" s="826" t="s">
        <v>50</v>
      </c>
      <c r="AF51" s="826" t="s">
        <v>50</v>
      </c>
      <c r="AG51" s="826" t="s">
        <v>50</v>
      </c>
      <c r="AH51" s="827"/>
      <c r="AI51" s="828"/>
    </row>
    <row r="52" spans="1:35" ht="14.25" customHeight="1" x14ac:dyDescent="0.3">
      <c r="A52" s="680">
        <v>14</v>
      </c>
      <c r="B52" s="814" t="s">
        <v>559</v>
      </c>
      <c r="C52" s="829"/>
      <c r="D52" s="2066" t="s">
        <v>47</v>
      </c>
      <c r="E52" s="2066"/>
      <c r="F52" s="830" t="s">
        <v>50</v>
      </c>
      <c r="G52" s="831" t="s">
        <v>50</v>
      </c>
      <c r="H52" s="832"/>
      <c r="I52" s="831" t="s">
        <v>50</v>
      </c>
      <c r="J52" s="689"/>
      <c r="K52" s="689"/>
      <c r="L52" s="689"/>
      <c r="M52" s="689"/>
      <c r="N52" s="833"/>
      <c r="O52" s="829">
        <v>14</v>
      </c>
      <c r="P52" s="834" t="s">
        <v>545</v>
      </c>
      <c r="Q52" s="834" t="s">
        <v>545</v>
      </c>
      <c r="R52" s="2067" t="s">
        <v>50</v>
      </c>
      <c r="S52" s="2067"/>
      <c r="T52" s="835" t="s">
        <v>47</v>
      </c>
      <c r="U52" s="834" t="s">
        <v>546</v>
      </c>
      <c r="V52" s="834" t="s">
        <v>546</v>
      </c>
      <c r="W52" s="2068" t="s">
        <v>47</v>
      </c>
      <c r="X52" s="2068"/>
      <c r="Y52" s="836"/>
      <c r="Z52" s="837"/>
      <c r="AA52" s="837"/>
      <c r="AB52" s="838" t="s">
        <v>47</v>
      </c>
      <c r="AC52" s="839" t="s">
        <v>47</v>
      </c>
      <c r="AD52" s="832"/>
      <c r="AE52" s="840" t="s">
        <v>50</v>
      </c>
      <c r="AF52" s="840" t="s">
        <v>50</v>
      </c>
      <c r="AG52" s="840" t="s">
        <v>50</v>
      </c>
      <c r="AH52" s="841"/>
      <c r="AI52" s="842"/>
    </row>
    <row r="53" spans="1:35" ht="36" customHeight="1" x14ac:dyDescent="0.25"/>
    <row r="54" spans="1:35" ht="36" customHeight="1" x14ac:dyDescent="0.25"/>
  </sheetData>
  <sheetProtection selectLockedCells="1" selectUnlockedCells="1"/>
  <mergeCells count="96">
    <mergeCell ref="AC5:AD5"/>
    <mergeCell ref="AE5:AI5"/>
    <mergeCell ref="A6:A38"/>
    <mergeCell ref="C6:C14"/>
    <mergeCell ref="D6:E12"/>
    <mergeCell ref="F6:F10"/>
    <mergeCell ref="G6:H8"/>
    <mergeCell ref="O6:O38"/>
    <mergeCell ref="P6:P14"/>
    <mergeCell ref="Q6:Q10"/>
    <mergeCell ref="D5:E5"/>
    <mergeCell ref="G5:H5"/>
    <mergeCell ref="I5:L5"/>
    <mergeCell ref="R5:S5"/>
    <mergeCell ref="W5:X5"/>
    <mergeCell ref="Y5:AB5"/>
    <mergeCell ref="AC6:AD7"/>
    <mergeCell ref="AE6:AI6"/>
    <mergeCell ref="AE7:AI9"/>
    <mergeCell ref="G9:G10"/>
    <mergeCell ref="H9:H10"/>
    <mergeCell ref="AE10:AH10"/>
    <mergeCell ref="R6:S12"/>
    <mergeCell ref="T6:T14"/>
    <mergeCell ref="U6:U14"/>
    <mergeCell ref="V6:V15"/>
    <mergeCell ref="W6:X14"/>
    <mergeCell ref="Y6:AB14"/>
    <mergeCell ref="G11:G12"/>
    <mergeCell ref="H11:H12"/>
    <mergeCell ref="AE11:AH11"/>
    <mergeCell ref="Q12:Q37"/>
    <mergeCell ref="AE12:AH12"/>
    <mergeCell ref="AE13:AH13"/>
    <mergeCell ref="AE14:AH14"/>
    <mergeCell ref="AC15:AC16"/>
    <mergeCell ref="AD15:AD16"/>
    <mergeCell ref="AE15:AH15"/>
    <mergeCell ref="AH38:AI38"/>
    <mergeCell ref="AE16:AH16"/>
    <mergeCell ref="AE17:AH17"/>
    <mergeCell ref="V18:V37"/>
    <mergeCell ref="AE18:AH18"/>
    <mergeCell ref="AE19:AH19"/>
    <mergeCell ref="AE20:AH20"/>
    <mergeCell ref="AE21:AH21"/>
    <mergeCell ref="AE22:AH22"/>
    <mergeCell ref="AE23:AH23"/>
    <mergeCell ref="AE24:AH24"/>
    <mergeCell ref="R29:S29"/>
    <mergeCell ref="R30:S30"/>
    <mergeCell ref="R31:S31"/>
    <mergeCell ref="R32:S32"/>
    <mergeCell ref="R38:S38"/>
    <mergeCell ref="D39:E39"/>
    <mergeCell ref="R39:S39"/>
    <mergeCell ref="W39:X39"/>
    <mergeCell ref="D40:E40"/>
    <mergeCell ref="R40:S40"/>
    <mergeCell ref="W40:X40"/>
    <mergeCell ref="D41:E41"/>
    <mergeCell ref="R41:S41"/>
    <mergeCell ref="W41:X41"/>
    <mergeCell ref="D42:E42"/>
    <mergeCell ref="R42:S42"/>
    <mergeCell ref="W42:X42"/>
    <mergeCell ref="D43:E43"/>
    <mergeCell ref="R43:S43"/>
    <mergeCell ref="W43:X43"/>
    <mergeCell ref="D44:E44"/>
    <mergeCell ref="R44:S44"/>
    <mergeCell ref="W44:X44"/>
    <mergeCell ref="D45:E45"/>
    <mergeCell ref="R45:S45"/>
    <mergeCell ref="W45:X45"/>
    <mergeCell ref="D46:E46"/>
    <mergeCell ref="R46:S46"/>
    <mergeCell ref="W46:X46"/>
    <mergeCell ref="D47:E47"/>
    <mergeCell ref="R47:S47"/>
    <mergeCell ref="W47:X47"/>
    <mergeCell ref="D48:E48"/>
    <mergeCell ref="R48:S48"/>
    <mergeCell ref="W48:X48"/>
    <mergeCell ref="D49:E49"/>
    <mergeCell ref="R49:S49"/>
    <mergeCell ref="W49:X49"/>
    <mergeCell ref="D50:E50"/>
    <mergeCell ref="R50:S50"/>
    <mergeCell ref="W50:X50"/>
    <mergeCell ref="D51:E51"/>
    <mergeCell ref="R51:S51"/>
    <mergeCell ref="W51:X51"/>
    <mergeCell ref="D52:E52"/>
    <mergeCell ref="R52:S52"/>
    <mergeCell ref="W52:X52"/>
  </mergeCells>
  <pageMargins left="0.2361111111111111" right="0.2361111111111111" top="0.2361111111111111" bottom="0.31527777777777777" header="0.19652777777777777" footer="0.31527777777777777"/>
  <pageSetup paperSize="9" scale="60" firstPageNumber="0" pageOrder="overThenDown" orientation="landscape" horizontalDpi="300" verticalDpi="300" r:id="rId1"/>
  <headerFooter alignWithMargins="0">
    <oddHeader>&amp;RF1: Evaluation des FOSA</oddHeader>
    <oddFooter>&amp;LSection4 liste des personnels&amp;R&amp;P / &amp;N</oddFooter>
  </headerFooter>
  <colBreaks count="1" manualBreakCount="1">
    <brk id="15"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2"/>
  <sheetViews>
    <sheetView view="pageBreakPreview" topLeftCell="A52" zoomScale="110" zoomScaleSheetLayoutView="110" workbookViewId="0">
      <selection activeCell="C56" sqref="C56"/>
    </sheetView>
  </sheetViews>
  <sheetFormatPr defaultColWidth="10.81640625" defaultRowHeight="13" x14ac:dyDescent="0.3"/>
  <cols>
    <col min="1" max="1" width="6.7265625" style="843" customWidth="1"/>
    <col min="2" max="2" width="31.26953125" style="224" customWidth="1"/>
    <col min="3" max="3" width="25.7265625" style="844" customWidth="1"/>
    <col min="4" max="4" width="5" style="844" customWidth="1"/>
    <col min="5" max="5" width="3.26953125" style="844" customWidth="1"/>
    <col min="6" max="6" width="13.26953125" style="844" customWidth="1"/>
    <col min="7" max="7" width="12.26953125" style="224" customWidth="1"/>
    <col min="8" max="8" width="5.7265625" style="224" customWidth="1"/>
    <col min="9" max="16384" width="10.81640625" style="224"/>
  </cols>
  <sheetData>
    <row r="1" spans="1:11" s="849" customFormat="1" ht="30" customHeight="1" x14ac:dyDescent="0.25">
      <c r="A1" s="845">
        <f>-5</f>
        <v>-5</v>
      </c>
      <c r="B1" s="2135" t="s">
        <v>560</v>
      </c>
      <c r="C1" s="2135"/>
      <c r="D1" s="2135"/>
      <c r="E1" s="2135"/>
      <c r="F1" s="2135"/>
      <c r="G1" s="2135"/>
      <c r="H1" s="847"/>
      <c r="I1" s="848"/>
      <c r="J1" s="848"/>
      <c r="K1" s="848"/>
    </row>
    <row r="2" spans="1:11" s="851" customFormat="1" ht="30" customHeight="1" x14ac:dyDescent="0.25">
      <c r="A2" s="2136" t="s">
        <v>561</v>
      </c>
      <c r="B2" s="2136"/>
      <c r="C2" s="2136"/>
      <c r="D2" s="2136"/>
      <c r="E2" s="2136"/>
      <c r="F2" s="2136"/>
      <c r="G2" s="2136"/>
      <c r="H2" s="2136"/>
      <c r="I2" s="850"/>
      <c r="J2" s="850"/>
    </row>
    <row r="3" spans="1:11" s="855" customFormat="1" ht="29.25" customHeight="1" x14ac:dyDescent="0.3">
      <c r="A3" s="2137" t="s">
        <v>562</v>
      </c>
      <c r="B3" s="2137"/>
      <c r="C3" s="2137"/>
      <c r="D3" s="2137"/>
      <c r="E3" s="2137"/>
      <c r="F3" s="2137"/>
      <c r="G3" s="852"/>
      <c r="H3" s="853"/>
      <c r="I3" s="854"/>
    </row>
    <row r="4" spans="1:11" s="176" customFormat="1" ht="20.25" customHeight="1" x14ac:dyDescent="0.3">
      <c r="A4" s="856">
        <f>A1-0.01</f>
        <v>-5.01</v>
      </c>
      <c r="B4" s="2138" t="s">
        <v>563</v>
      </c>
      <c r="C4" s="857" t="s">
        <v>39</v>
      </c>
      <c r="D4" s="858">
        <v>1</v>
      </c>
      <c r="E4" s="858"/>
      <c r="F4" s="859"/>
      <c r="G4" s="2139" t="s">
        <v>47</v>
      </c>
      <c r="H4" s="2139"/>
    </row>
    <row r="5" spans="1:11" s="176" customFormat="1" ht="25.5" customHeight="1" x14ac:dyDescent="0.3">
      <c r="A5" s="860"/>
      <c r="B5" s="2138"/>
      <c r="C5" s="861" t="s">
        <v>40</v>
      </c>
      <c r="D5" s="862">
        <v>2</v>
      </c>
      <c r="E5" s="862" t="s">
        <v>83</v>
      </c>
      <c r="F5" s="863">
        <f>'6Services'!A4</f>
        <v>-6.01</v>
      </c>
      <c r="G5" s="2139"/>
      <c r="H5" s="2139"/>
    </row>
    <row r="6" spans="1:11" s="176" customFormat="1" ht="18.75" customHeight="1" x14ac:dyDescent="0.3">
      <c r="A6" s="864" t="s">
        <v>42</v>
      </c>
      <c r="B6" s="2134" t="s">
        <v>169</v>
      </c>
      <c r="C6" s="2134"/>
      <c r="D6" s="2134"/>
      <c r="E6" s="2134"/>
      <c r="F6" s="2134"/>
      <c r="G6" s="865"/>
      <c r="H6" s="866"/>
    </row>
    <row r="7" spans="1:11" s="176" customFormat="1" x14ac:dyDescent="0.3">
      <c r="A7" s="867"/>
      <c r="B7" s="868"/>
      <c r="C7" s="2125">
        <f>A4-0.01</f>
        <v>-5.0199999999999996</v>
      </c>
      <c r="D7" s="2125"/>
      <c r="E7" s="2126">
        <f>C7-0.01</f>
        <v>-5.0299999999999994</v>
      </c>
      <c r="F7" s="2126"/>
      <c r="G7" s="2125">
        <f>E7-0.01</f>
        <v>-5.0399999999999991</v>
      </c>
      <c r="H7" s="2125"/>
    </row>
    <row r="8" spans="1:11" s="176" customFormat="1" ht="81" customHeight="1" x14ac:dyDescent="0.3">
      <c r="A8" s="869"/>
      <c r="B8" s="869"/>
      <c r="C8" s="2127" t="s">
        <v>564</v>
      </c>
      <c r="D8" s="2127"/>
      <c r="E8" s="2128" t="s">
        <v>565</v>
      </c>
      <c r="F8" s="2128"/>
      <c r="G8" s="2129" t="s">
        <v>566</v>
      </c>
      <c r="H8" s="2129"/>
    </row>
    <row r="9" spans="1:11" s="176" customFormat="1" ht="42.75" customHeight="1" x14ac:dyDescent="0.3">
      <c r="A9" s="869"/>
      <c r="B9" s="869"/>
      <c r="C9" s="2130" t="s">
        <v>567</v>
      </c>
      <c r="D9" s="2130"/>
      <c r="E9" s="2131" t="s">
        <v>568</v>
      </c>
      <c r="F9" s="2131"/>
      <c r="G9" s="2129"/>
      <c r="H9" s="2129"/>
    </row>
    <row r="10" spans="1:11" s="176" customFormat="1" ht="27" customHeight="1" x14ac:dyDescent="0.3">
      <c r="A10" s="867"/>
      <c r="B10" s="869"/>
      <c r="C10" s="871" t="s">
        <v>569</v>
      </c>
      <c r="D10" s="872">
        <v>1</v>
      </c>
      <c r="E10" s="2131"/>
      <c r="F10" s="2131"/>
      <c r="G10" s="873" t="s">
        <v>570</v>
      </c>
      <c r="H10" s="874">
        <v>1</v>
      </c>
    </row>
    <row r="11" spans="1:11" s="176" customFormat="1" ht="39.75" customHeight="1" x14ac:dyDescent="0.3">
      <c r="A11" s="867"/>
      <c r="B11" s="869"/>
      <c r="C11" s="871" t="s">
        <v>571</v>
      </c>
      <c r="D11" s="872">
        <v>2</v>
      </c>
      <c r="E11" s="2131"/>
      <c r="F11" s="2131"/>
      <c r="G11" s="2132" t="s">
        <v>572</v>
      </c>
      <c r="H11" s="2133">
        <v>2</v>
      </c>
    </row>
    <row r="12" spans="1:11" s="176" customFormat="1" ht="52.5" customHeight="1" x14ac:dyDescent="0.3">
      <c r="A12" s="875"/>
      <c r="B12" s="876"/>
      <c r="C12" s="877" t="s">
        <v>573</v>
      </c>
      <c r="D12" s="878">
        <v>3</v>
      </c>
      <c r="E12" s="2131"/>
      <c r="F12" s="2131"/>
      <c r="G12" s="2132"/>
      <c r="H12" s="2133"/>
    </row>
    <row r="13" spans="1:11" s="176" customFormat="1" ht="23.15" customHeight="1" x14ac:dyDescent="0.3">
      <c r="A13" s="879" t="s">
        <v>89</v>
      </c>
      <c r="B13" s="880" t="s">
        <v>574</v>
      </c>
      <c r="C13" s="881" t="s">
        <v>47</v>
      </c>
      <c r="D13" s="882"/>
      <c r="E13" s="883"/>
      <c r="F13" s="882" t="s">
        <v>50</v>
      </c>
      <c r="G13" s="884" t="s">
        <v>47</v>
      </c>
      <c r="H13" s="885"/>
    </row>
    <row r="14" spans="1:11" s="176" customFormat="1" ht="29.25" customHeight="1" x14ac:dyDescent="0.3">
      <c r="A14" s="886" t="s">
        <v>575</v>
      </c>
      <c r="B14" s="880" t="s">
        <v>576</v>
      </c>
      <c r="C14" s="881" t="s">
        <v>47</v>
      </c>
      <c r="D14" s="882"/>
      <c r="E14" s="883"/>
      <c r="F14" s="882" t="s">
        <v>50</v>
      </c>
      <c r="G14" s="884" t="s">
        <v>47</v>
      </c>
      <c r="H14" s="885"/>
    </row>
    <row r="15" spans="1:11" s="176" customFormat="1" ht="23.15" customHeight="1" x14ac:dyDescent="0.3">
      <c r="A15" s="887" t="s">
        <v>109</v>
      </c>
      <c r="B15" s="880" t="s">
        <v>577</v>
      </c>
      <c r="C15" s="881" t="s">
        <v>47</v>
      </c>
      <c r="D15" s="888"/>
      <c r="E15" s="884"/>
      <c r="F15" s="882" t="s">
        <v>50</v>
      </c>
      <c r="G15" s="884" t="s">
        <v>47</v>
      </c>
      <c r="H15" s="885"/>
    </row>
    <row r="16" spans="1:11" s="176" customFormat="1" ht="29.25" customHeight="1" x14ac:dyDescent="0.3">
      <c r="A16" s="889" t="s">
        <v>111</v>
      </c>
      <c r="B16" s="890" t="s">
        <v>578</v>
      </c>
      <c r="C16" s="881" t="s">
        <v>47</v>
      </c>
      <c r="D16" s="891"/>
      <c r="E16" s="892"/>
      <c r="F16" s="882" t="s">
        <v>50</v>
      </c>
      <c r="G16" s="884" t="s">
        <v>47</v>
      </c>
      <c r="H16" s="893"/>
    </row>
    <row r="17" spans="1:8" s="176" customFormat="1" ht="29.25" customHeight="1" x14ac:dyDescent="0.3">
      <c r="A17" s="887" t="s">
        <v>579</v>
      </c>
      <c r="B17" s="880" t="s">
        <v>580</v>
      </c>
      <c r="C17" s="881" t="s">
        <v>47</v>
      </c>
      <c r="D17" s="891"/>
      <c r="E17" s="892"/>
      <c r="F17" s="888" t="s">
        <v>50</v>
      </c>
      <c r="G17" s="884" t="s">
        <v>47</v>
      </c>
      <c r="H17" s="894"/>
    </row>
    <row r="18" spans="1:8" s="176" customFormat="1" ht="29.25" customHeight="1" x14ac:dyDescent="0.3">
      <c r="A18" s="887" t="s">
        <v>581</v>
      </c>
      <c r="B18" s="880" t="s">
        <v>582</v>
      </c>
      <c r="C18" s="881" t="s">
        <v>47</v>
      </c>
      <c r="D18" s="891"/>
      <c r="E18" s="892"/>
      <c r="F18" s="888" t="s">
        <v>50</v>
      </c>
      <c r="G18" s="884" t="s">
        <v>47</v>
      </c>
      <c r="H18" s="894"/>
    </row>
    <row r="19" spans="1:8" s="176" customFormat="1" ht="29.25" customHeight="1" x14ac:dyDescent="0.3">
      <c r="A19" s="887" t="s">
        <v>202</v>
      </c>
      <c r="B19" s="880" t="s">
        <v>583</v>
      </c>
      <c r="C19" s="881" t="s">
        <v>47</v>
      </c>
      <c r="D19" s="891"/>
      <c r="E19" s="892"/>
      <c r="F19" s="888" t="s">
        <v>50</v>
      </c>
      <c r="G19" s="884" t="s">
        <v>47</v>
      </c>
      <c r="H19" s="894"/>
    </row>
    <row r="20" spans="1:8" s="176" customFormat="1" ht="23.15" customHeight="1" x14ac:dyDescent="0.3">
      <c r="A20" s="887" t="s">
        <v>584</v>
      </c>
      <c r="B20" s="880" t="s">
        <v>585</v>
      </c>
      <c r="C20" s="881" t="s">
        <v>47</v>
      </c>
      <c r="D20" s="888"/>
      <c r="E20" s="884"/>
      <c r="F20" s="888" t="s">
        <v>50</v>
      </c>
      <c r="G20" s="884" t="s">
        <v>47</v>
      </c>
      <c r="H20" s="895"/>
    </row>
    <row r="21" spans="1:8" s="176" customFormat="1" ht="23.15" customHeight="1" x14ac:dyDescent="0.3">
      <c r="A21" s="896" t="s">
        <v>586</v>
      </c>
      <c r="B21" s="880" t="s">
        <v>587</v>
      </c>
      <c r="C21" s="881" t="s">
        <v>47</v>
      </c>
      <c r="D21" s="888"/>
      <c r="E21" s="884"/>
      <c r="F21" s="882" t="s">
        <v>50</v>
      </c>
      <c r="G21" s="884" t="s">
        <v>47</v>
      </c>
      <c r="H21" s="885"/>
    </row>
    <row r="22" spans="1:8" s="176" customFormat="1" ht="23.15" customHeight="1" x14ac:dyDescent="0.3">
      <c r="A22" s="887" t="s">
        <v>588</v>
      </c>
      <c r="B22" s="890" t="s">
        <v>589</v>
      </c>
      <c r="C22" s="881" t="s">
        <v>47</v>
      </c>
      <c r="D22" s="897"/>
      <c r="E22" s="884"/>
      <c r="F22" s="882" t="s">
        <v>50</v>
      </c>
      <c r="G22" s="884" t="s">
        <v>47</v>
      </c>
      <c r="H22" s="893"/>
    </row>
    <row r="23" spans="1:8" s="176" customFormat="1" ht="23.15" customHeight="1" x14ac:dyDescent="0.3">
      <c r="A23" s="889" t="s">
        <v>590</v>
      </c>
      <c r="B23" s="880" t="s">
        <v>591</v>
      </c>
      <c r="C23" s="881" t="s">
        <v>47</v>
      </c>
      <c r="D23" s="893"/>
      <c r="E23" s="881"/>
      <c r="F23" s="882" t="s">
        <v>50</v>
      </c>
      <c r="G23" s="884" t="s">
        <v>47</v>
      </c>
      <c r="H23" s="893"/>
    </row>
    <row r="24" spans="1:8" s="176" customFormat="1" ht="23.15" customHeight="1" x14ac:dyDescent="0.3">
      <c r="A24" s="887" t="s">
        <v>592</v>
      </c>
      <c r="B24" s="890" t="s">
        <v>593</v>
      </c>
      <c r="C24" s="881" t="s">
        <v>47</v>
      </c>
      <c r="D24" s="882"/>
      <c r="E24" s="884"/>
      <c r="F24" s="882" t="s">
        <v>50</v>
      </c>
      <c r="G24" s="884" t="s">
        <v>47</v>
      </c>
      <c r="H24" s="895"/>
    </row>
    <row r="25" spans="1:8" s="176" customFormat="1" ht="23.15" customHeight="1" x14ac:dyDescent="0.3">
      <c r="A25" s="898" t="s">
        <v>594</v>
      </c>
      <c r="B25" s="880" t="s">
        <v>595</v>
      </c>
      <c r="C25" s="881" t="s">
        <v>47</v>
      </c>
      <c r="D25" s="888"/>
      <c r="E25" s="884"/>
      <c r="F25" s="882" t="s">
        <v>50</v>
      </c>
      <c r="G25" s="884" t="s">
        <v>47</v>
      </c>
      <c r="H25" s="885"/>
    </row>
    <row r="26" spans="1:8" s="176" customFormat="1" ht="23.15" customHeight="1" x14ac:dyDescent="0.3">
      <c r="A26" s="899" t="s">
        <v>596</v>
      </c>
      <c r="B26" s="880" t="s">
        <v>597</v>
      </c>
      <c r="C26" s="881" t="s">
        <v>47</v>
      </c>
      <c r="D26" s="888"/>
      <c r="E26" s="884"/>
      <c r="F26" s="888" t="s">
        <v>50</v>
      </c>
      <c r="G26" s="884" t="s">
        <v>47</v>
      </c>
      <c r="H26" s="885"/>
    </row>
    <row r="27" spans="1:8" s="176" customFormat="1" ht="23.15" customHeight="1" x14ac:dyDescent="0.3">
      <c r="A27" s="899" t="s">
        <v>598</v>
      </c>
      <c r="B27" s="880" t="s">
        <v>599</v>
      </c>
      <c r="C27" s="881" t="s">
        <v>47</v>
      </c>
      <c r="D27" s="900"/>
      <c r="E27" s="901"/>
      <c r="F27" s="882" t="s">
        <v>50</v>
      </c>
      <c r="G27" s="884" t="s">
        <v>47</v>
      </c>
      <c r="H27" s="894"/>
    </row>
    <row r="28" spans="1:8" s="176" customFormat="1" ht="23.15" customHeight="1" x14ac:dyDescent="0.3">
      <c r="A28" s="899" t="s">
        <v>600</v>
      </c>
      <c r="B28" s="880" t="s">
        <v>601</v>
      </c>
      <c r="C28" s="881" t="s">
        <v>47</v>
      </c>
      <c r="D28" s="888"/>
      <c r="E28" s="884"/>
      <c r="F28" s="888" t="s">
        <v>50</v>
      </c>
      <c r="G28" s="884" t="s">
        <v>47</v>
      </c>
      <c r="H28" s="885"/>
    </row>
    <row r="29" spans="1:8" s="176" customFormat="1" ht="23.15" customHeight="1" x14ac:dyDescent="0.3">
      <c r="A29" s="898" t="s">
        <v>602</v>
      </c>
      <c r="B29" s="902" t="s">
        <v>603</v>
      </c>
      <c r="C29" s="881" t="s">
        <v>47</v>
      </c>
      <c r="D29" s="888"/>
      <c r="E29" s="884"/>
      <c r="F29" s="888" t="s">
        <v>50</v>
      </c>
      <c r="G29" s="884" t="s">
        <v>47</v>
      </c>
      <c r="H29" s="903"/>
    </row>
    <row r="30" spans="1:8" s="176" customFormat="1" ht="45.75" customHeight="1" x14ac:dyDescent="0.3">
      <c r="A30" s="856">
        <f>G7-0.01</f>
        <v>-5.0499999999999989</v>
      </c>
      <c r="B30" s="904" t="s">
        <v>604</v>
      </c>
      <c r="C30" s="905" t="s">
        <v>90</v>
      </c>
      <c r="D30" s="906"/>
      <c r="E30" s="905"/>
      <c r="F30" s="2121" t="s">
        <v>77</v>
      </c>
      <c r="G30" s="2121"/>
      <c r="H30" s="907"/>
    </row>
    <row r="31" spans="1:8" s="176" customFormat="1" ht="38.25" customHeight="1" x14ac:dyDescent="0.3">
      <c r="A31" s="889"/>
      <c r="B31" s="908"/>
      <c r="C31" s="909" t="s">
        <v>93</v>
      </c>
      <c r="D31" s="910"/>
      <c r="E31" s="909"/>
      <c r="F31" s="2122" t="s">
        <v>77</v>
      </c>
      <c r="G31" s="2122"/>
      <c r="H31" s="911"/>
    </row>
    <row r="32" spans="1:8" s="176" customFormat="1" ht="35.25" customHeight="1" x14ac:dyDescent="0.3">
      <c r="A32" s="912"/>
      <c r="B32" s="913" t="s">
        <v>605</v>
      </c>
      <c r="C32" s="914" t="s">
        <v>95</v>
      </c>
      <c r="D32" s="915"/>
      <c r="E32" s="914"/>
      <c r="F32" s="2120" t="s">
        <v>77</v>
      </c>
      <c r="G32" s="2120"/>
      <c r="H32" s="916"/>
    </row>
    <row r="33" spans="1:9" s="176" customFormat="1" ht="43.5" customHeight="1" x14ac:dyDescent="0.3">
      <c r="A33" s="917">
        <f>A30-0.01</f>
        <v>-5.0599999999999987</v>
      </c>
      <c r="B33" s="890" t="s">
        <v>606</v>
      </c>
      <c r="C33" s="918" t="s">
        <v>90</v>
      </c>
      <c r="D33" s="918"/>
      <c r="E33" s="905"/>
      <c r="F33" s="2121" t="s">
        <v>77</v>
      </c>
      <c r="G33" s="2121"/>
      <c r="H33" s="907"/>
    </row>
    <row r="34" spans="1:9" s="176" customFormat="1" ht="35.25" customHeight="1" x14ac:dyDescent="0.3">
      <c r="A34" s="889"/>
      <c r="B34" s="908"/>
      <c r="C34" s="910" t="s">
        <v>93</v>
      </c>
      <c r="D34" s="910"/>
      <c r="E34" s="909"/>
      <c r="F34" s="2122" t="s">
        <v>77</v>
      </c>
      <c r="G34" s="2122"/>
      <c r="H34" s="911"/>
    </row>
    <row r="35" spans="1:9" s="176" customFormat="1" ht="37.5" customHeight="1" x14ac:dyDescent="0.3">
      <c r="A35" s="889"/>
      <c r="B35" s="913" t="s">
        <v>607</v>
      </c>
      <c r="C35" s="919" t="s">
        <v>95</v>
      </c>
      <c r="D35" s="919"/>
      <c r="E35" s="920"/>
      <c r="F35" s="2123" t="s">
        <v>77</v>
      </c>
      <c r="G35" s="2123"/>
      <c r="H35" s="921"/>
    </row>
    <row r="36" spans="1:9" s="176" customFormat="1" ht="37.5" customHeight="1" x14ac:dyDescent="0.3">
      <c r="A36" s="856">
        <f>A33-0.01</f>
        <v>-5.0699999999999985</v>
      </c>
      <c r="B36" s="904" t="s">
        <v>608</v>
      </c>
      <c r="C36" s="906" t="s">
        <v>90</v>
      </c>
      <c r="D36" s="906"/>
      <c r="E36" s="905"/>
      <c r="F36" s="2121" t="s">
        <v>77</v>
      </c>
      <c r="G36" s="2121"/>
      <c r="H36" s="907"/>
    </row>
    <row r="37" spans="1:9" s="176" customFormat="1" ht="30" customHeight="1" x14ac:dyDescent="0.3">
      <c r="A37" s="889"/>
      <c r="B37" s="908"/>
      <c r="C37" s="910" t="s">
        <v>93</v>
      </c>
      <c r="D37" s="910"/>
      <c r="E37" s="909"/>
      <c r="F37" s="2122" t="s">
        <v>77</v>
      </c>
      <c r="G37" s="2122"/>
      <c r="H37" s="911"/>
    </row>
    <row r="38" spans="1:9" ht="33.75" customHeight="1" x14ac:dyDescent="0.3">
      <c r="A38" s="912"/>
      <c r="B38" s="913" t="s">
        <v>609</v>
      </c>
      <c r="C38" s="915" t="s">
        <v>95</v>
      </c>
      <c r="D38" s="915"/>
      <c r="E38" s="914"/>
      <c r="F38" s="2120" t="s">
        <v>77</v>
      </c>
      <c r="G38" s="2120"/>
      <c r="H38" s="916"/>
      <c r="I38" s="922"/>
    </row>
    <row r="39" spans="1:9" ht="36" customHeight="1" x14ac:dyDescent="0.3">
      <c r="A39" s="917">
        <f>A36-0.01</f>
        <v>-5.0799999999999983</v>
      </c>
      <c r="B39" s="890" t="s">
        <v>610</v>
      </c>
      <c r="C39" s="918" t="s">
        <v>90</v>
      </c>
      <c r="D39" s="918"/>
      <c r="E39" s="923"/>
      <c r="F39" s="2124" t="s">
        <v>77</v>
      </c>
      <c r="G39" s="2124"/>
      <c r="H39" s="924"/>
      <c r="I39" s="176"/>
    </row>
    <row r="40" spans="1:9" ht="30" customHeight="1" x14ac:dyDescent="0.3">
      <c r="A40" s="889"/>
      <c r="B40" s="925"/>
      <c r="C40" s="910" t="s">
        <v>93</v>
      </c>
      <c r="D40" s="910"/>
      <c r="E40" s="909"/>
      <c r="F40" s="2122" t="s">
        <v>77</v>
      </c>
      <c r="G40" s="2122"/>
      <c r="H40" s="911"/>
      <c r="I40" s="176"/>
    </row>
    <row r="41" spans="1:9" ht="33" customHeight="1" x14ac:dyDescent="0.3">
      <c r="A41" s="912"/>
      <c r="B41" s="913" t="s">
        <v>609</v>
      </c>
      <c r="C41" s="915" t="s">
        <v>95</v>
      </c>
      <c r="D41" s="915"/>
      <c r="E41" s="914"/>
      <c r="F41" s="2120" t="s">
        <v>77</v>
      </c>
      <c r="G41" s="2120"/>
      <c r="H41" s="916"/>
      <c r="I41" s="428"/>
    </row>
    <row r="42" spans="1:9" ht="35.25" customHeight="1" x14ac:dyDescent="0.3">
      <c r="A42" s="926" t="s">
        <v>216</v>
      </c>
      <c r="B42" s="927" t="s">
        <v>611</v>
      </c>
      <c r="C42" s="928"/>
      <c r="D42" s="928"/>
      <c r="E42" s="928"/>
      <c r="F42" s="928"/>
      <c r="G42" s="2114" t="s">
        <v>44</v>
      </c>
      <c r="H42" s="2114"/>
    </row>
    <row r="43" spans="1:9" ht="24.75" customHeight="1" x14ac:dyDescent="0.3">
      <c r="A43" s="2115">
        <f>A39-0.01</f>
        <v>-5.0899999999999981</v>
      </c>
      <c r="B43" s="2116" t="s">
        <v>612</v>
      </c>
      <c r="C43" s="2117" t="s">
        <v>613</v>
      </c>
      <c r="D43" s="2117"/>
      <c r="E43" s="929"/>
      <c r="F43" s="930">
        <v>1</v>
      </c>
      <c r="G43" s="2118" t="s">
        <v>47</v>
      </c>
      <c r="H43" s="2118"/>
    </row>
    <row r="44" spans="1:9" ht="12.75" customHeight="1" x14ac:dyDescent="0.3">
      <c r="A44" s="2115"/>
      <c r="B44" s="2116"/>
      <c r="C44" s="2119" t="s">
        <v>614</v>
      </c>
      <c r="D44" s="2119"/>
      <c r="E44" s="931"/>
      <c r="F44" s="932">
        <v>2</v>
      </c>
      <c r="G44" s="2118"/>
      <c r="H44" s="2118"/>
    </row>
    <row r="45" spans="1:9" x14ac:dyDescent="0.3">
      <c r="A45" s="2115"/>
      <c r="B45" s="2116"/>
      <c r="C45" s="2119"/>
      <c r="D45" s="2119"/>
      <c r="E45" s="933"/>
      <c r="F45" s="934"/>
      <c r="G45" s="2118"/>
      <c r="H45" s="2118"/>
    </row>
    <row r="46" spans="1:9" ht="28.15" customHeight="1" x14ac:dyDescent="0.3">
      <c r="A46" s="2109">
        <f>A43-0.01</f>
        <v>-5.0999999999999979</v>
      </c>
      <c r="B46" s="2110" t="s">
        <v>615</v>
      </c>
      <c r="C46" s="2111" t="s">
        <v>616</v>
      </c>
      <c r="D46" s="2111"/>
      <c r="E46" s="2111"/>
      <c r="F46" s="2111"/>
      <c r="G46" s="2112" t="s">
        <v>617</v>
      </c>
      <c r="H46" s="2112"/>
    </row>
    <row r="47" spans="1:9" ht="28.15" customHeight="1" x14ac:dyDescent="0.3">
      <c r="A47" s="2109"/>
      <c r="B47" s="2110"/>
      <c r="C47" s="2113" t="s">
        <v>618</v>
      </c>
      <c r="D47" s="2113"/>
      <c r="E47" s="2113"/>
      <c r="F47" s="2113"/>
      <c r="G47" s="2103" t="s">
        <v>617</v>
      </c>
      <c r="H47" s="2103"/>
    </row>
    <row r="48" spans="1:9" ht="28.15" customHeight="1" x14ac:dyDescent="0.3">
      <c r="A48" s="2109"/>
      <c r="B48" s="2110"/>
      <c r="C48" s="2113" t="s">
        <v>619</v>
      </c>
      <c r="D48" s="2113"/>
      <c r="E48" s="2113"/>
      <c r="F48" s="2113"/>
      <c r="G48" s="2103" t="s">
        <v>617</v>
      </c>
      <c r="H48" s="2103"/>
    </row>
    <row r="49" spans="1:8" ht="28.15" customHeight="1" x14ac:dyDescent="0.3">
      <c r="A49" s="2109"/>
      <c r="B49" s="2110"/>
      <c r="C49" s="2113" t="s">
        <v>620</v>
      </c>
      <c r="D49" s="2113"/>
      <c r="E49" s="2113"/>
      <c r="F49" s="2113"/>
      <c r="G49" s="2103" t="s">
        <v>617</v>
      </c>
      <c r="H49" s="2103"/>
    </row>
    <row r="50" spans="1:8" ht="28.15" customHeight="1" x14ac:dyDescent="0.3">
      <c r="A50" s="2109"/>
      <c r="B50" s="2110"/>
      <c r="C50" s="936" t="s">
        <v>621</v>
      </c>
      <c r="D50" s="937"/>
      <c r="E50" s="937"/>
      <c r="F50" s="938"/>
      <c r="G50" s="2103" t="s">
        <v>617</v>
      </c>
      <c r="H50" s="2103"/>
    </row>
    <row r="51" spans="1:8" ht="28.15" customHeight="1" x14ac:dyDescent="0.3">
      <c r="A51" s="2109"/>
      <c r="B51" s="2110"/>
      <c r="C51" s="2113" t="s">
        <v>622</v>
      </c>
      <c r="D51" s="2113"/>
      <c r="E51" s="2113"/>
      <c r="F51" s="2113"/>
      <c r="G51" s="2103" t="s">
        <v>617</v>
      </c>
      <c r="H51" s="2103"/>
    </row>
    <row r="52" spans="1:8" ht="28.15" customHeight="1" x14ac:dyDescent="0.3">
      <c r="A52" s="2109"/>
      <c r="B52" s="2110"/>
      <c r="C52" s="936" t="s">
        <v>623</v>
      </c>
      <c r="D52" s="937"/>
      <c r="E52" s="937"/>
      <c r="F52" s="938"/>
      <c r="G52" s="2103" t="s">
        <v>617</v>
      </c>
      <c r="H52" s="2103"/>
    </row>
    <row r="53" spans="1:8" ht="28.15" customHeight="1" x14ac:dyDescent="0.3">
      <c r="A53" s="2109"/>
      <c r="B53" s="2110"/>
      <c r="C53" s="939" t="s">
        <v>624</v>
      </c>
      <c r="D53" s="940"/>
      <c r="E53" s="940"/>
      <c r="F53" s="941"/>
      <c r="G53" s="2103" t="s">
        <v>617</v>
      </c>
      <c r="H53" s="2103"/>
    </row>
    <row r="54" spans="1:8" ht="28.15" customHeight="1" x14ac:dyDescent="0.3">
      <c r="A54" s="2109"/>
      <c r="B54" s="2110"/>
      <c r="C54" s="2107" t="s">
        <v>625</v>
      </c>
      <c r="D54" s="2107"/>
      <c r="E54" s="2107"/>
      <c r="F54" s="2107"/>
      <c r="G54" s="2108" t="s">
        <v>617</v>
      </c>
      <c r="H54" s="2108"/>
    </row>
    <row r="55" spans="1:8" ht="28.15" customHeight="1" x14ac:dyDescent="0.3">
      <c r="A55" s="2104">
        <f>A46-0.01</f>
        <v>-5.1099999999999977</v>
      </c>
      <c r="B55" s="2105" t="s">
        <v>626</v>
      </c>
      <c r="C55" s="942" t="s">
        <v>627</v>
      </c>
      <c r="D55" s="943"/>
      <c r="E55" s="943"/>
      <c r="F55" s="944">
        <v>1</v>
      </c>
      <c r="G55" s="2106" t="s">
        <v>47</v>
      </c>
      <c r="H55" s="2106"/>
    </row>
    <row r="56" spans="1:8" ht="28.15" customHeight="1" x14ac:dyDescent="0.3">
      <c r="A56" s="2104"/>
      <c r="B56" s="2105"/>
      <c r="C56" s="945" t="s">
        <v>628</v>
      </c>
      <c r="D56" s="946"/>
      <c r="E56" s="946"/>
      <c r="F56" s="934">
        <v>2</v>
      </c>
      <c r="G56" s="2106"/>
      <c r="H56" s="2106"/>
    </row>
    <row r="57" spans="1:8" ht="28.15" customHeight="1" x14ac:dyDescent="0.3">
      <c r="A57" s="2104"/>
      <c r="B57" s="2105"/>
      <c r="C57" s="947" t="s">
        <v>40</v>
      </c>
      <c r="D57" s="948"/>
      <c r="E57" s="948"/>
      <c r="F57" s="949">
        <v>3</v>
      </c>
      <c r="G57" s="2106"/>
      <c r="H57" s="2106"/>
    </row>
    <row r="58" spans="1:8" ht="52.15" customHeight="1" x14ac:dyDescent="0.3">
      <c r="A58" s="950" t="s">
        <v>629</v>
      </c>
      <c r="B58" s="951" t="s">
        <v>630</v>
      </c>
      <c r="C58" s="952" t="s">
        <v>627</v>
      </c>
      <c r="D58" s="953"/>
      <c r="E58" s="953"/>
      <c r="F58" s="954">
        <v>1</v>
      </c>
      <c r="G58" s="2106" t="s">
        <v>47</v>
      </c>
      <c r="H58" s="2106"/>
    </row>
    <row r="59" spans="1:8" ht="28.15" customHeight="1" x14ac:dyDescent="0.3">
      <c r="A59" s="955"/>
      <c r="B59" s="956"/>
      <c r="C59" s="957" t="s">
        <v>628</v>
      </c>
      <c r="D59" s="958"/>
      <c r="E59" s="958"/>
      <c r="F59" s="959">
        <v>2</v>
      </c>
      <c r="G59" s="2106"/>
      <c r="H59" s="2106"/>
    </row>
    <row r="60" spans="1:8" ht="28.15" customHeight="1" x14ac:dyDescent="0.3">
      <c r="A60" s="960"/>
      <c r="B60" s="961"/>
      <c r="C60" s="962" t="s">
        <v>40</v>
      </c>
      <c r="D60" s="963"/>
      <c r="E60" s="963"/>
      <c r="F60" s="964">
        <v>3</v>
      </c>
      <c r="G60" s="2106"/>
      <c r="H60" s="2106"/>
    </row>
    <row r="61" spans="1:8" ht="57" customHeight="1" x14ac:dyDescent="0.3">
      <c r="A61" s="965">
        <f>A55-0.01</f>
        <v>-5.1199999999999974</v>
      </c>
      <c r="B61" s="966" t="s">
        <v>631</v>
      </c>
      <c r="C61" s="967"/>
      <c r="D61" s="968"/>
      <c r="E61" s="968"/>
      <c r="F61" s="969"/>
      <c r="G61" s="2102" t="s">
        <v>50</v>
      </c>
      <c r="H61" s="2102"/>
    </row>
    <row r="62" spans="1:8" ht="44.25" customHeight="1" x14ac:dyDescent="0.3">
      <c r="A62" s="970"/>
      <c r="B62" s="971" t="s">
        <v>632</v>
      </c>
      <c r="C62" s="972"/>
      <c r="D62" s="963"/>
      <c r="E62" s="963"/>
      <c r="F62" s="973"/>
      <c r="G62" s="2102"/>
      <c r="H62" s="2102"/>
    </row>
  </sheetData>
  <sheetProtection selectLockedCells="1" selectUnlockedCells="1"/>
  <mergeCells count="56">
    <mergeCell ref="B6:F6"/>
    <mergeCell ref="B1:G1"/>
    <mergeCell ref="A2:H2"/>
    <mergeCell ref="A3:F3"/>
    <mergeCell ref="B4:B5"/>
    <mergeCell ref="G4:H5"/>
    <mergeCell ref="C7:D7"/>
    <mergeCell ref="E7:F7"/>
    <mergeCell ref="G7:H7"/>
    <mergeCell ref="C8:D8"/>
    <mergeCell ref="E8:F8"/>
    <mergeCell ref="G8:H9"/>
    <mergeCell ref="C9:D9"/>
    <mergeCell ref="E9:F12"/>
    <mergeCell ref="G11:G12"/>
    <mergeCell ref="H11:H12"/>
    <mergeCell ref="F41:G41"/>
    <mergeCell ref="F30:G30"/>
    <mergeCell ref="F31:G31"/>
    <mergeCell ref="F32:G32"/>
    <mergeCell ref="F33:G33"/>
    <mergeCell ref="F34:G34"/>
    <mergeCell ref="F35:G35"/>
    <mergeCell ref="F36:G36"/>
    <mergeCell ref="F37:G37"/>
    <mergeCell ref="F38:G38"/>
    <mergeCell ref="F39:G39"/>
    <mergeCell ref="F40:G40"/>
    <mergeCell ref="G52:H52"/>
    <mergeCell ref="G42:H42"/>
    <mergeCell ref="A43:A45"/>
    <mergeCell ref="B43:B45"/>
    <mergeCell ref="C43:D43"/>
    <mergeCell ref="G43:H45"/>
    <mergeCell ref="C44:D45"/>
    <mergeCell ref="C49:F49"/>
    <mergeCell ref="G49:H49"/>
    <mergeCell ref="G50:H50"/>
    <mergeCell ref="C51:F51"/>
    <mergeCell ref="G51:H51"/>
    <mergeCell ref="G61:H62"/>
    <mergeCell ref="G53:H53"/>
    <mergeCell ref="A55:A57"/>
    <mergeCell ref="B55:B57"/>
    <mergeCell ref="G55:H57"/>
    <mergeCell ref="G58:H60"/>
    <mergeCell ref="C54:F54"/>
    <mergeCell ref="G54:H54"/>
    <mergeCell ref="A46:A54"/>
    <mergeCell ref="B46:B54"/>
    <mergeCell ref="C46:F46"/>
    <mergeCell ref="G46:H46"/>
    <mergeCell ref="C47:F47"/>
    <mergeCell ref="G47:H47"/>
    <mergeCell ref="C48:F48"/>
    <mergeCell ref="G48:H48"/>
  </mergeCells>
  <printOptions horizontalCentered="1"/>
  <pageMargins left="0.39374999999999999" right="0.39374999999999999" top="0.19722222222222222" bottom="0.19722222222222222" header="3.9583333333333331E-2" footer="3.9583333333333331E-2"/>
  <pageSetup paperSize="9" scale="73" firstPageNumber="0" orientation="portrait" horizontalDpi="300" verticalDpi="300" r:id="rId1"/>
  <headerFooter alignWithMargins="0">
    <oddHeader>&amp;RF1: Evaluation des FOSA</oddHeader>
    <oddFooter>&amp;LSection5: Laboratoire&amp;R&amp;P / &amp;N</oddFooter>
  </headerFooter>
  <rowBreaks count="1" manualBreakCount="1">
    <brk id="2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98"/>
  <sheetViews>
    <sheetView view="pageBreakPreview" topLeftCell="A180" zoomScale="110" zoomScaleNormal="142" zoomScaleSheetLayoutView="110" workbookViewId="0">
      <selection activeCell="C188" sqref="C188"/>
    </sheetView>
  </sheetViews>
  <sheetFormatPr defaultColWidth="10.81640625" defaultRowHeight="13" x14ac:dyDescent="0.25"/>
  <cols>
    <col min="1" max="1" width="5.81640625" style="957" customWidth="1"/>
    <col min="2" max="2" width="40.26953125" style="957" customWidth="1"/>
    <col min="3" max="3" width="21.54296875" style="957" customWidth="1"/>
    <col min="4" max="4" width="8.453125" style="953" customWidth="1"/>
    <col min="5" max="5" width="5.54296875" style="957" customWidth="1"/>
    <col min="6" max="6" width="6.54296875" style="974" customWidth="1"/>
    <col min="7" max="7" width="8.26953125" style="957" customWidth="1"/>
    <col min="8" max="8" width="7.453125" style="957" customWidth="1"/>
    <col min="9" max="9" width="2.26953125" style="957" customWidth="1"/>
    <col min="10" max="10" width="5.26953125" style="957" customWidth="1"/>
    <col min="11" max="16384" width="10.81640625" style="957"/>
  </cols>
  <sheetData>
    <row r="1" spans="1:11" s="976" customFormat="1" ht="24" customHeight="1" x14ac:dyDescent="0.45">
      <c r="A1" s="975">
        <f>-6</f>
        <v>-6</v>
      </c>
      <c r="B1" s="2204" t="s">
        <v>633</v>
      </c>
      <c r="C1" s="2204"/>
      <c r="D1" s="2204"/>
      <c r="E1" s="2204"/>
      <c r="F1" s="2204"/>
      <c r="G1" s="2205"/>
      <c r="H1" s="2205"/>
      <c r="I1" s="2205"/>
      <c r="J1" s="2205"/>
    </row>
    <row r="2" spans="1:11" s="849" customFormat="1" ht="30" customHeight="1" x14ac:dyDescent="0.25">
      <c r="A2" s="2136" t="s">
        <v>634</v>
      </c>
      <c r="B2" s="2136"/>
      <c r="C2" s="2136"/>
      <c r="D2" s="2136"/>
      <c r="E2" s="2136"/>
      <c r="F2" s="2136"/>
      <c r="G2" s="2136"/>
      <c r="H2" s="2136"/>
      <c r="I2" s="2136"/>
      <c r="J2" s="2136"/>
      <c r="K2" s="922"/>
    </row>
    <row r="3" spans="1:11" s="978" customFormat="1" ht="27.75" customHeight="1" x14ac:dyDescent="0.25">
      <c r="A3" s="977" t="s">
        <v>42</v>
      </c>
      <c r="B3" s="2145" t="s">
        <v>635</v>
      </c>
      <c r="C3" s="2145"/>
      <c r="D3" s="2145"/>
      <c r="E3" s="2145"/>
      <c r="F3" s="2145"/>
      <c r="G3" s="2187" t="s">
        <v>44</v>
      </c>
      <c r="H3" s="2187"/>
      <c r="I3" s="2187"/>
      <c r="J3" s="2187"/>
    </row>
    <row r="4" spans="1:11" s="945" customFormat="1" ht="12.75" customHeight="1" x14ac:dyDescent="0.25">
      <c r="A4" s="2146">
        <f>A1-0.01</f>
        <v>-6.01</v>
      </c>
      <c r="B4" s="2206" t="s">
        <v>636</v>
      </c>
      <c r="C4" s="980" t="s">
        <v>39</v>
      </c>
      <c r="D4" s="981">
        <v>1</v>
      </c>
      <c r="E4" s="982"/>
      <c r="F4" s="983"/>
      <c r="G4" s="984"/>
      <c r="H4" s="984"/>
      <c r="I4" s="984"/>
      <c r="J4" s="985"/>
    </row>
    <row r="5" spans="1:11" s="945" customFormat="1" x14ac:dyDescent="0.3">
      <c r="A5" s="2146"/>
      <c r="B5" s="2206"/>
      <c r="C5" s="986" t="s">
        <v>40</v>
      </c>
      <c r="D5" s="987">
        <v>2</v>
      </c>
      <c r="E5" s="988" t="s">
        <v>83</v>
      </c>
      <c r="F5" s="989">
        <f>A46</f>
        <v>-6.1899999999999995</v>
      </c>
      <c r="G5" s="990"/>
      <c r="H5" s="990"/>
      <c r="I5" s="990"/>
      <c r="J5" s="991"/>
    </row>
    <row r="6" spans="1:11" s="945" customFormat="1" ht="24" customHeight="1" x14ac:dyDescent="0.3">
      <c r="A6" s="992">
        <f>A4-0.01</f>
        <v>-6.02</v>
      </c>
      <c r="B6" s="2116" t="s">
        <v>637</v>
      </c>
      <c r="C6" s="993" t="s">
        <v>638</v>
      </c>
      <c r="D6" s="981"/>
      <c r="E6" s="994"/>
      <c r="F6" s="995"/>
      <c r="G6" s="2174" t="s">
        <v>141</v>
      </c>
      <c r="H6" s="2174"/>
      <c r="I6" s="2174"/>
      <c r="J6" s="2174"/>
    </row>
    <row r="7" spans="1:11" s="945" customFormat="1" ht="24" customHeight="1" x14ac:dyDescent="0.3">
      <c r="A7" s="992"/>
      <c r="B7" s="2116"/>
      <c r="C7" s="996" t="s">
        <v>639</v>
      </c>
      <c r="D7" s="997"/>
      <c r="E7" s="998"/>
      <c r="F7" s="999"/>
      <c r="G7" s="2148" t="s">
        <v>141</v>
      </c>
      <c r="H7" s="2148"/>
      <c r="I7" s="2148"/>
      <c r="J7" s="2148"/>
    </row>
    <row r="8" spans="1:11" s="945" customFormat="1" ht="24" customHeight="1" x14ac:dyDescent="0.3">
      <c r="A8" s="992"/>
      <c r="B8" s="2116"/>
      <c r="C8" s="996" t="s">
        <v>640</v>
      </c>
      <c r="D8" s="997"/>
      <c r="E8" s="998"/>
      <c r="F8" s="999"/>
      <c r="G8" s="2148" t="s">
        <v>141</v>
      </c>
      <c r="H8" s="2148"/>
      <c r="I8" s="2148"/>
      <c r="J8" s="2148"/>
    </row>
    <row r="9" spans="1:11" s="945" customFormat="1" ht="24" customHeight="1" x14ac:dyDescent="0.3">
      <c r="A9" s="992"/>
      <c r="B9" s="1000"/>
      <c r="C9" s="996" t="s">
        <v>641</v>
      </c>
      <c r="D9" s="997"/>
      <c r="E9" s="998"/>
      <c r="F9" s="999"/>
      <c r="G9" s="2148" t="s">
        <v>141</v>
      </c>
      <c r="H9" s="2148"/>
      <c r="I9" s="2148"/>
      <c r="J9" s="2148"/>
    </row>
    <row r="10" spans="1:11" s="945" customFormat="1" ht="24" customHeight="1" x14ac:dyDescent="0.3">
      <c r="A10" s="992"/>
      <c r="B10" s="2203" t="s">
        <v>642</v>
      </c>
      <c r="C10" s="996" t="s">
        <v>643</v>
      </c>
      <c r="D10" s="997"/>
      <c r="E10" s="998"/>
      <c r="F10" s="999"/>
      <c r="G10" s="2148" t="s">
        <v>141</v>
      </c>
      <c r="H10" s="2148"/>
      <c r="I10" s="2148"/>
      <c r="J10" s="2148"/>
    </row>
    <row r="11" spans="1:11" s="945" customFormat="1" ht="24" customHeight="1" x14ac:dyDescent="0.3">
      <c r="A11" s="992"/>
      <c r="B11" s="2203"/>
      <c r="C11" s="996" t="s">
        <v>644</v>
      </c>
      <c r="D11" s="997"/>
      <c r="E11" s="998"/>
      <c r="F11" s="999"/>
      <c r="G11" s="2148" t="s">
        <v>141</v>
      </c>
      <c r="H11" s="2148"/>
      <c r="I11" s="2148"/>
      <c r="J11" s="2148"/>
    </row>
    <row r="12" spans="1:11" s="945" customFormat="1" ht="24" customHeight="1" x14ac:dyDescent="0.3">
      <c r="A12" s="992"/>
      <c r="B12" s="2203"/>
      <c r="C12" s="996"/>
      <c r="D12" s="997"/>
      <c r="E12" s="998"/>
      <c r="F12" s="999"/>
      <c r="G12" s="2193" t="s">
        <v>141</v>
      </c>
      <c r="H12" s="2193"/>
      <c r="I12" s="2193"/>
      <c r="J12" s="2193"/>
    </row>
    <row r="13" spans="1:11" s="945" customFormat="1" ht="12.75" customHeight="1" x14ac:dyDescent="0.25">
      <c r="A13" s="2146">
        <f>A6-0.01</f>
        <v>-6.0299999999999994</v>
      </c>
      <c r="B13" s="2110" t="s">
        <v>645</v>
      </c>
      <c r="C13" s="980" t="s">
        <v>39</v>
      </c>
      <c r="D13" s="981">
        <v>1</v>
      </c>
      <c r="E13" s="982"/>
      <c r="F13" s="983"/>
      <c r="G13" s="2106" t="s">
        <v>47</v>
      </c>
      <c r="H13" s="2106"/>
      <c r="I13" s="2106"/>
      <c r="J13" s="2106"/>
    </row>
    <row r="14" spans="1:11" s="945" customFormat="1" x14ac:dyDescent="0.25">
      <c r="A14" s="2146"/>
      <c r="B14" s="2110"/>
      <c r="C14" s="986" t="s">
        <v>40</v>
      </c>
      <c r="D14" s="987">
        <v>2</v>
      </c>
      <c r="E14" s="947"/>
      <c r="F14" s="1001"/>
      <c r="G14" s="2106"/>
      <c r="H14" s="2106"/>
      <c r="I14" s="2106"/>
      <c r="J14" s="2106"/>
    </row>
    <row r="15" spans="1:11" s="945" customFormat="1" ht="26.25" customHeight="1" x14ac:dyDescent="0.25">
      <c r="A15" s="2146">
        <f>A13-0.01</f>
        <v>-6.0399999999999991</v>
      </c>
      <c r="B15" s="2110" t="s">
        <v>646</v>
      </c>
      <c r="C15" s="1002" t="s">
        <v>647</v>
      </c>
      <c r="D15" s="1003">
        <v>1</v>
      </c>
      <c r="E15" s="1004"/>
      <c r="F15" s="1005"/>
      <c r="G15" s="2106" t="s">
        <v>47</v>
      </c>
      <c r="H15" s="2106"/>
      <c r="I15" s="2106"/>
      <c r="J15" s="2106"/>
    </row>
    <row r="16" spans="1:11" s="945" customFormat="1" ht="36.75" customHeight="1" x14ac:dyDescent="0.25">
      <c r="A16" s="2146"/>
      <c r="B16" s="2110"/>
      <c r="C16" s="1006" t="s">
        <v>648</v>
      </c>
      <c r="D16" s="1007">
        <v>2</v>
      </c>
      <c r="E16" s="1008"/>
      <c r="F16" s="1009"/>
      <c r="G16" s="2106"/>
      <c r="H16" s="2106"/>
      <c r="I16" s="2106"/>
      <c r="J16" s="2106"/>
    </row>
    <row r="17" spans="1:10" s="945" customFormat="1" ht="44.25" customHeight="1" x14ac:dyDescent="0.25">
      <c r="A17" s="2146"/>
      <c r="B17" s="2110"/>
      <c r="C17" s="1010" t="s">
        <v>649</v>
      </c>
      <c r="D17" s="1011">
        <v>3</v>
      </c>
      <c r="E17" s="962"/>
      <c r="F17" s="1012"/>
      <c r="G17" s="2106"/>
      <c r="H17" s="2106"/>
      <c r="I17" s="2106"/>
      <c r="J17" s="2106"/>
    </row>
    <row r="18" spans="1:10" s="945" customFormat="1" ht="12.75" customHeight="1" x14ac:dyDescent="0.25">
      <c r="A18" s="2146">
        <f>A15-0.01</f>
        <v>-6.0499999999999989</v>
      </c>
      <c r="B18" s="2110" t="s">
        <v>650</v>
      </c>
      <c r="C18" s="1002" t="s">
        <v>39</v>
      </c>
      <c r="D18" s="1013">
        <v>1</v>
      </c>
      <c r="E18" s="1004"/>
      <c r="F18" s="1005"/>
      <c r="G18" s="2106" t="s">
        <v>47</v>
      </c>
      <c r="H18" s="2106"/>
      <c r="I18" s="2106"/>
      <c r="J18" s="2106"/>
    </row>
    <row r="19" spans="1:10" s="945" customFormat="1" x14ac:dyDescent="0.25">
      <c r="A19" s="2146"/>
      <c r="B19" s="2110"/>
      <c r="C19" s="1010" t="s">
        <v>40</v>
      </c>
      <c r="D19" s="1014">
        <v>2</v>
      </c>
      <c r="E19" s="962"/>
      <c r="F19" s="1015"/>
      <c r="G19" s="2106"/>
      <c r="H19" s="2106"/>
      <c r="I19" s="2106"/>
      <c r="J19" s="2106"/>
    </row>
    <row r="20" spans="1:10" s="945" customFormat="1" ht="45" customHeight="1" x14ac:dyDescent="0.25">
      <c r="A20" s="1016">
        <v>-6.07</v>
      </c>
      <c r="B20" s="935" t="s">
        <v>651</v>
      </c>
      <c r="C20" s="1017"/>
      <c r="D20" s="1018"/>
      <c r="E20" s="1019"/>
      <c r="F20" s="1020"/>
      <c r="G20" s="2106" t="s">
        <v>50</v>
      </c>
      <c r="H20" s="2106"/>
      <c r="I20" s="2106"/>
      <c r="J20" s="2106"/>
    </row>
    <row r="21" spans="1:10" s="945" customFormat="1" ht="24.75" customHeight="1" x14ac:dyDescent="0.25">
      <c r="A21" s="2109">
        <f>A20-0.01</f>
        <v>-6.08</v>
      </c>
      <c r="B21" s="2110" t="s">
        <v>652</v>
      </c>
      <c r="C21" s="2201" t="s">
        <v>653</v>
      </c>
      <c r="D21" s="2201"/>
      <c r="E21" s="2201"/>
      <c r="F21" s="2201"/>
      <c r="G21" s="2177" t="s">
        <v>50</v>
      </c>
      <c r="H21" s="2177"/>
      <c r="I21" s="2177"/>
      <c r="J21" s="2177"/>
    </row>
    <row r="22" spans="1:10" s="945" customFormat="1" ht="24.75" customHeight="1" x14ac:dyDescent="0.25">
      <c r="A22" s="2109"/>
      <c r="B22" s="2110"/>
      <c r="C22" s="2199" t="s">
        <v>654</v>
      </c>
      <c r="D22" s="2199"/>
      <c r="E22" s="2199"/>
      <c r="F22" s="2199"/>
      <c r="G22" s="2200" t="s">
        <v>50</v>
      </c>
      <c r="H22" s="2200"/>
      <c r="I22" s="2200"/>
      <c r="J22" s="2200"/>
    </row>
    <row r="23" spans="1:10" s="945" customFormat="1" ht="24.75" customHeight="1" x14ac:dyDescent="0.25">
      <c r="A23" s="2109"/>
      <c r="B23" s="2110"/>
      <c r="C23" s="2199" t="s">
        <v>655</v>
      </c>
      <c r="D23" s="2199"/>
      <c r="E23" s="2199"/>
      <c r="F23" s="2199"/>
      <c r="G23" s="2200" t="s">
        <v>50</v>
      </c>
      <c r="H23" s="2200"/>
      <c r="I23" s="2200"/>
      <c r="J23" s="2200"/>
    </row>
    <row r="24" spans="1:10" s="945" customFormat="1" ht="24.75" customHeight="1" x14ac:dyDescent="0.25">
      <c r="A24" s="2109"/>
      <c r="B24" s="2110"/>
      <c r="C24" s="2197" t="s">
        <v>656</v>
      </c>
      <c r="D24" s="2197"/>
      <c r="E24" s="2197"/>
      <c r="F24" s="2197"/>
      <c r="G24" s="2178" t="s">
        <v>50</v>
      </c>
      <c r="H24" s="2178"/>
      <c r="I24" s="2178"/>
      <c r="J24" s="2178"/>
    </row>
    <row r="25" spans="1:10" s="945" customFormat="1" ht="51.75" customHeight="1" x14ac:dyDescent="0.25">
      <c r="A25" s="1016">
        <f>A21-0.01</f>
        <v>-6.09</v>
      </c>
      <c r="B25" s="935" t="s">
        <v>657</v>
      </c>
      <c r="C25" s="1017"/>
      <c r="D25" s="1018"/>
      <c r="E25" s="1019"/>
      <c r="F25" s="1020"/>
      <c r="G25" s="2106" t="s">
        <v>50</v>
      </c>
      <c r="H25" s="2106"/>
      <c r="I25" s="2106"/>
      <c r="J25" s="2106"/>
    </row>
    <row r="26" spans="1:10" s="945" customFormat="1" ht="23.25" customHeight="1" x14ac:dyDescent="0.25">
      <c r="A26" s="1016">
        <f>A25-0.01</f>
        <v>-6.1</v>
      </c>
      <c r="B26" s="2110" t="s">
        <v>658</v>
      </c>
      <c r="C26" s="2201" t="s">
        <v>659</v>
      </c>
      <c r="D26" s="2201"/>
      <c r="E26" s="2201"/>
      <c r="F26" s="2201"/>
      <c r="G26" s="2202" t="s">
        <v>617</v>
      </c>
      <c r="H26" s="2202"/>
      <c r="I26" s="2202"/>
      <c r="J26" s="2202"/>
    </row>
    <row r="27" spans="1:10" s="945" customFormat="1" ht="23.25" customHeight="1" x14ac:dyDescent="0.25">
      <c r="A27" s="992"/>
      <c r="B27" s="2110"/>
      <c r="C27" s="2199" t="s">
        <v>660</v>
      </c>
      <c r="D27" s="2199"/>
      <c r="E27" s="2199"/>
      <c r="F27" s="2199"/>
      <c r="G27" s="2196" t="s">
        <v>617</v>
      </c>
      <c r="H27" s="2196"/>
      <c r="I27" s="2196"/>
      <c r="J27" s="2196"/>
    </row>
    <row r="28" spans="1:10" s="945" customFormat="1" ht="23.25" customHeight="1" x14ac:dyDescent="0.25">
      <c r="A28" s="992"/>
      <c r="B28" s="2110"/>
      <c r="C28" s="1021" t="s">
        <v>661</v>
      </c>
      <c r="D28" s="1022"/>
      <c r="E28" s="1022"/>
      <c r="F28" s="1023"/>
      <c r="G28" s="2196" t="s">
        <v>617</v>
      </c>
      <c r="H28" s="2196"/>
      <c r="I28" s="2196"/>
      <c r="J28" s="2196"/>
    </row>
    <row r="29" spans="1:10" s="945" customFormat="1" ht="23.25" customHeight="1" x14ac:dyDescent="0.25">
      <c r="A29" s="992"/>
      <c r="B29" s="2110"/>
      <c r="C29" s="1021" t="s">
        <v>662</v>
      </c>
      <c r="D29" s="1022"/>
      <c r="E29" s="1022"/>
      <c r="F29" s="1023"/>
      <c r="G29" s="2196" t="s">
        <v>617</v>
      </c>
      <c r="H29" s="2196"/>
      <c r="I29" s="2196"/>
      <c r="J29" s="2196"/>
    </row>
    <row r="30" spans="1:10" s="945" customFormat="1" ht="23.25" customHeight="1" x14ac:dyDescent="0.25">
      <c r="A30" s="1024"/>
      <c r="B30" s="2110"/>
      <c r="C30" s="2197" t="s">
        <v>663</v>
      </c>
      <c r="D30" s="2197"/>
      <c r="E30" s="2197"/>
      <c r="F30" s="2197"/>
      <c r="G30" s="2198" t="s">
        <v>617</v>
      </c>
      <c r="H30" s="2198"/>
      <c r="I30" s="2198"/>
      <c r="J30" s="2198"/>
    </row>
    <row r="31" spans="1:10" s="945" customFormat="1" ht="12.75" customHeight="1" x14ac:dyDescent="0.25">
      <c r="A31" s="2146">
        <f>A26-0.02</f>
        <v>-6.1199999999999992</v>
      </c>
      <c r="B31" s="2110" t="s">
        <v>664</v>
      </c>
      <c r="C31" s="1002" t="s">
        <v>627</v>
      </c>
      <c r="D31" s="1003">
        <v>1</v>
      </c>
      <c r="E31" s="1004"/>
      <c r="F31" s="1005"/>
      <c r="G31" s="2106" t="s">
        <v>47</v>
      </c>
      <c r="H31" s="2106"/>
      <c r="I31" s="2106"/>
      <c r="J31" s="2106"/>
    </row>
    <row r="32" spans="1:10" s="945" customFormat="1" x14ac:dyDescent="0.25">
      <c r="A32" s="2146"/>
      <c r="B32" s="2110"/>
      <c r="C32" s="1006" t="s">
        <v>628</v>
      </c>
      <c r="D32" s="1007">
        <v>2</v>
      </c>
      <c r="E32" s="1008"/>
      <c r="F32" s="1009"/>
      <c r="G32" s="2106"/>
      <c r="H32" s="2106"/>
      <c r="I32" s="2106"/>
      <c r="J32" s="2106"/>
    </row>
    <row r="33" spans="1:10" s="945" customFormat="1" x14ac:dyDescent="0.3">
      <c r="A33" s="2146"/>
      <c r="B33" s="2110"/>
      <c r="C33" s="1010" t="s">
        <v>40</v>
      </c>
      <c r="D33" s="1011">
        <v>3</v>
      </c>
      <c r="E33" s="1025" t="s">
        <v>83</v>
      </c>
      <c r="F33" s="1015">
        <f>A36</f>
        <v>-6.16</v>
      </c>
      <c r="G33" s="2106"/>
      <c r="H33" s="2106"/>
      <c r="I33" s="2106"/>
      <c r="J33" s="2106"/>
    </row>
    <row r="34" spans="1:10" s="945" customFormat="1" ht="41.25" customHeight="1" x14ac:dyDescent="0.25">
      <c r="A34" s="2146">
        <f>A31-0.01</f>
        <v>-6.129999999999999</v>
      </c>
      <c r="B34" s="966" t="s">
        <v>665</v>
      </c>
      <c r="C34" s="967"/>
      <c r="D34" s="968"/>
      <c r="E34" s="1026"/>
      <c r="F34" s="1027"/>
      <c r="G34" s="2106" t="s">
        <v>47</v>
      </c>
      <c r="H34" s="2106"/>
      <c r="I34" s="2106"/>
      <c r="J34" s="2106"/>
    </row>
    <row r="35" spans="1:10" s="945" customFormat="1" ht="19.5" customHeight="1" x14ac:dyDescent="0.25">
      <c r="A35" s="2146"/>
      <c r="B35" s="870" t="s">
        <v>666</v>
      </c>
      <c r="C35" s="1028"/>
      <c r="D35" s="953"/>
      <c r="E35" s="957"/>
      <c r="F35" s="974"/>
      <c r="G35" s="2106"/>
      <c r="H35" s="2106"/>
      <c r="I35" s="2106"/>
      <c r="J35" s="2106"/>
    </row>
    <row r="36" spans="1:10" s="945" customFormat="1" ht="12.75" customHeight="1" x14ac:dyDescent="0.25">
      <c r="A36" s="2146">
        <v>-6.16</v>
      </c>
      <c r="B36" s="2110" t="s">
        <v>667</v>
      </c>
      <c r="C36" s="1002" t="s">
        <v>39</v>
      </c>
      <c r="D36" s="1013">
        <v>1</v>
      </c>
      <c r="E36" s="1004"/>
      <c r="F36" s="1005"/>
      <c r="G36" s="2106" t="s">
        <v>47</v>
      </c>
      <c r="H36" s="2106"/>
      <c r="I36" s="2106"/>
      <c r="J36" s="2106"/>
    </row>
    <row r="37" spans="1:10" s="945" customFormat="1" ht="25.5" customHeight="1" x14ac:dyDescent="0.25">
      <c r="A37" s="2146"/>
      <c r="B37" s="2110"/>
      <c r="C37" s="1010" t="s">
        <v>40</v>
      </c>
      <c r="D37" s="1014">
        <v>2</v>
      </c>
      <c r="E37" s="1029" t="s">
        <v>83</v>
      </c>
      <c r="F37" s="1015">
        <f>A46</f>
        <v>-6.1899999999999995</v>
      </c>
      <c r="G37" s="2106"/>
      <c r="H37" s="2106"/>
      <c r="I37" s="2106"/>
      <c r="J37" s="2106"/>
    </row>
    <row r="38" spans="1:10" s="945" customFormat="1" ht="25.5" customHeight="1" x14ac:dyDescent="0.25">
      <c r="A38" s="1016" t="s">
        <v>668</v>
      </c>
      <c r="B38" s="966" t="s">
        <v>669</v>
      </c>
      <c r="C38" s="967" t="s">
        <v>39</v>
      </c>
      <c r="D38" s="1013">
        <v>1</v>
      </c>
      <c r="E38" s="1004"/>
      <c r="F38" s="1005"/>
      <c r="G38" s="2106" t="s">
        <v>47</v>
      </c>
      <c r="H38" s="2106"/>
      <c r="I38" s="2106"/>
      <c r="J38" s="2106"/>
    </row>
    <row r="39" spans="1:10" s="945" customFormat="1" ht="25.5" customHeight="1" x14ac:dyDescent="0.25">
      <c r="A39" s="1024"/>
      <c r="B39" s="870"/>
      <c r="C39" s="1030" t="s">
        <v>40</v>
      </c>
      <c r="D39" s="1014">
        <v>2</v>
      </c>
      <c r="E39" s="1029" t="s">
        <v>83</v>
      </c>
      <c r="F39" s="1015">
        <f>A41</f>
        <v>-6.17</v>
      </c>
      <c r="G39" s="2106"/>
      <c r="H39" s="2106"/>
      <c r="I39" s="2106"/>
      <c r="J39" s="2106"/>
    </row>
    <row r="40" spans="1:10" s="945" customFormat="1" ht="25.5" customHeight="1" x14ac:dyDescent="0.25">
      <c r="A40" s="992" t="s">
        <v>670</v>
      </c>
      <c r="B40" s="908" t="s">
        <v>671</v>
      </c>
      <c r="C40" s="967"/>
      <c r="D40" s="968"/>
      <c r="E40" s="1026"/>
      <c r="F40" s="1027"/>
      <c r="G40" s="2195" t="s">
        <v>672</v>
      </c>
      <c r="H40" s="2195"/>
      <c r="I40" s="2195"/>
      <c r="J40" s="2195"/>
    </row>
    <row r="41" spans="1:10" s="945" customFormat="1" ht="33.75" customHeight="1" x14ac:dyDescent="0.25">
      <c r="A41" s="2191">
        <f>A36-0.01</f>
        <v>-6.17</v>
      </c>
      <c r="B41" s="2171" t="s">
        <v>673</v>
      </c>
      <c r="C41" s="1002" t="s">
        <v>674</v>
      </c>
      <c r="D41" s="1003">
        <v>1</v>
      </c>
      <c r="E41" s="1031" t="s">
        <v>83</v>
      </c>
      <c r="F41" s="1032">
        <f>A46</f>
        <v>-6.1899999999999995</v>
      </c>
      <c r="G41" s="2142" t="s">
        <v>47</v>
      </c>
      <c r="H41" s="2142"/>
      <c r="I41" s="2142"/>
      <c r="J41" s="2142"/>
    </row>
    <row r="42" spans="1:10" s="945" customFormat="1" ht="26.25" customHeight="1" x14ac:dyDescent="0.25">
      <c r="A42" s="2191"/>
      <c r="B42" s="2171"/>
      <c r="C42" s="1006" t="s">
        <v>675</v>
      </c>
      <c r="D42" s="1007">
        <v>2</v>
      </c>
      <c r="E42" s="1008"/>
      <c r="F42" s="1009"/>
      <c r="G42" s="2142"/>
      <c r="H42" s="2142"/>
      <c r="I42" s="2142"/>
      <c r="J42" s="2142"/>
    </row>
    <row r="43" spans="1:10" s="945" customFormat="1" ht="12.75" customHeight="1" x14ac:dyDescent="0.25">
      <c r="A43" s="2146">
        <f>A41-0.01</f>
        <v>-6.18</v>
      </c>
      <c r="B43" s="2110" t="s">
        <v>676</v>
      </c>
      <c r="C43" s="1002" t="s">
        <v>677</v>
      </c>
      <c r="D43" s="1003">
        <v>1</v>
      </c>
      <c r="E43" s="1004"/>
      <c r="F43" s="1005"/>
      <c r="G43" s="2106" t="s">
        <v>47</v>
      </c>
      <c r="H43" s="2106"/>
      <c r="I43" s="2106"/>
      <c r="J43" s="2106"/>
    </row>
    <row r="44" spans="1:10" s="945" customFormat="1" x14ac:dyDescent="0.25">
      <c r="A44" s="2146"/>
      <c r="B44" s="2110"/>
      <c r="C44" s="1030" t="s">
        <v>678</v>
      </c>
      <c r="D44" s="1033">
        <v>2</v>
      </c>
      <c r="E44" s="972"/>
      <c r="F44" s="1034"/>
      <c r="G44" s="2106"/>
      <c r="H44" s="2106"/>
      <c r="I44" s="2106"/>
      <c r="J44" s="2106"/>
    </row>
    <row r="45" spans="1:10" s="1036" customFormat="1" ht="30" customHeight="1" x14ac:dyDescent="0.25">
      <c r="A45" s="1035" t="s">
        <v>216</v>
      </c>
      <c r="B45" s="2194" t="s">
        <v>679</v>
      </c>
      <c r="C45" s="2194"/>
      <c r="D45" s="2194"/>
      <c r="E45" s="2194"/>
      <c r="F45" s="2194"/>
      <c r="G45" s="2187" t="s">
        <v>44</v>
      </c>
      <c r="H45" s="2187"/>
      <c r="I45" s="2187"/>
      <c r="J45" s="2187"/>
    </row>
    <row r="46" spans="1:10" s="945" customFormat="1" ht="12.75" customHeight="1" x14ac:dyDescent="0.25">
      <c r="A46" s="2146">
        <f>A43-0.01</f>
        <v>-6.1899999999999995</v>
      </c>
      <c r="B46" s="2147" t="s">
        <v>680</v>
      </c>
      <c r="C46" s="993" t="s">
        <v>39</v>
      </c>
      <c r="D46" s="981">
        <v>1</v>
      </c>
      <c r="E46" s="982"/>
      <c r="F46" s="1037"/>
      <c r="G46" s="2142" t="s">
        <v>47</v>
      </c>
      <c r="H46" s="2142"/>
      <c r="I46" s="2142"/>
      <c r="J46" s="2142"/>
    </row>
    <row r="47" spans="1:10" s="945" customFormat="1" x14ac:dyDescent="0.3">
      <c r="A47" s="2146"/>
      <c r="B47" s="2147"/>
      <c r="C47" s="1038" t="s">
        <v>40</v>
      </c>
      <c r="D47" s="987">
        <v>2</v>
      </c>
      <c r="E47" s="988" t="s">
        <v>83</v>
      </c>
      <c r="F47" s="1039">
        <f>A83</f>
        <v>-6.2999999999999989</v>
      </c>
      <c r="G47" s="2142"/>
      <c r="H47" s="2142"/>
      <c r="I47" s="2142"/>
      <c r="J47" s="2142"/>
    </row>
    <row r="48" spans="1:10" s="945" customFormat="1" ht="15.75" customHeight="1" x14ac:dyDescent="0.3">
      <c r="A48" s="992">
        <f>A46-0.01</f>
        <v>-6.1999999999999993</v>
      </c>
      <c r="B48" s="2171" t="s">
        <v>681</v>
      </c>
      <c r="C48" s="1002" t="s">
        <v>638</v>
      </c>
      <c r="D48" s="1013"/>
      <c r="E48" s="1040"/>
      <c r="F48" s="1032"/>
      <c r="G48" s="2174" t="s">
        <v>141</v>
      </c>
      <c r="H48" s="2174"/>
      <c r="I48" s="2174"/>
      <c r="J48" s="2174"/>
    </row>
    <row r="49" spans="1:10" s="945" customFormat="1" ht="12.75" customHeight="1" x14ac:dyDescent="0.3">
      <c r="A49" s="992"/>
      <c r="B49" s="2171"/>
      <c r="C49" s="1006" t="s">
        <v>639</v>
      </c>
      <c r="D49" s="1041"/>
      <c r="E49" s="1042"/>
      <c r="F49" s="1043"/>
      <c r="G49" s="2148" t="s">
        <v>141</v>
      </c>
      <c r="H49" s="2148"/>
      <c r="I49" s="2148"/>
      <c r="J49" s="2148"/>
    </row>
    <row r="50" spans="1:10" s="945" customFormat="1" ht="12.75" customHeight="1" x14ac:dyDescent="0.3">
      <c r="A50" s="992"/>
      <c r="B50" s="2171"/>
      <c r="C50" s="1006" t="s">
        <v>640</v>
      </c>
      <c r="D50" s="1041"/>
      <c r="E50" s="1042"/>
      <c r="F50" s="1043"/>
      <c r="G50" s="2148" t="s">
        <v>141</v>
      </c>
      <c r="H50" s="2148"/>
      <c r="I50" s="2148"/>
      <c r="J50" s="2148"/>
    </row>
    <row r="51" spans="1:10" s="945" customFormat="1" ht="19.5" customHeight="1" x14ac:dyDescent="0.3">
      <c r="A51" s="992"/>
      <c r="B51" s="2192" t="s">
        <v>642</v>
      </c>
      <c r="C51" s="1006" t="s">
        <v>641</v>
      </c>
      <c r="D51" s="1041"/>
      <c r="E51" s="1042"/>
      <c r="F51" s="1043"/>
      <c r="G51" s="2148" t="s">
        <v>141</v>
      </c>
      <c r="H51" s="2148"/>
      <c r="I51" s="2148"/>
      <c r="J51" s="2148"/>
    </row>
    <row r="52" spans="1:10" s="945" customFormat="1" ht="12.75" customHeight="1" x14ac:dyDescent="0.3">
      <c r="A52" s="992"/>
      <c r="B52" s="2192"/>
      <c r="C52" s="1006" t="s">
        <v>643</v>
      </c>
      <c r="D52" s="1041"/>
      <c r="E52" s="1042"/>
      <c r="F52" s="1043"/>
      <c r="G52" s="2148" t="s">
        <v>141</v>
      </c>
      <c r="H52" s="2148"/>
      <c r="I52" s="2148"/>
      <c r="J52" s="2148"/>
    </row>
    <row r="53" spans="1:10" s="945" customFormat="1" ht="12.75" customHeight="1" x14ac:dyDescent="0.3">
      <c r="A53" s="992"/>
      <c r="B53" s="2192"/>
      <c r="C53" s="1006" t="s">
        <v>644</v>
      </c>
      <c r="D53" s="1041"/>
      <c r="E53" s="1042"/>
      <c r="F53" s="1043"/>
      <c r="G53" s="2148" t="s">
        <v>141</v>
      </c>
      <c r="H53" s="2148"/>
      <c r="I53" s="2148"/>
      <c r="J53" s="2148"/>
    </row>
    <row r="54" spans="1:10" s="945" customFormat="1" ht="13.5" customHeight="1" x14ac:dyDescent="0.3">
      <c r="A54" s="992"/>
      <c r="B54" s="2192"/>
      <c r="C54" s="1006" t="s">
        <v>682</v>
      </c>
      <c r="D54" s="1041"/>
      <c r="E54" s="1042"/>
      <c r="F54" s="1043"/>
      <c r="G54" s="2193" t="s">
        <v>141</v>
      </c>
      <c r="H54" s="2193"/>
      <c r="I54" s="2193"/>
      <c r="J54" s="2193"/>
    </row>
    <row r="55" spans="1:10" s="945" customFormat="1" ht="39" customHeight="1" x14ac:dyDescent="0.25">
      <c r="A55" s="1016">
        <f>A48-0.01</f>
        <v>-6.2099999999999991</v>
      </c>
      <c r="B55" s="1044" t="s">
        <v>683</v>
      </c>
      <c r="C55" s="2141" t="s">
        <v>684</v>
      </c>
      <c r="D55" s="2141"/>
      <c r="E55" s="2141"/>
      <c r="F55" s="2141"/>
      <c r="G55" s="2106" t="s">
        <v>50</v>
      </c>
      <c r="H55" s="2106"/>
      <c r="I55" s="2106"/>
      <c r="J55" s="2106"/>
    </row>
    <row r="56" spans="1:10" s="945" customFormat="1" ht="57" customHeight="1" x14ac:dyDescent="0.25">
      <c r="A56" s="979">
        <v>-6.23</v>
      </c>
      <c r="B56" s="1044" t="s">
        <v>685</v>
      </c>
      <c r="C56" s="1017"/>
      <c r="D56" s="1018"/>
      <c r="E56" s="1019"/>
      <c r="F56" s="1045"/>
      <c r="G56" s="2106" t="s">
        <v>50</v>
      </c>
      <c r="H56" s="2106"/>
      <c r="I56" s="2106"/>
      <c r="J56" s="2106"/>
    </row>
    <row r="57" spans="1:10" s="945" customFormat="1" ht="39.75" customHeight="1" x14ac:dyDescent="0.25">
      <c r="A57" s="2146">
        <f>A56-0.01</f>
        <v>-6.24</v>
      </c>
      <c r="B57" s="2110" t="s">
        <v>686</v>
      </c>
      <c r="C57" s="1002" t="s">
        <v>687</v>
      </c>
      <c r="D57" s="1003">
        <v>1</v>
      </c>
      <c r="E57" s="1004"/>
      <c r="F57" s="1005"/>
      <c r="G57" s="2106" t="s">
        <v>47</v>
      </c>
      <c r="H57" s="2106"/>
      <c r="I57" s="2106"/>
      <c r="J57" s="2106"/>
    </row>
    <row r="58" spans="1:10" s="945" customFormat="1" ht="32.25" customHeight="1" x14ac:dyDescent="0.25">
      <c r="A58" s="2146"/>
      <c r="B58" s="2110"/>
      <c r="C58" s="1006" t="s">
        <v>688</v>
      </c>
      <c r="D58" s="1007">
        <v>2</v>
      </c>
      <c r="E58" s="1008"/>
      <c r="F58" s="1009"/>
      <c r="G58" s="2106"/>
      <c r="H58" s="2106"/>
      <c r="I58" s="2106"/>
      <c r="J58" s="2106"/>
    </row>
    <row r="59" spans="1:10" s="945" customFormat="1" ht="42.75" customHeight="1" x14ac:dyDescent="0.25">
      <c r="A59" s="2146"/>
      <c r="B59" s="2110"/>
      <c r="C59" s="1006" t="s">
        <v>689</v>
      </c>
      <c r="D59" s="1007">
        <v>3</v>
      </c>
      <c r="E59" s="1046"/>
      <c r="F59" s="1047"/>
      <c r="G59" s="2106"/>
      <c r="H59" s="2106"/>
      <c r="I59" s="2106"/>
      <c r="J59" s="2106"/>
    </row>
    <row r="60" spans="1:10" s="945" customFormat="1" ht="42.75" customHeight="1" x14ac:dyDescent="0.25">
      <c r="A60" s="2146"/>
      <c r="B60" s="2110"/>
      <c r="C60" s="1048" t="s">
        <v>690</v>
      </c>
      <c r="D60" s="1049">
        <v>4</v>
      </c>
      <c r="E60" s="1046"/>
      <c r="F60" s="1047"/>
      <c r="G60" s="2106"/>
      <c r="H60" s="2106"/>
      <c r="I60" s="2106"/>
      <c r="J60" s="2106"/>
    </row>
    <row r="61" spans="1:10" s="945" customFormat="1" ht="39" x14ac:dyDescent="0.25">
      <c r="A61" s="2146"/>
      <c r="B61" s="2110"/>
      <c r="C61" s="1006" t="s">
        <v>691</v>
      </c>
      <c r="D61" s="1050">
        <v>5</v>
      </c>
      <c r="E61" s="1046"/>
      <c r="F61" s="1047"/>
      <c r="G61" s="2106"/>
      <c r="H61" s="2106"/>
      <c r="I61" s="2106"/>
      <c r="J61" s="2106"/>
    </row>
    <row r="62" spans="1:10" s="945" customFormat="1" ht="39" x14ac:dyDescent="0.25">
      <c r="A62" s="2146"/>
      <c r="B62" s="2110"/>
      <c r="C62" s="1051" t="s">
        <v>692</v>
      </c>
      <c r="D62" s="1050">
        <v>6</v>
      </c>
      <c r="E62" s="1046"/>
      <c r="F62" s="1047"/>
      <c r="G62" s="2106"/>
      <c r="H62" s="2106"/>
      <c r="I62" s="2106"/>
      <c r="J62" s="2106"/>
    </row>
    <row r="63" spans="1:10" s="945" customFormat="1" ht="25.5" customHeight="1" x14ac:dyDescent="0.25">
      <c r="A63" s="2146">
        <f>A57-0.01</f>
        <v>-6.25</v>
      </c>
      <c r="B63" s="2110" t="s">
        <v>693</v>
      </c>
      <c r="C63" s="1002" t="s">
        <v>687</v>
      </c>
      <c r="D63" s="1003">
        <v>1</v>
      </c>
      <c r="E63" s="1004"/>
      <c r="F63" s="1005"/>
      <c r="G63" s="2106" t="s">
        <v>47</v>
      </c>
      <c r="H63" s="2106"/>
      <c r="I63" s="2106"/>
      <c r="J63" s="2106"/>
    </row>
    <row r="64" spans="1:10" s="945" customFormat="1" ht="24.75" customHeight="1" x14ac:dyDescent="0.25">
      <c r="A64" s="2146"/>
      <c r="B64" s="2110"/>
      <c r="C64" s="1006" t="s">
        <v>688</v>
      </c>
      <c r="D64" s="1007">
        <v>2</v>
      </c>
      <c r="E64" s="1008"/>
      <c r="F64" s="1009"/>
      <c r="G64" s="2106"/>
      <c r="H64" s="2106"/>
      <c r="I64" s="2106"/>
      <c r="J64" s="2106"/>
    </row>
    <row r="65" spans="1:10" s="945" customFormat="1" ht="29.25" customHeight="1" x14ac:dyDescent="0.25">
      <c r="A65" s="2146"/>
      <c r="B65" s="2110"/>
      <c r="C65" s="1006" t="s">
        <v>689</v>
      </c>
      <c r="D65" s="1007">
        <v>3</v>
      </c>
      <c r="E65" s="1046"/>
      <c r="F65" s="1047"/>
      <c r="G65" s="2106"/>
      <c r="H65" s="2106"/>
      <c r="I65" s="2106"/>
      <c r="J65" s="2106"/>
    </row>
    <row r="66" spans="1:10" s="945" customFormat="1" ht="42.75" customHeight="1" x14ac:dyDescent="0.25">
      <c r="A66" s="2146"/>
      <c r="B66" s="2110"/>
      <c r="C66" s="1048" t="s">
        <v>690</v>
      </c>
      <c r="D66" s="1049">
        <v>4</v>
      </c>
      <c r="E66" s="1046"/>
      <c r="F66" s="1047"/>
      <c r="G66" s="2106"/>
      <c r="H66" s="2106"/>
      <c r="I66" s="2106"/>
      <c r="J66" s="2106"/>
    </row>
    <row r="67" spans="1:10" s="945" customFormat="1" ht="39" x14ac:dyDescent="0.25">
      <c r="A67" s="2146"/>
      <c r="B67" s="2110"/>
      <c r="C67" s="1006" t="s">
        <v>691</v>
      </c>
      <c r="D67" s="1050">
        <v>5</v>
      </c>
      <c r="E67" s="1046"/>
      <c r="F67" s="1047"/>
      <c r="G67" s="2106"/>
      <c r="H67" s="2106"/>
      <c r="I67" s="2106"/>
      <c r="J67" s="2106"/>
    </row>
    <row r="68" spans="1:10" s="945" customFormat="1" ht="39" x14ac:dyDescent="0.25">
      <c r="A68" s="2146"/>
      <c r="B68" s="2110"/>
      <c r="C68" s="1051" t="s">
        <v>692</v>
      </c>
      <c r="D68" s="1050">
        <v>6</v>
      </c>
      <c r="E68" s="1046"/>
      <c r="F68" s="1047"/>
      <c r="G68" s="2106"/>
      <c r="H68" s="2106"/>
      <c r="I68" s="2106"/>
      <c r="J68" s="2106"/>
    </row>
    <row r="69" spans="1:10" s="945" customFormat="1" ht="25.5" customHeight="1" x14ac:dyDescent="0.25">
      <c r="A69" s="2146">
        <f>A63-0.01</f>
        <v>-6.26</v>
      </c>
      <c r="B69" s="2110" t="s">
        <v>694</v>
      </c>
      <c r="C69" s="1002" t="s">
        <v>687</v>
      </c>
      <c r="D69" s="1003">
        <v>1</v>
      </c>
      <c r="E69" s="1004"/>
      <c r="F69" s="1005"/>
      <c r="G69" s="2106" t="s">
        <v>47</v>
      </c>
      <c r="H69" s="2106"/>
      <c r="I69" s="2106"/>
      <c r="J69" s="2106"/>
    </row>
    <row r="70" spans="1:10" s="945" customFormat="1" ht="24.75" customHeight="1" x14ac:dyDescent="0.25">
      <c r="A70" s="2146"/>
      <c r="B70" s="2110"/>
      <c r="C70" s="1006" t="s">
        <v>688</v>
      </c>
      <c r="D70" s="1007">
        <v>2</v>
      </c>
      <c r="E70" s="1008"/>
      <c r="F70" s="1009"/>
      <c r="G70" s="2106"/>
      <c r="H70" s="2106"/>
      <c r="I70" s="2106"/>
      <c r="J70" s="2106"/>
    </row>
    <row r="71" spans="1:10" s="945" customFormat="1" ht="29.25" customHeight="1" x14ac:dyDescent="0.25">
      <c r="A71" s="2146"/>
      <c r="B71" s="2110"/>
      <c r="C71" s="1006" t="s">
        <v>689</v>
      </c>
      <c r="D71" s="1007">
        <v>3</v>
      </c>
      <c r="E71" s="1046"/>
      <c r="F71" s="1047"/>
      <c r="G71" s="2106"/>
      <c r="H71" s="2106"/>
      <c r="I71" s="2106"/>
      <c r="J71" s="2106"/>
    </row>
    <row r="72" spans="1:10" s="945" customFormat="1" ht="42.75" customHeight="1" x14ac:dyDescent="0.25">
      <c r="A72" s="2146"/>
      <c r="B72" s="2110"/>
      <c r="C72" s="1048" t="s">
        <v>690</v>
      </c>
      <c r="D72" s="1049">
        <v>4</v>
      </c>
      <c r="E72" s="1046"/>
      <c r="F72" s="1047"/>
      <c r="G72" s="2106"/>
      <c r="H72" s="2106"/>
      <c r="I72" s="2106"/>
      <c r="J72" s="2106"/>
    </row>
    <row r="73" spans="1:10" s="945" customFormat="1" ht="39" x14ac:dyDescent="0.25">
      <c r="A73" s="2146"/>
      <c r="B73" s="2110"/>
      <c r="C73" s="1006" t="s">
        <v>691</v>
      </c>
      <c r="D73" s="1050">
        <v>5</v>
      </c>
      <c r="E73" s="1046"/>
      <c r="F73" s="1047"/>
      <c r="G73" s="2106"/>
      <c r="H73" s="2106"/>
      <c r="I73" s="2106"/>
      <c r="J73" s="2106"/>
    </row>
    <row r="74" spans="1:10" s="945" customFormat="1" ht="39" x14ac:dyDescent="0.25">
      <c r="A74" s="2146"/>
      <c r="B74" s="2110"/>
      <c r="C74" s="1051" t="s">
        <v>692</v>
      </c>
      <c r="D74" s="1050">
        <v>6</v>
      </c>
      <c r="E74" s="1046"/>
      <c r="F74" s="1047"/>
      <c r="G74" s="2106"/>
      <c r="H74" s="2106"/>
      <c r="I74" s="2106"/>
      <c r="J74" s="2106"/>
    </row>
    <row r="75" spans="1:10" s="849" customFormat="1" ht="30" customHeight="1" x14ac:dyDescent="0.25">
      <c r="A75" s="2146">
        <f>A69-0.01</f>
        <v>-6.27</v>
      </c>
      <c r="B75" s="2160" t="s">
        <v>695</v>
      </c>
      <c r="C75" s="967" t="s">
        <v>39</v>
      </c>
      <c r="D75" s="1052">
        <v>1</v>
      </c>
      <c r="E75" s="1053"/>
      <c r="F75" s="1054"/>
      <c r="G75" s="2106" t="s">
        <v>47</v>
      </c>
      <c r="H75" s="2106"/>
      <c r="I75" s="2106"/>
      <c r="J75" s="2106"/>
    </row>
    <row r="76" spans="1:10" s="849" customFormat="1" ht="15" customHeight="1" x14ac:dyDescent="0.25">
      <c r="A76" s="2146"/>
      <c r="B76" s="2160"/>
      <c r="C76" s="1030" t="s">
        <v>40</v>
      </c>
      <c r="D76" s="1055">
        <v>2</v>
      </c>
      <c r="E76" s="972" t="s">
        <v>83</v>
      </c>
      <c r="F76" s="1056">
        <f>A83</f>
        <v>-6.2999999999999989</v>
      </c>
      <c r="G76" s="2106"/>
      <c r="H76" s="2106"/>
      <c r="I76" s="2106"/>
      <c r="J76" s="2106"/>
    </row>
    <row r="77" spans="1:10" s="849" customFormat="1" ht="36" customHeight="1" x14ac:dyDescent="0.25">
      <c r="A77" s="2191">
        <f>A75-0.01</f>
        <v>-6.2799999999999994</v>
      </c>
      <c r="B77" s="2165" t="s">
        <v>696</v>
      </c>
      <c r="C77" s="1002" t="s">
        <v>697</v>
      </c>
      <c r="D77" s="1003">
        <v>1</v>
      </c>
      <c r="E77" s="1004" t="s">
        <v>83</v>
      </c>
      <c r="F77" s="1032">
        <f>A83</f>
        <v>-6.2999999999999989</v>
      </c>
      <c r="G77" s="2106" t="s">
        <v>47</v>
      </c>
      <c r="H77" s="2106"/>
      <c r="I77" s="2106"/>
      <c r="J77" s="2106"/>
    </row>
    <row r="78" spans="1:10" s="945" customFormat="1" ht="30" customHeight="1" x14ac:dyDescent="0.25">
      <c r="A78" s="2191"/>
      <c r="B78" s="2165"/>
      <c r="C78" s="1006" t="s">
        <v>698</v>
      </c>
      <c r="D78" s="1007">
        <v>2</v>
      </c>
      <c r="E78" s="1008"/>
      <c r="F78" s="1057"/>
      <c r="G78" s="2106"/>
      <c r="H78" s="2106"/>
      <c r="I78" s="2106"/>
      <c r="J78" s="2106"/>
    </row>
    <row r="79" spans="1:10" s="945" customFormat="1" ht="42" customHeight="1" x14ac:dyDescent="0.25">
      <c r="A79" s="2191"/>
      <c r="B79" s="2165"/>
      <c r="C79" s="1006" t="s">
        <v>699</v>
      </c>
      <c r="D79" s="1007">
        <v>3</v>
      </c>
      <c r="E79" s="1008"/>
      <c r="F79" s="1057"/>
      <c r="G79" s="2106"/>
      <c r="H79" s="2106"/>
      <c r="I79" s="2106"/>
      <c r="J79" s="2106"/>
    </row>
    <row r="80" spans="1:10" s="945" customFormat="1" ht="12.75" customHeight="1" x14ac:dyDescent="0.25">
      <c r="A80" s="2146">
        <f>A77-0.01</f>
        <v>-6.2899999999999991</v>
      </c>
      <c r="B80" s="2110" t="s">
        <v>700</v>
      </c>
      <c r="C80" s="993" t="s">
        <v>677</v>
      </c>
      <c r="D80" s="1058">
        <v>1</v>
      </c>
      <c r="E80" s="982"/>
      <c r="F80" s="983"/>
      <c r="G80" s="2106" t="s">
        <v>47</v>
      </c>
      <c r="H80" s="2106"/>
      <c r="I80" s="2106"/>
      <c r="J80" s="2106"/>
    </row>
    <row r="81" spans="1:10" s="945" customFormat="1" ht="17.25" customHeight="1" x14ac:dyDescent="0.25">
      <c r="A81" s="2146"/>
      <c r="B81" s="2110"/>
      <c r="C81" s="1059" t="s">
        <v>678</v>
      </c>
      <c r="D81" s="1060">
        <v>2</v>
      </c>
      <c r="E81" s="990"/>
      <c r="F81" s="1061"/>
      <c r="G81" s="2106"/>
      <c r="H81" s="2106"/>
      <c r="I81" s="2106"/>
      <c r="J81" s="2106"/>
    </row>
    <row r="82" spans="1:10" s="945" customFormat="1" ht="46.5" customHeight="1" x14ac:dyDescent="0.25">
      <c r="A82" s="1062" t="s">
        <v>701</v>
      </c>
      <c r="B82" s="2186" t="s">
        <v>702</v>
      </c>
      <c r="C82" s="2186"/>
      <c r="D82" s="2186"/>
      <c r="E82" s="2186"/>
      <c r="F82" s="2186"/>
      <c r="G82" s="2187" t="s">
        <v>44</v>
      </c>
      <c r="H82" s="2187"/>
      <c r="I82" s="2187"/>
      <c r="J82" s="2187"/>
    </row>
    <row r="83" spans="1:10" s="945" customFormat="1" ht="12.75" customHeight="1" x14ac:dyDescent="0.25">
      <c r="A83" s="2169">
        <f>A80-0.01</f>
        <v>-6.2999999999999989</v>
      </c>
      <c r="B83" s="2171" t="s">
        <v>703</v>
      </c>
      <c r="C83" s="1002" t="s">
        <v>39</v>
      </c>
      <c r="D83" s="1013">
        <v>1</v>
      </c>
      <c r="E83" s="1004"/>
      <c r="F83" s="1063"/>
      <c r="G83" s="2144" t="s">
        <v>47</v>
      </c>
      <c r="H83" s="2144"/>
      <c r="I83" s="2144"/>
      <c r="J83" s="2144"/>
    </row>
    <row r="84" spans="1:10" s="945" customFormat="1" ht="30" customHeight="1" x14ac:dyDescent="0.25">
      <c r="A84" s="2169"/>
      <c r="B84" s="2171"/>
      <c r="C84" s="1051" t="s">
        <v>40</v>
      </c>
      <c r="D84" s="1064">
        <v>2</v>
      </c>
      <c r="E84" s="1065" t="s">
        <v>83</v>
      </c>
      <c r="F84" s="1066">
        <f>A115</f>
        <v>-6.34</v>
      </c>
      <c r="G84" s="2144"/>
      <c r="H84" s="2144"/>
      <c r="I84" s="2144"/>
      <c r="J84" s="2144"/>
    </row>
    <row r="85" spans="1:10" s="945" customFormat="1" ht="25.5" customHeight="1" x14ac:dyDescent="0.25">
      <c r="A85" s="2188">
        <f>A83-0.01</f>
        <v>-6.3099999999999987</v>
      </c>
      <c r="B85" s="2171" t="s">
        <v>704</v>
      </c>
      <c r="C85" s="2189" t="s">
        <v>705</v>
      </c>
      <c r="D85" s="2189"/>
      <c r="E85" s="2189"/>
      <c r="F85" s="2189"/>
      <c r="G85" s="2190" t="s">
        <v>47</v>
      </c>
      <c r="H85" s="2190"/>
      <c r="I85" s="2190"/>
      <c r="J85" s="2190"/>
    </row>
    <row r="86" spans="1:10" s="945" customFormat="1" ht="38.25" customHeight="1" x14ac:dyDescent="0.25">
      <c r="A86" s="2188"/>
      <c r="B86" s="2171"/>
      <c r="C86" s="2072" t="s">
        <v>706</v>
      </c>
      <c r="D86" s="2072"/>
      <c r="E86" s="2072"/>
      <c r="F86" s="2072"/>
      <c r="G86" s="2182" t="s">
        <v>47</v>
      </c>
      <c r="H86" s="2182"/>
      <c r="I86" s="2182"/>
      <c r="J86" s="2182"/>
    </row>
    <row r="87" spans="1:10" s="945" customFormat="1" ht="23.65" customHeight="1" x14ac:dyDescent="0.25">
      <c r="A87" s="2188"/>
      <c r="B87" s="2185" t="s">
        <v>707</v>
      </c>
      <c r="C87" s="2072" t="s">
        <v>708</v>
      </c>
      <c r="D87" s="2072"/>
      <c r="E87" s="2072"/>
      <c r="F87" s="2072"/>
      <c r="G87" s="2182" t="s">
        <v>47</v>
      </c>
      <c r="H87" s="2182"/>
      <c r="I87" s="2182"/>
      <c r="J87" s="2182"/>
    </row>
    <row r="88" spans="1:10" s="945" customFormat="1" ht="25.9" customHeight="1" x14ac:dyDescent="0.25">
      <c r="A88" s="1068"/>
      <c r="B88" s="2185"/>
      <c r="C88" s="2072" t="s">
        <v>709</v>
      </c>
      <c r="D88" s="2072"/>
      <c r="E88" s="2072"/>
      <c r="F88" s="2072"/>
      <c r="G88" s="2182" t="s">
        <v>47</v>
      </c>
      <c r="H88" s="2182"/>
      <c r="I88" s="2182"/>
      <c r="J88" s="2182"/>
    </row>
    <row r="89" spans="1:10" s="945" customFormat="1" ht="32.65" customHeight="1" x14ac:dyDescent="0.25">
      <c r="A89" s="1068"/>
      <c r="B89" s="908"/>
      <c r="C89" s="2072" t="s">
        <v>710</v>
      </c>
      <c r="D89" s="2072"/>
      <c r="E89" s="2072"/>
      <c r="F89" s="2072"/>
      <c r="G89" s="2182" t="s">
        <v>47</v>
      </c>
      <c r="H89" s="2182"/>
      <c r="I89" s="2182"/>
      <c r="J89" s="2182"/>
    </row>
    <row r="90" spans="1:10" s="945" customFormat="1" ht="25.5" customHeight="1" x14ac:dyDescent="0.25">
      <c r="A90" s="1068"/>
      <c r="B90" s="1069"/>
      <c r="C90" s="2072" t="s">
        <v>711</v>
      </c>
      <c r="D90" s="2072"/>
      <c r="E90" s="2072"/>
      <c r="F90" s="2072"/>
      <c r="G90" s="2182" t="s">
        <v>47</v>
      </c>
      <c r="H90" s="2182"/>
      <c r="I90" s="2182"/>
      <c r="J90" s="2182"/>
    </row>
    <row r="91" spans="1:10" s="945" customFormat="1" ht="25.5" customHeight="1" x14ac:dyDescent="0.25">
      <c r="A91" s="1068"/>
      <c r="B91" s="1069" t="s">
        <v>712</v>
      </c>
      <c r="C91" s="2072" t="s">
        <v>713</v>
      </c>
      <c r="D91" s="2072"/>
      <c r="E91" s="2072"/>
      <c r="F91" s="2072"/>
      <c r="G91" s="2182" t="s">
        <v>47</v>
      </c>
      <c r="H91" s="2182"/>
      <c r="I91" s="2182"/>
      <c r="J91" s="2182"/>
    </row>
    <row r="92" spans="1:10" s="945" customFormat="1" ht="23.25" customHeight="1" x14ac:dyDescent="0.25">
      <c r="A92" s="1068"/>
      <c r="B92" s="1069"/>
      <c r="C92" s="2072" t="s">
        <v>714</v>
      </c>
      <c r="D92" s="2072"/>
      <c r="E92" s="2072"/>
      <c r="F92" s="2072"/>
      <c r="G92" s="2182" t="s">
        <v>47</v>
      </c>
      <c r="H92" s="2182"/>
      <c r="I92" s="2182"/>
      <c r="J92" s="2182"/>
    </row>
    <row r="93" spans="1:10" s="945" customFormat="1" ht="25.5" customHeight="1" x14ac:dyDescent="0.25">
      <c r="A93" s="1068"/>
      <c r="B93" s="1069" t="s">
        <v>715</v>
      </c>
      <c r="C93" s="2183" t="s">
        <v>716</v>
      </c>
      <c r="D93" s="2183"/>
      <c r="E93" s="2183"/>
      <c r="F93" s="2183"/>
      <c r="G93" s="2182" t="s">
        <v>47</v>
      </c>
      <c r="H93" s="2182"/>
      <c r="I93" s="2182"/>
      <c r="J93" s="2182"/>
    </row>
    <row r="94" spans="1:10" s="945" customFormat="1" ht="25.5" customHeight="1" x14ac:dyDescent="0.25">
      <c r="A94" s="1068"/>
      <c r="B94" s="1069"/>
      <c r="C94" s="2184" t="s">
        <v>717</v>
      </c>
      <c r="D94" s="2184"/>
      <c r="E94" s="2184"/>
      <c r="F94" s="2184"/>
      <c r="G94" s="2181" t="s">
        <v>47</v>
      </c>
      <c r="H94" s="2181"/>
      <c r="I94" s="2181"/>
      <c r="J94" s="2181"/>
    </row>
    <row r="95" spans="1:10" s="945" customFormat="1" ht="25.5" customHeight="1" x14ac:dyDescent="0.25">
      <c r="A95" s="1068"/>
      <c r="B95" s="1069"/>
      <c r="C95" s="2180" t="s">
        <v>718</v>
      </c>
      <c r="D95" s="2180"/>
      <c r="E95" s="2180"/>
      <c r="F95" s="2180"/>
      <c r="G95" s="2181" t="s">
        <v>47</v>
      </c>
      <c r="H95" s="2181"/>
      <c r="I95" s="2181"/>
      <c r="J95" s="2181"/>
    </row>
    <row r="96" spans="1:10" s="945" customFormat="1" ht="25.5" customHeight="1" x14ac:dyDescent="0.3">
      <c r="A96" s="2176">
        <f>A85-0.01</f>
        <v>-6.3199999999999985</v>
      </c>
      <c r="B96" s="1070" t="s">
        <v>719</v>
      </c>
      <c r="C96" s="1002" t="s">
        <v>720</v>
      </c>
      <c r="D96" s="1003">
        <v>1</v>
      </c>
      <c r="E96" s="1071" t="s">
        <v>83</v>
      </c>
      <c r="F96" s="1072" t="str">
        <f>A102</f>
        <v>(6.33a)</v>
      </c>
      <c r="G96" s="2149" t="s">
        <v>47</v>
      </c>
      <c r="H96" s="2149"/>
      <c r="I96" s="2149"/>
      <c r="J96" s="2149"/>
    </row>
    <row r="97" spans="1:11" s="945" customFormat="1" ht="26" x14ac:dyDescent="0.3">
      <c r="A97" s="2176"/>
      <c r="B97" s="1073"/>
      <c r="C97" s="1006" t="s">
        <v>721</v>
      </c>
      <c r="D97" s="1007">
        <v>2</v>
      </c>
      <c r="E97" s="1042"/>
      <c r="F97" s="1066"/>
      <c r="G97" s="2149"/>
      <c r="H97" s="2149"/>
      <c r="I97" s="2149"/>
      <c r="J97" s="2149"/>
    </row>
    <row r="98" spans="1:11" s="945" customFormat="1" ht="17.25" customHeight="1" x14ac:dyDescent="0.3">
      <c r="A98" s="2176"/>
      <c r="B98" s="1074"/>
      <c r="C98" s="1010" t="s">
        <v>722</v>
      </c>
      <c r="D98" s="1011">
        <v>3</v>
      </c>
      <c r="E98" s="1025"/>
      <c r="F98" s="1075"/>
      <c r="G98" s="2149"/>
      <c r="H98" s="2149"/>
      <c r="I98" s="2149"/>
      <c r="J98" s="2149"/>
    </row>
    <row r="99" spans="1:11" s="945" customFormat="1" ht="26.15" customHeight="1" x14ac:dyDescent="0.25">
      <c r="A99" s="1076">
        <f>A96-0.01</f>
        <v>-6.3299999999999983</v>
      </c>
      <c r="B99" s="966" t="s">
        <v>723</v>
      </c>
      <c r="C99" s="1002" t="s">
        <v>724</v>
      </c>
      <c r="D99" s="1013">
        <v>1</v>
      </c>
      <c r="E99" s="1004"/>
      <c r="F99" s="1063"/>
      <c r="G99" s="2144" t="s">
        <v>47</v>
      </c>
      <c r="H99" s="2144"/>
      <c r="I99" s="2144"/>
      <c r="J99" s="2144"/>
    </row>
    <row r="100" spans="1:11" s="945" customFormat="1" ht="23.25" customHeight="1" x14ac:dyDescent="0.25">
      <c r="A100" s="917"/>
      <c r="B100" s="908"/>
      <c r="C100" s="1028" t="s">
        <v>725</v>
      </c>
      <c r="D100" s="1077">
        <v>2</v>
      </c>
      <c r="E100" s="957"/>
      <c r="F100" s="1078"/>
      <c r="G100" s="2144"/>
      <c r="H100" s="2144"/>
      <c r="I100" s="2144"/>
      <c r="J100" s="2144"/>
    </row>
    <row r="101" spans="1:11" s="945" customFormat="1" x14ac:dyDescent="0.3">
      <c r="A101" s="917"/>
      <c r="B101" s="890"/>
      <c r="C101" s="1051" t="s">
        <v>726</v>
      </c>
      <c r="D101" s="1064">
        <v>3</v>
      </c>
      <c r="E101" s="1079"/>
      <c r="F101" s="1066"/>
      <c r="G101" s="2144"/>
      <c r="H101" s="2144"/>
      <c r="I101" s="2144"/>
      <c r="J101" s="2144"/>
    </row>
    <row r="102" spans="1:11" s="945" customFormat="1" ht="26" x14ac:dyDescent="0.3">
      <c r="A102" s="1076" t="s">
        <v>727</v>
      </c>
      <c r="B102" s="904" t="s">
        <v>728</v>
      </c>
      <c r="C102" s="967" t="s">
        <v>729</v>
      </c>
      <c r="D102" s="1052"/>
      <c r="E102" s="1071"/>
      <c r="F102" s="1072"/>
      <c r="G102" s="1080"/>
      <c r="H102" s="1081" t="s">
        <v>47</v>
      </c>
      <c r="I102" s="1081"/>
      <c r="J102" s="1082"/>
      <c r="K102" s="1083"/>
    </row>
    <row r="103" spans="1:11" s="945" customFormat="1" x14ac:dyDescent="0.3">
      <c r="A103" s="917"/>
      <c r="B103" s="890"/>
      <c r="C103" s="1028" t="s">
        <v>730</v>
      </c>
      <c r="D103" s="1077"/>
      <c r="E103" s="1079"/>
      <c r="F103" s="1084"/>
      <c r="G103" s="1085"/>
      <c r="H103" s="1086" t="s">
        <v>47</v>
      </c>
      <c r="I103" s="1086"/>
      <c r="J103" s="1087"/>
      <c r="K103" s="1083"/>
    </row>
    <row r="104" spans="1:11" s="945" customFormat="1" x14ac:dyDescent="0.3">
      <c r="A104" s="917"/>
      <c r="B104" s="890"/>
      <c r="C104" s="1028" t="s">
        <v>731</v>
      </c>
      <c r="D104" s="1077"/>
      <c r="E104" s="1079"/>
      <c r="F104" s="1084"/>
      <c r="G104" s="1085"/>
      <c r="H104" s="1086" t="s">
        <v>47</v>
      </c>
      <c r="I104" s="1086"/>
      <c r="J104" s="1087"/>
      <c r="K104" s="1083"/>
    </row>
    <row r="105" spans="1:11" s="945" customFormat="1" ht="19.5" customHeight="1" x14ac:dyDescent="0.3">
      <c r="A105" s="860"/>
      <c r="B105" s="913"/>
      <c r="C105" s="1030" t="s">
        <v>732</v>
      </c>
      <c r="D105" s="1055"/>
      <c r="E105" s="1025"/>
      <c r="F105" s="1088"/>
      <c r="G105" s="1089"/>
      <c r="H105" s="1090" t="s">
        <v>47</v>
      </c>
      <c r="I105" s="1090"/>
      <c r="J105" s="1091"/>
      <c r="K105" s="1083"/>
    </row>
    <row r="106" spans="1:11" s="945" customFormat="1" ht="26" x14ac:dyDescent="0.3">
      <c r="A106" s="1076" t="s">
        <v>733</v>
      </c>
      <c r="B106" s="890" t="s">
        <v>734</v>
      </c>
      <c r="C106" s="1028"/>
      <c r="D106" s="1077"/>
      <c r="E106" s="1079"/>
      <c r="F106" s="1084"/>
      <c r="G106" s="1085"/>
      <c r="H106" s="1092"/>
      <c r="I106" s="1092"/>
      <c r="J106" s="1092"/>
    </row>
    <row r="107" spans="1:11" s="945" customFormat="1" ht="14.5" x14ac:dyDescent="0.35">
      <c r="A107" s="1093"/>
      <c r="B107" s="890"/>
      <c r="C107" s="1094" t="s">
        <v>735</v>
      </c>
      <c r="D107" s="1077"/>
      <c r="E107" s="1079"/>
      <c r="F107" s="1084"/>
      <c r="G107" s="1085"/>
      <c r="H107" s="1086" t="s">
        <v>47</v>
      </c>
      <c r="I107" s="1086"/>
      <c r="J107" s="1086"/>
      <c r="K107" s="1083"/>
    </row>
    <row r="108" spans="1:11" s="945" customFormat="1" x14ac:dyDescent="0.3">
      <c r="A108" s="1093"/>
      <c r="B108" s="890"/>
      <c r="C108" s="1028" t="s">
        <v>736</v>
      </c>
      <c r="D108" s="1077"/>
      <c r="E108" s="1079"/>
      <c r="F108" s="1084"/>
      <c r="G108" s="1085"/>
      <c r="H108" s="1086" t="s">
        <v>47</v>
      </c>
      <c r="I108" s="1086"/>
      <c r="J108" s="1086"/>
      <c r="K108" s="1083"/>
    </row>
    <row r="109" spans="1:11" s="945" customFormat="1" x14ac:dyDescent="0.3">
      <c r="A109" s="1093"/>
      <c r="B109" s="890"/>
      <c r="C109" s="1028" t="s">
        <v>737</v>
      </c>
      <c r="D109" s="1077"/>
      <c r="E109" s="1079"/>
      <c r="F109" s="1084"/>
      <c r="G109" s="1085"/>
      <c r="H109" s="1086" t="s">
        <v>47</v>
      </c>
      <c r="I109" s="1086"/>
      <c r="J109" s="1086"/>
      <c r="K109" s="1083"/>
    </row>
    <row r="110" spans="1:11" s="945" customFormat="1" ht="16.899999999999999" customHeight="1" x14ac:dyDescent="0.25">
      <c r="A110" s="1093"/>
      <c r="B110" s="890"/>
      <c r="C110" s="2163" t="s">
        <v>738</v>
      </c>
      <c r="D110" s="2163"/>
      <c r="E110" s="2163"/>
      <c r="F110" s="1084"/>
      <c r="G110" s="1085"/>
      <c r="H110" s="1086" t="s">
        <v>47</v>
      </c>
      <c r="I110" s="1086"/>
      <c r="J110" s="1086"/>
      <c r="K110" s="1083"/>
    </row>
    <row r="111" spans="1:11" s="945" customFormat="1" ht="16.899999999999999" customHeight="1" x14ac:dyDescent="0.25">
      <c r="A111" s="1093"/>
      <c r="B111" s="890"/>
      <c r="C111" s="2163" t="s">
        <v>739</v>
      </c>
      <c r="D111" s="2163"/>
      <c r="E111" s="957"/>
      <c r="F111" s="1084"/>
      <c r="G111" s="1085"/>
      <c r="H111" s="1086" t="s">
        <v>47</v>
      </c>
      <c r="I111" s="1086"/>
      <c r="J111" s="1086"/>
      <c r="K111" s="1083"/>
    </row>
    <row r="112" spans="1:11" s="945" customFormat="1" ht="16.899999999999999" customHeight="1" x14ac:dyDescent="0.25">
      <c r="A112" s="1093"/>
      <c r="B112" s="890"/>
      <c r="C112" s="1028" t="s">
        <v>740</v>
      </c>
      <c r="D112" s="957"/>
      <c r="E112" s="957"/>
      <c r="F112" s="1084"/>
      <c r="G112" s="1085"/>
      <c r="H112" s="1086" t="s">
        <v>47</v>
      </c>
      <c r="I112" s="1086"/>
      <c r="J112" s="1086"/>
      <c r="K112" s="1083"/>
    </row>
    <row r="113" spans="1:11" s="945" customFormat="1" x14ac:dyDescent="0.3">
      <c r="A113" s="917"/>
      <c r="B113" s="890"/>
      <c r="C113" s="1028" t="s">
        <v>741</v>
      </c>
      <c r="D113" s="1077"/>
      <c r="E113" s="1079"/>
      <c r="F113" s="1084"/>
      <c r="G113" s="1085"/>
      <c r="H113" s="1086" t="s">
        <v>47</v>
      </c>
      <c r="I113" s="1086"/>
      <c r="J113" s="1086"/>
      <c r="K113" s="1083"/>
    </row>
    <row r="114" spans="1:11" s="945" customFormat="1" x14ac:dyDescent="0.3">
      <c r="A114" s="917"/>
      <c r="B114" s="890"/>
      <c r="C114" s="1028"/>
      <c r="D114" s="1077"/>
      <c r="E114" s="1079"/>
      <c r="F114" s="1084"/>
      <c r="G114" s="1085"/>
      <c r="H114" s="1090" t="s">
        <v>47</v>
      </c>
      <c r="I114" s="1086"/>
      <c r="J114" s="1086"/>
      <c r="K114" s="1083"/>
    </row>
    <row r="115" spans="1:11" s="945" customFormat="1" ht="17.25" customHeight="1" x14ac:dyDescent="0.25">
      <c r="A115" s="856">
        <v>-6.34</v>
      </c>
      <c r="B115" s="2110" t="s">
        <v>742</v>
      </c>
      <c r="C115" s="1002" t="s">
        <v>39</v>
      </c>
      <c r="D115" s="1013">
        <v>1</v>
      </c>
      <c r="E115" s="1004"/>
      <c r="F115" s="1063"/>
      <c r="G115" s="2106" t="s">
        <v>47</v>
      </c>
      <c r="H115" s="2106"/>
      <c r="I115" s="2106"/>
      <c r="J115" s="2106"/>
    </row>
    <row r="116" spans="1:11" s="945" customFormat="1" x14ac:dyDescent="0.3">
      <c r="A116" s="917"/>
      <c r="B116" s="2110"/>
      <c r="C116" s="1051" t="s">
        <v>40</v>
      </c>
      <c r="D116" s="1064">
        <v>2</v>
      </c>
      <c r="E116" s="1079" t="s">
        <v>83</v>
      </c>
      <c r="F116" s="1066">
        <f>A128</f>
        <v>-6.3999999999999986</v>
      </c>
      <c r="G116" s="2106"/>
      <c r="H116" s="2106"/>
      <c r="I116" s="2106"/>
      <c r="J116" s="2106"/>
    </row>
    <row r="117" spans="1:11" s="945" customFormat="1" ht="32.25" customHeight="1" x14ac:dyDescent="0.25">
      <c r="A117" s="2179">
        <f>A115-0.01</f>
        <v>-6.35</v>
      </c>
      <c r="B117" s="2171" t="s">
        <v>743</v>
      </c>
      <c r="C117" s="967" t="s">
        <v>744</v>
      </c>
      <c r="D117" s="1095">
        <v>1</v>
      </c>
      <c r="E117" s="1026"/>
      <c r="F117" s="1096"/>
      <c r="G117" s="2142" t="s">
        <v>47</v>
      </c>
      <c r="H117" s="2142"/>
      <c r="I117" s="2142"/>
      <c r="J117" s="2142"/>
    </row>
    <row r="118" spans="1:11" s="945" customFormat="1" ht="32.25" customHeight="1" x14ac:dyDescent="0.25">
      <c r="A118" s="2179"/>
      <c r="B118" s="2171"/>
      <c r="C118" s="1028" t="s">
        <v>745</v>
      </c>
      <c r="D118" s="1049">
        <v>2</v>
      </c>
      <c r="E118" s="957"/>
      <c r="F118" s="1078"/>
      <c r="G118" s="2142"/>
      <c r="H118" s="2142"/>
      <c r="I118" s="2142"/>
      <c r="J118" s="2142"/>
    </row>
    <row r="119" spans="1:11" s="945" customFormat="1" ht="40.9" customHeight="1" x14ac:dyDescent="0.25">
      <c r="A119" s="2179"/>
      <c r="B119" s="2171"/>
      <c r="C119" s="945" t="s">
        <v>746</v>
      </c>
      <c r="D119" s="1097">
        <v>3</v>
      </c>
      <c r="E119" s="957"/>
      <c r="F119" s="1078"/>
      <c r="G119" s="2142"/>
      <c r="H119" s="2142"/>
      <c r="I119" s="2142"/>
      <c r="J119" s="2142"/>
    </row>
    <row r="120" spans="1:11" ht="32.65" customHeight="1" x14ac:dyDescent="0.25">
      <c r="A120" s="2176">
        <f>A117-0.01</f>
        <v>-6.3599999999999994</v>
      </c>
      <c r="B120" s="2110" t="s">
        <v>747</v>
      </c>
      <c r="C120" s="2141" t="s">
        <v>748</v>
      </c>
      <c r="D120" s="2141"/>
      <c r="E120" s="2141"/>
      <c r="F120" s="2141"/>
      <c r="G120" s="2177" t="s">
        <v>50</v>
      </c>
      <c r="H120" s="2177"/>
      <c r="I120" s="2177"/>
      <c r="J120" s="2177"/>
    </row>
    <row r="121" spans="1:11" ht="9" hidden="1" customHeight="1" x14ac:dyDescent="0.25">
      <c r="A121" s="2176"/>
      <c r="B121" s="2110"/>
      <c r="C121" s="2141"/>
      <c r="D121" s="2141"/>
      <c r="E121" s="2141"/>
      <c r="F121" s="2141"/>
      <c r="G121" s="2177"/>
      <c r="H121" s="2177"/>
      <c r="I121" s="2177"/>
      <c r="J121" s="2177"/>
    </row>
    <row r="122" spans="1:11" ht="14.65" hidden="1" customHeight="1" x14ac:dyDescent="0.25">
      <c r="A122" s="2176"/>
      <c r="B122" s="2110"/>
      <c r="C122" s="2141"/>
      <c r="D122" s="2141"/>
      <c r="E122" s="2141"/>
      <c r="F122" s="2141"/>
      <c r="G122" s="2177"/>
      <c r="H122" s="2177"/>
      <c r="I122" s="2177"/>
      <c r="J122" s="2177"/>
    </row>
    <row r="123" spans="1:11" ht="36.75" customHeight="1" x14ac:dyDescent="0.25">
      <c r="A123" s="2176"/>
      <c r="B123" s="2110"/>
      <c r="C123" s="1030" t="s">
        <v>749</v>
      </c>
      <c r="D123" s="972"/>
      <c r="E123" s="972"/>
      <c r="F123" s="973"/>
      <c r="G123" s="2178" t="s">
        <v>50</v>
      </c>
      <c r="H123" s="2178"/>
      <c r="I123" s="2178"/>
      <c r="J123" s="2178"/>
    </row>
    <row r="124" spans="1:11" ht="54" customHeight="1" x14ac:dyDescent="0.25">
      <c r="A124" s="979">
        <f>A120-0.01</f>
        <v>-6.3699999999999992</v>
      </c>
      <c r="B124" s="935" t="s">
        <v>750</v>
      </c>
      <c r="C124" s="2149"/>
      <c r="D124" s="2149"/>
      <c r="E124" s="2149"/>
      <c r="F124" s="2149"/>
      <c r="G124" s="2106" t="s">
        <v>50</v>
      </c>
      <c r="H124" s="2106"/>
      <c r="I124" s="2106"/>
      <c r="J124" s="2106"/>
    </row>
    <row r="125" spans="1:11" ht="54" customHeight="1" x14ac:dyDescent="0.25">
      <c r="A125" s="979">
        <f t="shared" ref="A125:A126" si="0">A124-0.01</f>
        <v>-6.379999999999999</v>
      </c>
      <c r="B125" s="935" t="s">
        <v>751</v>
      </c>
      <c r="C125" s="1098"/>
      <c r="D125" s="1098"/>
      <c r="E125" s="1098"/>
      <c r="F125" s="1099"/>
      <c r="G125" s="2106" t="s">
        <v>50</v>
      </c>
      <c r="H125" s="2106"/>
      <c r="I125" s="2106"/>
      <c r="J125" s="2106"/>
    </row>
    <row r="126" spans="1:11" ht="54" customHeight="1" x14ac:dyDescent="0.25">
      <c r="A126" s="979">
        <f t="shared" si="0"/>
        <v>-6.3899999999999988</v>
      </c>
      <c r="B126" s="1044" t="s">
        <v>752</v>
      </c>
      <c r="C126" s="2149"/>
      <c r="D126" s="2149"/>
      <c r="E126" s="2149"/>
      <c r="F126" s="2149"/>
      <c r="G126" s="2106" t="s">
        <v>50</v>
      </c>
      <c r="H126" s="2106"/>
      <c r="I126" s="2106"/>
      <c r="J126" s="2106"/>
    </row>
    <row r="127" spans="1:11" ht="35.25" customHeight="1" x14ac:dyDescent="0.25">
      <c r="A127" s="1100" t="s">
        <v>753</v>
      </c>
      <c r="B127" s="1101" t="s">
        <v>754</v>
      </c>
      <c r="C127" s="1102"/>
      <c r="D127" s="1102"/>
      <c r="E127" s="1102"/>
      <c r="F127" s="1103"/>
      <c r="G127" s="2175" t="s">
        <v>44</v>
      </c>
      <c r="H127" s="2175"/>
      <c r="I127" s="2175"/>
      <c r="J127" s="2175"/>
    </row>
    <row r="128" spans="1:11" ht="34.5" customHeight="1" x14ac:dyDescent="0.25">
      <c r="A128" s="2146">
        <f>A126-0.01</f>
        <v>-6.3999999999999986</v>
      </c>
      <c r="B128" s="2166" t="s">
        <v>755</v>
      </c>
      <c r="C128" s="993" t="s">
        <v>756</v>
      </c>
      <c r="D128" s="1104">
        <v>1</v>
      </c>
      <c r="E128" s="982"/>
      <c r="F128" s="1082"/>
      <c r="G128" s="2106" t="s">
        <v>47</v>
      </c>
      <c r="H128" s="2106"/>
      <c r="I128" s="2106"/>
      <c r="J128" s="2106"/>
    </row>
    <row r="129" spans="1:10" ht="26" x14ac:dyDescent="0.25">
      <c r="A129" s="2146"/>
      <c r="B129" s="2166"/>
      <c r="C129" s="996" t="s">
        <v>757</v>
      </c>
      <c r="D129" s="1105">
        <v>2</v>
      </c>
      <c r="E129" s="1106"/>
      <c r="F129" s="1087"/>
      <c r="G129" s="2106"/>
      <c r="H129" s="2106"/>
      <c r="I129" s="2106"/>
      <c r="J129" s="2106"/>
    </row>
    <row r="130" spans="1:10" ht="42.75" customHeight="1" x14ac:dyDescent="0.25">
      <c r="A130" s="2146"/>
      <c r="B130" s="2166"/>
      <c r="C130" s="996" t="s">
        <v>758</v>
      </c>
      <c r="D130" s="1105">
        <v>3</v>
      </c>
      <c r="E130" s="1106"/>
      <c r="F130" s="1087"/>
      <c r="G130" s="2106"/>
      <c r="H130" s="2106"/>
      <c r="I130" s="2106"/>
      <c r="J130" s="2106"/>
    </row>
    <row r="131" spans="1:10" x14ac:dyDescent="0.25">
      <c r="A131" s="2146"/>
      <c r="B131" s="2166"/>
      <c r="C131" s="986" t="s">
        <v>759</v>
      </c>
      <c r="D131" s="948">
        <v>4</v>
      </c>
      <c r="E131" s="947" t="s">
        <v>83</v>
      </c>
      <c r="F131" s="989" t="e">
        <f>#REF!</f>
        <v>#REF!</v>
      </c>
      <c r="G131" s="2106"/>
      <c r="H131" s="2106"/>
      <c r="I131" s="2106"/>
      <c r="J131" s="2106"/>
    </row>
    <row r="132" spans="1:10" ht="12.75" customHeight="1" x14ac:dyDescent="0.25">
      <c r="A132" s="2169">
        <f>A128-0.01</f>
        <v>-6.4099999999999984</v>
      </c>
      <c r="B132" s="2161" t="s">
        <v>760</v>
      </c>
      <c r="C132" s="1107" t="s">
        <v>39</v>
      </c>
      <c r="D132" s="1108">
        <v>1</v>
      </c>
      <c r="E132" s="1109"/>
      <c r="F132" s="1110"/>
      <c r="G132" s="2172" t="s">
        <v>47</v>
      </c>
      <c r="H132" s="2172"/>
      <c r="I132" s="2172"/>
      <c r="J132" s="2172"/>
    </row>
    <row r="133" spans="1:10" ht="66" customHeight="1" x14ac:dyDescent="0.25">
      <c r="A133" s="2169"/>
      <c r="B133" s="2161"/>
      <c r="C133" s="1111" t="s">
        <v>40</v>
      </c>
      <c r="D133" s="1112">
        <v>2</v>
      </c>
      <c r="E133" s="1113"/>
      <c r="F133" s="1114"/>
      <c r="G133" s="2172"/>
      <c r="H133" s="2172"/>
      <c r="I133" s="2172"/>
      <c r="J133" s="2172"/>
    </row>
    <row r="134" spans="1:10" ht="24" customHeight="1" x14ac:dyDescent="0.3">
      <c r="A134" s="992">
        <f>A132-0.01</f>
        <v>-6.4199999999999982</v>
      </c>
      <c r="B134" s="2173" t="s">
        <v>761</v>
      </c>
      <c r="C134" s="993" t="s">
        <v>638</v>
      </c>
      <c r="D134" s="981"/>
      <c r="E134" s="994"/>
      <c r="F134" s="995"/>
      <c r="G134" s="2174" t="s">
        <v>141</v>
      </c>
      <c r="H134" s="2174"/>
      <c r="I134" s="2174"/>
      <c r="J134" s="2174"/>
    </row>
    <row r="135" spans="1:10" ht="24" customHeight="1" x14ac:dyDescent="0.3">
      <c r="A135" s="992"/>
      <c r="B135" s="2173"/>
      <c r="C135" s="996" t="s">
        <v>639</v>
      </c>
      <c r="D135" s="997"/>
      <c r="E135" s="998"/>
      <c r="F135" s="999"/>
      <c r="G135" s="2148" t="s">
        <v>141</v>
      </c>
      <c r="H135" s="2148"/>
      <c r="I135" s="2148"/>
      <c r="J135" s="2148"/>
    </row>
    <row r="136" spans="1:10" ht="24" customHeight="1" x14ac:dyDescent="0.3">
      <c r="A136" s="992"/>
      <c r="B136" s="2173"/>
      <c r="C136" s="996" t="s">
        <v>640</v>
      </c>
      <c r="D136" s="997"/>
      <c r="E136" s="998"/>
      <c r="F136" s="999"/>
      <c r="G136" s="2148" t="s">
        <v>141</v>
      </c>
      <c r="H136" s="2148"/>
      <c r="I136" s="2148"/>
      <c r="J136" s="2148"/>
    </row>
    <row r="137" spans="1:10" ht="24" customHeight="1" x14ac:dyDescent="0.3">
      <c r="A137" s="992"/>
      <c r="B137" s="1000"/>
      <c r="C137" s="996" t="s">
        <v>641</v>
      </c>
      <c r="D137" s="997"/>
      <c r="E137" s="998"/>
      <c r="F137" s="999"/>
      <c r="G137" s="2148" t="s">
        <v>141</v>
      </c>
      <c r="H137" s="2148"/>
      <c r="I137" s="2148"/>
      <c r="J137" s="2148"/>
    </row>
    <row r="138" spans="1:10" ht="24" customHeight="1" x14ac:dyDescent="0.3">
      <c r="A138" s="992"/>
      <c r="B138" s="2170" t="s">
        <v>642</v>
      </c>
      <c r="C138" s="1006" t="s">
        <v>643</v>
      </c>
      <c r="D138" s="997"/>
      <c r="E138" s="998"/>
      <c r="F138" s="999"/>
      <c r="G138" s="2148" t="s">
        <v>141</v>
      </c>
      <c r="H138" s="2148"/>
      <c r="I138" s="2148"/>
      <c r="J138" s="2148"/>
    </row>
    <row r="139" spans="1:10" ht="32.25" customHeight="1" x14ac:dyDescent="0.3">
      <c r="A139" s="992"/>
      <c r="B139" s="2170"/>
      <c r="C139" s="1006" t="s">
        <v>644</v>
      </c>
      <c r="D139" s="997"/>
      <c r="E139" s="998"/>
      <c r="F139" s="999"/>
      <c r="G139" s="2148" t="s">
        <v>141</v>
      </c>
      <c r="H139" s="2148"/>
      <c r="I139" s="2148"/>
      <c r="J139" s="2148"/>
    </row>
    <row r="140" spans="1:10" ht="25.5" customHeight="1" x14ac:dyDescent="0.25">
      <c r="A140" s="2164">
        <f>A134-0.01</f>
        <v>-6.4299999999999979</v>
      </c>
      <c r="B140" s="2171" t="s">
        <v>762</v>
      </c>
      <c r="C140" s="1002" t="s">
        <v>763</v>
      </c>
      <c r="D140" s="1003">
        <v>1</v>
      </c>
      <c r="E140" s="1115"/>
      <c r="F140" s="1116"/>
      <c r="G140" s="2172" t="s">
        <v>47</v>
      </c>
      <c r="H140" s="2172"/>
      <c r="I140" s="2172"/>
      <c r="J140" s="2172"/>
    </row>
    <row r="141" spans="1:10" ht="26" x14ac:dyDescent="0.25">
      <c r="A141" s="2164"/>
      <c r="B141" s="2171"/>
      <c r="C141" s="1006" t="s">
        <v>764</v>
      </c>
      <c r="D141" s="1007">
        <v>2</v>
      </c>
      <c r="E141" s="1008"/>
      <c r="F141" s="1009"/>
      <c r="G141" s="2172"/>
      <c r="H141" s="2172"/>
      <c r="I141" s="2172"/>
      <c r="J141" s="2172"/>
    </row>
    <row r="142" spans="1:10" ht="12.75" customHeight="1" x14ac:dyDescent="0.25">
      <c r="A142" s="2146">
        <f>A140-0.01</f>
        <v>-6.4399999999999977</v>
      </c>
      <c r="B142" s="2110" t="s">
        <v>765</v>
      </c>
      <c r="C142" s="1002" t="s">
        <v>329</v>
      </c>
      <c r="D142" s="1058">
        <v>1</v>
      </c>
      <c r="E142" s="982"/>
      <c r="F142" s="983"/>
      <c r="G142" s="2106" t="s">
        <v>47</v>
      </c>
      <c r="H142" s="2106"/>
      <c r="I142" s="2106"/>
      <c r="J142" s="2106"/>
    </row>
    <row r="143" spans="1:10" x14ac:dyDescent="0.25">
      <c r="A143" s="2146"/>
      <c r="B143" s="2110"/>
      <c r="C143" s="1028" t="s">
        <v>221</v>
      </c>
      <c r="D143" s="1117">
        <v>2</v>
      </c>
      <c r="E143" s="945"/>
      <c r="F143" s="1118"/>
      <c r="G143" s="2106"/>
      <c r="H143" s="2106"/>
      <c r="I143" s="2106"/>
      <c r="J143" s="2106"/>
    </row>
    <row r="144" spans="1:10" x14ac:dyDescent="0.25">
      <c r="A144" s="2146"/>
      <c r="B144" s="2110"/>
      <c r="C144" s="1010" t="s">
        <v>40</v>
      </c>
      <c r="D144" s="1119">
        <v>3</v>
      </c>
      <c r="E144" s="947"/>
      <c r="F144" s="1001"/>
      <c r="G144" s="2106"/>
      <c r="H144" s="2106"/>
      <c r="I144" s="2106"/>
      <c r="J144" s="2106"/>
    </row>
    <row r="145" spans="1:10" ht="12.75" customHeight="1" x14ac:dyDescent="0.25">
      <c r="A145" s="2169">
        <f>A142-0.01</f>
        <v>-6.4499999999999975</v>
      </c>
      <c r="B145" s="2110" t="s">
        <v>766</v>
      </c>
      <c r="C145" s="1002" t="s">
        <v>329</v>
      </c>
      <c r="D145" s="1003">
        <v>1</v>
      </c>
      <c r="E145" s="1004"/>
      <c r="F145" s="1005"/>
      <c r="G145" s="2106" t="s">
        <v>47</v>
      </c>
      <c r="H145" s="2106"/>
      <c r="I145" s="2106"/>
      <c r="J145" s="2106"/>
    </row>
    <row r="146" spans="1:10" x14ac:dyDescent="0.25">
      <c r="A146" s="2169"/>
      <c r="B146" s="2110"/>
      <c r="C146" s="1028" t="s">
        <v>221</v>
      </c>
      <c r="D146" s="1049">
        <v>2</v>
      </c>
      <c r="F146" s="1120"/>
      <c r="G146" s="2106"/>
      <c r="H146" s="2106"/>
      <c r="I146" s="2106"/>
      <c r="J146" s="2106"/>
    </row>
    <row r="147" spans="1:10" x14ac:dyDescent="0.25">
      <c r="A147" s="2169"/>
      <c r="B147" s="2110"/>
      <c r="C147" s="1010" t="s">
        <v>40</v>
      </c>
      <c r="D147" s="1011">
        <v>3</v>
      </c>
      <c r="E147" s="962"/>
      <c r="F147" s="1012"/>
      <c r="G147" s="2106"/>
      <c r="H147" s="2106"/>
      <c r="I147" s="2106"/>
      <c r="J147" s="2106"/>
    </row>
    <row r="148" spans="1:10" ht="12.75" customHeight="1" x14ac:dyDescent="0.25">
      <c r="A148" s="2146">
        <f>A145-0.01</f>
        <v>-6.4599999999999973</v>
      </c>
      <c r="B148" s="2110" t="s">
        <v>767</v>
      </c>
      <c r="C148" s="1002" t="s">
        <v>39</v>
      </c>
      <c r="D148" s="981">
        <v>1</v>
      </c>
      <c r="E148" s="982"/>
      <c r="F148" s="983"/>
      <c r="G148" s="2106" t="s">
        <v>47</v>
      </c>
      <c r="H148" s="2106"/>
      <c r="I148" s="2106"/>
      <c r="J148" s="2106"/>
    </row>
    <row r="149" spans="1:10" ht="29.25" customHeight="1" x14ac:dyDescent="0.25">
      <c r="A149" s="2146"/>
      <c r="B149" s="2110"/>
      <c r="C149" s="1010" t="s">
        <v>40</v>
      </c>
      <c r="D149" s="987">
        <v>2</v>
      </c>
      <c r="E149" s="1121" t="s">
        <v>83</v>
      </c>
      <c r="F149" s="989" t="e">
        <f>#REF!</f>
        <v>#REF!</v>
      </c>
      <c r="G149" s="2106"/>
      <c r="H149" s="2106"/>
      <c r="I149" s="2106"/>
      <c r="J149" s="2106"/>
    </row>
    <row r="150" spans="1:10" ht="15" customHeight="1" x14ac:dyDescent="0.25">
      <c r="A150" s="1016"/>
      <c r="B150" s="966"/>
      <c r="C150" s="1002" t="s">
        <v>768</v>
      </c>
      <c r="D150" s="1013">
        <v>1</v>
      </c>
      <c r="E150" s="1004"/>
      <c r="F150" s="1005"/>
      <c r="G150" s="2106" t="s">
        <v>47</v>
      </c>
      <c r="H150" s="2106"/>
      <c r="I150" s="2106"/>
      <c r="J150" s="2106"/>
    </row>
    <row r="151" spans="1:10" ht="20.25" customHeight="1" x14ac:dyDescent="0.25">
      <c r="A151" s="1024">
        <f>A148-0.01</f>
        <v>-6.4699999999999971</v>
      </c>
      <c r="B151" s="870" t="s">
        <v>769</v>
      </c>
      <c r="C151" s="1010" t="s">
        <v>40</v>
      </c>
      <c r="D151" s="1014">
        <v>2</v>
      </c>
      <c r="E151" s="1029"/>
      <c r="F151" s="1015"/>
      <c r="G151" s="2106"/>
      <c r="H151" s="2106"/>
      <c r="I151" s="2106"/>
      <c r="J151" s="2106"/>
    </row>
    <row r="152" spans="1:10" ht="20.25" customHeight="1" x14ac:dyDescent="0.25">
      <c r="A152" s="2109">
        <f>A151-0.01</f>
        <v>-6.4799999999999969</v>
      </c>
      <c r="B152" s="1122" t="s">
        <v>770</v>
      </c>
      <c r="C152" s="2167" t="s">
        <v>771</v>
      </c>
      <c r="D152" s="2167"/>
      <c r="E152" s="2167"/>
      <c r="F152" s="1123"/>
      <c r="G152" s="1083"/>
      <c r="H152" s="1083"/>
      <c r="I152" s="1083"/>
      <c r="J152" s="1124"/>
    </row>
    <row r="153" spans="1:10" ht="20.25" customHeight="1" x14ac:dyDescent="0.25">
      <c r="A153" s="2109"/>
      <c r="B153" s="1122" t="s">
        <v>772</v>
      </c>
      <c r="C153" s="2168" t="s">
        <v>773</v>
      </c>
      <c r="D153" s="2168"/>
      <c r="E153" s="2168"/>
      <c r="F153" s="1125"/>
      <c r="G153" s="2148" t="s">
        <v>141</v>
      </c>
      <c r="H153" s="2148"/>
      <c r="I153" s="2148"/>
      <c r="J153" s="2148"/>
    </row>
    <row r="154" spans="1:10" ht="20.25" customHeight="1" x14ac:dyDescent="0.25">
      <c r="A154" s="2109"/>
      <c r="B154" s="1126"/>
      <c r="C154" s="1028" t="s">
        <v>774</v>
      </c>
      <c r="D154" s="1077"/>
      <c r="E154" s="1127"/>
      <c r="F154" s="1125"/>
      <c r="G154" s="2148" t="s">
        <v>141</v>
      </c>
      <c r="H154" s="2148"/>
      <c r="I154" s="2148"/>
      <c r="J154" s="2148"/>
    </row>
    <row r="155" spans="1:10" ht="20.25" customHeight="1" x14ac:dyDescent="0.25">
      <c r="A155" s="2109"/>
      <c r="B155" s="1122"/>
      <c r="C155" s="2158" t="s">
        <v>775</v>
      </c>
      <c r="D155" s="2158"/>
      <c r="E155" s="2158"/>
      <c r="F155" s="1125"/>
      <c r="G155" s="2148" t="s">
        <v>141</v>
      </c>
      <c r="H155" s="2148"/>
      <c r="I155" s="2148"/>
      <c r="J155" s="2148"/>
    </row>
    <row r="156" spans="1:10" ht="37.5" customHeight="1" x14ac:dyDescent="0.25">
      <c r="A156" s="2164" t="s">
        <v>776</v>
      </c>
      <c r="B156" s="2165" t="s">
        <v>777</v>
      </c>
      <c r="C156" s="1002" t="s">
        <v>778</v>
      </c>
      <c r="D156" s="1058">
        <v>1</v>
      </c>
      <c r="E156" s="982" t="s">
        <v>83</v>
      </c>
      <c r="F156" s="1128">
        <v>-6.51</v>
      </c>
      <c r="G156" s="2106" t="s">
        <v>47</v>
      </c>
      <c r="H156" s="2106"/>
      <c r="I156" s="2106"/>
      <c r="J156" s="2106"/>
    </row>
    <row r="157" spans="1:10" ht="37.5" customHeight="1" x14ac:dyDescent="0.25">
      <c r="A157" s="2164"/>
      <c r="B157" s="2165"/>
      <c r="C157" s="1006" t="s">
        <v>698</v>
      </c>
      <c r="D157" s="1129">
        <v>2</v>
      </c>
      <c r="E157" s="1106"/>
      <c r="F157" s="1130"/>
      <c r="G157" s="2106"/>
      <c r="H157" s="2106"/>
      <c r="I157" s="2106"/>
      <c r="J157" s="2106"/>
    </row>
    <row r="158" spans="1:10" ht="41.25" customHeight="1" x14ac:dyDescent="0.25">
      <c r="A158" s="2164"/>
      <c r="B158" s="2165"/>
      <c r="C158" s="1006" t="s">
        <v>779</v>
      </c>
      <c r="D158" s="1129">
        <v>3</v>
      </c>
      <c r="E158" s="1106"/>
      <c r="F158" s="1130"/>
      <c r="G158" s="2106"/>
      <c r="H158" s="2106"/>
      <c r="I158" s="2106"/>
      <c r="J158" s="2106"/>
    </row>
    <row r="159" spans="1:10" ht="17.25" customHeight="1" x14ac:dyDescent="0.25">
      <c r="A159" s="2146">
        <v>-6.49</v>
      </c>
      <c r="B159" s="2166" t="s">
        <v>676</v>
      </c>
      <c r="C159" s="980" t="s">
        <v>677</v>
      </c>
      <c r="D159" s="1058">
        <v>1</v>
      </c>
      <c r="E159" s="982"/>
      <c r="F159" s="983"/>
      <c r="G159" s="2106" t="s">
        <v>47</v>
      </c>
      <c r="H159" s="2106"/>
      <c r="I159" s="2106"/>
      <c r="J159" s="2106"/>
    </row>
    <row r="160" spans="1:10" ht="23.25" customHeight="1" x14ac:dyDescent="0.25">
      <c r="A160" s="2146"/>
      <c r="B160" s="2166"/>
      <c r="C160" s="1131" t="s">
        <v>678</v>
      </c>
      <c r="D160" s="1060">
        <v>2</v>
      </c>
      <c r="E160" s="990"/>
      <c r="F160" s="1061"/>
      <c r="G160" s="2106"/>
      <c r="H160" s="2106"/>
      <c r="I160" s="2106"/>
      <c r="J160" s="2106"/>
    </row>
    <row r="161" spans="1:10" ht="47.25" customHeight="1" x14ac:dyDescent="0.25">
      <c r="A161" s="1132" t="s">
        <v>780</v>
      </c>
      <c r="B161" s="1133" t="s">
        <v>781</v>
      </c>
      <c r="C161" s="846"/>
      <c r="D161" s="846"/>
      <c r="E161" s="846"/>
      <c r="F161" s="1134"/>
      <c r="G161" s="2022" t="s">
        <v>44</v>
      </c>
      <c r="H161" s="2022"/>
      <c r="I161" s="2022"/>
      <c r="J161" s="2022"/>
    </row>
    <row r="162" spans="1:10" ht="69" customHeight="1" x14ac:dyDescent="0.25">
      <c r="A162" s="1135">
        <v>-6.51</v>
      </c>
      <c r="B162" s="1136" t="s">
        <v>782</v>
      </c>
      <c r="C162" s="1017"/>
      <c r="D162" s="1018"/>
      <c r="E162" s="1019"/>
      <c r="F162" s="1020"/>
      <c r="G162" s="2149" t="s">
        <v>50</v>
      </c>
      <c r="H162" s="2149"/>
      <c r="I162" s="2149"/>
      <c r="J162" s="2149"/>
    </row>
    <row r="163" spans="1:10" ht="24.65" customHeight="1" x14ac:dyDescent="0.25">
      <c r="A163" s="2155">
        <f>(A162-0.01)</f>
        <v>-6.52</v>
      </c>
      <c r="B163" s="2161" t="s">
        <v>1411</v>
      </c>
      <c r="C163" s="2162" t="s">
        <v>783</v>
      </c>
      <c r="D163" s="2162"/>
      <c r="E163" s="1026"/>
      <c r="F163" s="1137"/>
      <c r="G163" s="2148" t="s">
        <v>141</v>
      </c>
      <c r="H163" s="2148"/>
      <c r="I163" s="2148"/>
      <c r="J163" s="2148"/>
    </row>
    <row r="164" spans="1:10" ht="19.899999999999999" customHeight="1" x14ac:dyDescent="0.25">
      <c r="A164" s="2155"/>
      <c r="B164" s="2161"/>
      <c r="C164" s="2163" t="s">
        <v>784</v>
      </c>
      <c r="D164" s="2163"/>
      <c r="F164" s="1120"/>
      <c r="G164" s="2148" t="s">
        <v>141</v>
      </c>
      <c r="H164" s="2148"/>
      <c r="I164" s="2148"/>
      <c r="J164" s="2148"/>
    </row>
    <row r="165" spans="1:10" ht="22.9" customHeight="1" x14ac:dyDescent="0.25">
      <c r="A165" s="2155"/>
      <c r="B165" s="2161"/>
      <c r="C165" s="2163" t="s">
        <v>785</v>
      </c>
      <c r="D165" s="2163"/>
      <c r="F165" s="1120"/>
      <c r="G165" s="2148" t="s">
        <v>141</v>
      </c>
      <c r="H165" s="2148"/>
      <c r="I165" s="2148"/>
      <c r="J165" s="2148"/>
    </row>
    <row r="166" spans="1:10" ht="27" customHeight="1" x14ac:dyDescent="0.25">
      <c r="A166" s="2155"/>
      <c r="B166" s="2161"/>
      <c r="C166" s="2158" t="s">
        <v>786</v>
      </c>
      <c r="D166" s="2158"/>
      <c r="E166" s="2158"/>
      <c r="F166" s="1034"/>
      <c r="G166" s="2159" t="s">
        <v>50</v>
      </c>
      <c r="H166" s="2159"/>
      <c r="I166" s="2159"/>
      <c r="J166" s="2159"/>
    </row>
    <row r="167" spans="1:10" ht="61.5" customHeight="1" x14ac:dyDescent="0.25">
      <c r="A167" s="1135">
        <f>A163-0.01</f>
        <v>-6.5299999999999994</v>
      </c>
      <c r="B167" s="1138" t="s">
        <v>787</v>
      </c>
      <c r="C167" s="1017"/>
      <c r="D167" s="1018"/>
      <c r="E167" s="1019"/>
      <c r="F167" s="1020"/>
      <c r="G167" s="2149" t="s">
        <v>50</v>
      </c>
      <c r="H167" s="2149"/>
      <c r="I167" s="2149"/>
      <c r="J167" s="2149"/>
    </row>
    <row r="168" spans="1:10" ht="57" customHeight="1" x14ac:dyDescent="0.25">
      <c r="A168" s="1139">
        <f t="shared" ref="A168:A169" si="1">A167-0.01</f>
        <v>-6.5399999999999991</v>
      </c>
      <c r="B168" s="1138" t="s">
        <v>788</v>
      </c>
      <c r="C168" s="967"/>
      <c r="D168" s="968"/>
      <c r="E168" s="1026"/>
      <c r="F168" s="1137"/>
      <c r="G168" s="2149" t="s">
        <v>50</v>
      </c>
      <c r="H168" s="2149"/>
      <c r="I168" s="2149"/>
      <c r="J168" s="2149"/>
    </row>
    <row r="169" spans="1:10" ht="22.5" customHeight="1" x14ac:dyDescent="0.25">
      <c r="A169" s="2150">
        <f t="shared" si="1"/>
        <v>-6.5499999999999989</v>
      </c>
      <c r="B169" s="2160" t="s">
        <v>789</v>
      </c>
      <c r="C169" s="1107" t="s">
        <v>329</v>
      </c>
      <c r="D169" s="1003">
        <v>1</v>
      </c>
      <c r="E169" s="1004"/>
      <c r="F169" s="1005"/>
      <c r="G169" s="2149" t="s">
        <v>47</v>
      </c>
      <c r="H169" s="2149"/>
      <c r="I169" s="2149"/>
      <c r="J169" s="2149"/>
    </row>
    <row r="170" spans="1:10" ht="19.5" customHeight="1" x14ac:dyDescent="0.25">
      <c r="A170" s="2150"/>
      <c r="B170" s="2160"/>
      <c r="C170" s="1141" t="s">
        <v>221</v>
      </c>
      <c r="D170" s="1007">
        <v>2</v>
      </c>
      <c r="E170" s="1008"/>
      <c r="F170" s="1009"/>
      <c r="G170" s="2149"/>
      <c r="H170" s="2149"/>
      <c r="I170" s="2149"/>
      <c r="J170" s="2149"/>
    </row>
    <row r="171" spans="1:10" ht="24.75" customHeight="1" x14ac:dyDescent="0.25">
      <c r="A171" s="2150"/>
      <c r="B171" s="2160"/>
      <c r="C171" s="1111" t="s">
        <v>40</v>
      </c>
      <c r="D171" s="1011">
        <v>3</v>
      </c>
      <c r="E171" s="962"/>
      <c r="F171" s="1012"/>
      <c r="G171" s="2149"/>
      <c r="H171" s="2149"/>
      <c r="I171" s="2149"/>
      <c r="J171" s="2149"/>
    </row>
    <row r="172" spans="1:10" ht="27.75" customHeight="1" x14ac:dyDescent="0.25">
      <c r="A172" s="2150">
        <f>A169-0.01</f>
        <v>-6.5599999999999987</v>
      </c>
      <c r="B172" s="2151" t="s">
        <v>790</v>
      </c>
      <c r="C172" s="1143" t="s">
        <v>39</v>
      </c>
      <c r="D172" s="2153">
        <v>1</v>
      </c>
      <c r="E172" s="2153"/>
      <c r="F172" s="2153"/>
      <c r="G172" s="2149" t="s">
        <v>47</v>
      </c>
      <c r="H172" s="2149"/>
      <c r="I172" s="2149"/>
      <c r="J172" s="2149"/>
    </row>
    <row r="173" spans="1:10" ht="26.25" customHeight="1" x14ac:dyDescent="0.25">
      <c r="A173" s="2150"/>
      <c r="B173" s="2151"/>
      <c r="C173" s="1038" t="s">
        <v>40</v>
      </c>
      <c r="D173" s="2154">
        <v>2</v>
      </c>
      <c r="E173" s="2154"/>
      <c r="F173" s="2154"/>
      <c r="G173" s="2149"/>
      <c r="H173" s="2149"/>
      <c r="I173" s="2149"/>
      <c r="J173" s="2149"/>
    </row>
    <row r="174" spans="1:10" ht="26.25" customHeight="1" x14ac:dyDescent="0.25">
      <c r="A174" s="2155" t="s">
        <v>791</v>
      </c>
      <c r="B174" s="2141" t="s">
        <v>792</v>
      </c>
      <c r="C174" s="2156" t="s">
        <v>793</v>
      </c>
      <c r="D174" s="2156"/>
      <c r="E174" s="2156"/>
      <c r="F174" s="1144"/>
      <c r="G174" s="2148" t="s">
        <v>141</v>
      </c>
      <c r="H174" s="2148"/>
      <c r="I174" s="2148"/>
      <c r="J174" s="2148"/>
    </row>
    <row r="175" spans="1:10" ht="26.25" customHeight="1" x14ac:dyDescent="0.25">
      <c r="A175" s="2155"/>
      <c r="B175" s="2141"/>
      <c r="C175" s="2157" t="s">
        <v>794</v>
      </c>
      <c r="D175" s="2157"/>
      <c r="E175" s="2157"/>
      <c r="F175" s="1145"/>
      <c r="G175" s="2148" t="s">
        <v>141</v>
      </c>
      <c r="H175" s="2148"/>
      <c r="I175" s="2148"/>
      <c r="J175" s="2148"/>
    </row>
    <row r="176" spans="1:10" ht="39.75" customHeight="1" x14ac:dyDescent="0.25">
      <c r="A176" s="1140">
        <v>-6.57</v>
      </c>
      <c r="B176" s="1142" t="s">
        <v>795</v>
      </c>
      <c r="C176" s="1146"/>
      <c r="D176" s="1147"/>
      <c r="E176" s="1148"/>
      <c r="F176" s="1020"/>
      <c r="G176" s="2149" t="s">
        <v>617</v>
      </c>
      <c r="H176" s="2149"/>
      <c r="I176" s="2149"/>
      <c r="J176" s="2149"/>
    </row>
    <row r="177" spans="1:10" ht="39.75" customHeight="1" x14ac:dyDescent="0.25">
      <c r="A177" s="2150">
        <f>(A176-0.01)</f>
        <v>-6.58</v>
      </c>
      <c r="B177" s="2151" t="s">
        <v>796</v>
      </c>
      <c r="C177" s="993" t="s">
        <v>39</v>
      </c>
      <c r="D177" s="981">
        <v>1</v>
      </c>
      <c r="E177" s="2152"/>
      <c r="F177" s="1149"/>
      <c r="G177" s="2149" t="s">
        <v>47</v>
      </c>
      <c r="H177" s="2149"/>
      <c r="I177" s="2149"/>
      <c r="J177" s="2149"/>
    </row>
    <row r="178" spans="1:10" x14ac:dyDescent="0.25">
      <c r="A178" s="2150"/>
      <c r="B178" s="2151"/>
      <c r="C178" s="1038" t="s">
        <v>40</v>
      </c>
      <c r="D178" s="987">
        <v>2</v>
      </c>
      <c r="E178" s="2152"/>
      <c r="F178" s="1150"/>
      <c r="G178" s="2149"/>
      <c r="H178" s="2149"/>
      <c r="I178" s="2149"/>
      <c r="J178" s="2149"/>
    </row>
    <row r="179" spans="1:10" ht="39" customHeight="1" x14ac:dyDescent="0.25">
      <c r="A179" s="1132" t="s">
        <v>797</v>
      </c>
      <c r="B179" s="2145" t="s">
        <v>798</v>
      </c>
      <c r="C179" s="2145"/>
      <c r="D179" s="2145"/>
      <c r="E179" s="2145"/>
      <c r="F179" s="2145"/>
      <c r="G179" s="2022" t="s">
        <v>44</v>
      </c>
      <c r="H179" s="2022"/>
      <c r="I179" s="2022"/>
      <c r="J179" s="2022"/>
    </row>
    <row r="180" spans="1:10" ht="12.75" customHeight="1" x14ac:dyDescent="0.3">
      <c r="A180" s="2146">
        <f>A177-0.01</f>
        <v>-6.59</v>
      </c>
      <c r="B180" s="2147" t="s">
        <v>799</v>
      </c>
      <c r="C180" s="993" t="s">
        <v>39</v>
      </c>
      <c r="D180" s="981">
        <v>1</v>
      </c>
      <c r="E180" s="994" t="s">
        <v>83</v>
      </c>
      <c r="F180" s="995">
        <f>'7SNIS'!A3</f>
        <v>-7.01</v>
      </c>
      <c r="G180" s="2142" t="s">
        <v>47</v>
      </c>
      <c r="H180" s="2142"/>
      <c r="I180" s="2142"/>
      <c r="J180" s="2142"/>
    </row>
    <row r="181" spans="1:10" x14ac:dyDescent="0.3">
      <c r="A181" s="2146"/>
      <c r="B181" s="2147"/>
      <c r="C181" s="1038" t="s">
        <v>40</v>
      </c>
      <c r="D181" s="987">
        <v>2</v>
      </c>
      <c r="E181" s="1151"/>
      <c r="F181" s="989"/>
      <c r="G181" s="2142"/>
      <c r="H181" s="2142"/>
      <c r="I181" s="2142"/>
      <c r="J181" s="2142"/>
    </row>
    <row r="182" spans="1:10" ht="12.75" customHeight="1" x14ac:dyDescent="0.3">
      <c r="A182" s="1016">
        <f>A180-0.01</f>
        <v>-6.6</v>
      </c>
      <c r="B182" s="2147" t="s">
        <v>800</v>
      </c>
      <c r="C182" s="993" t="s">
        <v>39</v>
      </c>
      <c r="D182" s="981">
        <v>1</v>
      </c>
      <c r="E182" s="994"/>
      <c r="F182" s="995"/>
      <c r="G182" s="2142" t="s">
        <v>47</v>
      </c>
      <c r="H182" s="2142"/>
      <c r="I182" s="2142"/>
      <c r="J182" s="2142"/>
    </row>
    <row r="183" spans="1:10" ht="29.25" customHeight="1" x14ac:dyDescent="0.25">
      <c r="A183" s="1152"/>
      <c r="B183" s="2147"/>
      <c r="C183" s="1038" t="s">
        <v>40</v>
      </c>
      <c r="D183" s="987">
        <v>2</v>
      </c>
      <c r="E183" s="1153" t="s">
        <v>83</v>
      </c>
      <c r="F183" s="989">
        <f>'7SNIS'!A3</f>
        <v>-7.01</v>
      </c>
      <c r="G183" s="2142"/>
      <c r="H183" s="2142"/>
      <c r="I183" s="2142"/>
      <c r="J183" s="2142"/>
    </row>
    <row r="184" spans="1:10" ht="26.25" customHeight="1" x14ac:dyDescent="0.35">
      <c r="A184" s="1067">
        <f>A182-0.01</f>
        <v>-6.6099999999999994</v>
      </c>
      <c r="B184" s="904" t="s">
        <v>801</v>
      </c>
      <c r="C184" s="1154" t="s">
        <v>802</v>
      </c>
      <c r="D184" s="1155"/>
      <c r="E184" s="1004"/>
      <c r="F184" s="1005">
        <v>1</v>
      </c>
      <c r="G184" s="2144" t="s">
        <v>50</v>
      </c>
      <c r="H184" s="2144"/>
      <c r="I184" s="2144"/>
      <c r="J184" s="2144"/>
    </row>
    <row r="185" spans="1:10" ht="15.5" x14ac:dyDescent="0.35">
      <c r="A185" s="1156"/>
      <c r="B185" s="890"/>
      <c r="C185" s="1157" t="s">
        <v>803</v>
      </c>
      <c r="D185" s="958"/>
      <c r="E185" s="1008"/>
      <c r="F185" s="1009">
        <v>2</v>
      </c>
      <c r="G185" s="2144"/>
      <c r="H185" s="2144"/>
      <c r="I185" s="2144"/>
      <c r="J185" s="2144"/>
    </row>
    <row r="186" spans="1:10" ht="15.5" x14ac:dyDescent="0.35">
      <c r="A186" s="1156"/>
      <c r="B186" s="890"/>
      <c r="C186" s="1157" t="s">
        <v>804</v>
      </c>
      <c r="D186" s="958"/>
      <c r="E186" s="1008"/>
      <c r="F186" s="1009">
        <v>3</v>
      </c>
      <c r="G186" s="2144"/>
      <c r="H186" s="2144"/>
      <c r="I186" s="2144"/>
      <c r="J186" s="2144"/>
    </row>
    <row r="187" spans="1:10" ht="15.5" x14ac:dyDescent="0.35">
      <c r="A187" s="1156"/>
      <c r="B187" s="890"/>
      <c r="C187" s="1157" t="s">
        <v>805</v>
      </c>
      <c r="D187" s="958"/>
      <c r="E187" s="1008"/>
      <c r="F187" s="1009">
        <v>4</v>
      </c>
      <c r="G187" s="2144"/>
      <c r="H187" s="2144"/>
      <c r="I187" s="2144"/>
      <c r="J187" s="2144"/>
    </row>
    <row r="188" spans="1:10" ht="15.5" x14ac:dyDescent="0.35">
      <c r="A188" s="1156"/>
      <c r="B188" s="890"/>
      <c r="C188" s="1157" t="s">
        <v>13</v>
      </c>
      <c r="D188" s="958"/>
      <c r="E188" s="1008"/>
      <c r="F188" s="1009">
        <v>5</v>
      </c>
      <c r="G188" s="2144"/>
      <c r="H188" s="2144"/>
      <c r="I188" s="2144"/>
      <c r="J188" s="2144"/>
    </row>
    <row r="189" spans="1:10" ht="15.5" x14ac:dyDescent="0.25">
      <c r="A189" s="1156"/>
      <c r="B189" s="890"/>
      <c r="C189" s="1158" t="s">
        <v>806</v>
      </c>
      <c r="D189" s="1159"/>
      <c r="E189" s="962"/>
      <c r="F189" s="1012">
        <v>6</v>
      </c>
      <c r="G189" s="2144"/>
      <c r="H189" s="2144"/>
      <c r="I189" s="2144"/>
      <c r="J189" s="2144"/>
    </row>
    <row r="190" spans="1:10" ht="21" customHeight="1" x14ac:dyDescent="0.25">
      <c r="A190" s="1132" t="s">
        <v>807</v>
      </c>
      <c r="B190" s="2145" t="s">
        <v>808</v>
      </c>
      <c r="C190" s="2145"/>
      <c r="D190" s="2145"/>
      <c r="E190" s="2145"/>
      <c r="F190" s="2145"/>
      <c r="G190" s="2022" t="s">
        <v>44</v>
      </c>
      <c r="H190" s="2022"/>
      <c r="I190" s="2022"/>
      <c r="J190" s="2022"/>
    </row>
    <row r="191" spans="1:10" ht="27.65" customHeight="1" x14ac:dyDescent="0.3">
      <c r="A191" s="2143">
        <f>A184-0.01</f>
        <v>-6.6199999999999992</v>
      </c>
      <c r="B191" s="2141" t="s">
        <v>809</v>
      </c>
      <c r="C191" s="993" t="s">
        <v>39</v>
      </c>
      <c r="D191" s="981">
        <v>1</v>
      </c>
      <c r="E191" s="994"/>
      <c r="F191" s="995"/>
      <c r="G191" s="2142" t="s">
        <v>47</v>
      </c>
      <c r="H191" s="2142"/>
      <c r="I191" s="2142"/>
      <c r="J191" s="2142"/>
    </row>
    <row r="192" spans="1:10" x14ac:dyDescent="0.25">
      <c r="A192" s="2143"/>
      <c r="B192" s="2141"/>
      <c r="C192" s="1038" t="s">
        <v>40</v>
      </c>
      <c r="D192" s="987">
        <v>2</v>
      </c>
      <c r="E192" s="1153" t="s">
        <v>83</v>
      </c>
      <c r="F192" s="989">
        <f>'7SNIS'!A3</f>
        <v>-7.01</v>
      </c>
      <c r="G192" s="2142"/>
      <c r="H192" s="2142"/>
      <c r="I192" s="2142"/>
      <c r="J192" s="2142"/>
    </row>
    <row r="193" spans="1:10" ht="27.65" customHeight="1" x14ac:dyDescent="0.3">
      <c r="A193" s="2143">
        <f>A191-0.01</f>
        <v>-6.629999999999999</v>
      </c>
      <c r="B193" s="2141" t="s">
        <v>810</v>
      </c>
      <c r="C193" s="993" t="s">
        <v>39</v>
      </c>
      <c r="D193" s="981">
        <v>1</v>
      </c>
      <c r="E193" s="994"/>
      <c r="F193" s="995"/>
      <c r="G193" s="2142" t="s">
        <v>47</v>
      </c>
      <c r="H193" s="2142"/>
      <c r="I193" s="2142"/>
      <c r="J193" s="2142"/>
    </row>
    <row r="194" spans="1:10" x14ac:dyDescent="0.25">
      <c r="A194" s="2143"/>
      <c r="B194" s="2141"/>
      <c r="C194" s="1038" t="s">
        <v>40</v>
      </c>
      <c r="D194" s="987">
        <v>2</v>
      </c>
      <c r="E194" s="1153"/>
      <c r="F194" s="989"/>
      <c r="G194" s="2142"/>
      <c r="H194" s="2142"/>
      <c r="I194" s="2142"/>
      <c r="J194" s="2142"/>
    </row>
    <row r="195" spans="1:10" ht="27.65" customHeight="1" x14ac:dyDescent="0.3">
      <c r="A195" s="2143">
        <f>A193-0.01</f>
        <v>-6.6399999999999988</v>
      </c>
      <c r="B195" s="2141" t="s">
        <v>811</v>
      </c>
      <c r="C195" s="993" t="s">
        <v>39</v>
      </c>
      <c r="D195" s="981">
        <v>1</v>
      </c>
      <c r="E195" s="994"/>
      <c r="F195" s="995"/>
      <c r="G195" s="2142" t="s">
        <v>47</v>
      </c>
      <c r="H195" s="2142"/>
      <c r="I195" s="2142"/>
      <c r="J195" s="2142"/>
    </row>
    <row r="196" spans="1:10" x14ac:dyDescent="0.25">
      <c r="A196" s="2143"/>
      <c r="B196" s="2141"/>
      <c r="C196" s="1038" t="s">
        <v>40</v>
      </c>
      <c r="D196" s="987">
        <v>2</v>
      </c>
      <c r="E196" s="1153"/>
      <c r="F196" s="989"/>
      <c r="G196" s="2142"/>
      <c r="H196" s="2142"/>
      <c r="I196" s="2142"/>
      <c r="J196" s="2142"/>
    </row>
    <row r="197" spans="1:10" ht="27.65" customHeight="1" x14ac:dyDescent="0.3">
      <c r="A197" s="2140">
        <f>A195-0.01</f>
        <v>-6.6499999999999986</v>
      </c>
      <c r="B197" s="2141" t="s">
        <v>812</v>
      </c>
      <c r="C197" s="993" t="s">
        <v>39</v>
      </c>
      <c r="D197" s="981">
        <v>1</v>
      </c>
      <c r="E197" s="994"/>
      <c r="F197" s="995"/>
      <c r="G197" s="2142" t="s">
        <v>47</v>
      </c>
      <c r="H197" s="2142"/>
      <c r="I197" s="2142"/>
      <c r="J197" s="2142"/>
    </row>
    <row r="198" spans="1:10" x14ac:dyDescent="0.25">
      <c r="A198" s="2140"/>
      <c r="B198" s="2141"/>
      <c r="C198" s="1038" t="s">
        <v>40</v>
      </c>
      <c r="D198" s="987">
        <v>2</v>
      </c>
      <c r="E198" s="1153" t="s">
        <v>83</v>
      </c>
      <c r="F198" s="989">
        <f>'7SNIS'!A3</f>
        <v>-7.01</v>
      </c>
      <c r="G198" s="2142"/>
      <c r="H198" s="2142"/>
      <c r="I198" s="2142"/>
      <c r="J198" s="2142"/>
    </row>
  </sheetData>
  <sheetProtection selectLockedCells="1" selectUnlockedCells="1"/>
  <mergeCells count="243">
    <mergeCell ref="B1:F1"/>
    <mergeCell ref="G1:J1"/>
    <mergeCell ref="A2:J2"/>
    <mergeCell ref="B3:F3"/>
    <mergeCell ref="G3:J3"/>
    <mergeCell ref="A4:A5"/>
    <mergeCell ref="B4:B5"/>
    <mergeCell ref="A13:A14"/>
    <mergeCell ref="B13:B14"/>
    <mergeCell ref="G13:J14"/>
    <mergeCell ref="A15:A17"/>
    <mergeCell ref="B15:B17"/>
    <mergeCell ref="G15:J17"/>
    <mergeCell ref="B6:B8"/>
    <mergeCell ref="G6:J6"/>
    <mergeCell ref="G7:J7"/>
    <mergeCell ref="G8:J8"/>
    <mergeCell ref="G9:J9"/>
    <mergeCell ref="B10:B12"/>
    <mergeCell ref="G10:J10"/>
    <mergeCell ref="G11:J11"/>
    <mergeCell ref="G12:J12"/>
    <mergeCell ref="A18:A19"/>
    <mergeCell ref="B18:B19"/>
    <mergeCell ref="G18:J19"/>
    <mergeCell ref="G20:J20"/>
    <mergeCell ref="A21:A24"/>
    <mergeCell ref="B21:B24"/>
    <mergeCell ref="C21:F21"/>
    <mergeCell ref="G21:J21"/>
    <mergeCell ref="C22:F22"/>
    <mergeCell ref="G22:J22"/>
    <mergeCell ref="G28:J28"/>
    <mergeCell ref="G29:J29"/>
    <mergeCell ref="C30:F30"/>
    <mergeCell ref="G30:J30"/>
    <mergeCell ref="A31:A33"/>
    <mergeCell ref="B31:B33"/>
    <mergeCell ref="G31:J33"/>
    <mergeCell ref="C23:F23"/>
    <mergeCell ref="G23:J23"/>
    <mergeCell ref="C24:F24"/>
    <mergeCell ref="G24:J24"/>
    <mergeCell ref="G25:J25"/>
    <mergeCell ref="B26:B30"/>
    <mergeCell ref="C26:F26"/>
    <mergeCell ref="G26:J26"/>
    <mergeCell ref="C27:F27"/>
    <mergeCell ref="G27:J27"/>
    <mergeCell ref="G40:J40"/>
    <mergeCell ref="A41:A42"/>
    <mergeCell ref="B41:B42"/>
    <mergeCell ref="G41:J42"/>
    <mergeCell ref="A43:A44"/>
    <mergeCell ref="B43:B44"/>
    <mergeCell ref="G43:J44"/>
    <mergeCell ref="A34:A35"/>
    <mergeCell ref="G34:J35"/>
    <mergeCell ref="A36:A37"/>
    <mergeCell ref="B36:B37"/>
    <mergeCell ref="G36:J37"/>
    <mergeCell ref="G38:J39"/>
    <mergeCell ref="B45:F45"/>
    <mergeCell ref="G45:J45"/>
    <mergeCell ref="A46:A47"/>
    <mergeCell ref="B46:B47"/>
    <mergeCell ref="G46:J47"/>
    <mergeCell ref="B48:B50"/>
    <mergeCell ref="G48:J48"/>
    <mergeCell ref="G49:J49"/>
    <mergeCell ref="G50:J50"/>
    <mergeCell ref="G56:J56"/>
    <mergeCell ref="A57:A62"/>
    <mergeCell ref="B57:B62"/>
    <mergeCell ref="G57:J62"/>
    <mergeCell ref="A63:A68"/>
    <mergeCell ref="B63:B68"/>
    <mergeCell ref="G63:J68"/>
    <mergeCell ref="B51:B54"/>
    <mergeCell ref="G51:J51"/>
    <mergeCell ref="G52:J52"/>
    <mergeCell ref="G53:J53"/>
    <mergeCell ref="G54:J54"/>
    <mergeCell ref="C55:F55"/>
    <mergeCell ref="G55:J55"/>
    <mergeCell ref="A77:A79"/>
    <mergeCell ref="B77:B79"/>
    <mergeCell ref="G77:J79"/>
    <mergeCell ref="A80:A81"/>
    <mergeCell ref="B80:B81"/>
    <mergeCell ref="G80:J81"/>
    <mergeCell ref="A69:A74"/>
    <mergeCell ref="B69:B74"/>
    <mergeCell ref="G69:J74"/>
    <mergeCell ref="A75:A76"/>
    <mergeCell ref="B75:B76"/>
    <mergeCell ref="G75:J76"/>
    <mergeCell ref="B82:F82"/>
    <mergeCell ref="G82:J82"/>
    <mergeCell ref="A83:A84"/>
    <mergeCell ref="B83:B84"/>
    <mergeCell ref="G83:J84"/>
    <mergeCell ref="A85:A87"/>
    <mergeCell ref="B85:B86"/>
    <mergeCell ref="C85:F85"/>
    <mergeCell ref="G85:J85"/>
    <mergeCell ref="C86:F86"/>
    <mergeCell ref="C89:F89"/>
    <mergeCell ref="G89:J89"/>
    <mergeCell ref="C90:F90"/>
    <mergeCell ref="G90:J90"/>
    <mergeCell ref="C91:F91"/>
    <mergeCell ref="G91:J91"/>
    <mergeCell ref="G86:J86"/>
    <mergeCell ref="B87:B88"/>
    <mergeCell ref="C87:F87"/>
    <mergeCell ref="G87:J87"/>
    <mergeCell ref="C88:F88"/>
    <mergeCell ref="G88:J88"/>
    <mergeCell ref="C95:F95"/>
    <mergeCell ref="G95:J95"/>
    <mergeCell ref="A96:A98"/>
    <mergeCell ref="G96:J98"/>
    <mergeCell ref="G99:J101"/>
    <mergeCell ref="C110:E110"/>
    <mergeCell ref="C92:F92"/>
    <mergeCell ref="G92:J92"/>
    <mergeCell ref="C93:F93"/>
    <mergeCell ref="G93:J93"/>
    <mergeCell ref="C94:F94"/>
    <mergeCell ref="G94:J94"/>
    <mergeCell ref="A120:A123"/>
    <mergeCell ref="B120:B123"/>
    <mergeCell ref="C120:F122"/>
    <mergeCell ref="G120:J122"/>
    <mergeCell ref="G123:J123"/>
    <mergeCell ref="C124:F124"/>
    <mergeCell ref="G124:J124"/>
    <mergeCell ref="C111:D111"/>
    <mergeCell ref="B115:B116"/>
    <mergeCell ref="G115:J116"/>
    <mergeCell ref="A117:A119"/>
    <mergeCell ref="B117:B119"/>
    <mergeCell ref="G117:J119"/>
    <mergeCell ref="A132:A133"/>
    <mergeCell ref="B132:B133"/>
    <mergeCell ref="G132:J133"/>
    <mergeCell ref="B134:B136"/>
    <mergeCell ref="G134:J134"/>
    <mergeCell ref="G135:J135"/>
    <mergeCell ref="G136:J136"/>
    <mergeCell ref="G125:J125"/>
    <mergeCell ref="C126:F126"/>
    <mergeCell ref="G126:J126"/>
    <mergeCell ref="G127:J127"/>
    <mergeCell ref="A128:A131"/>
    <mergeCell ref="B128:B131"/>
    <mergeCell ref="G128:J131"/>
    <mergeCell ref="A142:A144"/>
    <mergeCell ref="B142:B144"/>
    <mergeCell ref="G142:J144"/>
    <mergeCell ref="A145:A147"/>
    <mergeCell ref="B145:B147"/>
    <mergeCell ref="G145:J147"/>
    <mergeCell ref="G137:J137"/>
    <mergeCell ref="B138:B139"/>
    <mergeCell ref="G138:J138"/>
    <mergeCell ref="G139:J139"/>
    <mergeCell ref="A140:A141"/>
    <mergeCell ref="B140:B141"/>
    <mergeCell ref="G140:J141"/>
    <mergeCell ref="G155:J155"/>
    <mergeCell ref="A156:A158"/>
    <mergeCell ref="B156:B158"/>
    <mergeCell ref="G156:J158"/>
    <mergeCell ref="A159:A160"/>
    <mergeCell ref="B159:B160"/>
    <mergeCell ref="G159:J160"/>
    <mergeCell ref="A148:A149"/>
    <mergeCell ref="B148:B149"/>
    <mergeCell ref="G148:J149"/>
    <mergeCell ref="G150:J151"/>
    <mergeCell ref="A152:A155"/>
    <mergeCell ref="C152:E152"/>
    <mergeCell ref="C153:E153"/>
    <mergeCell ref="G153:J153"/>
    <mergeCell ref="G154:J154"/>
    <mergeCell ref="C155:E155"/>
    <mergeCell ref="C166:E166"/>
    <mergeCell ref="G166:J166"/>
    <mergeCell ref="G167:J167"/>
    <mergeCell ref="G168:J168"/>
    <mergeCell ref="A169:A171"/>
    <mergeCell ref="B169:B171"/>
    <mergeCell ref="G169:J171"/>
    <mergeCell ref="G161:J161"/>
    <mergeCell ref="G162:J162"/>
    <mergeCell ref="A163:A166"/>
    <mergeCell ref="B163:B166"/>
    <mergeCell ref="C163:D163"/>
    <mergeCell ref="G163:J163"/>
    <mergeCell ref="C164:D164"/>
    <mergeCell ref="G164:J164"/>
    <mergeCell ref="C165:D165"/>
    <mergeCell ref="G165:J165"/>
    <mergeCell ref="G175:J175"/>
    <mergeCell ref="G176:J176"/>
    <mergeCell ref="A177:A178"/>
    <mergeCell ref="B177:B178"/>
    <mergeCell ref="E177:E178"/>
    <mergeCell ref="G177:J178"/>
    <mergeCell ref="A172:A173"/>
    <mergeCell ref="B172:B173"/>
    <mergeCell ref="D172:F172"/>
    <mergeCell ref="G172:J173"/>
    <mergeCell ref="D173:F173"/>
    <mergeCell ref="A174:A175"/>
    <mergeCell ref="B174:B175"/>
    <mergeCell ref="C174:E174"/>
    <mergeCell ref="G174:J174"/>
    <mergeCell ref="C175:E175"/>
    <mergeCell ref="G184:J189"/>
    <mergeCell ref="B190:F190"/>
    <mergeCell ref="G190:J190"/>
    <mergeCell ref="A191:A192"/>
    <mergeCell ref="B191:B192"/>
    <mergeCell ref="G191:J192"/>
    <mergeCell ref="B179:F179"/>
    <mergeCell ref="G179:J179"/>
    <mergeCell ref="A180:A181"/>
    <mergeCell ref="B180:B181"/>
    <mergeCell ref="G180:J181"/>
    <mergeCell ref="B182:B183"/>
    <mergeCell ref="G182:J183"/>
    <mergeCell ref="A197:A198"/>
    <mergeCell ref="B197:B198"/>
    <mergeCell ref="G197:J198"/>
    <mergeCell ref="A193:A194"/>
    <mergeCell ref="B193:B194"/>
    <mergeCell ref="G193:J194"/>
    <mergeCell ref="A195:A196"/>
    <mergeCell ref="B195:B196"/>
    <mergeCell ref="G195:J196"/>
  </mergeCells>
  <printOptions horizontalCentered="1"/>
  <pageMargins left="0.39374999999999999" right="0.39374999999999999" top="0.39375000000000004" bottom="0.39375000000000004" header="3.9583333333333331E-2" footer="3.9583333333333331E-2"/>
  <pageSetup paperSize="9" scale="67" firstPageNumber="0" orientation="portrait" horizontalDpi="300" verticalDpi="300" r:id="rId1"/>
  <headerFooter alignWithMargins="0">
    <oddHeader>&amp;RF1: Evaluation des FOSA</oddHeader>
    <oddFooter>&amp;LSection 5: Services&amp;R&amp;P / &amp;N</oddFooter>
  </headerFooter>
  <rowBreaks count="4" manualBreakCount="4">
    <brk id="44" max="16383" man="1"/>
    <brk id="81" max="16383" man="1"/>
    <brk id="126" max="16383" man="1"/>
    <brk id="139"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49"/>
  <sheetViews>
    <sheetView view="pageBreakPreview" topLeftCell="A10" zoomScale="90" zoomScaleNormal="120" zoomScaleSheetLayoutView="90" workbookViewId="0">
      <selection activeCell="C10" sqref="C10:E10"/>
    </sheetView>
  </sheetViews>
  <sheetFormatPr defaultColWidth="10.81640625" defaultRowHeight="14" x14ac:dyDescent="0.3"/>
  <cols>
    <col min="1" max="1" width="5.7265625" style="1160" customWidth="1"/>
    <col min="2" max="2" width="42.26953125" style="1161" customWidth="1"/>
    <col min="3" max="3" width="22.7265625" style="1161" customWidth="1"/>
    <col min="4" max="4" width="3.7265625" style="1162" customWidth="1"/>
    <col min="5" max="5" width="2.26953125" style="1161" customWidth="1"/>
    <col min="6" max="6" width="12.26953125" style="1161" customWidth="1"/>
    <col min="7" max="7" width="3.54296875" style="1161" customWidth="1"/>
    <col min="8" max="8" width="4.7265625" style="1161" customWidth="1"/>
    <col min="9" max="9" width="5.26953125" style="1161" customWidth="1"/>
    <col min="10" max="10" width="9.7265625" style="1161" customWidth="1"/>
    <col min="11" max="16384" width="10.81640625" style="1161"/>
  </cols>
  <sheetData>
    <row r="1" spans="1:11" s="1164" customFormat="1" ht="30" customHeight="1" x14ac:dyDescent="0.25">
      <c r="A1" s="1163">
        <f>-7</f>
        <v>-7</v>
      </c>
      <c r="B1" s="2213" t="s">
        <v>813</v>
      </c>
      <c r="C1" s="2213"/>
      <c r="D1" s="2213"/>
      <c r="E1" s="2213"/>
      <c r="F1" s="2213"/>
      <c r="G1" s="2212" t="s">
        <v>44</v>
      </c>
      <c r="H1" s="2212"/>
      <c r="I1" s="2212"/>
      <c r="J1" s="2212"/>
    </row>
    <row r="2" spans="1:11" s="1036" customFormat="1" ht="30" customHeight="1" x14ac:dyDescent="0.25">
      <c r="A2" s="2023" t="s">
        <v>814</v>
      </c>
      <c r="B2" s="2023"/>
      <c r="C2" s="2023"/>
      <c r="D2" s="2023"/>
      <c r="E2" s="2023"/>
      <c r="F2" s="2023"/>
      <c r="G2" s="2023"/>
      <c r="H2" s="2023"/>
      <c r="I2" s="2023"/>
      <c r="J2" s="2023"/>
      <c r="K2" s="1165"/>
    </row>
    <row r="3" spans="1:11" s="1036" customFormat="1" ht="24.75" customHeight="1" x14ac:dyDescent="0.25">
      <c r="A3" s="1166">
        <f>A1-0.01</f>
        <v>-7.01</v>
      </c>
      <c r="B3" s="2214" t="s">
        <v>815</v>
      </c>
      <c r="C3" s="1167" t="s">
        <v>39</v>
      </c>
      <c r="D3" s="1168">
        <v>1</v>
      </c>
      <c r="E3" s="1169"/>
      <c r="F3" s="1170"/>
      <c r="G3" s="2215" t="s">
        <v>47</v>
      </c>
      <c r="H3" s="2215"/>
      <c r="I3" s="2215"/>
      <c r="J3" s="2215"/>
      <c r="K3" s="1165"/>
    </row>
    <row r="4" spans="1:11" s="1036" customFormat="1" ht="62.25" customHeight="1" x14ac:dyDescent="0.25">
      <c r="A4" s="1171"/>
      <c r="B4" s="2214"/>
      <c r="C4" s="1172" t="s">
        <v>40</v>
      </c>
      <c r="D4" s="1173">
        <v>2</v>
      </c>
      <c r="E4" s="1174" t="s">
        <v>83</v>
      </c>
      <c r="F4" s="1175">
        <f>A10</f>
        <v>-7.2</v>
      </c>
      <c r="G4" s="2215"/>
      <c r="H4" s="2215"/>
      <c r="I4" s="2215"/>
      <c r="J4" s="2215"/>
      <c r="K4" s="1165"/>
    </row>
    <row r="5" spans="1:11" s="1176" customFormat="1" ht="27.75" customHeight="1" x14ac:dyDescent="0.3">
      <c r="A5" s="2216">
        <f>A3-0.01</f>
        <v>-7.02</v>
      </c>
      <c r="B5" s="2217" t="s">
        <v>816</v>
      </c>
      <c r="C5" s="2218" t="s">
        <v>817</v>
      </c>
      <c r="D5" s="2218"/>
      <c r="E5" s="2218"/>
      <c r="F5" s="2218"/>
      <c r="G5" s="2219" t="s">
        <v>818</v>
      </c>
      <c r="H5" s="2219"/>
      <c r="I5" s="2219"/>
      <c r="J5" s="2219"/>
    </row>
    <row r="6" spans="1:11" s="1176" customFormat="1" ht="33.75" customHeight="1" x14ac:dyDescent="0.3">
      <c r="A6" s="2216"/>
      <c r="B6" s="2217"/>
      <c r="C6" s="2220" t="s">
        <v>819</v>
      </c>
      <c r="D6" s="2220"/>
      <c r="E6" s="2220"/>
      <c r="F6" s="2220"/>
      <c r="G6" s="2221" t="s">
        <v>818</v>
      </c>
      <c r="H6" s="2221"/>
      <c r="I6" s="2221"/>
      <c r="J6" s="2221"/>
    </row>
    <row r="7" spans="1:11" s="1176" customFormat="1" ht="48.75" customHeight="1" x14ac:dyDescent="0.3">
      <c r="A7" s="2216"/>
      <c r="B7" s="2222" t="s">
        <v>820</v>
      </c>
      <c r="C7" s="2220" t="s">
        <v>821</v>
      </c>
      <c r="D7" s="2220"/>
      <c r="E7" s="2220"/>
      <c r="F7" s="2220"/>
      <c r="G7" s="2221" t="s">
        <v>818</v>
      </c>
      <c r="H7" s="2221"/>
      <c r="I7" s="2221"/>
      <c r="J7" s="2221"/>
    </row>
    <row r="8" spans="1:11" s="1176" customFormat="1" ht="39" customHeight="1" x14ac:dyDescent="0.3">
      <c r="A8" s="2216"/>
      <c r="B8" s="2222"/>
      <c r="C8" s="2223" t="s">
        <v>822</v>
      </c>
      <c r="D8" s="2223"/>
      <c r="E8" s="2223"/>
      <c r="F8" s="2223"/>
      <c r="G8" s="2224" t="s">
        <v>818</v>
      </c>
      <c r="H8" s="2224"/>
      <c r="I8" s="2224"/>
      <c r="J8" s="2224"/>
    </row>
    <row r="9" spans="1:11" ht="54.75" customHeight="1" x14ac:dyDescent="0.3">
      <c r="A9" s="2211" t="s">
        <v>823</v>
      </c>
      <c r="B9" s="2211"/>
      <c r="C9" s="2211"/>
      <c r="D9" s="2211"/>
      <c r="E9" s="2211"/>
      <c r="F9" s="2211"/>
      <c r="G9" s="2212" t="s">
        <v>44</v>
      </c>
      <c r="H9" s="2212"/>
      <c r="I9" s="2212"/>
      <c r="J9" s="2212"/>
    </row>
    <row r="10" spans="1:11" ht="16.5" customHeight="1" x14ac:dyDescent="0.3">
      <c r="A10" s="2207">
        <v>-7.2</v>
      </c>
      <c r="B10" s="1986" t="s">
        <v>824</v>
      </c>
      <c r="C10" s="1993" t="s">
        <v>825</v>
      </c>
      <c r="D10" s="1993"/>
      <c r="E10" s="1993"/>
      <c r="F10" s="1177">
        <v>1</v>
      </c>
      <c r="G10" s="2208" t="s">
        <v>47</v>
      </c>
      <c r="H10" s="2208"/>
      <c r="I10" s="2208"/>
      <c r="J10" s="2208"/>
    </row>
    <row r="11" spans="1:11" ht="16.5" customHeight="1" x14ac:dyDescent="0.3">
      <c r="A11" s="2207"/>
      <c r="B11" s="1986"/>
      <c r="C11" s="2008" t="s">
        <v>826</v>
      </c>
      <c r="D11" s="2008"/>
      <c r="E11" s="2008"/>
      <c r="F11" s="1178">
        <v>2</v>
      </c>
      <c r="G11" s="2208"/>
      <c r="H11" s="2208"/>
      <c r="I11" s="2208"/>
      <c r="J11" s="2208"/>
    </row>
    <row r="12" spans="1:11" x14ac:dyDescent="0.3">
      <c r="A12" s="2207"/>
      <c r="B12" s="1986"/>
      <c r="C12" s="1179" t="s">
        <v>827</v>
      </c>
      <c r="D12" s="1180"/>
      <c r="E12" s="1180"/>
      <c r="F12" s="1181">
        <v>3</v>
      </c>
      <c r="G12" s="2208"/>
      <c r="H12" s="2208"/>
      <c r="I12" s="2208"/>
      <c r="J12" s="2208"/>
    </row>
    <row r="13" spans="1:11" ht="16.5" customHeight="1" x14ac:dyDescent="0.3">
      <c r="A13" s="2207"/>
      <c r="B13" s="1986"/>
      <c r="C13" s="2209" t="s">
        <v>828</v>
      </c>
      <c r="D13" s="2209"/>
      <c r="E13" s="2209"/>
      <c r="F13" s="1181">
        <v>4</v>
      </c>
      <c r="G13" s="2208"/>
      <c r="H13" s="2208"/>
      <c r="I13" s="2208"/>
      <c r="J13" s="2208"/>
    </row>
    <row r="14" spans="1:11" ht="17.25" customHeight="1" x14ac:dyDescent="0.3">
      <c r="A14" s="2207"/>
      <c r="B14" s="1986"/>
      <c r="C14" s="2210" t="s">
        <v>829</v>
      </c>
      <c r="D14" s="2210"/>
      <c r="E14" s="2210"/>
      <c r="F14" s="1183">
        <v>5</v>
      </c>
      <c r="G14" s="2208"/>
      <c r="H14" s="2208"/>
      <c r="I14" s="2208"/>
      <c r="J14" s="2208"/>
    </row>
    <row r="15" spans="1:11" ht="16.5" customHeight="1" x14ac:dyDescent="0.3">
      <c r="A15" s="2207">
        <f>A10-0.01</f>
        <v>-7.21</v>
      </c>
      <c r="B15" s="1986" t="s">
        <v>830</v>
      </c>
      <c r="C15" s="1993" t="s">
        <v>825</v>
      </c>
      <c r="D15" s="1993"/>
      <c r="E15" s="1993"/>
      <c r="F15" s="1177">
        <v>1</v>
      </c>
      <c r="G15" s="2208" t="s">
        <v>47</v>
      </c>
      <c r="H15" s="2208"/>
      <c r="I15" s="2208"/>
      <c r="J15" s="2208"/>
    </row>
    <row r="16" spans="1:11" x14ac:dyDescent="0.3">
      <c r="A16" s="2207"/>
      <c r="B16" s="1986"/>
      <c r="C16" s="559" t="s">
        <v>831</v>
      </c>
      <c r="D16" s="1184"/>
      <c r="E16" s="1184"/>
      <c r="F16" s="1185">
        <v>2</v>
      </c>
      <c r="G16" s="2208"/>
      <c r="H16" s="2208"/>
      <c r="I16" s="2208"/>
      <c r="J16" s="2208"/>
    </row>
    <row r="17" spans="1:17" ht="16.5" customHeight="1" x14ac:dyDescent="0.3">
      <c r="A17" s="2207"/>
      <c r="B17" s="1986"/>
      <c r="C17" s="2008" t="s">
        <v>826</v>
      </c>
      <c r="D17" s="2008"/>
      <c r="E17" s="2008"/>
      <c r="F17" s="1178">
        <v>3</v>
      </c>
      <c r="G17" s="2208"/>
      <c r="H17" s="2208"/>
      <c r="I17" s="2208"/>
      <c r="J17" s="2208"/>
    </row>
    <row r="18" spans="1:17" ht="16.5" customHeight="1" x14ac:dyDescent="0.3">
      <c r="A18" s="2207"/>
      <c r="B18" s="1986"/>
      <c r="C18" s="2209" t="s">
        <v>828</v>
      </c>
      <c r="D18" s="2209"/>
      <c r="E18" s="2209"/>
      <c r="F18" s="1181">
        <v>4</v>
      </c>
      <c r="G18" s="2208"/>
      <c r="H18" s="2208"/>
      <c r="I18" s="2208"/>
      <c r="J18" s="2208"/>
    </row>
    <row r="19" spans="1:17" ht="29.15" customHeight="1" x14ac:dyDescent="0.3">
      <c r="A19" s="2207"/>
      <c r="B19" s="1986"/>
      <c r="C19" s="2210" t="s">
        <v>829</v>
      </c>
      <c r="D19" s="2210"/>
      <c r="E19" s="2210"/>
      <c r="F19" s="1183">
        <v>5</v>
      </c>
      <c r="G19" s="2208"/>
      <c r="H19" s="2208"/>
      <c r="I19" s="2208"/>
      <c r="J19" s="2208"/>
    </row>
    <row r="20" spans="1:17" ht="16.5" customHeight="1" x14ac:dyDescent="0.3">
      <c r="A20" s="2207">
        <f>A15-0.01</f>
        <v>-7.22</v>
      </c>
      <c r="B20" s="1990" t="s">
        <v>832</v>
      </c>
      <c r="C20" s="1993" t="s">
        <v>825</v>
      </c>
      <c r="D20" s="1993"/>
      <c r="E20" s="1993"/>
      <c r="F20" s="1177">
        <v>1</v>
      </c>
      <c r="G20" s="2208" t="s">
        <v>47</v>
      </c>
      <c r="H20" s="2208"/>
      <c r="I20" s="2208"/>
      <c r="J20" s="2208"/>
      <c r="N20" s="1186"/>
      <c r="O20" s="1186"/>
      <c r="P20" s="1186"/>
      <c r="Q20" s="1186"/>
    </row>
    <row r="21" spans="1:17" x14ac:dyDescent="0.3">
      <c r="A21" s="2207"/>
      <c r="B21" s="1990"/>
      <c r="C21" s="559" t="s">
        <v>831</v>
      </c>
      <c r="D21" s="1184"/>
      <c r="E21" s="1184"/>
      <c r="F21" s="1185">
        <v>2</v>
      </c>
      <c r="G21" s="2208"/>
      <c r="H21" s="2208"/>
      <c r="I21" s="2208"/>
      <c r="J21" s="2208"/>
      <c r="N21" s="1186"/>
      <c r="O21" s="1186"/>
      <c r="P21" s="1186"/>
      <c r="Q21" s="1186"/>
    </row>
    <row r="22" spans="1:17" ht="16.5" customHeight="1" x14ac:dyDescent="0.3">
      <c r="A22" s="2207"/>
      <c r="B22" s="1990"/>
      <c r="C22" s="2008" t="s">
        <v>826</v>
      </c>
      <c r="D22" s="2008"/>
      <c r="E22" s="2008"/>
      <c r="F22" s="1178">
        <v>3</v>
      </c>
      <c r="G22" s="2208"/>
      <c r="H22" s="2208"/>
      <c r="I22" s="2208"/>
      <c r="J22" s="2208"/>
      <c r="N22" s="1186"/>
      <c r="O22" s="1186"/>
      <c r="P22" s="1186"/>
      <c r="Q22" s="1186"/>
    </row>
    <row r="23" spans="1:17" ht="16.5" customHeight="1" x14ac:dyDescent="0.3">
      <c r="A23" s="2207"/>
      <c r="B23" s="1990"/>
      <c r="C23" s="2209" t="s">
        <v>828</v>
      </c>
      <c r="D23" s="2209"/>
      <c r="E23" s="2209"/>
      <c r="F23" s="1181">
        <v>4</v>
      </c>
      <c r="G23" s="2208"/>
      <c r="H23" s="2208"/>
      <c r="I23" s="2208"/>
      <c r="J23" s="2208"/>
      <c r="N23" s="1186"/>
      <c r="O23" s="1186"/>
      <c r="P23" s="1186"/>
      <c r="Q23" s="1186"/>
    </row>
    <row r="24" spans="1:17" ht="29.5" customHeight="1" x14ac:dyDescent="0.3">
      <c r="A24" s="2207"/>
      <c r="B24" s="1990"/>
      <c r="C24" s="2210" t="s">
        <v>829</v>
      </c>
      <c r="D24" s="2210"/>
      <c r="E24" s="2210"/>
      <c r="F24" s="1187">
        <v>5</v>
      </c>
      <c r="G24" s="2208"/>
      <c r="H24" s="2208"/>
      <c r="I24" s="2208"/>
      <c r="J24" s="2208"/>
      <c r="N24" s="1186"/>
      <c r="O24" s="1186"/>
      <c r="P24" s="1186"/>
      <c r="Q24" s="1186"/>
    </row>
    <row r="25" spans="1:17" ht="16.5" customHeight="1" x14ac:dyDescent="0.3">
      <c r="A25" s="2207">
        <f>A20-0.01</f>
        <v>-7.2299999999999995</v>
      </c>
      <c r="B25" s="1986" t="s">
        <v>833</v>
      </c>
      <c r="C25" s="1993" t="s">
        <v>825</v>
      </c>
      <c r="D25" s="1993"/>
      <c r="E25" s="1993"/>
      <c r="F25" s="1177">
        <v>1</v>
      </c>
      <c r="G25" s="2208" t="s">
        <v>47</v>
      </c>
      <c r="H25" s="2208"/>
      <c r="I25" s="2208"/>
      <c r="J25" s="2208"/>
      <c r="N25" s="1188"/>
      <c r="O25" s="1188"/>
      <c r="P25" s="1188"/>
      <c r="Q25" s="1188"/>
    </row>
    <row r="26" spans="1:17" x14ac:dyDescent="0.3">
      <c r="A26" s="2207"/>
      <c r="B26" s="1986"/>
      <c r="C26" s="559" t="s">
        <v>831</v>
      </c>
      <c r="D26" s="1184"/>
      <c r="E26" s="1184"/>
      <c r="F26" s="1185">
        <v>2</v>
      </c>
      <c r="G26" s="2208"/>
      <c r="H26" s="2208"/>
      <c r="I26" s="2208"/>
      <c r="J26" s="2208"/>
      <c r="N26" s="1188"/>
      <c r="O26" s="1188"/>
      <c r="P26" s="1188"/>
      <c r="Q26" s="1188"/>
    </row>
    <row r="27" spans="1:17" ht="16.5" customHeight="1" x14ac:dyDescent="0.3">
      <c r="A27" s="2207"/>
      <c r="B27" s="1986"/>
      <c r="C27" s="2008" t="s">
        <v>826</v>
      </c>
      <c r="D27" s="2008"/>
      <c r="E27" s="2008"/>
      <c r="F27" s="1178">
        <v>3</v>
      </c>
      <c r="G27" s="2208"/>
      <c r="H27" s="2208"/>
      <c r="I27" s="2208"/>
      <c r="J27" s="2208"/>
    </row>
    <row r="28" spans="1:17" ht="16.5" customHeight="1" x14ac:dyDescent="0.3">
      <c r="A28" s="2207"/>
      <c r="B28" s="1986"/>
      <c r="C28" s="2209" t="s">
        <v>828</v>
      </c>
      <c r="D28" s="2209"/>
      <c r="E28" s="2209"/>
      <c r="F28" s="1181">
        <v>4</v>
      </c>
      <c r="G28" s="2208"/>
      <c r="H28" s="2208"/>
      <c r="I28" s="2208"/>
      <c r="J28" s="2208"/>
    </row>
    <row r="29" spans="1:17" ht="17.25" customHeight="1" x14ac:dyDescent="0.3">
      <c r="A29" s="2207"/>
      <c r="B29" s="1986"/>
      <c r="C29" s="2210" t="s">
        <v>829</v>
      </c>
      <c r="D29" s="2210"/>
      <c r="E29" s="2210"/>
      <c r="F29" s="1187">
        <v>5</v>
      </c>
      <c r="G29" s="2208"/>
      <c r="H29" s="2208"/>
      <c r="I29" s="2208"/>
      <c r="J29" s="2208"/>
    </row>
    <row r="30" spans="1:17" ht="16.5" customHeight="1" x14ac:dyDescent="0.3">
      <c r="A30" s="2207">
        <f>A25-0.01</f>
        <v>-7.2399999999999993</v>
      </c>
      <c r="B30" s="1986" t="s">
        <v>834</v>
      </c>
      <c r="C30" s="1993" t="s">
        <v>825</v>
      </c>
      <c r="D30" s="1993"/>
      <c r="E30" s="1993"/>
      <c r="F30" s="1177">
        <v>1</v>
      </c>
      <c r="G30" s="2208" t="s">
        <v>47</v>
      </c>
      <c r="H30" s="2208"/>
      <c r="I30" s="2208"/>
      <c r="J30" s="2208"/>
    </row>
    <row r="31" spans="1:17" x14ac:dyDescent="0.3">
      <c r="A31" s="2207"/>
      <c r="B31" s="1986"/>
      <c r="C31" s="559" t="s">
        <v>831</v>
      </c>
      <c r="D31" s="1184"/>
      <c r="E31" s="1184"/>
      <c r="F31" s="1185">
        <v>2</v>
      </c>
      <c r="G31" s="2208"/>
      <c r="H31" s="2208"/>
      <c r="I31" s="2208"/>
      <c r="J31" s="2208"/>
    </row>
    <row r="32" spans="1:17" ht="16.5" customHeight="1" x14ac:dyDescent="0.3">
      <c r="A32" s="2207"/>
      <c r="B32" s="1986"/>
      <c r="C32" s="2008" t="s">
        <v>826</v>
      </c>
      <c r="D32" s="2008"/>
      <c r="E32" s="2008"/>
      <c r="F32" s="1178">
        <v>3</v>
      </c>
      <c r="G32" s="2208"/>
      <c r="H32" s="2208"/>
      <c r="I32" s="2208"/>
      <c r="J32" s="2208"/>
    </row>
    <row r="33" spans="1:10" ht="16.5" customHeight="1" x14ac:dyDescent="0.3">
      <c r="A33" s="2207"/>
      <c r="B33" s="1986"/>
      <c r="C33" s="2209" t="s">
        <v>828</v>
      </c>
      <c r="D33" s="2209"/>
      <c r="E33" s="2209"/>
      <c r="F33" s="1181">
        <v>4</v>
      </c>
      <c r="G33" s="2208"/>
      <c r="H33" s="2208"/>
      <c r="I33" s="2208"/>
      <c r="J33" s="2208"/>
    </row>
    <row r="34" spans="1:10" ht="17.25" customHeight="1" x14ac:dyDescent="0.3">
      <c r="A34" s="2207"/>
      <c r="B34" s="1986"/>
      <c r="C34" s="2210" t="s">
        <v>829</v>
      </c>
      <c r="D34" s="2210"/>
      <c r="E34" s="2210"/>
      <c r="F34" s="1187">
        <v>5</v>
      </c>
      <c r="G34" s="2208"/>
      <c r="H34" s="2208"/>
      <c r="I34" s="2208"/>
      <c r="J34" s="2208"/>
    </row>
    <row r="35" spans="1:10" ht="16.5" customHeight="1" x14ac:dyDescent="0.3">
      <c r="A35" s="2207">
        <f>A30-0.01</f>
        <v>-7.2499999999999991</v>
      </c>
      <c r="B35" s="1986" t="s">
        <v>835</v>
      </c>
      <c r="C35" s="1993" t="s">
        <v>825</v>
      </c>
      <c r="D35" s="1993"/>
      <c r="E35" s="1993"/>
      <c r="F35" s="1177">
        <v>1</v>
      </c>
      <c r="G35" s="2208" t="s">
        <v>47</v>
      </c>
      <c r="H35" s="2208"/>
      <c r="I35" s="2208"/>
      <c r="J35" s="2208"/>
    </row>
    <row r="36" spans="1:10" x14ac:dyDescent="0.3">
      <c r="A36" s="2207"/>
      <c r="B36" s="1986"/>
      <c r="C36" s="559" t="s">
        <v>831</v>
      </c>
      <c r="D36" s="1184"/>
      <c r="E36" s="1184"/>
      <c r="F36" s="1185">
        <v>2</v>
      </c>
      <c r="G36" s="2208"/>
      <c r="H36" s="2208"/>
      <c r="I36" s="2208"/>
      <c r="J36" s="2208"/>
    </row>
    <row r="37" spans="1:10" ht="16.5" customHeight="1" x14ac:dyDescent="0.3">
      <c r="A37" s="2207"/>
      <c r="B37" s="1986"/>
      <c r="C37" s="2008" t="s">
        <v>826</v>
      </c>
      <c r="D37" s="2008"/>
      <c r="E37" s="2008"/>
      <c r="F37" s="1178">
        <v>3</v>
      </c>
      <c r="G37" s="2208"/>
      <c r="H37" s="2208"/>
      <c r="I37" s="2208"/>
      <c r="J37" s="2208"/>
    </row>
    <row r="38" spans="1:10" ht="16.5" customHeight="1" x14ac:dyDescent="0.3">
      <c r="A38" s="2207"/>
      <c r="B38" s="1986"/>
      <c r="C38" s="2209" t="s">
        <v>828</v>
      </c>
      <c r="D38" s="2209"/>
      <c r="E38" s="2209"/>
      <c r="F38" s="1181">
        <v>4</v>
      </c>
      <c r="G38" s="2208"/>
      <c r="H38" s="2208"/>
      <c r="I38" s="2208"/>
      <c r="J38" s="2208"/>
    </row>
    <row r="39" spans="1:10" ht="17.25" customHeight="1" x14ac:dyDescent="0.3">
      <c r="A39" s="2207"/>
      <c r="B39" s="1986"/>
      <c r="C39" s="2210" t="s">
        <v>829</v>
      </c>
      <c r="D39" s="2210"/>
      <c r="E39" s="2210"/>
      <c r="F39" s="1187">
        <v>5</v>
      </c>
      <c r="G39" s="2208"/>
      <c r="H39" s="2208"/>
      <c r="I39" s="2208"/>
      <c r="J39" s="2208"/>
    </row>
    <row r="40" spans="1:10" ht="16.5" customHeight="1" x14ac:dyDescent="0.3">
      <c r="A40" s="2207">
        <f>A35-0.01</f>
        <v>-7.2599999999999989</v>
      </c>
      <c r="B40" s="1986" t="s">
        <v>836</v>
      </c>
      <c r="C40" s="1993" t="s">
        <v>825</v>
      </c>
      <c r="D40" s="1993"/>
      <c r="E40" s="1993"/>
      <c r="F40" s="1177">
        <v>1</v>
      </c>
      <c r="G40" s="2208" t="s">
        <v>47</v>
      </c>
      <c r="H40" s="2208"/>
      <c r="I40" s="2208"/>
      <c r="J40" s="2208"/>
    </row>
    <row r="41" spans="1:10" x14ac:dyDescent="0.3">
      <c r="A41" s="2207"/>
      <c r="B41" s="1986"/>
      <c r="C41" s="1189" t="s">
        <v>831</v>
      </c>
      <c r="D41" s="1184"/>
      <c r="E41" s="1184"/>
      <c r="F41" s="1185">
        <v>2</v>
      </c>
      <c r="G41" s="2208"/>
      <c r="H41" s="2208"/>
      <c r="I41" s="2208"/>
      <c r="J41" s="2208"/>
    </row>
    <row r="42" spans="1:10" ht="16.5" customHeight="1" x14ac:dyDescent="0.3">
      <c r="A42" s="2207"/>
      <c r="B42" s="1986"/>
      <c r="C42" s="2008" t="s">
        <v>826</v>
      </c>
      <c r="D42" s="2008"/>
      <c r="E42" s="2008"/>
      <c r="F42" s="1178">
        <v>3</v>
      </c>
      <c r="G42" s="2208"/>
      <c r="H42" s="2208"/>
      <c r="I42" s="2208"/>
      <c r="J42" s="2208"/>
    </row>
    <row r="43" spans="1:10" ht="16.5" customHeight="1" x14ac:dyDescent="0.3">
      <c r="A43" s="2207"/>
      <c r="B43" s="1986"/>
      <c r="C43" s="2209" t="s">
        <v>837</v>
      </c>
      <c r="D43" s="2209"/>
      <c r="E43" s="2209"/>
      <c r="F43" s="1181">
        <v>4</v>
      </c>
      <c r="G43" s="2208"/>
      <c r="H43" s="2208"/>
      <c r="I43" s="2208"/>
      <c r="J43" s="2208"/>
    </row>
    <row r="44" spans="1:10" ht="17.25" customHeight="1" x14ac:dyDescent="0.3">
      <c r="A44" s="2207"/>
      <c r="B44" s="1986"/>
      <c r="C44" s="2210" t="s">
        <v>829</v>
      </c>
      <c r="D44" s="2210"/>
      <c r="E44" s="2210"/>
      <c r="F44" s="1187">
        <v>5</v>
      </c>
      <c r="G44" s="2208"/>
      <c r="H44" s="2208"/>
      <c r="I44" s="2208"/>
      <c r="J44" s="2208"/>
    </row>
    <row r="45" spans="1:10" ht="16.5" customHeight="1" x14ac:dyDescent="0.3">
      <c r="A45" s="2207">
        <f>A40-0.01</f>
        <v>-7.2699999999999987</v>
      </c>
      <c r="B45" s="1986" t="s">
        <v>838</v>
      </c>
      <c r="C45" s="1993" t="s">
        <v>825</v>
      </c>
      <c r="D45" s="1993"/>
      <c r="E45" s="1993"/>
      <c r="F45" s="1177">
        <v>1</v>
      </c>
      <c r="G45" s="2208" t="s">
        <v>47</v>
      </c>
      <c r="H45" s="2208"/>
      <c r="I45" s="2208"/>
      <c r="J45" s="2208"/>
    </row>
    <row r="46" spans="1:10" x14ac:dyDescent="0.3">
      <c r="A46" s="2207"/>
      <c r="B46" s="1986"/>
      <c r="C46" s="559" t="s">
        <v>831</v>
      </c>
      <c r="D46" s="1184"/>
      <c r="E46" s="1184"/>
      <c r="F46" s="1185">
        <v>2</v>
      </c>
      <c r="G46" s="2208"/>
      <c r="H46" s="2208"/>
      <c r="I46" s="2208"/>
      <c r="J46" s="2208"/>
    </row>
    <row r="47" spans="1:10" ht="16.5" customHeight="1" x14ac:dyDescent="0.3">
      <c r="A47" s="2207"/>
      <c r="B47" s="1986"/>
      <c r="C47" s="2008" t="s">
        <v>826</v>
      </c>
      <c r="D47" s="2008"/>
      <c r="E47" s="2008"/>
      <c r="F47" s="1178">
        <v>3</v>
      </c>
      <c r="G47" s="2208"/>
      <c r="H47" s="2208"/>
      <c r="I47" s="2208"/>
      <c r="J47" s="2208"/>
    </row>
    <row r="48" spans="1:10" ht="16.5" customHeight="1" x14ac:dyDescent="0.3">
      <c r="A48" s="2207"/>
      <c r="B48" s="1986"/>
      <c r="C48" s="2209" t="s">
        <v>837</v>
      </c>
      <c r="D48" s="2209"/>
      <c r="E48" s="2209"/>
      <c r="F48" s="1181">
        <v>4</v>
      </c>
      <c r="G48" s="2208"/>
      <c r="H48" s="2208"/>
      <c r="I48" s="2208"/>
      <c r="J48" s="2208"/>
    </row>
    <row r="49" spans="1:10" ht="17.25" customHeight="1" x14ac:dyDescent="0.3">
      <c r="A49" s="2207"/>
      <c r="B49" s="1986"/>
      <c r="C49" s="2210" t="s">
        <v>829</v>
      </c>
      <c r="D49" s="2210"/>
      <c r="E49" s="2210"/>
      <c r="F49" s="1187">
        <v>5</v>
      </c>
      <c r="G49" s="2208"/>
      <c r="H49" s="2208"/>
      <c r="I49" s="2208"/>
      <c r="J49" s="2208"/>
    </row>
  </sheetData>
  <sheetProtection selectLockedCells="1" selectUnlockedCells="1"/>
  <mergeCells count="74">
    <mergeCell ref="A5:A8"/>
    <mergeCell ref="B5:B6"/>
    <mergeCell ref="C5:F5"/>
    <mergeCell ref="G5:J5"/>
    <mergeCell ref="C6:F6"/>
    <mergeCell ref="G6:J6"/>
    <mergeCell ref="B7:B8"/>
    <mergeCell ref="C7:F7"/>
    <mergeCell ref="G7:J7"/>
    <mergeCell ref="C8:F8"/>
    <mergeCell ref="G8:J8"/>
    <mergeCell ref="B1:F1"/>
    <mergeCell ref="G1:J1"/>
    <mergeCell ref="A2:J2"/>
    <mergeCell ref="B3:B4"/>
    <mergeCell ref="G3:J4"/>
    <mergeCell ref="A9:F9"/>
    <mergeCell ref="G9:J9"/>
    <mergeCell ref="A10:A14"/>
    <mergeCell ref="B10:B14"/>
    <mergeCell ref="C10:E10"/>
    <mergeCell ref="G10:J14"/>
    <mergeCell ref="C11:E11"/>
    <mergeCell ref="C13:E13"/>
    <mergeCell ref="C14:E14"/>
    <mergeCell ref="A15:A19"/>
    <mergeCell ref="B15:B19"/>
    <mergeCell ref="C15:E15"/>
    <mergeCell ref="G15:J19"/>
    <mergeCell ref="C17:E17"/>
    <mergeCell ref="C18:E18"/>
    <mergeCell ref="C19:E19"/>
    <mergeCell ref="A20:A24"/>
    <mergeCell ref="B20:B24"/>
    <mergeCell ref="C20:E20"/>
    <mergeCell ref="G20:J24"/>
    <mergeCell ref="C22:E22"/>
    <mergeCell ref="C23:E23"/>
    <mergeCell ref="C24:E24"/>
    <mergeCell ref="A25:A29"/>
    <mergeCell ref="B25:B29"/>
    <mergeCell ref="C25:E25"/>
    <mergeCell ref="G25:J29"/>
    <mergeCell ref="C27:E27"/>
    <mergeCell ref="C28:E28"/>
    <mergeCell ref="C29:E29"/>
    <mergeCell ref="A30:A34"/>
    <mergeCell ref="B30:B34"/>
    <mergeCell ref="C30:E30"/>
    <mergeCell ref="G30:J34"/>
    <mergeCell ref="C32:E32"/>
    <mergeCell ref="C33:E33"/>
    <mergeCell ref="C34:E34"/>
    <mergeCell ref="A35:A39"/>
    <mergeCell ref="B35:B39"/>
    <mergeCell ref="C35:E35"/>
    <mergeCell ref="G35:J39"/>
    <mergeCell ref="C37:E37"/>
    <mergeCell ref="C38:E38"/>
    <mergeCell ref="C39:E39"/>
    <mergeCell ref="A40:A44"/>
    <mergeCell ref="B40:B44"/>
    <mergeCell ref="C40:E40"/>
    <mergeCell ref="G40:J44"/>
    <mergeCell ref="C42:E42"/>
    <mergeCell ref="C43:E43"/>
    <mergeCell ref="C44:E44"/>
    <mergeCell ref="A45:A49"/>
    <mergeCell ref="B45:B49"/>
    <mergeCell ref="C45:E45"/>
    <mergeCell ref="G45:J49"/>
    <mergeCell ref="C47:E47"/>
    <mergeCell ref="C48:E48"/>
    <mergeCell ref="C49:E49"/>
  </mergeCells>
  <printOptions horizontalCentered="1"/>
  <pageMargins left="0.39374999999999999" right="0.39374999999999999" top="0.39375000000000004" bottom="0.39375000000000004" header="3.9583333333333331E-2" footer="3.9583333333333331E-2"/>
  <pageSetup paperSize="9" scale="82" firstPageNumber="0" orientation="portrait" horizontalDpi="300" verticalDpi="300" r:id="rId1"/>
  <headerFooter alignWithMargins="0">
    <oddHeader>&amp;RF1: Evaluation des FOSA</oddHeader>
    <oddFooter>&amp;LSection 7: Gestion de l'Information Sanitaire&amp;R&amp;P / &amp;N</oddFooter>
  </headerFooter>
  <rowBreaks count="1" manualBreakCount="1">
    <brk id="1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Y99"/>
  <sheetViews>
    <sheetView view="pageBreakPreview" zoomScale="70" zoomScaleNormal="160" zoomScaleSheetLayoutView="70" workbookViewId="0"/>
  </sheetViews>
  <sheetFormatPr defaultColWidth="9" defaultRowHeight="11.5" x14ac:dyDescent="0.25"/>
  <cols>
    <col min="1" max="1" width="6.7265625" style="1190" customWidth="1"/>
    <col min="2" max="2" width="39" style="1191" customWidth="1"/>
    <col min="3" max="5" width="14.7265625" style="1191" customWidth="1"/>
    <col min="6" max="7" width="18.7265625" style="1191" customWidth="1"/>
    <col min="8" max="8" width="16" style="1191" customWidth="1"/>
    <col min="9" max="20" width="14.7265625" style="1191" customWidth="1"/>
    <col min="21" max="16384" width="9" style="1191"/>
  </cols>
  <sheetData>
    <row r="1" spans="1:129" s="1195" customFormat="1" ht="22.5" x14ac:dyDescent="0.45">
      <c r="A1" s="1192">
        <f>-8</f>
        <v>-8</v>
      </c>
      <c r="B1" s="1193" t="s">
        <v>839</v>
      </c>
      <c r="C1" s="1193"/>
      <c r="D1" s="1193"/>
      <c r="E1" s="1193"/>
      <c r="F1" s="1193"/>
      <c r="G1" s="1193"/>
      <c r="H1" s="1194"/>
      <c r="I1" s="1193"/>
      <c r="J1" s="1193"/>
      <c r="K1" s="1193"/>
      <c r="L1" s="1193"/>
      <c r="M1" s="1193"/>
      <c r="N1" s="1193"/>
      <c r="O1" s="1193"/>
      <c r="P1" s="1193"/>
      <c r="Q1" s="1193"/>
      <c r="R1" s="1193"/>
      <c r="S1" s="1193"/>
      <c r="T1" s="1194"/>
    </row>
    <row r="2" spans="1:129" s="1197" customFormat="1" ht="18.75" customHeight="1" x14ac:dyDescent="0.25">
      <c r="A2" s="2247" t="s">
        <v>840</v>
      </c>
      <c r="B2" s="2247"/>
      <c r="C2" s="2247"/>
      <c r="D2" s="2247"/>
      <c r="E2" s="2247"/>
      <c r="F2" s="2247"/>
      <c r="G2" s="2247"/>
      <c r="H2" s="2247"/>
      <c r="I2" s="2248"/>
      <c r="J2" s="2248"/>
      <c r="K2" s="2248"/>
      <c r="L2" s="2248"/>
      <c r="M2" s="2248"/>
      <c r="N2" s="2248"/>
      <c r="O2" s="2248"/>
      <c r="P2" s="2248"/>
      <c r="Q2" s="2248"/>
      <c r="R2" s="2248"/>
      <c r="S2" s="2248"/>
      <c r="T2" s="2248"/>
      <c r="U2" s="1196"/>
    </row>
    <row r="3" spans="1:129" ht="22.5" customHeight="1" x14ac:dyDescent="0.35">
      <c r="A3" s="1198" t="s">
        <v>841</v>
      </c>
      <c r="B3" s="1199"/>
      <c r="C3" s="1200"/>
      <c r="D3" s="1200"/>
      <c r="E3" s="1200"/>
      <c r="F3" s="1200"/>
      <c r="G3" s="1200"/>
      <c r="H3" s="1201"/>
      <c r="I3" s="2249"/>
      <c r="J3" s="2249"/>
      <c r="K3" s="2249"/>
      <c r="L3" s="2249"/>
      <c r="M3" s="2249"/>
      <c r="N3" s="2249"/>
      <c r="O3" s="2249"/>
      <c r="P3" s="2249"/>
      <c r="Q3" s="2249"/>
      <c r="R3" s="2249"/>
      <c r="S3" s="2249"/>
      <c r="T3" s="2249"/>
    </row>
    <row r="4" spans="1:129" s="1209" customFormat="1" ht="23.25" customHeight="1" x14ac:dyDescent="0.35">
      <c r="A4" s="2250" t="str">
        <f>"POSER LES QUESTIONS DE ("&amp;-C4&amp;") A ("&amp;-I4&amp;") POUR CHACUN DES SERVICES AVANT LE SERVICE SUIVANT."</f>
        <v>POSER LES QUESTIONS DE (8.01) A (8.04) POUR CHACUN DES SERVICES AVANT LE SERVICE SUIVANT.</v>
      </c>
      <c r="B4" s="2250"/>
      <c r="C4" s="1202">
        <f>A1-0.01</f>
        <v>-8.01</v>
      </c>
      <c r="D4" s="1203"/>
      <c r="E4" s="1202">
        <f>C4-0.01</f>
        <v>-8.02</v>
      </c>
      <c r="F4" s="1202">
        <f>E4-0.01</f>
        <v>-8.0299999999999994</v>
      </c>
      <c r="G4" s="1204"/>
      <c r="H4" s="1203"/>
      <c r="I4" s="1205">
        <f>F4-0.01</f>
        <v>-8.0399999999999991</v>
      </c>
      <c r="J4" s="1206"/>
      <c r="K4" s="1206"/>
      <c r="L4" s="1206"/>
      <c r="M4" s="1206"/>
      <c r="N4" s="1206"/>
      <c r="O4" s="1206"/>
      <c r="P4" s="1206"/>
      <c r="Q4" s="1206"/>
      <c r="R4" s="1206"/>
      <c r="S4" s="1206"/>
      <c r="T4" s="1207"/>
      <c r="U4" s="1208"/>
      <c r="V4" s="1208"/>
      <c r="W4" s="1208"/>
      <c r="X4" s="1208"/>
      <c r="Y4" s="1208"/>
      <c r="Z4" s="1208"/>
      <c r="AA4" s="1208"/>
      <c r="AB4" s="1208"/>
      <c r="AC4" s="1208"/>
      <c r="AD4" s="1208"/>
      <c r="AE4" s="1208"/>
      <c r="AF4" s="1208"/>
      <c r="AG4" s="1208"/>
      <c r="AH4" s="1208"/>
      <c r="AI4" s="1208"/>
      <c r="AJ4" s="1208"/>
      <c r="AK4" s="1208"/>
      <c r="AL4" s="1208"/>
      <c r="AM4" s="1208"/>
      <c r="AN4" s="1208"/>
      <c r="AO4" s="1208"/>
      <c r="AP4" s="1208"/>
      <c r="AQ4" s="1208"/>
      <c r="AR4" s="1208"/>
      <c r="AS4" s="1208"/>
      <c r="AT4" s="1208"/>
      <c r="AU4" s="1208"/>
      <c r="AV4" s="1208"/>
      <c r="AW4" s="1208"/>
      <c r="AX4" s="1208"/>
      <c r="AY4" s="1208"/>
      <c r="AZ4" s="1208"/>
      <c r="BA4" s="1208"/>
      <c r="BB4" s="1208"/>
      <c r="BC4" s="1208"/>
      <c r="BD4" s="1208"/>
      <c r="BE4" s="1208"/>
      <c r="BF4" s="1208"/>
      <c r="BG4" s="1208"/>
      <c r="BH4" s="1208"/>
      <c r="BI4" s="1208"/>
      <c r="BJ4" s="1208"/>
      <c r="BK4" s="1208"/>
      <c r="BL4" s="1208"/>
      <c r="BM4" s="1208"/>
      <c r="BN4" s="1208"/>
      <c r="BO4" s="1208"/>
      <c r="BP4" s="1208"/>
      <c r="BQ4" s="1208"/>
      <c r="BR4" s="1208"/>
      <c r="BS4" s="1208"/>
      <c r="BT4" s="1208"/>
      <c r="BU4" s="1208"/>
      <c r="BV4" s="1208"/>
      <c r="BW4" s="1208"/>
      <c r="BX4" s="1208"/>
      <c r="BY4" s="1208"/>
      <c r="BZ4" s="1208"/>
      <c r="CA4" s="1208"/>
      <c r="CB4" s="1208"/>
      <c r="CC4" s="1208"/>
      <c r="CD4" s="1208"/>
      <c r="CE4" s="1208"/>
      <c r="CF4" s="1208"/>
      <c r="CG4" s="1208"/>
      <c r="CH4" s="1208"/>
      <c r="CI4" s="1208"/>
      <c r="CJ4" s="1208"/>
      <c r="CK4" s="1208"/>
      <c r="CL4" s="1208"/>
      <c r="CM4" s="1208"/>
      <c r="CN4" s="1208"/>
      <c r="CO4" s="1208"/>
      <c r="CP4" s="1208"/>
      <c r="CQ4" s="1208"/>
      <c r="CR4" s="1208"/>
      <c r="CS4" s="1208"/>
      <c r="CT4" s="1208"/>
      <c r="CU4" s="1208"/>
      <c r="CV4" s="1208"/>
      <c r="CW4" s="1208"/>
      <c r="CX4" s="1208"/>
      <c r="CY4" s="1208"/>
      <c r="CZ4" s="1208"/>
      <c r="DA4" s="1208"/>
      <c r="DB4" s="1208"/>
      <c r="DC4" s="1208"/>
      <c r="DD4" s="1208"/>
      <c r="DE4" s="1208"/>
      <c r="DF4" s="1208"/>
      <c r="DG4" s="1208"/>
      <c r="DH4" s="1208"/>
      <c r="DI4" s="1208"/>
      <c r="DJ4" s="1208"/>
      <c r="DK4" s="1208"/>
      <c r="DL4" s="1208"/>
      <c r="DM4" s="1208"/>
      <c r="DN4" s="1208"/>
      <c r="DO4" s="1208"/>
      <c r="DP4" s="1208"/>
      <c r="DQ4" s="1208"/>
      <c r="DR4" s="1208"/>
      <c r="DS4" s="1208"/>
      <c r="DT4" s="1208"/>
      <c r="DU4" s="1208"/>
      <c r="DV4" s="1208"/>
      <c r="DW4" s="1208"/>
      <c r="DX4" s="1208"/>
      <c r="DY4" s="1208"/>
    </row>
    <row r="5" spans="1:129" s="1211" customFormat="1" ht="18.75" customHeight="1" x14ac:dyDescent="0.25">
      <c r="A5" s="2250"/>
      <c r="B5" s="2250"/>
      <c r="C5" s="2251" t="s">
        <v>842</v>
      </c>
      <c r="D5" s="2251"/>
      <c r="E5" s="2229" t="s">
        <v>843</v>
      </c>
      <c r="F5" s="2230" t="s">
        <v>844</v>
      </c>
      <c r="G5" s="2230"/>
      <c r="H5" s="2230"/>
      <c r="I5" s="2252" t="s">
        <v>845</v>
      </c>
      <c r="J5" s="2252"/>
      <c r="K5" s="2252"/>
      <c r="L5" s="2252"/>
      <c r="M5" s="2252"/>
      <c r="N5" s="2252"/>
      <c r="O5" s="2252"/>
      <c r="P5" s="2252"/>
      <c r="Q5" s="2252"/>
      <c r="R5" s="2252"/>
      <c r="S5" s="2252"/>
      <c r="T5" s="2252"/>
      <c r="U5" s="1210"/>
      <c r="V5" s="1210"/>
      <c r="W5" s="1210"/>
      <c r="X5" s="1210"/>
      <c r="Y5" s="1210"/>
      <c r="Z5" s="1210"/>
      <c r="AA5" s="1210"/>
      <c r="AB5" s="1210"/>
      <c r="AC5" s="1210"/>
      <c r="AD5" s="1210"/>
      <c r="AE5" s="1210"/>
      <c r="AF5" s="1210"/>
      <c r="AG5" s="1210"/>
      <c r="AH5" s="1210"/>
      <c r="AI5" s="1210"/>
      <c r="AJ5" s="1210"/>
      <c r="AK5" s="1210"/>
      <c r="AL5" s="1210"/>
      <c r="AM5" s="1210"/>
      <c r="AN5" s="1210"/>
      <c r="AO5" s="1210"/>
      <c r="AP5" s="1210"/>
      <c r="AQ5" s="1210"/>
      <c r="AR5" s="1210"/>
      <c r="AS5" s="1210"/>
      <c r="AT5" s="1210"/>
      <c r="AU5" s="1210"/>
      <c r="AV5" s="1210"/>
      <c r="AW5" s="1210"/>
      <c r="AX5" s="1210"/>
      <c r="AY5" s="1210"/>
      <c r="AZ5" s="1210"/>
      <c r="BA5" s="1210"/>
      <c r="BB5" s="1210"/>
      <c r="BC5" s="1210"/>
      <c r="BD5" s="1210"/>
      <c r="BE5" s="1210"/>
      <c r="BF5" s="1210"/>
      <c r="BG5" s="1210"/>
      <c r="BH5" s="1210"/>
      <c r="BI5" s="1210"/>
      <c r="BJ5" s="1210"/>
      <c r="BK5" s="1210"/>
      <c r="BL5" s="1210"/>
      <c r="BM5" s="1210"/>
      <c r="BN5" s="1210"/>
      <c r="BO5" s="1210"/>
      <c r="BP5" s="1210"/>
      <c r="BQ5" s="1210"/>
      <c r="BR5" s="1210"/>
      <c r="BS5" s="1210"/>
      <c r="BT5" s="1210"/>
      <c r="BU5" s="1210"/>
      <c r="BV5" s="1210"/>
      <c r="BW5" s="1210"/>
      <c r="BX5" s="1210"/>
      <c r="BY5" s="1210"/>
      <c r="BZ5" s="1210"/>
      <c r="CA5" s="1210"/>
      <c r="CB5" s="1210"/>
      <c r="CC5" s="1210"/>
      <c r="CD5" s="1210"/>
      <c r="CE5" s="1210"/>
      <c r="CF5" s="1210"/>
      <c r="CG5" s="1210"/>
      <c r="CH5" s="1210"/>
      <c r="CI5" s="1210"/>
      <c r="CJ5" s="1210"/>
      <c r="CK5" s="1210"/>
      <c r="CL5" s="1210"/>
      <c r="CM5" s="1210"/>
      <c r="CN5" s="1210"/>
      <c r="CO5" s="1210"/>
      <c r="CP5" s="1210"/>
      <c r="CQ5" s="1210"/>
      <c r="CR5" s="1210"/>
      <c r="CS5" s="1210"/>
      <c r="CT5" s="1210"/>
      <c r="CU5" s="1210"/>
      <c r="CV5" s="1210"/>
      <c r="CW5" s="1210"/>
      <c r="CX5" s="1210"/>
      <c r="CY5" s="1210"/>
      <c r="CZ5" s="1210"/>
      <c r="DA5" s="1210"/>
      <c r="DB5" s="1210"/>
      <c r="DC5" s="1210"/>
      <c r="DD5" s="1210"/>
      <c r="DE5" s="1210"/>
      <c r="DF5" s="1210"/>
      <c r="DG5" s="1210"/>
      <c r="DH5" s="1210"/>
      <c r="DI5" s="1210"/>
      <c r="DJ5" s="1210"/>
      <c r="DK5" s="1210"/>
      <c r="DL5" s="1210"/>
      <c r="DM5" s="1210"/>
      <c r="DN5" s="1210"/>
      <c r="DO5" s="1210"/>
      <c r="DP5" s="1210"/>
      <c r="DQ5" s="1210"/>
      <c r="DR5" s="1210"/>
      <c r="DS5" s="1210"/>
      <c r="DT5" s="1210"/>
      <c r="DU5" s="1210"/>
      <c r="DV5" s="1210"/>
      <c r="DW5" s="1210"/>
      <c r="DX5" s="1210"/>
      <c r="DY5" s="1210"/>
    </row>
    <row r="6" spans="1:129" s="1213" customFormat="1" ht="12.75" customHeight="1" x14ac:dyDescent="0.25">
      <c r="A6" s="2250"/>
      <c r="B6" s="2250"/>
      <c r="C6" s="2251"/>
      <c r="D6" s="2251"/>
      <c r="E6" s="2229"/>
      <c r="F6" s="2230"/>
      <c r="G6" s="2230"/>
      <c r="H6" s="2230"/>
      <c r="I6" s="2252"/>
      <c r="J6" s="2252"/>
      <c r="K6" s="2252"/>
      <c r="L6" s="2252"/>
      <c r="M6" s="2252"/>
      <c r="N6" s="2252"/>
      <c r="O6" s="2252"/>
      <c r="P6" s="2252"/>
      <c r="Q6" s="2252"/>
      <c r="R6" s="2252"/>
      <c r="S6" s="2252"/>
      <c r="T6" s="2252"/>
      <c r="U6" s="1212"/>
      <c r="V6" s="1212"/>
      <c r="W6" s="1212"/>
      <c r="X6" s="1212"/>
      <c r="Y6" s="1212"/>
      <c r="Z6" s="1212"/>
      <c r="AA6" s="1212"/>
      <c r="AB6" s="1212"/>
      <c r="AC6" s="1212"/>
      <c r="AD6" s="1212"/>
      <c r="AE6" s="1212"/>
      <c r="AF6" s="1212"/>
      <c r="AG6" s="1212"/>
      <c r="AH6" s="1212"/>
      <c r="AI6" s="1212"/>
      <c r="AJ6" s="1212"/>
      <c r="AK6" s="1212"/>
      <c r="AL6" s="1212"/>
      <c r="AM6" s="1212"/>
      <c r="AN6" s="1212"/>
      <c r="AO6" s="1212"/>
      <c r="AP6" s="1212"/>
      <c r="AQ6" s="1212"/>
      <c r="AR6" s="1212"/>
      <c r="AS6" s="1212"/>
      <c r="AT6" s="1212"/>
      <c r="AU6" s="1212"/>
      <c r="AV6" s="1212"/>
      <c r="AW6" s="1212"/>
      <c r="AX6" s="1212"/>
      <c r="AY6" s="1212"/>
      <c r="AZ6" s="1212"/>
      <c r="BA6" s="1212"/>
      <c r="BB6" s="1212"/>
      <c r="BC6" s="1212"/>
      <c r="BD6" s="1212"/>
      <c r="BE6" s="1212"/>
      <c r="BF6" s="1212"/>
      <c r="BG6" s="1212"/>
      <c r="BH6" s="1212"/>
      <c r="BI6" s="1212"/>
      <c r="BJ6" s="1212"/>
      <c r="BK6" s="1212"/>
      <c r="BL6" s="1212"/>
      <c r="BM6" s="1212"/>
      <c r="BN6" s="1212"/>
      <c r="BO6" s="1212"/>
      <c r="BP6" s="1212"/>
      <c r="BQ6" s="1212"/>
      <c r="BR6" s="1212"/>
      <c r="BS6" s="1212"/>
      <c r="BT6" s="1212"/>
      <c r="BU6" s="1212"/>
      <c r="BV6" s="1212"/>
      <c r="BW6" s="1212"/>
      <c r="BX6" s="1212"/>
      <c r="BY6" s="1212"/>
      <c r="BZ6" s="1212"/>
      <c r="CA6" s="1212"/>
      <c r="CB6" s="1212"/>
      <c r="CC6" s="1212"/>
      <c r="CD6" s="1212"/>
      <c r="CE6" s="1212"/>
      <c r="CF6" s="1212"/>
      <c r="CG6" s="1212"/>
      <c r="CH6" s="1212"/>
      <c r="CI6" s="1212"/>
      <c r="CJ6" s="1212"/>
      <c r="CK6" s="1212"/>
      <c r="CL6" s="1212"/>
      <c r="CM6" s="1212"/>
      <c r="CN6" s="1212"/>
      <c r="CO6" s="1212"/>
      <c r="CP6" s="1212"/>
      <c r="CQ6" s="1212"/>
      <c r="CR6" s="1212"/>
      <c r="CS6" s="1212"/>
      <c r="CT6" s="1212"/>
      <c r="CU6" s="1212"/>
      <c r="CV6" s="1212"/>
      <c r="CW6" s="1212"/>
      <c r="CX6" s="1212"/>
      <c r="CY6" s="1212"/>
      <c r="CZ6" s="1212"/>
      <c r="DA6" s="1212"/>
      <c r="DB6" s="1212"/>
      <c r="DC6" s="1212"/>
      <c r="DD6" s="1212"/>
      <c r="DE6" s="1212"/>
      <c r="DF6" s="1212"/>
      <c r="DG6" s="1212"/>
      <c r="DH6" s="1212"/>
      <c r="DI6" s="1212"/>
      <c r="DJ6" s="1212"/>
      <c r="DK6" s="1212"/>
      <c r="DL6" s="1212"/>
      <c r="DM6" s="1212"/>
      <c r="DN6" s="1212"/>
      <c r="DO6" s="1212"/>
      <c r="DP6" s="1212"/>
      <c r="DQ6" s="1212"/>
      <c r="DR6" s="1212"/>
      <c r="DS6" s="1212"/>
      <c r="DT6" s="1212"/>
      <c r="DU6" s="1212"/>
      <c r="DV6" s="1212"/>
      <c r="DW6" s="1212"/>
      <c r="DX6" s="1212"/>
      <c r="DY6" s="1212"/>
    </row>
    <row r="7" spans="1:129" s="1213" customFormat="1" ht="12.75" customHeight="1" x14ac:dyDescent="0.25">
      <c r="A7" s="2250"/>
      <c r="B7" s="2250"/>
      <c r="C7" s="2251"/>
      <c r="D7" s="2251"/>
      <c r="E7" s="2229"/>
      <c r="F7" s="2230"/>
      <c r="G7" s="2230"/>
      <c r="H7" s="2230"/>
      <c r="I7" s="2252"/>
      <c r="J7" s="2252"/>
      <c r="K7" s="2252"/>
      <c r="L7" s="2252"/>
      <c r="M7" s="2252"/>
      <c r="N7" s="2252"/>
      <c r="O7" s="2252"/>
      <c r="P7" s="2252"/>
      <c r="Q7" s="2252"/>
      <c r="R7" s="2252"/>
      <c r="S7" s="2252"/>
      <c r="T7" s="2252"/>
      <c r="U7" s="1212"/>
      <c r="V7" s="1212"/>
      <c r="W7" s="1212"/>
      <c r="X7" s="1212"/>
      <c r="Y7" s="1212"/>
      <c r="Z7" s="1212"/>
      <c r="AA7" s="1212"/>
      <c r="AB7" s="1212"/>
      <c r="AC7" s="1212"/>
      <c r="AD7" s="1212"/>
      <c r="AE7" s="1212"/>
      <c r="AF7" s="1212"/>
      <c r="AG7" s="1212"/>
      <c r="AH7" s="1212"/>
      <c r="AI7" s="1212"/>
      <c r="AJ7" s="1212"/>
      <c r="AK7" s="1212"/>
      <c r="AL7" s="1212"/>
      <c r="AM7" s="1212"/>
      <c r="AN7" s="1212"/>
      <c r="AO7" s="1212"/>
      <c r="AP7" s="1212"/>
      <c r="AQ7" s="1212"/>
      <c r="AR7" s="1212"/>
      <c r="AS7" s="1212"/>
      <c r="AT7" s="1212"/>
      <c r="AU7" s="1212"/>
      <c r="AV7" s="1212"/>
      <c r="AW7" s="1212"/>
      <c r="AX7" s="1212"/>
      <c r="AY7" s="1212"/>
      <c r="AZ7" s="1212"/>
      <c r="BA7" s="1212"/>
      <c r="BB7" s="1212"/>
      <c r="BC7" s="1212"/>
      <c r="BD7" s="1212"/>
      <c r="BE7" s="1212"/>
      <c r="BF7" s="1212"/>
      <c r="BG7" s="1212"/>
      <c r="BH7" s="1212"/>
      <c r="BI7" s="1212"/>
      <c r="BJ7" s="1212"/>
      <c r="BK7" s="1212"/>
      <c r="BL7" s="1212"/>
      <c r="BM7" s="1212"/>
      <c r="BN7" s="1212"/>
      <c r="BO7" s="1212"/>
      <c r="BP7" s="1212"/>
      <c r="BQ7" s="1212"/>
      <c r="BR7" s="1212"/>
      <c r="BS7" s="1212"/>
      <c r="BT7" s="1212"/>
      <c r="BU7" s="1212"/>
      <c r="BV7" s="1212"/>
      <c r="BW7" s="1212"/>
      <c r="BX7" s="1212"/>
      <c r="BY7" s="1212"/>
      <c r="BZ7" s="1212"/>
      <c r="CA7" s="1212"/>
      <c r="CB7" s="1212"/>
      <c r="CC7" s="1212"/>
      <c r="CD7" s="1212"/>
      <c r="CE7" s="1212"/>
      <c r="CF7" s="1212"/>
      <c r="CG7" s="1212"/>
      <c r="CH7" s="1212"/>
      <c r="CI7" s="1212"/>
      <c r="CJ7" s="1212"/>
      <c r="CK7" s="1212"/>
      <c r="CL7" s="1212"/>
      <c r="CM7" s="1212"/>
      <c r="CN7" s="1212"/>
      <c r="CO7" s="1212"/>
      <c r="CP7" s="1212"/>
      <c r="CQ7" s="1212"/>
      <c r="CR7" s="1212"/>
      <c r="CS7" s="1212"/>
      <c r="CT7" s="1212"/>
      <c r="CU7" s="1212"/>
      <c r="CV7" s="1212"/>
      <c r="CW7" s="1212"/>
      <c r="CX7" s="1212"/>
      <c r="CY7" s="1212"/>
      <c r="CZ7" s="1212"/>
      <c r="DA7" s="1212"/>
      <c r="DB7" s="1212"/>
      <c r="DC7" s="1212"/>
      <c r="DD7" s="1212"/>
      <c r="DE7" s="1212"/>
      <c r="DF7" s="1212"/>
      <c r="DG7" s="1212"/>
      <c r="DH7" s="1212"/>
      <c r="DI7" s="1212"/>
      <c r="DJ7" s="1212"/>
      <c r="DK7" s="1212"/>
      <c r="DL7" s="1212"/>
      <c r="DM7" s="1212"/>
      <c r="DN7" s="1212"/>
      <c r="DO7" s="1212"/>
      <c r="DP7" s="1212"/>
      <c r="DQ7" s="1212"/>
      <c r="DR7" s="1212"/>
      <c r="DS7" s="1212"/>
      <c r="DT7" s="1212"/>
      <c r="DU7" s="1212"/>
      <c r="DV7" s="1212"/>
      <c r="DW7" s="1212"/>
      <c r="DX7" s="1212"/>
      <c r="DY7" s="1212"/>
    </row>
    <row r="8" spans="1:129" s="1213" customFormat="1" ht="12.75" customHeight="1" x14ac:dyDescent="0.25">
      <c r="A8" s="2250"/>
      <c r="B8" s="2250"/>
      <c r="C8" s="2251"/>
      <c r="D8" s="2251"/>
      <c r="E8" s="2229"/>
      <c r="F8" s="2230"/>
      <c r="G8" s="2230"/>
      <c r="H8" s="2230"/>
      <c r="I8" s="2252"/>
      <c r="J8" s="2252"/>
      <c r="K8" s="2252"/>
      <c r="L8" s="2252"/>
      <c r="M8" s="2252"/>
      <c r="N8" s="2252"/>
      <c r="O8" s="2252"/>
      <c r="P8" s="2252"/>
      <c r="Q8" s="2252"/>
      <c r="R8" s="2252"/>
      <c r="S8" s="2252"/>
      <c r="T8" s="2252"/>
      <c r="U8" s="1212"/>
      <c r="V8" s="1212"/>
      <c r="W8" s="1212"/>
      <c r="X8" s="1212"/>
      <c r="Y8" s="1212"/>
      <c r="Z8" s="1212"/>
      <c r="AA8" s="1212"/>
      <c r="AB8" s="1212"/>
      <c r="AC8" s="1212"/>
      <c r="AD8" s="1212"/>
      <c r="AE8" s="1212"/>
      <c r="AF8" s="1212"/>
      <c r="AG8" s="1212"/>
      <c r="AH8" s="1212"/>
      <c r="AI8" s="1212"/>
      <c r="AJ8" s="1212"/>
      <c r="AK8" s="1212"/>
      <c r="AL8" s="1212"/>
      <c r="AM8" s="1212"/>
      <c r="AN8" s="1212"/>
      <c r="AO8" s="1212"/>
      <c r="AP8" s="1212"/>
      <c r="AQ8" s="1212"/>
      <c r="AR8" s="1212"/>
      <c r="AS8" s="1212"/>
      <c r="AT8" s="1212"/>
      <c r="AU8" s="1212"/>
      <c r="AV8" s="1212"/>
      <c r="AW8" s="1212"/>
      <c r="AX8" s="1212"/>
      <c r="AY8" s="1212"/>
      <c r="AZ8" s="1212"/>
      <c r="BA8" s="1212"/>
      <c r="BB8" s="1212"/>
      <c r="BC8" s="1212"/>
      <c r="BD8" s="1212"/>
      <c r="BE8" s="1212"/>
      <c r="BF8" s="1212"/>
      <c r="BG8" s="1212"/>
      <c r="BH8" s="1212"/>
      <c r="BI8" s="1212"/>
      <c r="BJ8" s="1212"/>
      <c r="BK8" s="1212"/>
      <c r="BL8" s="1212"/>
      <c r="BM8" s="1212"/>
      <c r="BN8" s="1212"/>
      <c r="BO8" s="1212"/>
      <c r="BP8" s="1212"/>
      <c r="BQ8" s="1212"/>
      <c r="BR8" s="1212"/>
      <c r="BS8" s="1212"/>
      <c r="BT8" s="1212"/>
      <c r="BU8" s="1212"/>
      <c r="BV8" s="1212"/>
      <c r="BW8" s="1212"/>
      <c r="BX8" s="1212"/>
      <c r="BY8" s="1212"/>
      <c r="BZ8" s="1212"/>
      <c r="CA8" s="1212"/>
      <c r="CB8" s="1212"/>
      <c r="CC8" s="1212"/>
      <c r="CD8" s="1212"/>
      <c r="CE8" s="1212"/>
      <c r="CF8" s="1212"/>
      <c r="CG8" s="1212"/>
      <c r="CH8" s="1212"/>
      <c r="CI8" s="1212"/>
      <c r="CJ8" s="1212"/>
      <c r="CK8" s="1212"/>
      <c r="CL8" s="1212"/>
      <c r="CM8" s="1212"/>
      <c r="CN8" s="1212"/>
      <c r="CO8" s="1212"/>
      <c r="CP8" s="1212"/>
      <c r="CQ8" s="1212"/>
      <c r="CR8" s="1212"/>
      <c r="CS8" s="1212"/>
      <c r="CT8" s="1212"/>
      <c r="CU8" s="1212"/>
      <c r="CV8" s="1212"/>
      <c r="CW8" s="1212"/>
      <c r="CX8" s="1212"/>
      <c r="CY8" s="1212"/>
      <c r="CZ8" s="1212"/>
      <c r="DA8" s="1212"/>
      <c r="DB8" s="1212"/>
      <c r="DC8" s="1212"/>
      <c r="DD8" s="1212"/>
      <c r="DE8" s="1212"/>
      <c r="DF8" s="1212"/>
      <c r="DG8" s="1212"/>
      <c r="DH8" s="1212"/>
      <c r="DI8" s="1212"/>
      <c r="DJ8" s="1212"/>
      <c r="DK8" s="1212"/>
      <c r="DL8" s="1212"/>
      <c r="DM8" s="1212"/>
      <c r="DN8" s="1212"/>
      <c r="DO8" s="1212"/>
      <c r="DP8" s="1212"/>
      <c r="DQ8" s="1212"/>
      <c r="DR8" s="1212"/>
      <c r="DS8" s="1212"/>
      <c r="DT8" s="1212"/>
      <c r="DU8" s="1212"/>
      <c r="DV8" s="1212"/>
      <c r="DW8" s="1212"/>
      <c r="DX8" s="1212"/>
      <c r="DY8" s="1212"/>
    </row>
    <row r="9" spans="1:129" s="1213" customFormat="1" ht="60" customHeight="1" x14ac:dyDescent="0.25">
      <c r="A9" s="2250"/>
      <c r="B9" s="2250"/>
      <c r="C9" s="2251"/>
      <c r="D9" s="2251"/>
      <c r="E9" s="2229"/>
      <c r="F9" s="2230"/>
      <c r="G9" s="2230"/>
      <c r="H9" s="2230"/>
      <c r="I9" s="2252"/>
      <c r="J9" s="2252"/>
      <c r="K9" s="2252"/>
      <c r="L9" s="2252"/>
      <c r="M9" s="2252"/>
      <c r="N9" s="2252"/>
      <c r="O9" s="2252"/>
      <c r="P9" s="2252"/>
      <c r="Q9" s="2252"/>
      <c r="R9" s="2252"/>
      <c r="S9" s="2252"/>
      <c r="T9" s="2252"/>
      <c r="U9" s="1212"/>
      <c r="V9" s="1212"/>
      <c r="W9" s="1212"/>
      <c r="X9" s="1212"/>
      <c r="Y9" s="1212"/>
      <c r="Z9" s="1212"/>
      <c r="AA9" s="1212"/>
      <c r="AB9" s="1212"/>
      <c r="AC9" s="1212"/>
      <c r="AD9" s="1212"/>
      <c r="AE9" s="1212"/>
      <c r="AF9" s="1212"/>
      <c r="AG9" s="1212"/>
      <c r="AH9" s="1212"/>
      <c r="AI9" s="1212"/>
      <c r="AJ9" s="1212"/>
      <c r="AK9" s="1212"/>
      <c r="AL9" s="1212"/>
      <c r="AM9" s="1212"/>
      <c r="AN9" s="1212"/>
      <c r="AO9" s="1212"/>
      <c r="AP9" s="1212"/>
      <c r="AQ9" s="1212"/>
      <c r="AR9" s="1212"/>
      <c r="AS9" s="1212"/>
      <c r="AT9" s="1212"/>
      <c r="AU9" s="1212"/>
      <c r="AV9" s="1212"/>
      <c r="AW9" s="1212"/>
      <c r="AX9" s="1212"/>
      <c r="AY9" s="1212"/>
      <c r="AZ9" s="1212"/>
      <c r="BA9" s="1212"/>
      <c r="BB9" s="1212"/>
      <c r="BC9" s="1212"/>
      <c r="BD9" s="1212"/>
      <c r="BE9" s="1212"/>
      <c r="BF9" s="1212"/>
      <c r="BG9" s="1212"/>
      <c r="BH9" s="1212"/>
      <c r="BI9" s="1212"/>
      <c r="BJ9" s="1212"/>
      <c r="BK9" s="1212"/>
      <c r="BL9" s="1212"/>
      <c r="BM9" s="1212"/>
      <c r="BN9" s="1212"/>
      <c r="BO9" s="1212"/>
      <c r="BP9" s="1212"/>
      <c r="BQ9" s="1212"/>
      <c r="BR9" s="1212"/>
      <c r="BS9" s="1212"/>
      <c r="BT9" s="1212"/>
      <c r="BU9" s="1212"/>
      <c r="BV9" s="1212"/>
      <c r="BW9" s="1212"/>
      <c r="BX9" s="1212"/>
      <c r="BY9" s="1212"/>
      <c r="BZ9" s="1212"/>
      <c r="CA9" s="1212"/>
      <c r="CB9" s="1212"/>
      <c r="CC9" s="1212"/>
      <c r="CD9" s="1212"/>
      <c r="CE9" s="1212"/>
      <c r="CF9" s="1212"/>
      <c r="CG9" s="1212"/>
      <c r="CH9" s="1212"/>
      <c r="CI9" s="1212"/>
      <c r="CJ9" s="1212"/>
      <c r="CK9" s="1212"/>
      <c r="CL9" s="1212"/>
      <c r="CM9" s="1212"/>
      <c r="CN9" s="1212"/>
      <c r="CO9" s="1212"/>
      <c r="CP9" s="1212"/>
      <c r="CQ9" s="1212"/>
      <c r="CR9" s="1212"/>
      <c r="CS9" s="1212"/>
      <c r="CT9" s="1212"/>
      <c r="CU9" s="1212"/>
      <c r="CV9" s="1212"/>
      <c r="CW9" s="1212"/>
      <c r="CX9" s="1212"/>
      <c r="CY9" s="1212"/>
      <c r="CZ9" s="1212"/>
      <c r="DA9" s="1212"/>
      <c r="DB9" s="1212"/>
      <c r="DC9" s="1212"/>
      <c r="DD9" s="1212"/>
      <c r="DE9" s="1212"/>
      <c r="DF9" s="1212"/>
      <c r="DG9" s="1212"/>
      <c r="DH9" s="1212"/>
      <c r="DI9" s="1212"/>
      <c r="DJ9" s="1212"/>
      <c r="DK9" s="1212"/>
      <c r="DL9" s="1212"/>
      <c r="DM9" s="1212"/>
      <c r="DN9" s="1212"/>
      <c r="DO9" s="1212"/>
      <c r="DP9" s="1212"/>
      <c r="DQ9" s="1212"/>
      <c r="DR9" s="1212"/>
      <c r="DS9" s="1212"/>
      <c r="DT9" s="1212"/>
      <c r="DU9" s="1212"/>
      <c r="DV9" s="1212"/>
      <c r="DW9" s="1212"/>
      <c r="DX9" s="1212"/>
      <c r="DY9" s="1212"/>
    </row>
    <row r="10" spans="1:129" s="1213" customFormat="1" ht="27.75" customHeight="1" x14ac:dyDescent="0.25">
      <c r="A10" s="2250"/>
      <c r="B10" s="2250"/>
      <c r="C10" s="2251"/>
      <c r="D10" s="2251"/>
      <c r="E10" s="2232" t="s">
        <v>846</v>
      </c>
      <c r="F10" s="2230"/>
      <c r="G10" s="2230"/>
      <c r="H10" s="2230"/>
      <c r="I10" s="2252"/>
      <c r="J10" s="2252"/>
      <c r="K10" s="2252"/>
      <c r="L10" s="2252"/>
      <c r="M10" s="2252"/>
      <c r="N10" s="2252"/>
      <c r="O10" s="2252"/>
      <c r="P10" s="2252"/>
      <c r="Q10" s="2252"/>
      <c r="R10" s="2252"/>
      <c r="S10" s="2252"/>
      <c r="T10" s="2252"/>
      <c r="U10" s="1212"/>
      <c r="V10" s="1212"/>
      <c r="W10" s="1212"/>
      <c r="X10" s="1212"/>
      <c r="Y10" s="1212"/>
      <c r="Z10" s="1212"/>
      <c r="AA10" s="1212"/>
      <c r="AB10" s="1212"/>
      <c r="AC10" s="1212"/>
      <c r="AD10" s="1212"/>
      <c r="AE10" s="1212"/>
      <c r="AF10" s="1212"/>
      <c r="AG10" s="1212"/>
      <c r="AH10" s="1212"/>
      <c r="AI10" s="1212"/>
      <c r="AJ10" s="1212"/>
      <c r="AK10" s="1212"/>
      <c r="AL10" s="1212"/>
      <c r="AM10" s="1212"/>
      <c r="AN10" s="1212"/>
      <c r="AO10" s="1212"/>
      <c r="AP10" s="1212"/>
      <c r="AQ10" s="1212"/>
      <c r="AR10" s="1212"/>
      <c r="AS10" s="1212"/>
      <c r="AT10" s="1212"/>
      <c r="AU10" s="1212"/>
      <c r="AV10" s="1212"/>
      <c r="AW10" s="1212"/>
      <c r="AX10" s="1212"/>
      <c r="AY10" s="1212"/>
      <c r="AZ10" s="1212"/>
      <c r="BA10" s="1212"/>
      <c r="BB10" s="1212"/>
      <c r="BC10" s="1212"/>
      <c r="BD10" s="1212"/>
      <c r="BE10" s="1212"/>
      <c r="BF10" s="1212"/>
      <c r="BG10" s="1212"/>
      <c r="BH10" s="1212"/>
      <c r="BI10" s="1212"/>
      <c r="BJ10" s="1212"/>
      <c r="BK10" s="1212"/>
      <c r="BL10" s="1212"/>
      <c r="BM10" s="1212"/>
      <c r="BN10" s="1212"/>
      <c r="BO10" s="1212"/>
      <c r="BP10" s="1212"/>
      <c r="BQ10" s="1212"/>
      <c r="BR10" s="1212"/>
      <c r="BS10" s="1212"/>
      <c r="BT10" s="1212"/>
      <c r="BU10" s="1212"/>
      <c r="BV10" s="1212"/>
      <c r="BW10" s="1212"/>
      <c r="BX10" s="1212"/>
      <c r="BY10" s="1212"/>
      <c r="BZ10" s="1212"/>
      <c r="CA10" s="1212"/>
      <c r="CB10" s="1212"/>
      <c r="CC10" s="1212"/>
      <c r="CD10" s="1212"/>
      <c r="CE10" s="1212"/>
      <c r="CF10" s="1212"/>
      <c r="CG10" s="1212"/>
      <c r="CH10" s="1212"/>
      <c r="CI10" s="1212"/>
      <c r="CJ10" s="1212"/>
      <c r="CK10" s="1212"/>
      <c r="CL10" s="1212"/>
      <c r="CM10" s="1212"/>
      <c r="CN10" s="1212"/>
      <c r="CO10" s="1212"/>
      <c r="CP10" s="1212"/>
      <c r="CQ10" s="1212"/>
      <c r="CR10" s="1212"/>
      <c r="CS10" s="1212"/>
      <c r="CT10" s="1212"/>
      <c r="CU10" s="1212"/>
      <c r="CV10" s="1212"/>
      <c r="CW10" s="1212"/>
      <c r="CX10" s="1212"/>
      <c r="CY10" s="1212"/>
      <c r="CZ10" s="1212"/>
      <c r="DA10" s="1212"/>
      <c r="DB10" s="1212"/>
      <c r="DC10" s="1212"/>
      <c r="DD10" s="1212"/>
      <c r="DE10" s="1212"/>
      <c r="DF10" s="1212"/>
      <c r="DG10" s="1212"/>
      <c r="DH10" s="1212"/>
      <c r="DI10" s="1212"/>
      <c r="DJ10" s="1212"/>
      <c r="DK10" s="1212"/>
      <c r="DL10" s="1212"/>
      <c r="DM10" s="1212"/>
      <c r="DN10" s="1212"/>
      <c r="DO10" s="1212"/>
      <c r="DP10" s="1212"/>
      <c r="DQ10" s="1212"/>
      <c r="DR10" s="1212"/>
      <c r="DS10" s="1212"/>
      <c r="DT10" s="1212"/>
      <c r="DU10" s="1212"/>
      <c r="DV10" s="1212"/>
      <c r="DW10" s="1212"/>
      <c r="DX10" s="1212"/>
      <c r="DY10" s="1212"/>
    </row>
    <row r="11" spans="1:129" s="1213" customFormat="1" ht="12.75" customHeight="1" x14ac:dyDescent="0.25">
      <c r="A11" s="2250"/>
      <c r="B11" s="2250"/>
      <c r="C11" s="2251"/>
      <c r="D11" s="2251"/>
      <c r="E11" s="2232"/>
      <c r="F11" s="2230"/>
      <c r="G11" s="2230"/>
      <c r="H11" s="2230"/>
      <c r="I11" s="2252"/>
      <c r="J11" s="2252"/>
      <c r="K11" s="2252"/>
      <c r="L11" s="2252"/>
      <c r="M11" s="2252"/>
      <c r="N11" s="2252"/>
      <c r="O11" s="2252"/>
      <c r="P11" s="2252"/>
      <c r="Q11" s="2252"/>
      <c r="R11" s="2252"/>
      <c r="S11" s="2252"/>
      <c r="T11" s="2252"/>
      <c r="U11" s="1212"/>
      <c r="V11" s="1212"/>
      <c r="W11" s="1212"/>
      <c r="X11" s="1212"/>
      <c r="Y11" s="1212"/>
      <c r="Z11" s="1212"/>
      <c r="AA11" s="1212"/>
      <c r="AB11" s="1212"/>
      <c r="AC11" s="1212"/>
      <c r="AD11" s="1212"/>
      <c r="AE11" s="1212"/>
      <c r="AF11" s="1212"/>
      <c r="AG11" s="1212"/>
      <c r="AH11" s="1212"/>
      <c r="AI11" s="1212"/>
      <c r="AJ11" s="1212"/>
      <c r="AK11" s="1212"/>
      <c r="AL11" s="1212"/>
      <c r="AM11" s="1212"/>
      <c r="AN11" s="1212"/>
      <c r="AO11" s="1212"/>
      <c r="AP11" s="1212"/>
      <c r="AQ11" s="1212"/>
      <c r="AR11" s="1212"/>
      <c r="AS11" s="1212"/>
      <c r="AT11" s="1212"/>
      <c r="AU11" s="1212"/>
      <c r="AV11" s="1212"/>
      <c r="AW11" s="1212"/>
      <c r="AX11" s="1212"/>
      <c r="AY11" s="1212"/>
      <c r="AZ11" s="1212"/>
      <c r="BA11" s="1212"/>
      <c r="BB11" s="1212"/>
      <c r="BC11" s="1212"/>
      <c r="BD11" s="1212"/>
      <c r="BE11" s="1212"/>
      <c r="BF11" s="1212"/>
      <c r="BG11" s="1212"/>
      <c r="BH11" s="1212"/>
      <c r="BI11" s="1212"/>
      <c r="BJ11" s="1212"/>
      <c r="BK11" s="1212"/>
      <c r="BL11" s="1212"/>
      <c r="BM11" s="1212"/>
      <c r="BN11" s="1212"/>
      <c r="BO11" s="1212"/>
      <c r="BP11" s="1212"/>
      <c r="BQ11" s="1212"/>
      <c r="BR11" s="1212"/>
      <c r="BS11" s="1212"/>
      <c r="BT11" s="1212"/>
      <c r="BU11" s="1212"/>
      <c r="BV11" s="1212"/>
      <c r="BW11" s="1212"/>
      <c r="BX11" s="1212"/>
      <c r="BY11" s="1212"/>
      <c r="BZ11" s="1212"/>
      <c r="CA11" s="1212"/>
      <c r="CB11" s="1212"/>
      <c r="CC11" s="1212"/>
      <c r="CD11" s="1212"/>
      <c r="CE11" s="1212"/>
      <c r="CF11" s="1212"/>
      <c r="CG11" s="1212"/>
      <c r="CH11" s="1212"/>
      <c r="CI11" s="1212"/>
      <c r="CJ11" s="1212"/>
      <c r="CK11" s="1212"/>
      <c r="CL11" s="1212"/>
      <c r="CM11" s="1212"/>
      <c r="CN11" s="1212"/>
      <c r="CO11" s="1212"/>
      <c r="CP11" s="1212"/>
      <c r="CQ11" s="1212"/>
      <c r="CR11" s="1212"/>
      <c r="CS11" s="1212"/>
      <c r="CT11" s="1212"/>
      <c r="CU11" s="1212"/>
      <c r="CV11" s="1212"/>
      <c r="CW11" s="1212"/>
      <c r="CX11" s="1212"/>
      <c r="CY11" s="1212"/>
      <c r="CZ11" s="1212"/>
      <c r="DA11" s="1212"/>
      <c r="DB11" s="1212"/>
      <c r="DC11" s="1212"/>
      <c r="DD11" s="1212"/>
      <c r="DE11" s="1212"/>
      <c r="DF11" s="1212"/>
      <c r="DG11" s="1212"/>
      <c r="DH11" s="1212"/>
      <c r="DI11" s="1212"/>
      <c r="DJ11" s="1212"/>
      <c r="DK11" s="1212"/>
      <c r="DL11" s="1212"/>
      <c r="DM11" s="1212"/>
      <c r="DN11" s="1212"/>
      <c r="DO11" s="1212"/>
      <c r="DP11" s="1212"/>
      <c r="DQ11" s="1212"/>
      <c r="DR11" s="1212"/>
      <c r="DS11" s="1212"/>
      <c r="DT11" s="1212"/>
      <c r="DU11" s="1212"/>
      <c r="DV11" s="1212"/>
      <c r="DW11" s="1212"/>
      <c r="DX11" s="1212"/>
      <c r="DY11" s="1212"/>
    </row>
    <row r="12" spans="1:129" s="1213" customFormat="1" ht="12.75" customHeight="1" x14ac:dyDescent="0.25">
      <c r="A12" s="2250"/>
      <c r="B12" s="2250"/>
      <c r="C12" s="2251"/>
      <c r="D12" s="2251"/>
      <c r="E12" s="2232"/>
      <c r="F12" s="1214"/>
      <c r="G12" s="1215"/>
      <c r="H12" s="1216"/>
      <c r="I12" s="1215"/>
      <c r="J12" s="1215"/>
      <c r="K12" s="1215"/>
      <c r="L12" s="1215"/>
      <c r="M12" s="1215"/>
      <c r="N12" s="1215"/>
      <c r="O12" s="1215"/>
      <c r="P12" s="1215"/>
      <c r="Q12" s="1215"/>
      <c r="R12" s="1215"/>
      <c r="S12" s="1215"/>
      <c r="T12" s="1216"/>
      <c r="U12" s="1212"/>
      <c r="V12" s="1212"/>
      <c r="W12" s="1212"/>
      <c r="X12" s="1212"/>
      <c r="Y12" s="1212"/>
      <c r="Z12" s="1212"/>
      <c r="AA12" s="1212"/>
      <c r="AB12" s="1212"/>
      <c r="AC12" s="1212"/>
      <c r="AD12" s="1212"/>
      <c r="AE12" s="1212"/>
      <c r="AF12" s="1212"/>
      <c r="AG12" s="1212"/>
      <c r="AH12" s="1212"/>
      <c r="AI12" s="1212"/>
      <c r="AJ12" s="1212"/>
      <c r="AK12" s="1212"/>
      <c r="AL12" s="1212"/>
      <c r="AM12" s="1212"/>
      <c r="AN12" s="1212"/>
      <c r="AO12" s="1212"/>
      <c r="AP12" s="1212"/>
      <c r="AQ12" s="1212"/>
      <c r="AR12" s="1212"/>
      <c r="AS12" s="1212"/>
      <c r="AT12" s="1212"/>
      <c r="AU12" s="1212"/>
      <c r="AV12" s="1212"/>
      <c r="AW12" s="1212"/>
      <c r="AX12" s="1212"/>
      <c r="AY12" s="1212"/>
      <c r="AZ12" s="1212"/>
      <c r="BA12" s="1212"/>
      <c r="BB12" s="1212"/>
      <c r="BC12" s="1212"/>
      <c r="BD12" s="1212"/>
      <c r="BE12" s="1212"/>
      <c r="BF12" s="1212"/>
      <c r="BG12" s="1212"/>
      <c r="BH12" s="1212"/>
      <c r="BI12" s="1212"/>
      <c r="BJ12" s="1212"/>
      <c r="BK12" s="1212"/>
      <c r="BL12" s="1212"/>
      <c r="BM12" s="1212"/>
      <c r="BN12" s="1212"/>
      <c r="BO12" s="1212"/>
      <c r="BP12" s="1212"/>
      <c r="BQ12" s="1212"/>
      <c r="BR12" s="1212"/>
      <c r="BS12" s="1212"/>
      <c r="BT12" s="1212"/>
      <c r="BU12" s="1212"/>
      <c r="BV12" s="1212"/>
      <c r="BW12" s="1212"/>
      <c r="BX12" s="1212"/>
      <c r="BY12" s="1212"/>
      <c r="BZ12" s="1212"/>
      <c r="CA12" s="1212"/>
      <c r="CB12" s="1212"/>
      <c r="CC12" s="1212"/>
      <c r="CD12" s="1212"/>
      <c r="CE12" s="1212"/>
      <c r="CF12" s="1212"/>
      <c r="CG12" s="1212"/>
      <c r="CH12" s="1212"/>
      <c r="CI12" s="1212"/>
      <c r="CJ12" s="1212"/>
      <c r="CK12" s="1212"/>
      <c r="CL12" s="1212"/>
      <c r="CM12" s="1212"/>
      <c r="CN12" s="1212"/>
      <c r="CO12" s="1212"/>
      <c r="CP12" s="1212"/>
      <c r="CQ12" s="1212"/>
      <c r="CR12" s="1212"/>
      <c r="CS12" s="1212"/>
      <c r="CT12" s="1212"/>
      <c r="CU12" s="1212"/>
      <c r="CV12" s="1212"/>
      <c r="CW12" s="1212"/>
      <c r="CX12" s="1212"/>
      <c r="CY12" s="1212"/>
      <c r="CZ12" s="1212"/>
      <c r="DA12" s="1212"/>
      <c r="DB12" s="1212"/>
      <c r="DC12" s="1212"/>
      <c r="DD12" s="1212"/>
      <c r="DE12" s="1212"/>
      <c r="DF12" s="1212"/>
      <c r="DG12" s="1212"/>
      <c r="DH12" s="1212"/>
      <c r="DI12" s="1212"/>
      <c r="DJ12" s="1212"/>
      <c r="DK12" s="1212"/>
      <c r="DL12" s="1212"/>
      <c r="DM12" s="1212"/>
      <c r="DN12" s="1212"/>
      <c r="DO12" s="1212"/>
      <c r="DP12" s="1212"/>
      <c r="DQ12" s="1212"/>
      <c r="DR12" s="1212"/>
      <c r="DS12" s="1212"/>
      <c r="DT12" s="1212"/>
      <c r="DU12" s="1212"/>
      <c r="DV12" s="1212"/>
      <c r="DW12" s="1212"/>
      <c r="DX12" s="1212"/>
      <c r="DY12" s="1212"/>
    </row>
    <row r="13" spans="1:129" s="1213" customFormat="1" ht="12.75" customHeight="1" x14ac:dyDescent="0.25">
      <c r="A13" s="1217"/>
      <c r="B13" s="1218"/>
      <c r="C13" s="2251"/>
      <c r="D13" s="2251"/>
      <c r="E13" s="2232"/>
      <c r="F13" s="1214"/>
      <c r="G13" s="1215"/>
      <c r="H13" s="1216"/>
      <c r="I13" s="1215"/>
      <c r="J13" s="1215"/>
      <c r="K13" s="1215"/>
      <c r="L13" s="1215"/>
      <c r="M13" s="1215"/>
      <c r="N13" s="1215"/>
      <c r="O13" s="1215"/>
      <c r="P13" s="1215"/>
      <c r="Q13" s="1215"/>
      <c r="R13" s="1215"/>
      <c r="S13" s="1215"/>
      <c r="T13" s="1216"/>
      <c r="U13" s="1212"/>
      <c r="V13" s="1212"/>
      <c r="W13" s="1212"/>
      <c r="X13" s="1212"/>
      <c r="Y13" s="1212"/>
      <c r="Z13" s="1212"/>
      <c r="AA13" s="1212"/>
      <c r="AB13" s="1212"/>
      <c r="AC13" s="1212"/>
      <c r="AD13" s="1212"/>
      <c r="AE13" s="1212"/>
      <c r="AF13" s="1212"/>
      <c r="AG13" s="1212"/>
      <c r="AH13" s="1212"/>
      <c r="AI13" s="1212"/>
      <c r="AJ13" s="1212"/>
      <c r="AK13" s="1212"/>
      <c r="AL13" s="1212"/>
      <c r="AM13" s="1212"/>
      <c r="AN13" s="1212"/>
      <c r="AO13" s="1212"/>
      <c r="AP13" s="1212"/>
      <c r="AQ13" s="1212"/>
      <c r="AR13" s="1212"/>
      <c r="AS13" s="1212"/>
      <c r="AT13" s="1212"/>
      <c r="AU13" s="1212"/>
      <c r="AV13" s="1212"/>
      <c r="AW13" s="1212"/>
      <c r="AX13" s="1212"/>
      <c r="AY13" s="1212"/>
      <c r="AZ13" s="1212"/>
      <c r="BA13" s="1212"/>
      <c r="BB13" s="1212"/>
      <c r="BC13" s="1212"/>
      <c r="BD13" s="1212"/>
      <c r="BE13" s="1212"/>
      <c r="BF13" s="1212"/>
      <c r="BG13" s="1212"/>
      <c r="BH13" s="1212"/>
      <c r="BI13" s="1212"/>
      <c r="BJ13" s="1212"/>
      <c r="BK13" s="1212"/>
      <c r="BL13" s="1212"/>
      <c r="BM13" s="1212"/>
      <c r="BN13" s="1212"/>
      <c r="BO13" s="1212"/>
      <c r="BP13" s="1212"/>
      <c r="BQ13" s="1212"/>
      <c r="BR13" s="1212"/>
      <c r="BS13" s="1212"/>
      <c r="BT13" s="1212"/>
      <c r="BU13" s="1212"/>
      <c r="BV13" s="1212"/>
      <c r="BW13" s="1212"/>
      <c r="BX13" s="1212"/>
      <c r="BY13" s="1212"/>
      <c r="BZ13" s="1212"/>
      <c r="CA13" s="1212"/>
      <c r="CB13" s="1212"/>
      <c r="CC13" s="1212"/>
      <c r="CD13" s="1212"/>
      <c r="CE13" s="1212"/>
      <c r="CF13" s="1212"/>
      <c r="CG13" s="1212"/>
      <c r="CH13" s="1212"/>
      <c r="CI13" s="1212"/>
      <c r="CJ13" s="1212"/>
      <c r="CK13" s="1212"/>
      <c r="CL13" s="1212"/>
      <c r="CM13" s="1212"/>
      <c r="CN13" s="1212"/>
      <c r="CO13" s="1212"/>
      <c r="CP13" s="1212"/>
      <c r="CQ13" s="1212"/>
      <c r="CR13" s="1212"/>
      <c r="CS13" s="1212"/>
      <c r="CT13" s="1212"/>
      <c r="CU13" s="1212"/>
      <c r="CV13" s="1212"/>
      <c r="CW13" s="1212"/>
      <c r="CX13" s="1212"/>
      <c r="CY13" s="1212"/>
      <c r="CZ13" s="1212"/>
      <c r="DA13" s="1212"/>
      <c r="DB13" s="1212"/>
      <c r="DC13" s="1212"/>
      <c r="DD13" s="1212"/>
      <c r="DE13" s="1212"/>
      <c r="DF13" s="1212"/>
      <c r="DG13" s="1212"/>
      <c r="DH13" s="1212"/>
      <c r="DI13" s="1212"/>
      <c r="DJ13" s="1212"/>
      <c r="DK13" s="1212"/>
      <c r="DL13" s="1212"/>
      <c r="DM13" s="1212"/>
      <c r="DN13" s="1212"/>
      <c r="DO13" s="1212"/>
      <c r="DP13" s="1212"/>
      <c r="DQ13" s="1212"/>
      <c r="DR13" s="1212"/>
      <c r="DS13" s="1212"/>
      <c r="DT13" s="1212"/>
      <c r="DU13" s="1212"/>
      <c r="DV13" s="1212"/>
      <c r="DW13" s="1212"/>
      <c r="DX13" s="1212"/>
      <c r="DY13" s="1212"/>
    </row>
    <row r="14" spans="1:129" s="1213" customFormat="1" ht="12.75" customHeight="1" x14ac:dyDescent="0.25">
      <c r="A14" s="1217"/>
      <c r="B14" s="1218"/>
      <c r="C14" s="2251"/>
      <c r="D14" s="2251"/>
      <c r="E14" s="2232"/>
      <c r="F14" s="1214"/>
      <c r="G14" s="1215"/>
      <c r="H14" s="1216"/>
      <c r="I14" s="1215"/>
      <c r="J14" s="1215"/>
      <c r="K14" s="1215"/>
      <c r="L14" s="1215"/>
      <c r="M14" s="1215"/>
      <c r="N14" s="1215"/>
      <c r="O14" s="1215"/>
      <c r="P14" s="1215"/>
      <c r="Q14" s="1215"/>
      <c r="R14" s="1215"/>
      <c r="S14" s="1215"/>
      <c r="T14" s="1216"/>
      <c r="U14" s="1212"/>
      <c r="V14" s="1212"/>
      <c r="W14" s="1212"/>
      <c r="X14" s="1212"/>
      <c r="Y14" s="1212"/>
      <c r="Z14" s="1212"/>
      <c r="AA14" s="1212"/>
      <c r="AB14" s="1212"/>
      <c r="AC14" s="1212"/>
      <c r="AD14" s="1212"/>
      <c r="AE14" s="1212"/>
      <c r="AF14" s="1212"/>
      <c r="AG14" s="1212"/>
      <c r="AH14" s="1212"/>
      <c r="AI14" s="1212"/>
      <c r="AJ14" s="1212"/>
      <c r="AK14" s="1212"/>
      <c r="AL14" s="1212"/>
      <c r="AM14" s="1212"/>
      <c r="AN14" s="1212"/>
      <c r="AO14" s="1212"/>
      <c r="AP14" s="1212"/>
      <c r="AQ14" s="1212"/>
      <c r="AR14" s="1212"/>
      <c r="AS14" s="1212"/>
      <c r="AT14" s="1212"/>
      <c r="AU14" s="1212"/>
      <c r="AV14" s="1212"/>
      <c r="AW14" s="1212"/>
      <c r="AX14" s="1212"/>
      <c r="AY14" s="1212"/>
      <c r="AZ14" s="1212"/>
      <c r="BA14" s="1212"/>
      <c r="BB14" s="1212"/>
      <c r="BC14" s="1212"/>
      <c r="BD14" s="1212"/>
      <c r="BE14" s="1212"/>
      <c r="BF14" s="1212"/>
      <c r="BG14" s="1212"/>
      <c r="BH14" s="1212"/>
      <c r="BI14" s="1212"/>
      <c r="BJ14" s="1212"/>
      <c r="BK14" s="1212"/>
      <c r="BL14" s="1212"/>
      <c r="BM14" s="1212"/>
      <c r="BN14" s="1212"/>
      <c r="BO14" s="1212"/>
      <c r="BP14" s="1212"/>
      <c r="BQ14" s="1212"/>
      <c r="BR14" s="1212"/>
      <c r="BS14" s="1212"/>
      <c r="BT14" s="1212"/>
      <c r="BU14" s="1212"/>
      <c r="BV14" s="1212"/>
      <c r="BW14" s="1212"/>
      <c r="BX14" s="1212"/>
      <c r="BY14" s="1212"/>
      <c r="BZ14" s="1212"/>
      <c r="CA14" s="1212"/>
      <c r="CB14" s="1212"/>
      <c r="CC14" s="1212"/>
      <c r="CD14" s="1212"/>
      <c r="CE14" s="1212"/>
      <c r="CF14" s="1212"/>
      <c r="CG14" s="1212"/>
      <c r="CH14" s="1212"/>
      <c r="CI14" s="1212"/>
      <c r="CJ14" s="1212"/>
      <c r="CK14" s="1212"/>
      <c r="CL14" s="1212"/>
      <c r="CM14" s="1212"/>
      <c r="CN14" s="1212"/>
      <c r="CO14" s="1212"/>
      <c r="CP14" s="1212"/>
      <c r="CQ14" s="1212"/>
      <c r="CR14" s="1212"/>
      <c r="CS14" s="1212"/>
      <c r="CT14" s="1212"/>
      <c r="CU14" s="1212"/>
      <c r="CV14" s="1212"/>
      <c r="CW14" s="1212"/>
      <c r="CX14" s="1212"/>
      <c r="CY14" s="1212"/>
      <c r="CZ14" s="1212"/>
      <c r="DA14" s="1212"/>
      <c r="DB14" s="1212"/>
      <c r="DC14" s="1212"/>
      <c r="DD14" s="1212"/>
      <c r="DE14" s="1212"/>
      <c r="DF14" s="1212"/>
      <c r="DG14" s="1212"/>
      <c r="DH14" s="1212"/>
      <c r="DI14" s="1212"/>
      <c r="DJ14" s="1212"/>
      <c r="DK14" s="1212"/>
      <c r="DL14" s="1212"/>
      <c r="DM14" s="1212"/>
      <c r="DN14" s="1212"/>
      <c r="DO14" s="1212"/>
      <c r="DP14" s="1212"/>
      <c r="DQ14" s="1212"/>
      <c r="DR14" s="1212"/>
      <c r="DS14" s="1212"/>
      <c r="DT14" s="1212"/>
      <c r="DU14" s="1212"/>
      <c r="DV14" s="1212"/>
      <c r="DW14" s="1212"/>
      <c r="DX14" s="1212"/>
      <c r="DY14" s="1212"/>
    </row>
    <row r="15" spans="1:129" s="1213" customFormat="1" ht="12.75" customHeight="1" x14ac:dyDescent="0.25">
      <c r="A15" s="1217"/>
      <c r="B15" s="1218"/>
      <c r="C15" s="2251"/>
      <c r="D15" s="2251"/>
      <c r="E15" s="2232"/>
      <c r="F15" s="1214"/>
      <c r="G15" s="1215"/>
      <c r="H15" s="1216"/>
      <c r="I15" s="1215"/>
      <c r="J15" s="1215"/>
      <c r="K15" s="1215"/>
      <c r="L15" s="1215"/>
      <c r="M15" s="1215"/>
      <c r="N15" s="1215"/>
      <c r="O15" s="1215"/>
      <c r="P15" s="1215"/>
      <c r="Q15" s="1215"/>
      <c r="R15" s="1215"/>
      <c r="S15" s="1215"/>
      <c r="T15" s="1216"/>
      <c r="U15" s="1212"/>
      <c r="V15" s="1212"/>
      <c r="W15" s="1212"/>
      <c r="X15" s="1212"/>
      <c r="Y15" s="1212"/>
      <c r="Z15" s="1212"/>
      <c r="AA15" s="1212"/>
      <c r="AB15" s="1212"/>
      <c r="AC15" s="1212"/>
      <c r="AD15" s="1212"/>
      <c r="AE15" s="1212"/>
      <c r="AF15" s="1212"/>
      <c r="AG15" s="1212"/>
      <c r="AH15" s="1212"/>
      <c r="AI15" s="1212"/>
      <c r="AJ15" s="1212"/>
      <c r="AK15" s="1212"/>
      <c r="AL15" s="1212"/>
      <c r="AM15" s="1212"/>
      <c r="AN15" s="1212"/>
      <c r="AO15" s="1212"/>
      <c r="AP15" s="1212"/>
      <c r="AQ15" s="1212"/>
      <c r="AR15" s="1212"/>
      <c r="AS15" s="1212"/>
      <c r="AT15" s="1212"/>
      <c r="AU15" s="1212"/>
      <c r="AV15" s="1212"/>
      <c r="AW15" s="1212"/>
      <c r="AX15" s="1212"/>
      <c r="AY15" s="1212"/>
      <c r="AZ15" s="1212"/>
      <c r="BA15" s="1212"/>
      <c r="BB15" s="1212"/>
      <c r="BC15" s="1212"/>
      <c r="BD15" s="1212"/>
      <c r="BE15" s="1212"/>
      <c r="BF15" s="1212"/>
      <c r="BG15" s="1212"/>
      <c r="BH15" s="1212"/>
      <c r="BI15" s="1212"/>
      <c r="BJ15" s="1212"/>
      <c r="BK15" s="1212"/>
      <c r="BL15" s="1212"/>
      <c r="BM15" s="1212"/>
      <c r="BN15" s="1212"/>
      <c r="BO15" s="1212"/>
      <c r="BP15" s="1212"/>
      <c r="BQ15" s="1212"/>
      <c r="BR15" s="1212"/>
      <c r="BS15" s="1212"/>
      <c r="BT15" s="1212"/>
      <c r="BU15" s="1212"/>
      <c r="BV15" s="1212"/>
      <c r="BW15" s="1212"/>
      <c r="BX15" s="1212"/>
      <c r="BY15" s="1212"/>
      <c r="BZ15" s="1212"/>
      <c r="CA15" s="1212"/>
      <c r="CB15" s="1212"/>
      <c r="CC15" s="1212"/>
      <c r="CD15" s="1212"/>
      <c r="CE15" s="1212"/>
      <c r="CF15" s="1212"/>
      <c r="CG15" s="1212"/>
      <c r="CH15" s="1212"/>
      <c r="CI15" s="1212"/>
      <c r="CJ15" s="1212"/>
      <c r="CK15" s="1212"/>
      <c r="CL15" s="1212"/>
      <c r="CM15" s="1212"/>
      <c r="CN15" s="1212"/>
      <c r="CO15" s="1212"/>
      <c r="CP15" s="1212"/>
      <c r="CQ15" s="1212"/>
      <c r="CR15" s="1212"/>
      <c r="CS15" s="1212"/>
      <c r="CT15" s="1212"/>
      <c r="CU15" s="1212"/>
      <c r="CV15" s="1212"/>
      <c r="CW15" s="1212"/>
      <c r="CX15" s="1212"/>
      <c r="CY15" s="1212"/>
      <c r="CZ15" s="1212"/>
      <c r="DA15" s="1212"/>
      <c r="DB15" s="1212"/>
      <c r="DC15" s="1212"/>
      <c r="DD15" s="1212"/>
      <c r="DE15" s="1212"/>
      <c r="DF15" s="1212"/>
      <c r="DG15" s="1212"/>
      <c r="DH15" s="1212"/>
      <c r="DI15" s="1212"/>
      <c r="DJ15" s="1212"/>
      <c r="DK15" s="1212"/>
      <c r="DL15" s="1212"/>
      <c r="DM15" s="1212"/>
      <c r="DN15" s="1212"/>
      <c r="DO15" s="1212"/>
      <c r="DP15" s="1212"/>
      <c r="DQ15" s="1212"/>
      <c r="DR15" s="1212"/>
      <c r="DS15" s="1212"/>
      <c r="DT15" s="1212"/>
      <c r="DU15" s="1212"/>
      <c r="DV15" s="1212"/>
      <c r="DW15" s="1212"/>
      <c r="DX15" s="1212"/>
      <c r="DY15" s="1212"/>
    </row>
    <row r="16" spans="1:129" s="1213" customFormat="1" ht="12.75" customHeight="1" x14ac:dyDescent="0.25">
      <c r="A16" s="1217"/>
      <c r="B16" s="1219"/>
      <c r="C16" s="2251"/>
      <c r="D16" s="2251"/>
      <c r="E16" s="2232"/>
      <c r="F16" s="1214"/>
      <c r="G16" s="1215"/>
      <c r="H16" s="1216"/>
      <c r="I16" s="1215"/>
      <c r="J16" s="1215"/>
      <c r="K16" s="1215"/>
      <c r="L16" s="1215"/>
      <c r="M16" s="1215"/>
      <c r="N16" s="1215"/>
      <c r="O16" s="1215"/>
      <c r="P16" s="1215"/>
      <c r="Q16" s="1215"/>
      <c r="R16" s="1215"/>
      <c r="S16" s="1215"/>
      <c r="T16" s="1216"/>
      <c r="U16" s="1212"/>
      <c r="V16" s="1212"/>
      <c r="W16" s="1212"/>
      <c r="X16" s="1212"/>
      <c r="Y16" s="1212"/>
      <c r="Z16" s="1212"/>
      <c r="AA16" s="1212"/>
      <c r="AB16" s="1212"/>
      <c r="AC16" s="1212"/>
      <c r="AD16" s="1212"/>
      <c r="AE16" s="1212"/>
      <c r="AF16" s="1212"/>
      <c r="AG16" s="1212"/>
      <c r="AH16" s="1212"/>
      <c r="AI16" s="1212"/>
      <c r="AJ16" s="1212"/>
      <c r="AK16" s="1212"/>
      <c r="AL16" s="1212"/>
      <c r="AM16" s="1212"/>
      <c r="AN16" s="1212"/>
      <c r="AO16" s="1212"/>
      <c r="AP16" s="1212"/>
      <c r="AQ16" s="1212"/>
      <c r="AR16" s="1212"/>
      <c r="AS16" s="1212"/>
      <c r="AT16" s="1212"/>
      <c r="AU16" s="1212"/>
      <c r="AV16" s="1212"/>
      <c r="AW16" s="1212"/>
      <c r="AX16" s="1212"/>
      <c r="AY16" s="1212"/>
      <c r="AZ16" s="1212"/>
      <c r="BA16" s="1212"/>
      <c r="BB16" s="1212"/>
      <c r="BC16" s="1212"/>
      <c r="BD16" s="1212"/>
      <c r="BE16" s="1212"/>
      <c r="BF16" s="1212"/>
      <c r="BG16" s="1212"/>
      <c r="BH16" s="1212"/>
      <c r="BI16" s="1212"/>
      <c r="BJ16" s="1212"/>
      <c r="BK16" s="1212"/>
      <c r="BL16" s="1212"/>
      <c r="BM16" s="1212"/>
      <c r="BN16" s="1212"/>
      <c r="BO16" s="1212"/>
      <c r="BP16" s="1212"/>
      <c r="BQ16" s="1212"/>
      <c r="BR16" s="1212"/>
      <c r="BS16" s="1212"/>
      <c r="BT16" s="1212"/>
      <c r="BU16" s="1212"/>
      <c r="BV16" s="1212"/>
      <c r="BW16" s="1212"/>
      <c r="BX16" s="1212"/>
      <c r="BY16" s="1212"/>
      <c r="BZ16" s="1212"/>
      <c r="CA16" s="1212"/>
      <c r="CB16" s="1212"/>
      <c r="CC16" s="1212"/>
      <c r="CD16" s="1212"/>
      <c r="CE16" s="1212"/>
      <c r="CF16" s="1212"/>
      <c r="CG16" s="1212"/>
      <c r="CH16" s="1212"/>
      <c r="CI16" s="1212"/>
      <c r="CJ16" s="1212"/>
      <c r="CK16" s="1212"/>
      <c r="CL16" s="1212"/>
      <c r="CM16" s="1212"/>
      <c r="CN16" s="1212"/>
      <c r="CO16" s="1212"/>
      <c r="CP16" s="1212"/>
      <c r="CQ16" s="1212"/>
      <c r="CR16" s="1212"/>
      <c r="CS16" s="1212"/>
      <c r="CT16" s="1212"/>
      <c r="CU16" s="1212"/>
      <c r="CV16" s="1212"/>
      <c r="CW16" s="1212"/>
      <c r="CX16" s="1212"/>
      <c r="CY16" s="1212"/>
      <c r="CZ16" s="1212"/>
      <c r="DA16" s="1212"/>
      <c r="DB16" s="1212"/>
      <c r="DC16" s="1212"/>
      <c r="DD16" s="1212"/>
      <c r="DE16" s="1212"/>
      <c r="DF16" s="1212"/>
      <c r="DG16" s="1212"/>
      <c r="DH16" s="1212"/>
      <c r="DI16" s="1212"/>
      <c r="DJ16" s="1212"/>
      <c r="DK16" s="1212"/>
      <c r="DL16" s="1212"/>
      <c r="DM16" s="1212"/>
      <c r="DN16" s="1212"/>
      <c r="DO16" s="1212"/>
      <c r="DP16" s="1212"/>
      <c r="DQ16" s="1212"/>
      <c r="DR16" s="1212"/>
      <c r="DS16" s="1212"/>
      <c r="DT16" s="1212"/>
      <c r="DU16" s="1212"/>
      <c r="DV16" s="1212"/>
      <c r="DW16" s="1212"/>
      <c r="DX16" s="1212"/>
      <c r="DY16" s="1212"/>
    </row>
    <row r="17" spans="1:129" s="1213" customFormat="1" ht="21" customHeight="1" x14ac:dyDescent="0.25">
      <c r="A17" s="1217"/>
      <c r="B17" s="1218"/>
      <c r="C17" s="1220" t="s">
        <v>39</v>
      </c>
      <c r="D17" s="1221">
        <v>1</v>
      </c>
      <c r="E17" s="2232"/>
      <c r="F17" s="1214"/>
      <c r="G17" s="1215"/>
      <c r="H17" s="1216"/>
      <c r="I17" s="1215"/>
      <c r="J17" s="1215"/>
      <c r="K17" s="1215"/>
      <c r="L17" s="1215"/>
      <c r="M17" s="1215"/>
      <c r="N17" s="1215"/>
      <c r="O17" s="1215"/>
      <c r="P17" s="1215"/>
      <c r="Q17" s="1215"/>
      <c r="R17" s="1215"/>
      <c r="S17" s="1215"/>
      <c r="T17" s="1216"/>
      <c r="U17" s="1212"/>
      <c r="V17" s="1212"/>
      <c r="W17" s="1212"/>
      <c r="X17" s="1212"/>
      <c r="Y17" s="1212"/>
      <c r="Z17" s="1212"/>
      <c r="AA17" s="1212"/>
      <c r="AB17" s="1212"/>
      <c r="AC17" s="1212"/>
      <c r="AD17" s="1212"/>
      <c r="AE17" s="1212"/>
      <c r="AF17" s="1212"/>
      <c r="AG17" s="1212"/>
      <c r="AH17" s="1212"/>
      <c r="AI17" s="1212"/>
      <c r="AJ17" s="1212"/>
      <c r="AK17" s="1212"/>
      <c r="AL17" s="1212"/>
      <c r="AM17" s="1212"/>
      <c r="AN17" s="1212"/>
      <c r="AO17" s="1212"/>
      <c r="AP17" s="1212"/>
      <c r="AQ17" s="1212"/>
      <c r="AR17" s="1212"/>
      <c r="AS17" s="1212"/>
      <c r="AT17" s="1212"/>
      <c r="AU17" s="1212"/>
      <c r="AV17" s="1212"/>
      <c r="AW17" s="1212"/>
      <c r="AX17" s="1212"/>
      <c r="AY17" s="1212"/>
      <c r="AZ17" s="1212"/>
      <c r="BA17" s="1212"/>
      <c r="BB17" s="1212"/>
      <c r="BC17" s="1212"/>
      <c r="BD17" s="1212"/>
      <c r="BE17" s="1212"/>
      <c r="BF17" s="1212"/>
      <c r="BG17" s="1212"/>
      <c r="BH17" s="1212"/>
      <c r="BI17" s="1212"/>
      <c r="BJ17" s="1212"/>
      <c r="BK17" s="1212"/>
      <c r="BL17" s="1212"/>
      <c r="BM17" s="1212"/>
      <c r="BN17" s="1212"/>
      <c r="BO17" s="1212"/>
      <c r="BP17" s="1212"/>
      <c r="BQ17" s="1212"/>
      <c r="BR17" s="1212"/>
      <c r="BS17" s="1212"/>
      <c r="BT17" s="1212"/>
      <c r="BU17" s="1212"/>
      <c r="BV17" s="1212"/>
      <c r="BW17" s="1212"/>
      <c r="BX17" s="1212"/>
      <c r="BY17" s="1212"/>
      <c r="BZ17" s="1212"/>
      <c r="CA17" s="1212"/>
      <c r="CB17" s="1212"/>
      <c r="CC17" s="1212"/>
      <c r="CD17" s="1212"/>
      <c r="CE17" s="1212"/>
      <c r="CF17" s="1212"/>
      <c r="CG17" s="1212"/>
      <c r="CH17" s="1212"/>
      <c r="CI17" s="1212"/>
      <c r="CJ17" s="1212"/>
      <c r="CK17" s="1212"/>
      <c r="CL17" s="1212"/>
      <c r="CM17" s="1212"/>
      <c r="CN17" s="1212"/>
      <c r="CO17" s="1212"/>
      <c r="CP17" s="1212"/>
      <c r="CQ17" s="1212"/>
      <c r="CR17" s="1212"/>
      <c r="CS17" s="1212"/>
      <c r="CT17" s="1212"/>
      <c r="CU17" s="1212"/>
      <c r="CV17" s="1212"/>
      <c r="CW17" s="1212"/>
      <c r="CX17" s="1212"/>
      <c r="CY17" s="1212"/>
      <c r="CZ17" s="1212"/>
      <c r="DA17" s="1212"/>
      <c r="DB17" s="1212"/>
      <c r="DC17" s="1212"/>
      <c r="DD17" s="1212"/>
      <c r="DE17" s="1212"/>
      <c r="DF17" s="1212"/>
      <c r="DG17" s="1212"/>
      <c r="DH17" s="1212"/>
      <c r="DI17" s="1212"/>
      <c r="DJ17" s="1212"/>
      <c r="DK17" s="1212"/>
      <c r="DL17" s="1212"/>
      <c r="DM17" s="1212"/>
      <c r="DN17" s="1212"/>
      <c r="DO17" s="1212"/>
      <c r="DP17" s="1212"/>
      <c r="DQ17" s="1212"/>
      <c r="DR17" s="1212"/>
      <c r="DS17" s="1212"/>
      <c r="DT17" s="1212"/>
      <c r="DU17" s="1212"/>
      <c r="DV17" s="1212"/>
      <c r="DW17" s="1212"/>
      <c r="DX17" s="1212"/>
      <c r="DY17" s="1212"/>
    </row>
    <row r="18" spans="1:129" s="1213" customFormat="1" ht="18.75" customHeight="1" x14ac:dyDescent="0.25">
      <c r="A18" s="1217"/>
      <c r="B18" s="1218"/>
      <c r="C18" s="1222" t="s">
        <v>40</v>
      </c>
      <c r="D18" s="1223">
        <v>2</v>
      </c>
      <c r="E18" s="2232"/>
      <c r="F18" s="1214"/>
      <c r="G18" s="1215"/>
      <c r="H18" s="1216"/>
      <c r="I18" s="1224"/>
      <c r="J18" s="1224"/>
      <c r="K18" s="1224"/>
      <c r="L18" s="1224"/>
      <c r="M18" s="1224"/>
      <c r="N18" s="1224"/>
      <c r="O18" s="1224"/>
      <c r="P18" s="1224"/>
      <c r="Q18" s="1224"/>
      <c r="R18" s="1224"/>
      <c r="S18" s="1224"/>
      <c r="T18" s="1225"/>
      <c r="U18" s="1212"/>
      <c r="V18" s="1212"/>
      <c r="W18" s="1212"/>
      <c r="X18" s="1212"/>
      <c r="Y18" s="1212"/>
      <c r="Z18" s="1212"/>
      <c r="AA18" s="1212"/>
      <c r="AB18" s="1212"/>
      <c r="AC18" s="1212"/>
      <c r="AD18" s="1212"/>
      <c r="AE18" s="1212"/>
      <c r="AF18" s="1212"/>
      <c r="AG18" s="1212"/>
      <c r="AH18" s="1212"/>
      <c r="AI18" s="1212"/>
      <c r="AJ18" s="1212"/>
      <c r="AK18" s="1212"/>
      <c r="AL18" s="1212"/>
      <c r="AM18" s="1212"/>
      <c r="AN18" s="1212"/>
      <c r="AO18" s="1212"/>
      <c r="AP18" s="1212"/>
      <c r="AQ18" s="1212"/>
      <c r="AR18" s="1212"/>
      <c r="AS18" s="1212"/>
      <c r="AT18" s="1212"/>
      <c r="AU18" s="1212"/>
      <c r="AV18" s="1212"/>
      <c r="AW18" s="1212"/>
      <c r="AX18" s="1212"/>
      <c r="AY18" s="1212"/>
      <c r="AZ18" s="1212"/>
      <c r="BA18" s="1212"/>
      <c r="BB18" s="1212"/>
      <c r="BC18" s="1212"/>
      <c r="BD18" s="1212"/>
      <c r="BE18" s="1212"/>
      <c r="BF18" s="1212"/>
      <c r="BG18" s="1212"/>
      <c r="BH18" s="1212"/>
      <c r="BI18" s="1212"/>
      <c r="BJ18" s="1212"/>
      <c r="BK18" s="1212"/>
      <c r="BL18" s="1212"/>
      <c r="BM18" s="1212"/>
      <c r="BN18" s="1212"/>
      <c r="BO18" s="1212"/>
      <c r="BP18" s="1212"/>
      <c r="BQ18" s="1212"/>
      <c r="BR18" s="1212"/>
      <c r="BS18" s="1212"/>
      <c r="BT18" s="1212"/>
      <c r="BU18" s="1212"/>
      <c r="BV18" s="1212"/>
      <c r="BW18" s="1212"/>
      <c r="BX18" s="1212"/>
      <c r="BY18" s="1212"/>
      <c r="BZ18" s="1212"/>
      <c r="CA18" s="1212"/>
      <c r="CB18" s="1212"/>
      <c r="CC18" s="1212"/>
      <c r="CD18" s="1212"/>
      <c r="CE18" s="1212"/>
      <c r="CF18" s="1212"/>
      <c r="CG18" s="1212"/>
      <c r="CH18" s="1212"/>
      <c r="CI18" s="1212"/>
      <c r="CJ18" s="1212"/>
      <c r="CK18" s="1212"/>
      <c r="CL18" s="1212"/>
      <c r="CM18" s="1212"/>
      <c r="CN18" s="1212"/>
      <c r="CO18" s="1212"/>
      <c r="CP18" s="1212"/>
      <c r="CQ18" s="1212"/>
      <c r="CR18" s="1212"/>
      <c r="CS18" s="1212"/>
      <c r="CT18" s="1212"/>
      <c r="CU18" s="1212"/>
      <c r="CV18" s="1212"/>
      <c r="CW18" s="1212"/>
      <c r="CX18" s="1212"/>
      <c r="CY18" s="1212"/>
      <c r="CZ18" s="1212"/>
      <c r="DA18" s="1212"/>
      <c r="DB18" s="1212"/>
      <c r="DC18" s="1212"/>
      <c r="DD18" s="1212"/>
      <c r="DE18" s="1212"/>
      <c r="DF18" s="1212"/>
      <c r="DG18" s="1212"/>
      <c r="DH18" s="1212"/>
      <c r="DI18" s="1212"/>
      <c r="DJ18" s="1212"/>
      <c r="DK18" s="1212"/>
      <c r="DL18" s="1212"/>
      <c r="DM18" s="1212"/>
      <c r="DN18" s="1212"/>
      <c r="DO18" s="1212"/>
      <c r="DP18" s="1212"/>
      <c r="DQ18" s="1212"/>
      <c r="DR18" s="1212"/>
      <c r="DS18" s="1212"/>
      <c r="DT18" s="1212"/>
      <c r="DU18" s="1212"/>
      <c r="DV18" s="1212"/>
      <c r="DW18" s="1212"/>
      <c r="DX18" s="1212"/>
      <c r="DY18" s="1212"/>
    </row>
    <row r="19" spans="1:129" s="1213" customFormat="1" ht="16.5" customHeight="1" x14ac:dyDescent="0.25">
      <c r="A19" s="2244" t="s">
        <v>847</v>
      </c>
      <c r="B19" s="1226"/>
      <c r="C19" s="2238" t="s">
        <v>848</v>
      </c>
      <c r="D19" s="2238" t="s">
        <v>849</v>
      </c>
      <c r="E19" s="2227" t="s">
        <v>850</v>
      </c>
      <c r="F19" s="2240" t="s">
        <v>851</v>
      </c>
      <c r="G19" s="2240"/>
      <c r="H19" s="1227" t="s">
        <v>852</v>
      </c>
      <c r="I19" s="2245" t="s">
        <v>853</v>
      </c>
      <c r="J19" s="2245"/>
      <c r="K19" s="2246" t="s">
        <v>854</v>
      </c>
      <c r="L19" s="2246"/>
      <c r="M19" s="2246" t="s">
        <v>855</v>
      </c>
      <c r="N19" s="2246"/>
      <c r="O19" s="2246" t="s">
        <v>856</v>
      </c>
      <c r="P19" s="2246"/>
      <c r="Q19" s="2246" t="s">
        <v>857</v>
      </c>
      <c r="R19" s="2246"/>
      <c r="S19" s="2246" t="s">
        <v>858</v>
      </c>
      <c r="T19" s="2246"/>
      <c r="U19" s="1212"/>
      <c r="V19" s="1212"/>
      <c r="W19" s="1212"/>
      <c r="X19" s="1212"/>
      <c r="Y19" s="1212"/>
      <c r="Z19" s="1212"/>
      <c r="AA19" s="1212"/>
      <c r="AB19" s="1212"/>
      <c r="AC19" s="1212"/>
      <c r="AD19" s="1212"/>
      <c r="AE19" s="1212"/>
      <c r="AF19" s="1212"/>
      <c r="AG19" s="1212"/>
      <c r="AH19" s="1212"/>
      <c r="AI19" s="1212"/>
      <c r="AJ19" s="1212"/>
      <c r="AK19" s="1212"/>
      <c r="AL19" s="1212"/>
      <c r="AM19" s="1212"/>
      <c r="AN19" s="1212"/>
      <c r="AO19" s="1212"/>
      <c r="AP19" s="1212"/>
      <c r="AQ19" s="1212"/>
      <c r="AR19" s="1212"/>
      <c r="AS19" s="1212"/>
      <c r="AT19" s="1212"/>
      <c r="AU19" s="1212"/>
      <c r="AV19" s="1212"/>
      <c r="AW19" s="1212"/>
      <c r="AX19" s="1212"/>
      <c r="AY19" s="1212"/>
      <c r="AZ19" s="1212"/>
      <c r="BA19" s="1212"/>
      <c r="BB19" s="1212"/>
      <c r="BC19" s="1212"/>
      <c r="BD19" s="1212"/>
      <c r="BE19" s="1212"/>
      <c r="BF19" s="1212"/>
      <c r="BG19" s="1212"/>
      <c r="BH19" s="1212"/>
      <c r="BI19" s="1212"/>
      <c r="BJ19" s="1212"/>
      <c r="BK19" s="1212"/>
      <c r="BL19" s="1212"/>
      <c r="BM19" s="1212"/>
      <c r="BN19" s="1212"/>
      <c r="BO19" s="1212"/>
      <c r="BP19" s="1212"/>
      <c r="BQ19" s="1212"/>
      <c r="BR19" s="1212"/>
      <c r="BS19" s="1212"/>
      <c r="BT19" s="1212"/>
      <c r="BU19" s="1212"/>
      <c r="BV19" s="1212"/>
      <c r="BW19" s="1212"/>
      <c r="BX19" s="1212"/>
      <c r="BY19" s="1212"/>
      <c r="BZ19" s="1212"/>
      <c r="CA19" s="1212"/>
      <c r="CB19" s="1212"/>
      <c r="CC19" s="1212"/>
      <c r="CD19" s="1212"/>
      <c r="CE19" s="1212"/>
      <c r="CF19" s="1212"/>
      <c r="CG19" s="1212"/>
      <c r="CH19" s="1212"/>
      <c r="CI19" s="1212"/>
      <c r="CJ19" s="1212"/>
      <c r="CK19" s="1212"/>
      <c r="CL19" s="1212"/>
      <c r="CM19" s="1212"/>
      <c r="CN19" s="1212"/>
      <c r="CO19" s="1212"/>
      <c r="CP19" s="1212"/>
      <c r="CQ19" s="1212"/>
      <c r="CR19" s="1212"/>
      <c r="CS19" s="1212"/>
      <c r="CT19" s="1212"/>
      <c r="CU19" s="1212"/>
      <c r="CV19" s="1212"/>
      <c r="CW19" s="1212"/>
      <c r="CX19" s="1212"/>
      <c r="CY19" s="1212"/>
      <c r="CZ19" s="1212"/>
      <c r="DA19" s="1212"/>
      <c r="DB19" s="1212"/>
      <c r="DC19" s="1212"/>
      <c r="DD19" s="1212"/>
      <c r="DE19" s="1212"/>
      <c r="DF19" s="1212"/>
      <c r="DG19" s="1212"/>
      <c r="DH19" s="1212"/>
      <c r="DI19" s="1212"/>
      <c r="DJ19" s="1212"/>
      <c r="DK19" s="1212"/>
      <c r="DL19" s="1212"/>
      <c r="DM19" s="1212"/>
      <c r="DN19" s="1212"/>
      <c r="DO19" s="1212"/>
      <c r="DP19" s="1212"/>
      <c r="DQ19" s="1212"/>
      <c r="DR19" s="1212"/>
      <c r="DS19" s="1212"/>
      <c r="DT19" s="1212"/>
      <c r="DU19" s="1212"/>
      <c r="DV19" s="1212"/>
      <c r="DW19" s="1212"/>
      <c r="DX19" s="1212"/>
      <c r="DY19" s="1212"/>
    </row>
    <row r="20" spans="1:129" s="1236" customFormat="1" ht="31" x14ac:dyDescent="0.35">
      <c r="A20" s="2244"/>
      <c r="B20" s="1228" t="s">
        <v>859</v>
      </c>
      <c r="C20" s="2238"/>
      <c r="D20" s="2238"/>
      <c r="E20" s="2227"/>
      <c r="F20" s="1229" t="s">
        <v>848</v>
      </c>
      <c r="G20" s="1230" t="s">
        <v>849</v>
      </c>
      <c r="H20" s="1231"/>
      <c r="I20" s="1232" t="s">
        <v>860</v>
      </c>
      <c r="J20" s="1233" t="s">
        <v>861</v>
      </c>
      <c r="K20" s="1234" t="s">
        <v>860</v>
      </c>
      <c r="L20" s="1233" t="s">
        <v>861</v>
      </c>
      <c r="M20" s="1234" t="s">
        <v>860</v>
      </c>
      <c r="N20" s="1233" t="s">
        <v>861</v>
      </c>
      <c r="O20" s="1234" t="s">
        <v>860</v>
      </c>
      <c r="P20" s="1233" t="s">
        <v>861</v>
      </c>
      <c r="Q20" s="1234" t="s">
        <v>860</v>
      </c>
      <c r="R20" s="1233" t="s">
        <v>861</v>
      </c>
      <c r="S20" s="1234" t="s">
        <v>860</v>
      </c>
      <c r="T20" s="1233" t="s">
        <v>861</v>
      </c>
      <c r="U20" s="1235"/>
      <c r="V20" s="1235"/>
      <c r="W20" s="1235"/>
      <c r="X20" s="1235"/>
      <c r="Y20" s="1235"/>
      <c r="Z20" s="1235"/>
      <c r="AA20" s="1235"/>
      <c r="AB20" s="1235"/>
      <c r="AC20" s="1235"/>
      <c r="AD20" s="1235"/>
      <c r="AE20" s="1235"/>
      <c r="AF20" s="1235"/>
      <c r="AG20" s="1235"/>
      <c r="AH20" s="1235"/>
      <c r="AI20" s="1235"/>
      <c r="AJ20" s="1235"/>
      <c r="AK20" s="1235"/>
      <c r="AL20" s="1235"/>
      <c r="AM20" s="1235"/>
      <c r="AN20" s="1235"/>
      <c r="AO20" s="1235"/>
      <c r="AP20" s="1235"/>
      <c r="AQ20" s="1235"/>
      <c r="AR20" s="1235"/>
      <c r="AS20" s="1235"/>
      <c r="AT20" s="1235"/>
      <c r="AU20" s="1235"/>
      <c r="AV20" s="1235"/>
      <c r="AW20" s="1235"/>
      <c r="AX20" s="1235"/>
      <c r="AY20" s="1235"/>
      <c r="AZ20" s="1235"/>
      <c r="BA20" s="1235"/>
      <c r="BB20" s="1235"/>
      <c r="BC20" s="1235"/>
      <c r="BD20" s="1235"/>
      <c r="BE20" s="1235"/>
      <c r="BF20" s="1235"/>
      <c r="BG20" s="1235"/>
      <c r="BH20" s="1235"/>
      <c r="BI20" s="1235"/>
      <c r="BJ20" s="1235"/>
      <c r="BK20" s="1235"/>
      <c r="BL20" s="1235"/>
      <c r="BM20" s="1235"/>
      <c r="BN20" s="1235"/>
      <c r="BO20" s="1235"/>
      <c r="BP20" s="1235"/>
      <c r="BQ20" s="1235"/>
      <c r="BR20" s="1235"/>
      <c r="BS20" s="1235"/>
      <c r="BT20" s="1235"/>
      <c r="BU20" s="1235"/>
      <c r="BV20" s="1235"/>
      <c r="BW20" s="1235"/>
      <c r="BX20" s="1235"/>
      <c r="BY20" s="1235"/>
      <c r="BZ20" s="1235"/>
      <c r="CA20" s="1235"/>
      <c r="CB20" s="1235"/>
      <c r="CC20" s="1235"/>
      <c r="CD20" s="1235"/>
      <c r="CE20" s="1235"/>
      <c r="CF20" s="1235"/>
      <c r="CG20" s="1235"/>
      <c r="CH20" s="1235"/>
      <c r="CI20" s="1235"/>
      <c r="CJ20" s="1235"/>
      <c r="CK20" s="1235"/>
      <c r="CL20" s="1235"/>
      <c r="CM20" s="1235"/>
      <c r="CN20" s="1235"/>
      <c r="CO20" s="1235"/>
      <c r="CP20" s="1235"/>
      <c r="CQ20" s="1235"/>
      <c r="CR20" s="1235"/>
      <c r="CS20" s="1235"/>
      <c r="CT20" s="1235"/>
      <c r="CU20" s="1235"/>
      <c r="CV20" s="1235"/>
      <c r="CW20" s="1235"/>
      <c r="CX20" s="1235"/>
      <c r="CY20" s="1235"/>
      <c r="CZ20" s="1235"/>
      <c r="DA20" s="1235"/>
      <c r="DB20" s="1235"/>
      <c r="DC20" s="1235"/>
      <c r="DD20" s="1235"/>
      <c r="DE20" s="1235"/>
      <c r="DF20" s="1235"/>
      <c r="DG20" s="1235"/>
      <c r="DH20" s="1235"/>
      <c r="DI20" s="1235"/>
      <c r="DJ20" s="1235"/>
      <c r="DK20" s="1235"/>
      <c r="DL20" s="1235"/>
      <c r="DM20" s="1235"/>
      <c r="DN20" s="1235"/>
      <c r="DO20" s="1235"/>
      <c r="DP20" s="1235"/>
      <c r="DQ20" s="1235"/>
      <c r="DR20" s="1235"/>
      <c r="DS20" s="1235"/>
      <c r="DT20" s="1235"/>
      <c r="DU20" s="1235"/>
      <c r="DV20" s="1235"/>
      <c r="DW20" s="1235"/>
      <c r="DX20" s="1235"/>
      <c r="DY20" s="1235"/>
    </row>
    <row r="21" spans="1:129" s="1237" customFormat="1" ht="15" customHeight="1" x14ac:dyDescent="0.25">
      <c r="A21" s="2242" t="s">
        <v>862</v>
      </c>
      <c r="B21" s="2242"/>
      <c r="C21" s="2242"/>
      <c r="D21" s="2242"/>
      <c r="E21" s="2242"/>
      <c r="F21" s="2242"/>
      <c r="G21" s="2242"/>
      <c r="H21" s="2242"/>
      <c r="I21" s="2243" t="s">
        <v>862</v>
      </c>
      <c r="J21" s="2243"/>
      <c r="K21" s="2243"/>
      <c r="L21" s="2243"/>
      <c r="M21" s="2243"/>
      <c r="N21" s="2243"/>
      <c r="O21" s="2243"/>
      <c r="P21" s="2243"/>
      <c r="Q21" s="2243"/>
      <c r="R21" s="2243"/>
      <c r="S21" s="2243"/>
      <c r="T21" s="2243"/>
    </row>
    <row r="22" spans="1:129" s="1245" customFormat="1" ht="27.75" customHeight="1" x14ac:dyDescent="0.35">
      <c r="A22" s="1238">
        <v>1</v>
      </c>
      <c r="B22" s="1239" t="s">
        <v>863</v>
      </c>
      <c r="C22" s="1240" t="s">
        <v>864</v>
      </c>
      <c r="D22" s="1240" t="s">
        <v>864</v>
      </c>
      <c r="E22" s="1241" t="s">
        <v>864</v>
      </c>
      <c r="F22" s="1242" t="s">
        <v>865</v>
      </c>
      <c r="G22" s="1243" t="s">
        <v>865</v>
      </c>
      <c r="H22" s="1244" t="s">
        <v>866</v>
      </c>
      <c r="I22" s="1243" t="s">
        <v>867</v>
      </c>
      <c r="J22" s="1243" t="s">
        <v>867</v>
      </c>
      <c r="K22" s="1243" t="s">
        <v>867</v>
      </c>
      <c r="L22" s="1243" t="s">
        <v>867</v>
      </c>
      <c r="M22" s="1243" t="s">
        <v>867</v>
      </c>
      <c r="N22" s="1243" t="s">
        <v>867</v>
      </c>
      <c r="O22" s="1243" t="s">
        <v>867</v>
      </c>
      <c r="P22" s="1243" t="s">
        <v>867</v>
      </c>
      <c r="Q22" s="1243" t="s">
        <v>867</v>
      </c>
      <c r="R22" s="1243" t="s">
        <v>867</v>
      </c>
      <c r="S22" s="1243" t="s">
        <v>867</v>
      </c>
      <c r="T22" s="1243" t="s">
        <v>867</v>
      </c>
    </row>
    <row r="23" spans="1:129" s="1245" customFormat="1" ht="27.75" customHeight="1" x14ac:dyDescent="0.35">
      <c r="A23" s="1238">
        <v>2</v>
      </c>
      <c r="B23" s="1239" t="s">
        <v>868</v>
      </c>
      <c r="C23" s="1240" t="s">
        <v>864</v>
      </c>
      <c r="D23" s="1240" t="s">
        <v>864</v>
      </c>
      <c r="E23" s="1241" t="s">
        <v>864</v>
      </c>
      <c r="F23" s="1242" t="s">
        <v>865</v>
      </c>
      <c r="G23" s="1243" t="s">
        <v>865</v>
      </c>
      <c r="H23" s="1246" t="s">
        <v>869</v>
      </c>
      <c r="I23" s="1243" t="s">
        <v>867</v>
      </c>
      <c r="J23" s="1243" t="s">
        <v>867</v>
      </c>
      <c r="K23" s="1243" t="s">
        <v>867</v>
      </c>
      <c r="L23" s="1243" t="s">
        <v>867</v>
      </c>
      <c r="M23" s="1243" t="s">
        <v>867</v>
      </c>
      <c r="N23" s="1243" t="s">
        <v>867</v>
      </c>
      <c r="O23" s="1243" t="s">
        <v>867</v>
      </c>
      <c r="P23" s="1243" t="s">
        <v>867</v>
      </c>
      <c r="Q23" s="1243" t="s">
        <v>867</v>
      </c>
      <c r="R23" s="1243" t="s">
        <v>867</v>
      </c>
      <c r="S23" s="1243" t="s">
        <v>867</v>
      </c>
      <c r="T23" s="1243" t="s">
        <v>867</v>
      </c>
    </row>
    <row r="24" spans="1:129" s="1245" customFormat="1" ht="27.75" customHeight="1" x14ac:dyDescent="0.35">
      <c r="A24" s="1238">
        <v>3</v>
      </c>
      <c r="B24" s="1239" t="s">
        <v>870</v>
      </c>
      <c r="C24" s="1240" t="s">
        <v>864</v>
      </c>
      <c r="D24" s="1240" t="s">
        <v>864</v>
      </c>
      <c r="E24" s="1241" t="s">
        <v>864</v>
      </c>
      <c r="F24" s="1242" t="s">
        <v>865</v>
      </c>
      <c r="G24" s="1243" t="s">
        <v>865</v>
      </c>
      <c r="H24" s="1247" t="s">
        <v>871</v>
      </c>
      <c r="I24" s="1243" t="s">
        <v>867</v>
      </c>
      <c r="J24" s="1243" t="s">
        <v>867</v>
      </c>
      <c r="K24" s="1243" t="s">
        <v>867</v>
      </c>
      <c r="L24" s="1243" t="s">
        <v>867</v>
      </c>
      <c r="M24" s="1243" t="s">
        <v>867</v>
      </c>
      <c r="N24" s="1243" t="s">
        <v>867</v>
      </c>
      <c r="O24" s="1243" t="s">
        <v>867</v>
      </c>
      <c r="P24" s="1243" t="s">
        <v>867</v>
      </c>
      <c r="Q24" s="1243" t="s">
        <v>867</v>
      </c>
      <c r="R24" s="1243" t="s">
        <v>867</v>
      </c>
      <c r="S24" s="1243" t="s">
        <v>867</v>
      </c>
      <c r="T24" s="1243" t="s">
        <v>867</v>
      </c>
    </row>
    <row r="25" spans="1:129" s="1245" customFormat="1" ht="37.5" customHeight="1" x14ac:dyDescent="0.35">
      <c r="A25" s="1238">
        <v>4</v>
      </c>
      <c r="B25" s="1248" t="s">
        <v>872</v>
      </c>
      <c r="C25" s="1240" t="s">
        <v>864</v>
      </c>
      <c r="D25" s="1240" t="s">
        <v>864</v>
      </c>
      <c r="E25" s="1241" t="s">
        <v>864</v>
      </c>
      <c r="F25" s="1242" t="s">
        <v>865</v>
      </c>
      <c r="G25" s="1243" t="s">
        <v>865</v>
      </c>
      <c r="H25" s="1246" t="s">
        <v>869</v>
      </c>
      <c r="I25" s="1243" t="s">
        <v>867</v>
      </c>
      <c r="J25" s="1243" t="s">
        <v>867</v>
      </c>
      <c r="K25" s="1243" t="s">
        <v>867</v>
      </c>
      <c r="L25" s="1243" t="s">
        <v>867</v>
      </c>
      <c r="M25" s="1243" t="s">
        <v>867</v>
      </c>
      <c r="N25" s="1243" t="s">
        <v>867</v>
      </c>
      <c r="O25" s="1243" t="s">
        <v>867</v>
      </c>
      <c r="P25" s="1243" t="s">
        <v>867</v>
      </c>
      <c r="Q25" s="1243" t="s">
        <v>867</v>
      </c>
      <c r="R25" s="1243" t="s">
        <v>867</v>
      </c>
      <c r="S25" s="1243" t="s">
        <v>867</v>
      </c>
      <c r="T25" s="1243" t="s">
        <v>867</v>
      </c>
    </row>
    <row r="26" spans="1:129" s="1245" customFormat="1" ht="45" customHeight="1" x14ac:dyDescent="0.35">
      <c r="A26" s="1238">
        <v>5</v>
      </c>
      <c r="B26" s="1248" t="s">
        <v>873</v>
      </c>
      <c r="C26" s="1240" t="s">
        <v>864</v>
      </c>
      <c r="D26" s="1240" t="s">
        <v>864</v>
      </c>
      <c r="E26" s="1241" t="s">
        <v>864</v>
      </c>
      <c r="F26" s="1242" t="s">
        <v>865</v>
      </c>
      <c r="G26" s="1243" t="s">
        <v>865</v>
      </c>
      <c r="H26" s="1249" t="s">
        <v>869</v>
      </c>
      <c r="I26" s="1243" t="s">
        <v>867</v>
      </c>
      <c r="J26" s="1243" t="s">
        <v>867</v>
      </c>
      <c r="K26" s="1243" t="s">
        <v>867</v>
      </c>
      <c r="L26" s="1243" t="s">
        <v>867</v>
      </c>
      <c r="M26" s="1243" t="s">
        <v>867</v>
      </c>
      <c r="N26" s="1243" t="s">
        <v>867</v>
      </c>
      <c r="O26" s="1243" t="s">
        <v>867</v>
      </c>
      <c r="P26" s="1243" t="s">
        <v>867</v>
      </c>
      <c r="Q26" s="1243" t="s">
        <v>867</v>
      </c>
      <c r="R26" s="1243" t="s">
        <v>867</v>
      </c>
      <c r="S26" s="1243" t="s">
        <v>867</v>
      </c>
      <c r="T26" s="1243" t="s">
        <v>867</v>
      </c>
    </row>
    <row r="27" spans="1:129" s="1245" customFormat="1" ht="27.75" customHeight="1" x14ac:dyDescent="0.35">
      <c r="A27" s="1238">
        <v>6</v>
      </c>
      <c r="B27" s="1239" t="s">
        <v>874</v>
      </c>
      <c r="C27" s="1240" t="s">
        <v>864</v>
      </c>
      <c r="D27" s="1240" t="s">
        <v>864</v>
      </c>
      <c r="E27" s="1241" t="s">
        <v>864</v>
      </c>
      <c r="F27" s="1242" t="s">
        <v>865</v>
      </c>
      <c r="G27" s="1243" t="s">
        <v>865</v>
      </c>
      <c r="H27" s="1246" t="s">
        <v>875</v>
      </c>
      <c r="I27" s="1243" t="s">
        <v>867</v>
      </c>
      <c r="J27" s="1243" t="s">
        <v>867</v>
      </c>
      <c r="K27" s="1243" t="s">
        <v>867</v>
      </c>
      <c r="L27" s="1243" t="s">
        <v>867</v>
      </c>
      <c r="M27" s="1243" t="s">
        <v>867</v>
      </c>
      <c r="N27" s="1243" t="s">
        <v>867</v>
      </c>
      <c r="O27" s="1243" t="s">
        <v>867</v>
      </c>
      <c r="P27" s="1243" t="s">
        <v>867</v>
      </c>
      <c r="Q27" s="1243" t="s">
        <v>867</v>
      </c>
      <c r="R27" s="1243" t="s">
        <v>867</v>
      </c>
      <c r="S27" s="1243" t="s">
        <v>867</v>
      </c>
      <c r="T27" s="1243" t="s">
        <v>867</v>
      </c>
    </row>
    <row r="28" spans="1:129" s="1245" customFormat="1" ht="27.75" customHeight="1" x14ac:dyDescent="0.35">
      <c r="A28" s="1238">
        <v>7</v>
      </c>
      <c r="B28" s="1239" t="s">
        <v>876</v>
      </c>
      <c r="C28" s="1240" t="s">
        <v>864</v>
      </c>
      <c r="D28" s="1240" t="s">
        <v>864</v>
      </c>
      <c r="E28" s="1241" t="s">
        <v>864</v>
      </c>
      <c r="F28" s="1242" t="s">
        <v>865</v>
      </c>
      <c r="G28" s="1243" t="s">
        <v>865</v>
      </c>
      <c r="H28" s="1249" t="s">
        <v>877</v>
      </c>
      <c r="I28" s="1243" t="s">
        <v>867</v>
      </c>
      <c r="J28" s="1243" t="s">
        <v>867</v>
      </c>
      <c r="K28" s="1243" t="s">
        <v>867</v>
      </c>
      <c r="L28" s="1243" t="s">
        <v>867</v>
      </c>
      <c r="M28" s="1243" t="s">
        <v>867</v>
      </c>
      <c r="N28" s="1243" t="s">
        <v>867</v>
      </c>
      <c r="O28" s="1243" t="s">
        <v>867</v>
      </c>
      <c r="P28" s="1243" t="s">
        <v>867</v>
      </c>
      <c r="Q28" s="1243" t="s">
        <v>867</v>
      </c>
      <c r="R28" s="1243" t="s">
        <v>867</v>
      </c>
      <c r="S28" s="1243" t="s">
        <v>867</v>
      </c>
      <c r="T28" s="1243" t="s">
        <v>867</v>
      </c>
    </row>
    <row r="29" spans="1:129" s="1245" customFormat="1" ht="27.75" customHeight="1" x14ac:dyDescent="0.35">
      <c r="A29" s="1238">
        <v>8</v>
      </c>
      <c r="B29" s="1239" t="s">
        <v>878</v>
      </c>
      <c r="C29" s="1240" t="s">
        <v>864</v>
      </c>
      <c r="D29" s="1240" t="s">
        <v>864</v>
      </c>
      <c r="E29" s="1241" t="s">
        <v>864</v>
      </c>
      <c r="F29" s="1242" t="s">
        <v>865</v>
      </c>
      <c r="G29" s="1243" t="s">
        <v>865</v>
      </c>
      <c r="H29" s="1246" t="s">
        <v>877</v>
      </c>
      <c r="I29" s="1243" t="s">
        <v>867</v>
      </c>
      <c r="J29" s="1243" t="s">
        <v>867</v>
      </c>
      <c r="K29" s="1243" t="s">
        <v>867</v>
      </c>
      <c r="L29" s="1243" t="s">
        <v>867</v>
      </c>
      <c r="M29" s="1243" t="s">
        <v>867</v>
      </c>
      <c r="N29" s="1243" t="s">
        <v>867</v>
      </c>
      <c r="O29" s="1243" t="s">
        <v>867</v>
      </c>
      <c r="P29" s="1243" t="s">
        <v>867</v>
      </c>
      <c r="Q29" s="1243" t="s">
        <v>867</v>
      </c>
      <c r="R29" s="1243" t="s">
        <v>867</v>
      </c>
      <c r="S29" s="1243" t="s">
        <v>867</v>
      </c>
      <c r="T29" s="1243" t="s">
        <v>867</v>
      </c>
    </row>
    <row r="30" spans="1:129" s="1245" customFormat="1" ht="27.75" customHeight="1" x14ac:dyDescent="0.35">
      <c r="A30" s="1238">
        <v>9</v>
      </c>
      <c r="B30" s="1239" t="s">
        <v>879</v>
      </c>
      <c r="C30" s="1240" t="s">
        <v>864</v>
      </c>
      <c r="D30" s="1240" t="s">
        <v>864</v>
      </c>
      <c r="E30" s="1241" t="s">
        <v>864</v>
      </c>
      <c r="F30" s="1242" t="s">
        <v>865</v>
      </c>
      <c r="G30" s="1243" t="s">
        <v>865</v>
      </c>
      <c r="H30" s="1246" t="s">
        <v>880</v>
      </c>
      <c r="I30" s="1243" t="s">
        <v>867</v>
      </c>
      <c r="J30" s="1243" t="s">
        <v>867</v>
      </c>
      <c r="K30" s="1243" t="s">
        <v>867</v>
      </c>
      <c r="L30" s="1243" t="s">
        <v>867</v>
      </c>
      <c r="M30" s="1243" t="s">
        <v>867</v>
      </c>
      <c r="N30" s="1243" t="s">
        <v>867</v>
      </c>
      <c r="O30" s="1243" t="s">
        <v>867</v>
      </c>
      <c r="P30" s="1243" t="s">
        <v>867</v>
      </c>
      <c r="Q30" s="1243" t="s">
        <v>867</v>
      </c>
      <c r="R30" s="1243" t="s">
        <v>867</v>
      </c>
      <c r="S30" s="1243" t="s">
        <v>867</v>
      </c>
      <c r="T30" s="1243" t="s">
        <v>867</v>
      </c>
    </row>
    <row r="31" spans="1:129" s="1245" customFormat="1" ht="27.75" customHeight="1" x14ac:dyDescent="0.35">
      <c r="A31" s="1238">
        <v>10</v>
      </c>
      <c r="B31" s="1250" t="s">
        <v>881</v>
      </c>
      <c r="C31" s="1240" t="s">
        <v>864</v>
      </c>
      <c r="D31" s="1240" t="s">
        <v>864</v>
      </c>
      <c r="E31" s="1251" t="s">
        <v>864</v>
      </c>
      <c r="F31" s="1242" t="s">
        <v>865</v>
      </c>
      <c r="G31" s="1243" t="s">
        <v>865</v>
      </c>
      <c r="H31" s="1246" t="s">
        <v>880</v>
      </c>
      <c r="I31" s="1243" t="s">
        <v>867</v>
      </c>
      <c r="J31" s="1243" t="s">
        <v>867</v>
      </c>
      <c r="K31" s="1243" t="s">
        <v>867</v>
      </c>
      <c r="L31" s="1243" t="s">
        <v>867</v>
      </c>
      <c r="M31" s="1243" t="s">
        <v>867</v>
      </c>
      <c r="N31" s="1243" t="s">
        <v>867</v>
      </c>
      <c r="O31" s="1243" t="s">
        <v>867</v>
      </c>
      <c r="P31" s="1243" t="s">
        <v>867</v>
      </c>
      <c r="Q31" s="1243" t="s">
        <v>867</v>
      </c>
      <c r="R31" s="1243" t="s">
        <v>867</v>
      </c>
      <c r="S31" s="1243" t="s">
        <v>867</v>
      </c>
      <c r="T31" s="1243" t="s">
        <v>867</v>
      </c>
    </row>
    <row r="32" spans="1:129" s="1245" customFormat="1" ht="27.75" customHeight="1" x14ac:dyDescent="0.35">
      <c r="A32" s="1238">
        <v>11</v>
      </c>
      <c r="B32" s="1250" t="s">
        <v>882</v>
      </c>
      <c r="C32" s="1240" t="s">
        <v>864</v>
      </c>
      <c r="D32" s="1240" t="s">
        <v>864</v>
      </c>
      <c r="E32" s="1251" t="s">
        <v>864</v>
      </c>
      <c r="F32" s="1242" t="s">
        <v>865</v>
      </c>
      <c r="G32" s="1243" t="s">
        <v>865</v>
      </c>
      <c r="H32" s="1246" t="s">
        <v>883</v>
      </c>
      <c r="I32" s="1243" t="s">
        <v>867</v>
      </c>
      <c r="J32" s="1243" t="s">
        <v>867</v>
      </c>
      <c r="K32" s="1243" t="s">
        <v>867</v>
      </c>
      <c r="L32" s="1243" t="s">
        <v>867</v>
      </c>
      <c r="M32" s="1243" t="s">
        <v>867</v>
      </c>
      <c r="N32" s="1243" t="s">
        <v>867</v>
      </c>
      <c r="O32" s="1243" t="s">
        <v>867</v>
      </c>
      <c r="P32" s="1243" t="s">
        <v>867</v>
      </c>
      <c r="Q32" s="1243" t="s">
        <v>867</v>
      </c>
      <c r="R32" s="1243" t="s">
        <v>867</v>
      </c>
      <c r="S32" s="1243" t="s">
        <v>867</v>
      </c>
      <c r="T32" s="1243" t="s">
        <v>867</v>
      </c>
    </row>
    <row r="33" spans="1:20" s="1245" customFormat="1" ht="27.75" customHeight="1" x14ac:dyDescent="0.35">
      <c r="A33" s="1238">
        <v>12</v>
      </c>
      <c r="B33" s="1250" t="s">
        <v>884</v>
      </c>
      <c r="C33" s="1240" t="s">
        <v>864</v>
      </c>
      <c r="D33" s="1240" t="s">
        <v>864</v>
      </c>
      <c r="E33" s="1251" t="s">
        <v>864</v>
      </c>
      <c r="F33" s="1242" t="s">
        <v>865</v>
      </c>
      <c r="G33" s="1243" t="s">
        <v>865</v>
      </c>
      <c r="H33" s="1246" t="s">
        <v>880</v>
      </c>
      <c r="I33" s="1243" t="s">
        <v>867</v>
      </c>
      <c r="J33" s="1243" t="s">
        <v>867</v>
      </c>
      <c r="K33" s="1243" t="s">
        <v>867</v>
      </c>
      <c r="L33" s="1243" t="s">
        <v>867</v>
      </c>
      <c r="M33" s="1243" t="s">
        <v>867</v>
      </c>
      <c r="N33" s="1243" t="s">
        <v>867</v>
      </c>
      <c r="O33" s="1243" t="s">
        <v>867</v>
      </c>
      <c r="P33" s="1243" t="s">
        <v>867</v>
      </c>
      <c r="Q33" s="1243" t="s">
        <v>867</v>
      </c>
      <c r="R33" s="1243" t="s">
        <v>867</v>
      </c>
      <c r="S33" s="1243" t="s">
        <v>867</v>
      </c>
      <c r="T33" s="1243" t="s">
        <v>867</v>
      </c>
    </row>
    <row r="34" spans="1:20" s="1245" customFormat="1" ht="27.75" customHeight="1" x14ac:dyDescent="0.35">
      <c r="A34" s="1238">
        <v>13</v>
      </c>
      <c r="B34" s="1250" t="s">
        <v>885</v>
      </c>
      <c r="C34" s="1240" t="s">
        <v>864</v>
      </c>
      <c r="D34" s="1240" t="s">
        <v>864</v>
      </c>
      <c r="E34" s="1251" t="s">
        <v>864</v>
      </c>
      <c r="F34" s="1242" t="s">
        <v>865</v>
      </c>
      <c r="G34" s="1243" t="s">
        <v>865</v>
      </c>
      <c r="H34" s="1246" t="s">
        <v>880</v>
      </c>
      <c r="I34" s="1243" t="s">
        <v>867</v>
      </c>
      <c r="J34" s="1243" t="s">
        <v>867</v>
      </c>
      <c r="K34" s="1243" t="s">
        <v>867</v>
      </c>
      <c r="L34" s="1243" t="s">
        <v>867</v>
      </c>
      <c r="M34" s="1243" t="s">
        <v>867</v>
      </c>
      <c r="N34" s="1243" t="s">
        <v>867</v>
      </c>
      <c r="O34" s="1243" t="s">
        <v>867</v>
      </c>
      <c r="P34" s="1243" t="s">
        <v>867</v>
      </c>
      <c r="Q34" s="1243" t="s">
        <v>867</v>
      </c>
      <c r="R34" s="1243" t="s">
        <v>867</v>
      </c>
      <c r="S34" s="1243" t="s">
        <v>867</v>
      </c>
      <c r="T34" s="1243" t="s">
        <v>867</v>
      </c>
    </row>
    <row r="35" spans="1:20" s="1245" customFormat="1" ht="27.75" customHeight="1" x14ac:dyDescent="0.35">
      <c r="A35" s="1252">
        <v>15</v>
      </c>
      <c r="B35" s="1253" t="s">
        <v>886</v>
      </c>
      <c r="C35" s="1240" t="s">
        <v>864</v>
      </c>
      <c r="D35" s="1240" t="s">
        <v>864</v>
      </c>
      <c r="E35" s="1254" t="s">
        <v>864</v>
      </c>
      <c r="F35" s="1255" t="s">
        <v>865</v>
      </c>
      <c r="G35" s="1256" t="s">
        <v>865</v>
      </c>
      <c r="H35" s="1257" t="s">
        <v>869</v>
      </c>
      <c r="I35" s="1256" t="s">
        <v>867</v>
      </c>
      <c r="J35" s="1256" t="s">
        <v>867</v>
      </c>
      <c r="K35" s="1256" t="s">
        <v>867</v>
      </c>
      <c r="L35" s="1256" t="s">
        <v>867</v>
      </c>
      <c r="M35" s="1256" t="s">
        <v>867</v>
      </c>
      <c r="N35" s="1256" t="s">
        <v>867</v>
      </c>
      <c r="O35" s="1256" t="s">
        <v>867</v>
      </c>
      <c r="P35" s="1256" t="s">
        <v>867</v>
      </c>
      <c r="Q35" s="1256" t="s">
        <v>867</v>
      </c>
      <c r="R35" s="1256" t="s">
        <v>867</v>
      </c>
      <c r="S35" s="1256" t="s">
        <v>867</v>
      </c>
      <c r="T35" s="1256" t="s">
        <v>867</v>
      </c>
    </row>
    <row r="36" spans="1:20" s="1261" customFormat="1" ht="27.75" customHeight="1" x14ac:dyDescent="0.25">
      <c r="A36" s="1258"/>
      <c r="B36" s="1259" t="s">
        <v>887</v>
      </c>
      <c r="C36" s="1259"/>
      <c r="D36" s="1259"/>
      <c r="E36" s="1259"/>
      <c r="F36" s="1259"/>
      <c r="G36" s="1259"/>
      <c r="H36" s="1259"/>
      <c r="I36" s="1259" t="str">
        <f>B36</f>
        <v>Accouchement au sein de la formation sanitaire</v>
      </c>
      <c r="J36" s="1259"/>
      <c r="K36" s="1259"/>
      <c r="L36" s="1259"/>
      <c r="M36" s="1259"/>
      <c r="N36" s="1259"/>
      <c r="O36" s="1259"/>
      <c r="P36" s="1259"/>
      <c r="Q36" s="1259"/>
      <c r="R36" s="1259"/>
      <c r="S36" s="1259"/>
      <c r="T36" s="1260"/>
    </row>
    <row r="37" spans="1:20" s="1271" customFormat="1" ht="27.75" customHeight="1" x14ac:dyDescent="0.35">
      <c r="A37" s="1262">
        <v>16</v>
      </c>
      <c r="B37" s="1263" t="s">
        <v>888</v>
      </c>
      <c r="C37" s="1264"/>
      <c r="D37" s="1265"/>
      <c r="E37" s="1266" t="s">
        <v>864</v>
      </c>
      <c r="F37" s="1267" t="s">
        <v>865</v>
      </c>
      <c r="G37" s="1268" t="s">
        <v>865</v>
      </c>
      <c r="H37" s="1269" t="s">
        <v>889</v>
      </c>
      <c r="I37" s="1270" t="s">
        <v>867</v>
      </c>
      <c r="J37" s="1268" t="s">
        <v>867</v>
      </c>
      <c r="K37" s="1268" t="s">
        <v>867</v>
      </c>
      <c r="L37" s="1268" t="s">
        <v>867</v>
      </c>
      <c r="M37" s="1268" t="s">
        <v>867</v>
      </c>
      <c r="N37" s="1268" t="s">
        <v>867</v>
      </c>
      <c r="O37" s="1268" t="s">
        <v>867</v>
      </c>
      <c r="P37" s="1268" t="s">
        <v>867</v>
      </c>
      <c r="Q37" s="1268" t="s">
        <v>867</v>
      </c>
      <c r="R37" s="1268" t="s">
        <v>867</v>
      </c>
      <c r="S37" s="1268" t="s">
        <v>867</v>
      </c>
      <c r="T37" s="1268" t="s">
        <v>867</v>
      </c>
    </row>
    <row r="38" spans="1:20" s="1245" customFormat="1" ht="27.75" customHeight="1" x14ac:dyDescent="0.35">
      <c r="A38" s="1238">
        <v>17</v>
      </c>
      <c r="B38" s="1272" t="s">
        <v>890</v>
      </c>
      <c r="C38" s="1273"/>
      <c r="D38" s="1274"/>
      <c r="E38" s="1241" t="s">
        <v>864</v>
      </c>
      <c r="F38" s="1242" t="s">
        <v>865</v>
      </c>
      <c r="G38" s="1243" t="s">
        <v>865</v>
      </c>
      <c r="H38" s="1275" t="s">
        <v>889</v>
      </c>
      <c r="I38" s="1276" t="s">
        <v>867</v>
      </c>
      <c r="J38" s="1243" t="s">
        <v>867</v>
      </c>
      <c r="K38" s="1243" t="s">
        <v>867</v>
      </c>
      <c r="L38" s="1243" t="s">
        <v>867</v>
      </c>
      <c r="M38" s="1243" t="s">
        <v>867</v>
      </c>
      <c r="N38" s="1243" t="s">
        <v>867</v>
      </c>
      <c r="O38" s="1243" t="s">
        <v>867</v>
      </c>
      <c r="P38" s="1243" t="s">
        <v>867</v>
      </c>
      <c r="Q38" s="1243" t="s">
        <v>867</v>
      </c>
      <c r="R38" s="1243" t="s">
        <v>867</v>
      </c>
      <c r="S38" s="1243" t="s">
        <v>867</v>
      </c>
      <c r="T38" s="1243" t="s">
        <v>867</v>
      </c>
    </row>
    <row r="39" spans="1:20" s="1245" customFormat="1" ht="27.75" customHeight="1" x14ac:dyDescent="0.35">
      <c r="A39" s="1238">
        <v>18</v>
      </c>
      <c r="B39" s="1272" t="s">
        <v>891</v>
      </c>
      <c r="C39" s="1273"/>
      <c r="D39" s="1274"/>
      <c r="E39" s="1241" t="s">
        <v>864</v>
      </c>
      <c r="F39" s="1242" t="s">
        <v>865</v>
      </c>
      <c r="G39" s="1243" t="s">
        <v>865</v>
      </c>
      <c r="H39" s="1275" t="s">
        <v>889</v>
      </c>
      <c r="I39" s="1276" t="s">
        <v>867</v>
      </c>
      <c r="J39" s="1243" t="s">
        <v>867</v>
      </c>
      <c r="K39" s="1243" t="s">
        <v>867</v>
      </c>
      <c r="L39" s="1243" t="s">
        <v>867</v>
      </c>
      <c r="M39" s="1243" t="s">
        <v>867</v>
      </c>
      <c r="N39" s="1243" t="s">
        <v>867</v>
      </c>
      <c r="O39" s="1243" t="s">
        <v>867</v>
      </c>
      <c r="P39" s="1243" t="s">
        <v>867</v>
      </c>
      <c r="Q39" s="1243" t="s">
        <v>867</v>
      </c>
      <c r="R39" s="1243" t="s">
        <v>867</v>
      </c>
      <c r="S39" s="1243" t="s">
        <v>867</v>
      </c>
      <c r="T39" s="1243" t="s">
        <v>867</v>
      </c>
    </row>
    <row r="40" spans="1:20" s="1245" customFormat="1" ht="27.75" customHeight="1" x14ac:dyDescent="0.35">
      <c r="A40" s="1238">
        <v>19</v>
      </c>
      <c r="B40" s="1272" t="s">
        <v>892</v>
      </c>
      <c r="C40" s="1273"/>
      <c r="D40" s="1274"/>
      <c r="E40" s="1241" t="s">
        <v>864</v>
      </c>
      <c r="F40" s="1242" t="s">
        <v>865</v>
      </c>
      <c r="G40" s="1243" t="s">
        <v>865</v>
      </c>
      <c r="H40" s="1275" t="s">
        <v>889</v>
      </c>
      <c r="I40" s="1276" t="s">
        <v>867</v>
      </c>
      <c r="J40" s="1243" t="s">
        <v>867</v>
      </c>
      <c r="K40" s="1243" t="s">
        <v>867</v>
      </c>
      <c r="L40" s="1243" t="s">
        <v>867</v>
      </c>
      <c r="M40" s="1243" t="s">
        <v>867</v>
      </c>
      <c r="N40" s="1243" t="s">
        <v>867</v>
      </c>
      <c r="O40" s="1243" t="s">
        <v>867</v>
      </c>
      <c r="P40" s="1243" t="s">
        <v>867</v>
      </c>
      <c r="Q40" s="1243" t="s">
        <v>867</v>
      </c>
      <c r="R40" s="1243" t="s">
        <v>867</v>
      </c>
      <c r="S40" s="1243" t="s">
        <v>867</v>
      </c>
      <c r="T40" s="1243" t="s">
        <v>867</v>
      </c>
    </row>
    <row r="41" spans="1:20" s="1245" customFormat="1" ht="27.75" customHeight="1" x14ac:dyDescent="0.35">
      <c r="A41" s="1238">
        <v>20</v>
      </c>
      <c r="B41" s="1277" t="s">
        <v>893</v>
      </c>
      <c r="C41" s="1278"/>
      <c r="D41" s="1279"/>
      <c r="E41" s="1241" t="s">
        <v>864</v>
      </c>
      <c r="F41" s="1242" t="s">
        <v>865</v>
      </c>
      <c r="G41" s="1243" t="s">
        <v>865</v>
      </c>
      <c r="H41" s="1280" t="s">
        <v>894</v>
      </c>
      <c r="I41" s="1276" t="s">
        <v>867</v>
      </c>
      <c r="J41" s="1243" t="s">
        <v>867</v>
      </c>
      <c r="K41" s="1243" t="s">
        <v>867</v>
      </c>
      <c r="L41" s="1243" t="s">
        <v>867</v>
      </c>
      <c r="M41" s="1243" t="s">
        <v>867</v>
      </c>
      <c r="N41" s="1243" t="s">
        <v>867</v>
      </c>
      <c r="O41" s="1243" t="s">
        <v>867</v>
      </c>
      <c r="P41" s="1243" t="s">
        <v>867</v>
      </c>
      <c r="Q41" s="1243" t="s">
        <v>867</v>
      </c>
      <c r="R41" s="1243" t="s">
        <v>867</v>
      </c>
      <c r="S41" s="1243" t="s">
        <v>867</v>
      </c>
      <c r="T41" s="1243" t="s">
        <v>867</v>
      </c>
    </row>
    <row r="42" spans="1:20" s="1245" customFormat="1" ht="27.75" customHeight="1" x14ac:dyDescent="0.35">
      <c r="A42" s="1252">
        <v>21</v>
      </c>
      <c r="B42" s="1263" t="s">
        <v>895</v>
      </c>
      <c r="C42" s="1281"/>
      <c r="D42" s="1282"/>
      <c r="E42" s="1283" t="s">
        <v>864</v>
      </c>
      <c r="F42" s="1255" t="s">
        <v>865</v>
      </c>
      <c r="G42" s="1256" t="s">
        <v>865</v>
      </c>
      <c r="H42" s="1269" t="s">
        <v>894</v>
      </c>
      <c r="I42" s="1284" t="s">
        <v>867</v>
      </c>
      <c r="J42" s="1256" t="s">
        <v>867</v>
      </c>
      <c r="K42" s="1256" t="s">
        <v>867</v>
      </c>
      <c r="L42" s="1256" t="s">
        <v>867</v>
      </c>
      <c r="M42" s="1256" t="s">
        <v>867</v>
      </c>
      <c r="N42" s="1256" t="s">
        <v>867</v>
      </c>
      <c r="O42" s="1256" t="s">
        <v>867</v>
      </c>
      <c r="P42" s="1256" t="s">
        <v>867</v>
      </c>
      <c r="Q42" s="1256" t="s">
        <v>867</v>
      </c>
      <c r="R42" s="1256" t="s">
        <v>867</v>
      </c>
      <c r="S42" s="1256" t="s">
        <v>867</v>
      </c>
      <c r="T42" s="1256" t="s">
        <v>867</v>
      </c>
    </row>
    <row r="43" spans="1:20" s="1261" customFormat="1" ht="27.75" customHeight="1" x14ac:dyDescent="0.25">
      <c r="A43" s="1258"/>
      <c r="B43" s="1259" t="s">
        <v>896</v>
      </c>
      <c r="C43" s="1259"/>
      <c r="D43" s="1259"/>
      <c r="E43" s="1259"/>
      <c r="F43" s="1259"/>
      <c r="G43" s="1259"/>
      <c r="H43" s="1260"/>
      <c r="I43" s="1259" t="str">
        <f>B43</f>
        <v>Vaccinations de Routine (il s'agit ici de la séance de Vaccination et pas du vaccin en tant que consommable)</v>
      </c>
      <c r="J43" s="1259"/>
      <c r="K43" s="1259"/>
      <c r="L43" s="1259"/>
      <c r="M43" s="1259"/>
      <c r="N43" s="1259"/>
      <c r="O43" s="1259"/>
      <c r="P43" s="1259"/>
      <c r="Q43" s="1259"/>
      <c r="R43" s="1259"/>
      <c r="S43" s="1259"/>
      <c r="T43" s="1260"/>
    </row>
    <row r="44" spans="1:20" s="1271" customFormat="1" ht="18.75" customHeight="1" x14ac:dyDescent="0.35">
      <c r="A44" s="1285">
        <v>22</v>
      </c>
      <c r="B44" s="1286" t="s">
        <v>897</v>
      </c>
      <c r="C44" s="1287"/>
      <c r="D44" s="1288"/>
      <c r="E44" s="1241" t="s">
        <v>864</v>
      </c>
      <c r="F44" s="1242" t="s">
        <v>865</v>
      </c>
      <c r="G44" s="1243" t="s">
        <v>865</v>
      </c>
      <c r="H44" s="1289" t="s">
        <v>898</v>
      </c>
      <c r="I44" s="1276" t="s">
        <v>867</v>
      </c>
      <c r="J44" s="1243" t="s">
        <v>867</v>
      </c>
      <c r="K44" s="1243" t="s">
        <v>867</v>
      </c>
      <c r="L44" s="1243" t="s">
        <v>867</v>
      </c>
      <c r="M44" s="1243" t="s">
        <v>867</v>
      </c>
      <c r="N44" s="1243" t="s">
        <v>867</v>
      </c>
      <c r="O44" s="1243" t="s">
        <v>867</v>
      </c>
      <c r="P44" s="1243" t="s">
        <v>867</v>
      </c>
      <c r="Q44" s="1243" t="s">
        <v>867</v>
      </c>
      <c r="R44" s="1243" t="s">
        <v>867</v>
      </c>
      <c r="S44" s="1243" t="s">
        <v>867</v>
      </c>
      <c r="T44" s="1243" t="s">
        <v>867</v>
      </c>
    </row>
    <row r="45" spans="1:20" s="1245" customFormat="1" ht="18.75" customHeight="1" x14ac:dyDescent="0.35">
      <c r="A45" s="1238">
        <v>23</v>
      </c>
      <c r="B45" s="1290" t="s">
        <v>899</v>
      </c>
      <c r="C45" s="1273"/>
      <c r="D45" s="1291"/>
      <c r="E45" s="1241" t="s">
        <v>864</v>
      </c>
      <c r="F45" s="1242" t="s">
        <v>865</v>
      </c>
      <c r="G45" s="1243" t="s">
        <v>865</v>
      </c>
      <c r="H45" s="1275" t="s">
        <v>898</v>
      </c>
      <c r="I45" s="1276" t="s">
        <v>867</v>
      </c>
      <c r="J45" s="1243" t="s">
        <v>867</v>
      </c>
      <c r="K45" s="1243" t="s">
        <v>867</v>
      </c>
      <c r="L45" s="1243" t="s">
        <v>867</v>
      </c>
      <c r="M45" s="1243" t="s">
        <v>867</v>
      </c>
      <c r="N45" s="1243" t="s">
        <v>867</v>
      </c>
      <c r="O45" s="1243" t="s">
        <v>867</v>
      </c>
      <c r="P45" s="1243" t="s">
        <v>867</v>
      </c>
      <c r="Q45" s="1243" t="s">
        <v>867</v>
      </c>
      <c r="R45" s="1243" t="s">
        <v>867</v>
      </c>
      <c r="S45" s="1243" t="s">
        <v>867</v>
      </c>
      <c r="T45" s="1243" t="s">
        <v>867</v>
      </c>
    </row>
    <row r="46" spans="1:20" s="1245" customFormat="1" ht="18.75" customHeight="1" x14ac:dyDescent="0.35">
      <c r="A46" s="1238">
        <v>24</v>
      </c>
      <c r="B46" s="1290" t="s">
        <v>900</v>
      </c>
      <c r="C46" s="1273"/>
      <c r="D46" s="1291"/>
      <c r="E46" s="1241" t="s">
        <v>864</v>
      </c>
      <c r="F46" s="1242" t="s">
        <v>865</v>
      </c>
      <c r="G46" s="1243" t="s">
        <v>865</v>
      </c>
      <c r="H46" s="1275" t="s">
        <v>898</v>
      </c>
      <c r="I46" s="1276" t="s">
        <v>867</v>
      </c>
      <c r="J46" s="1243" t="s">
        <v>867</v>
      </c>
      <c r="K46" s="1243" t="s">
        <v>867</v>
      </c>
      <c r="L46" s="1243" t="s">
        <v>867</v>
      </c>
      <c r="M46" s="1243" t="s">
        <v>867</v>
      </c>
      <c r="N46" s="1243" t="s">
        <v>867</v>
      </c>
      <c r="O46" s="1243" t="s">
        <v>867</v>
      </c>
      <c r="P46" s="1243" t="s">
        <v>867</v>
      </c>
      <c r="Q46" s="1243" t="s">
        <v>867</v>
      </c>
      <c r="R46" s="1243" t="s">
        <v>867</v>
      </c>
      <c r="S46" s="1243" t="s">
        <v>867</v>
      </c>
      <c r="T46" s="1243" t="s">
        <v>867</v>
      </c>
    </row>
    <row r="47" spans="1:20" s="1245" customFormat="1" ht="18.75" customHeight="1" x14ac:dyDescent="0.35">
      <c r="A47" s="1238">
        <v>25</v>
      </c>
      <c r="B47" s="1290" t="s">
        <v>901</v>
      </c>
      <c r="C47" s="1273"/>
      <c r="D47" s="1291"/>
      <c r="E47" s="1241" t="s">
        <v>864</v>
      </c>
      <c r="F47" s="1242" t="s">
        <v>865</v>
      </c>
      <c r="G47" s="1243" t="s">
        <v>865</v>
      </c>
      <c r="H47" s="1275" t="s">
        <v>898</v>
      </c>
      <c r="I47" s="1276" t="s">
        <v>867</v>
      </c>
      <c r="J47" s="1243" t="s">
        <v>867</v>
      </c>
      <c r="K47" s="1243" t="s">
        <v>867</v>
      </c>
      <c r="L47" s="1243" t="s">
        <v>867</v>
      </c>
      <c r="M47" s="1243" t="s">
        <v>867</v>
      </c>
      <c r="N47" s="1243" t="s">
        <v>867</v>
      </c>
      <c r="O47" s="1243" t="s">
        <v>867</v>
      </c>
      <c r="P47" s="1243" t="s">
        <v>867</v>
      </c>
      <c r="Q47" s="1243" t="s">
        <v>867</v>
      </c>
      <c r="R47" s="1243" t="s">
        <v>867</v>
      </c>
      <c r="S47" s="1243" t="s">
        <v>867</v>
      </c>
      <c r="T47" s="1243" t="s">
        <v>867</v>
      </c>
    </row>
    <row r="48" spans="1:20" s="1245" customFormat="1" ht="18.75" customHeight="1" x14ac:dyDescent="0.35">
      <c r="A48" s="1238">
        <v>26</v>
      </c>
      <c r="B48" s="1290" t="s">
        <v>902</v>
      </c>
      <c r="C48" s="1273"/>
      <c r="D48" s="1291"/>
      <c r="E48" s="1241" t="s">
        <v>864</v>
      </c>
      <c r="F48" s="1242" t="s">
        <v>865</v>
      </c>
      <c r="G48" s="1243" t="s">
        <v>865</v>
      </c>
      <c r="H48" s="1275" t="s">
        <v>898</v>
      </c>
      <c r="I48" s="1276" t="s">
        <v>867</v>
      </c>
      <c r="J48" s="1243" t="s">
        <v>867</v>
      </c>
      <c r="K48" s="1243" t="s">
        <v>867</v>
      </c>
      <c r="L48" s="1243" t="s">
        <v>867</v>
      </c>
      <c r="M48" s="1243" t="s">
        <v>867</v>
      </c>
      <c r="N48" s="1243" t="s">
        <v>867</v>
      </c>
      <c r="O48" s="1243" t="s">
        <v>867</v>
      </c>
      <c r="P48" s="1243" t="s">
        <v>867</v>
      </c>
      <c r="Q48" s="1243" t="s">
        <v>867</v>
      </c>
      <c r="R48" s="1243" t="s">
        <v>867</v>
      </c>
      <c r="S48" s="1243" t="s">
        <v>867</v>
      </c>
      <c r="T48" s="1243" t="s">
        <v>867</v>
      </c>
    </row>
    <row r="49" spans="1:129" s="1245" customFormat="1" ht="18.75" customHeight="1" x14ac:dyDescent="0.35">
      <c r="A49" s="1238">
        <v>27</v>
      </c>
      <c r="B49" s="1290" t="s">
        <v>903</v>
      </c>
      <c r="C49" s="1273"/>
      <c r="D49" s="1291"/>
      <c r="E49" s="1241" t="s">
        <v>864</v>
      </c>
      <c r="F49" s="1242" t="s">
        <v>865</v>
      </c>
      <c r="G49" s="1243" t="s">
        <v>865</v>
      </c>
      <c r="H49" s="1292" t="s">
        <v>898</v>
      </c>
      <c r="I49" s="1276" t="s">
        <v>867</v>
      </c>
      <c r="J49" s="1243" t="s">
        <v>867</v>
      </c>
      <c r="K49" s="1243" t="s">
        <v>867</v>
      </c>
      <c r="L49" s="1243" t="s">
        <v>867</v>
      </c>
      <c r="M49" s="1243" t="s">
        <v>867</v>
      </c>
      <c r="N49" s="1243" t="s">
        <v>867</v>
      </c>
      <c r="O49" s="1243" t="s">
        <v>867</v>
      </c>
      <c r="P49" s="1243" t="s">
        <v>867</v>
      </c>
      <c r="Q49" s="1243" t="s">
        <v>867</v>
      </c>
      <c r="R49" s="1243" t="s">
        <v>867</v>
      </c>
      <c r="S49" s="1243" t="s">
        <v>867</v>
      </c>
      <c r="T49" s="1243" t="s">
        <v>867</v>
      </c>
    </row>
    <row r="50" spans="1:129" s="1245" customFormat="1" ht="18.75" customHeight="1" x14ac:dyDescent="0.35">
      <c r="A50" s="1238">
        <v>28</v>
      </c>
      <c r="B50" s="1290" t="s">
        <v>904</v>
      </c>
      <c r="C50" s="1273"/>
      <c r="D50" s="1291"/>
      <c r="E50" s="1241" t="s">
        <v>864</v>
      </c>
      <c r="F50" s="1242" t="s">
        <v>865</v>
      </c>
      <c r="G50" s="1243" t="s">
        <v>865</v>
      </c>
      <c r="H50" s="1292" t="s">
        <v>898</v>
      </c>
      <c r="I50" s="1276" t="s">
        <v>867</v>
      </c>
      <c r="J50" s="1243" t="s">
        <v>867</v>
      </c>
      <c r="K50" s="1243" t="s">
        <v>867</v>
      </c>
      <c r="L50" s="1243" t="s">
        <v>867</v>
      </c>
      <c r="M50" s="1243" t="s">
        <v>867</v>
      </c>
      <c r="N50" s="1243" t="s">
        <v>867</v>
      </c>
      <c r="O50" s="1243" t="s">
        <v>867</v>
      </c>
      <c r="P50" s="1243" t="s">
        <v>867</v>
      </c>
      <c r="Q50" s="1243" t="s">
        <v>867</v>
      </c>
      <c r="R50" s="1243" t="s">
        <v>867</v>
      </c>
      <c r="S50" s="1243" t="s">
        <v>867</v>
      </c>
      <c r="T50" s="1243" t="s">
        <v>867</v>
      </c>
    </row>
    <row r="51" spans="1:129" s="1245" customFormat="1" ht="18.75" customHeight="1" x14ac:dyDescent="0.35">
      <c r="A51" s="1238">
        <v>29</v>
      </c>
      <c r="B51" s="1290" t="s">
        <v>905</v>
      </c>
      <c r="C51" s="1273"/>
      <c r="D51" s="1291"/>
      <c r="E51" s="1241" t="s">
        <v>864</v>
      </c>
      <c r="F51" s="1242" t="s">
        <v>865</v>
      </c>
      <c r="G51" s="1243" t="s">
        <v>865</v>
      </c>
      <c r="H51" s="1275" t="s">
        <v>898</v>
      </c>
      <c r="I51" s="1276" t="s">
        <v>867</v>
      </c>
      <c r="J51" s="1243" t="s">
        <v>867</v>
      </c>
      <c r="K51" s="1243" t="s">
        <v>867</v>
      </c>
      <c r="L51" s="1243" t="s">
        <v>867</v>
      </c>
      <c r="M51" s="1243" t="s">
        <v>867</v>
      </c>
      <c r="N51" s="1243" t="s">
        <v>867</v>
      </c>
      <c r="O51" s="1243" t="s">
        <v>867</v>
      </c>
      <c r="P51" s="1243" t="s">
        <v>867</v>
      </c>
      <c r="Q51" s="1243" t="s">
        <v>867</v>
      </c>
      <c r="R51" s="1243" t="s">
        <v>867</v>
      </c>
      <c r="S51" s="1243" t="s">
        <v>867</v>
      </c>
      <c r="T51" s="1243" t="s">
        <v>867</v>
      </c>
    </row>
    <row r="52" spans="1:129" s="1245" customFormat="1" ht="18.75" customHeight="1" x14ac:dyDescent="0.35">
      <c r="A52" s="1238">
        <v>30</v>
      </c>
      <c r="B52" s="1290" t="s">
        <v>906</v>
      </c>
      <c r="C52" s="1273"/>
      <c r="D52" s="1291"/>
      <c r="E52" s="1241" t="s">
        <v>864</v>
      </c>
      <c r="F52" s="1242" t="s">
        <v>865</v>
      </c>
      <c r="G52" s="1243" t="s">
        <v>865</v>
      </c>
      <c r="H52" s="1275" t="s">
        <v>898</v>
      </c>
      <c r="I52" s="1276" t="s">
        <v>867</v>
      </c>
      <c r="J52" s="1243" t="s">
        <v>867</v>
      </c>
      <c r="K52" s="1243" t="s">
        <v>867</v>
      </c>
      <c r="L52" s="1243" t="s">
        <v>867</v>
      </c>
      <c r="M52" s="1243" t="s">
        <v>867</v>
      </c>
      <c r="N52" s="1243" t="s">
        <v>867</v>
      </c>
      <c r="O52" s="1243" t="s">
        <v>867</v>
      </c>
      <c r="P52" s="1243" t="s">
        <v>867</v>
      </c>
      <c r="Q52" s="1243" t="s">
        <v>867</v>
      </c>
      <c r="R52" s="1243" t="s">
        <v>867</v>
      </c>
      <c r="S52" s="1243" t="s">
        <v>867</v>
      </c>
      <c r="T52" s="1243" t="s">
        <v>867</v>
      </c>
    </row>
    <row r="53" spans="1:129" s="1245" customFormat="1" ht="18.75" customHeight="1" x14ac:dyDescent="0.35">
      <c r="A53" s="1238">
        <v>31</v>
      </c>
      <c r="B53" s="1290" t="s">
        <v>907</v>
      </c>
      <c r="C53" s="1273"/>
      <c r="D53" s="1291"/>
      <c r="E53" s="1241" t="s">
        <v>864</v>
      </c>
      <c r="F53" s="1242" t="s">
        <v>865</v>
      </c>
      <c r="G53" s="1243" t="s">
        <v>865</v>
      </c>
      <c r="H53" s="1275" t="s">
        <v>898</v>
      </c>
      <c r="I53" s="1276" t="s">
        <v>867</v>
      </c>
      <c r="J53" s="1243" t="s">
        <v>867</v>
      </c>
      <c r="K53" s="1243" t="s">
        <v>867</v>
      </c>
      <c r="L53" s="1243" t="s">
        <v>867</v>
      </c>
      <c r="M53" s="1243" t="s">
        <v>867</v>
      </c>
      <c r="N53" s="1243" t="s">
        <v>867</v>
      </c>
      <c r="O53" s="1243" t="s">
        <v>867</v>
      </c>
      <c r="P53" s="1243" t="s">
        <v>867</v>
      </c>
      <c r="Q53" s="1243" t="s">
        <v>867</v>
      </c>
      <c r="R53" s="1243" t="s">
        <v>867</v>
      </c>
      <c r="S53" s="1243" t="s">
        <v>867</v>
      </c>
      <c r="T53" s="1243" t="s">
        <v>867</v>
      </c>
    </row>
    <row r="54" spans="1:129" s="1245" customFormat="1" ht="18.75" customHeight="1" x14ac:dyDescent="0.35">
      <c r="A54" s="1238">
        <v>32</v>
      </c>
      <c r="B54" s="1290" t="s">
        <v>908</v>
      </c>
      <c r="C54" s="1273"/>
      <c r="D54" s="1291"/>
      <c r="E54" s="1241" t="s">
        <v>864</v>
      </c>
      <c r="F54" s="1242" t="s">
        <v>865</v>
      </c>
      <c r="G54" s="1243" t="s">
        <v>865</v>
      </c>
      <c r="H54" s="1275" t="s">
        <v>898</v>
      </c>
      <c r="I54" s="1276" t="s">
        <v>867</v>
      </c>
      <c r="J54" s="1243" t="s">
        <v>867</v>
      </c>
      <c r="K54" s="1243" t="s">
        <v>867</v>
      </c>
      <c r="L54" s="1243" t="s">
        <v>867</v>
      </c>
      <c r="M54" s="1243" t="s">
        <v>867</v>
      </c>
      <c r="N54" s="1243" t="s">
        <v>867</v>
      </c>
      <c r="O54" s="1243" t="s">
        <v>867</v>
      </c>
      <c r="P54" s="1243" t="s">
        <v>867</v>
      </c>
      <c r="Q54" s="1243" t="s">
        <v>867</v>
      </c>
      <c r="R54" s="1243" t="s">
        <v>867</v>
      </c>
      <c r="S54" s="1243" t="s">
        <v>867</v>
      </c>
      <c r="T54" s="1243" t="s">
        <v>867</v>
      </c>
    </row>
    <row r="55" spans="1:129" s="1245" customFormat="1" ht="18.75" customHeight="1" x14ac:dyDescent="0.35">
      <c r="A55" s="1238">
        <v>33</v>
      </c>
      <c r="B55" s="1290" t="s">
        <v>909</v>
      </c>
      <c r="C55" s="1273"/>
      <c r="D55" s="1291"/>
      <c r="E55" s="1241" t="s">
        <v>864</v>
      </c>
      <c r="F55" s="1242" t="s">
        <v>865</v>
      </c>
      <c r="G55" s="1243" t="s">
        <v>865</v>
      </c>
      <c r="H55" s="1292" t="s">
        <v>898</v>
      </c>
      <c r="I55" s="1276" t="s">
        <v>867</v>
      </c>
      <c r="J55" s="1243" t="s">
        <v>867</v>
      </c>
      <c r="K55" s="1243" t="s">
        <v>867</v>
      </c>
      <c r="L55" s="1243" t="s">
        <v>867</v>
      </c>
      <c r="M55" s="1243" t="s">
        <v>867</v>
      </c>
      <c r="N55" s="1243" t="s">
        <v>867</v>
      </c>
      <c r="O55" s="1243" t="s">
        <v>867</v>
      </c>
      <c r="P55" s="1243" t="s">
        <v>867</v>
      </c>
      <c r="Q55" s="1243" t="s">
        <v>867</v>
      </c>
      <c r="R55" s="1243" t="s">
        <v>867</v>
      </c>
      <c r="S55" s="1243" t="s">
        <v>867</v>
      </c>
      <c r="T55" s="1243" t="s">
        <v>867</v>
      </c>
    </row>
    <row r="56" spans="1:129" s="1245" customFormat="1" ht="18.75" customHeight="1" x14ac:dyDescent="0.35">
      <c r="A56" s="1238">
        <v>34</v>
      </c>
      <c r="B56" s="1290" t="s">
        <v>910</v>
      </c>
      <c r="C56" s="1273"/>
      <c r="D56" s="1291"/>
      <c r="E56" s="1241" t="s">
        <v>864</v>
      </c>
      <c r="F56" s="1242" t="s">
        <v>865</v>
      </c>
      <c r="G56" s="1243" t="s">
        <v>865</v>
      </c>
      <c r="H56" s="1292" t="s">
        <v>898</v>
      </c>
      <c r="I56" s="1276" t="s">
        <v>867</v>
      </c>
      <c r="J56" s="1243" t="s">
        <v>867</v>
      </c>
      <c r="K56" s="1243" t="s">
        <v>867</v>
      </c>
      <c r="L56" s="1243" t="s">
        <v>867</v>
      </c>
      <c r="M56" s="1243" t="s">
        <v>867</v>
      </c>
      <c r="N56" s="1243" t="s">
        <v>867</v>
      </c>
      <c r="O56" s="1243" t="s">
        <v>867</v>
      </c>
      <c r="P56" s="1243" t="s">
        <v>867</v>
      </c>
      <c r="Q56" s="1243" t="s">
        <v>867</v>
      </c>
      <c r="R56" s="1243" t="s">
        <v>867</v>
      </c>
      <c r="S56" s="1243" t="s">
        <v>867</v>
      </c>
      <c r="T56" s="1243" t="s">
        <v>867</v>
      </c>
    </row>
    <row r="57" spans="1:129" s="1245" customFormat="1" ht="18.75" customHeight="1" x14ac:dyDescent="0.35">
      <c r="A57" s="1238">
        <v>35</v>
      </c>
      <c r="B57" s="1293" t="s">
        <v>911</v>
      </c>
      <c r="C57" s="1294"/>
      <c r="D57" s="1295"/>
      <c r="E57" s="1241" t="s">
        <v>912</v>
      </c>
      <c r="F57" s="1242" t="s">
        <v>865</v>
      </c>
      <c r="G57" s="1243" t="s">
        <v>865</v>
      </c>
      <c r="H57" s="1275" t="s">
        <v>898</v>
      </c>
      <c r="I57" s="1276" t="s">
        <v>867</v>
      </c>
      <c r="J57" s="1243" t="s">
        <v>867</v>
      </c>
      <c r="K57" s="1243" t="s">
        <v>867</v>
      </c>
      <c r="L57" s="1243" t="s">
        <v>867</v>
      </c>
      <c r="M57" s="1243" t="s">
        <v>867</v>
      </c>
      <c r="N57" s="1243" t="s">
        <v>867</v>
      </c>
      <c r="O57" s="1243" t="s">
        <v>867</v>
      </c>
      <c r="P57" s="1243" t="s">
        <v>867</v>
      </c>
      <c r="Q57" s="1243" t="s">
        <v>867</v>
      </c>
      <c r="R57" s="1243" t="s">
        <v>867</v>
      </c>
      <c r="S57" s="1243" t="s">
        <v>867</v>
      </c>
      <c r="T57" s="1243" t="s">
        <v>867</v>
      </c>
    </row>
    <row r="58" spans="1:129" s="1245" customFormat="1" ht="16.5" customHeight="1" x14ac:dyDescent="0.35">
      <c r="A58" s="2233" t="s">
        <v>913</v>
      </c>
      <c r="B58" s="2234"/>
      <c r="C58" s="2235">
        <f>C4</f>
        <v>-8.01</v>
      </c>
      <c r="D58" s="2235"/>
      <c r="E58" s="1296">
        <f>C58-0.01</f>
        <v>-8.02</v>
      </c>
      <c r="F58" s="1296">
        <f>E58-0.01</f>
        <v>-8.0299999999999994</v>
      </c>
      <c r="G58" s="1296"/>
      <c r="H58" s="1297"/>
      <c r="I58" s="2236">
        <f>F58-0.01</f>
        <v>-8.0399999999999991</v>
      </c>
      <c r="J58" s="2236"/>
      <c r="K58" s="2236"/>
      <c r="L58" s="2236"/>
      <c r="M58" s="2236"/>
      <c r="N58" s="2236"/>
      <c r="O58" s="2236"/>
      <c r="P58" s="2236"/>
      <c r="Q58" s="2236"/>
      <c r="R58" s="2236"/>
      <c r="S58" s="2236"/>
      <c r="T58" s="2236"/>
    </row>
    <row r="59" spans="1:129" s="1213" customFormat="1" ht="27.75" customHeight="1" x14ac:dyDescent="0.25">
      <c r="A59" s="2233"/>
      <c r="B59" s="2234"/>
      <c r="C59" s="2237" t="s">
        <v>848</v>
      </c>
      <c r="D59" s="2238" t="s">
        <v>849</v>
      </c>
      <c r="E59" s="2239" t="s">
        <v>850</v>
      </c>
      <c r="F59" s="2240" t="s">
        <v>914</v>
      </c>
      <c r="G59" s="2240"/>
      <c r="H59" s="2241" t="s">
        <v>915</v>
      </c>
      <c r="I59" s="2227" t="s">
        <v>916</v>
      </c>
      <c r="J59" s="2227"/>
      <c r="K59" s="2227" t="s">
        <v>854</v>
      </c>
      <c r="L59" s="2227"/>
      <c r="M59" s="2227" t="s">
        <v>855</v>
      </c>
      <c r="N59" s="2227"/>
      <c r="O59" s="2227" t="s">
        <v>856</v>
      </c>
      <c r="P59" s="2227"/>
      <c r="Q59" s="2227" t="s">
        <v>857</v>
      </c>
      <c r="R59" s="2227"/>
      <c r="S59" s="2227" t="s">
        <v>917</v>
      </c>
      <c r="T59" s="2227"/>
      <c r="U59" s="1212"/>
      <c r="V59" s="1212"/>
      <c r="W59" s="1212"/>
      <c r="X59" s="1212"/>
      <c r="Y59" s="1212"/>
      <c r="Z59" s="1212"/>
      <c r="AA59" s="1212"/>
      <c r="AB59" s="1212"/>
      <c r="AC59" s="1212"/>
      <c r="AD59" s="1212"/>
      <c r="AE59" s="1212"/>
      <c r="AF59" s="1212"/>
      <c r="AG59" s="1212"/>
      <c r="AH59" s="1212"/>
      <c r="AI59" s="1212"/>
      <c r="AJ59" s="1212"/>
      <c r="AK59" s="1212"/>
      <c r="AL59" s="1212"/>
      <c r="AM59" s="1212"/>
      <c r="AN59" s="1212"/>
      <c r="AO59" s="1212"/>
      <c r="AP59" s="1212"/>
      <c r="AQ59" s="1212"/>
      <c r="AR59" s="1212"/>
      <c r="AS59" s="1212"/>
      <c r="AT59" s="1212"/>
      <c r="AU59" s="1212"/>
      <c r="AV59" s="1212"/>
      <c r="AW59" s="1212"/>
      <c r="AX59" s="1212"/>
      <c r="AY59" s="1212"/>
      <c r="AZ59" s="1212"/>
      <c r="BA59" s="1212"/>
      <c r="BB59" s="1212"/>
      <c r="BC59" s="1212"/>
      <c r="BD59" s="1212"/>
      <c r="BE59" s="1212"/>
      <c r="BF59" s="1212"/>
      <c r="BG59" s="1212"/>
      <c r="BH59" s="1212"/>
      <c r="BI59" s="1212"/>
      <c r="BJ59" s="1212"/>
      <c r="BK59" s="1212"/>
      <c r="BL59" s="1212"/>
      <c r="BM59" s="1212"/>
      <c r="BN59" s="1212"/>
      <c r="BO59" s="1212"/>
      <c r="BP59" s="1212"/>
      <c r="BQ59" s="1212"/>
      <c r="BR59" s="1212"/>
      <c r="BS59" s="1212"/>
      <c r="BT59" s="1212"/>
      <c r="BU59" s="1212"/>
      <c r="BV59" s="1212"/>
      <c r="BW59" s="1212"/>
      <c r="BX59" s="1212"/>
      <c r="BY59" s="1212"/>
      <c r="BZ59" s="1212"/>
      <c r="CA59" s="1212"/>
      <c r="CB59" s="1212"/>
      <c r="CC59" s="1212"/>
      <c r="CD59" s="1212"/>
      <c r="CE59" s="1212"/>
      <c r="CF59" s="1212"/>
      <c r="CG59" s="1212"/>
      <c r="CH59" s="1212"/>
      <c r="CI59" s="1212"/>
      <c r="CJ59" s="1212"/>
      <c r="CK59" s="1212"/>
      <c r="CL59" s="1212"/>
      <c r="CM59" s="1212"/>
      <c r="CN59" s="1212"/>
      <c r="CO59" s="1212"/>
      <c r="CP59" s="1212"/>
      <c r="CQ59" s="1212"/>
      <c r="CR59" s="1212"/>
      <c r="CS59" s="1212"/>
      <c r="CT59" s="1212"/>
      <c r="CU59" s="1212"/>
      <c r="CV59" s="1212"/>
      <c r="CW59" s="1212"/>
      <c r="CX59" s="1212"/>
      <c r="CY59" s="1212"/>
      <c r="CZ59" s="1212"/>
      <c r="DA59" s="1212"/>
      <c r="DB59" s="1212"/>
      <c r="DC59" s="1212"/>
      <c r="DD59" s="1212"/>
      <c r="DE59" s="1212"/>
      <c r="DF59" s="1212"/>
      <c r="DG59" s="1212"/>
      <c r="DH59" s="1212"/>
      <c r="DI59" s="1212"/>
      <c r="DJ59" s="1212"/>
      <c r="DK59" s="1212"/>
      <c r="DL59" s="1212"/>
      <c r="DM59" s="1212"/>
      <c r="DN59" s="1212"/>
      <c r="DO59" s="1212"/>
      <c r="DP59" s="1212"/>
      <c r="DQ59" s="1212"/>
      <c r="DR59" s="1212"/>
      <c r="DS59" s="1212"/>
      <c r="DT59" s="1212"/>
      <c r="DU59" s="1212"/>
      <c r="DV59" s="1212"/>
      <c r="DW59" s="1212"/>
      <c r="DX59" s="1212"/>
      <c r="DY59" s="1212"/>
    </row>
    <row r="60" spans="1:129" s="1213" customFormat="1" ht="27.75" customHeight="1" x14ac:dyDescent="0.35">
      <c r="A60" s="2233"/>
      <c r="B60" s="2234"/>
      <c r="C60" s="2237"/>
      <c r="D60" s="2238"/>
      <c r="E60" s="2239"/>
      <c r="F60" s="1229" t="s">
        <v>848</v>
      </c>
      <c r="G60" s="1230" t="s">
        <v>849</v>
      </c>
      <c r="H60" s="2241"/>
      <c r="I60" s="1234" t="s">
        <v>860</v>
      </c>
      <c r="J60" s="1233" t="s">
        <v>861</v>
      </c>
      <c r="K60" s="1234" t="s">
        <v>860</v>
      </c>
      <c r="L60" s="1233" t="s">
        <v>861</v>
      </c>
      <c r="M60" s="1234" t="s">
        <v>860</v>
      </c>
      <c r="N60" s="1233" t="s">
        <v>861</v>
      </c>
      <c r="O60" s="1234" t="s">
        <v>860</v>
      </c>
      <c r="P60" s="1233" t="s">
        <v>861</v>
      </c>
      <c r="Q60" s="1234" t="s">
        <v>860</v>
      </c>
      <c r="R60" s="1233" t="s">
        <v>861</v>
      </c>
      <c r="S60" s="1234" t="s">
        <v>860</v>
      </c>
      <c r="T60" s="1233" t="s">
        <v>861</v>
      </c>
      <c r="U60" s="1212"/>
      <c r="V60" s="1212"/>
      <c r="W60" s="1212"/>
      <c r="X60" s="1212"/>
      <c r="Y60" s="1212"/>
      <c r="Z60" s="1212"/>
      <c r="AA60" s="1212"/>
      <c r="AB60" s="1212"/>
      <c r="AC60" s="1212"/>
      <c r="AD60" s="1212"/>
      <c r="AE60" s="1212"/>
      <c r="AF60" s="1212"/>
      <c r="AG60" s="1212"/>
      <c r="AH60" s="1212"/>
      <c r="AI60" s="1212"/>
      <c r="AJ60" s="1212"/>
      <c r="AK60" s="1212"/>
      <c r="AL60" s="1212"/>
      <c r="AM60" s="1212"/>
      <c r="AN60" s="1212"/>
      <c r="AO60" s="1212"/>
      <c r="AP60" s="1212"/>
      <c r="AQ60" s="1212"/>
      <c r="AR60" s="1212"/>
      <c r="AS60" s="1212"/>
      <c r="AT60" s="1212"/>
      <c r="AU60" s="1212"/>
      <c r="AV60" s="1212"/>
      <c r="AW60" s="1212"/>
      <c r="AX60" s="1212"/>
      <c r="AY60" s="1212"/>
      <c r="AZ60" s="1212"/>
      <c r="BA60" s="1212"/>
      <c r="BB60" s="1212"/>
      <c r="BC60" s="1212"/>
      <c r="BD60" s="1212"/>
      <c r="BE60" s="1212"/>
      <c r="BF60" s="1212"/>
      <c r="BG60" s="1212"/>
      <c r="BH60" s="1212"/>
      <c r="BI60" s="1212"/>
      <c r="BJ60" s="1212"/>
      <c r="BK60" s="1212"/>
      <c r="BL60" s="1212"/>
      <c r="BM60" s="1212"/>
      <c r="BN60" s="1212"/>
      <c r="BO60" s="1212"/>
      <c r="BP60" s="1212"/>
      <c r="BQ60" s="1212"/>
      <c r="BR60" s="1212"/>
      <c r="BS60" s="1212"/>
      <c r="BT60" s="1212"/>
      <c r="BU60" s="1212"/>
      <c r="BV60" s="1212"/>
      <c r="BW60" s="1212"/>
      <c r="BX60" s="1212"/>
      <c r="BY60" s="1212"/>
      <c r="BZ60" s="1212"/>
      <c r="CA60" s="1212"/>
      <c r="CB60" s="1212"/>
      <c r="CC60" s="1212"/>
      <c r="CD60" s="1212"/>
      <c r="CE60" s="1212"/>
      <c r="CF60" s="1212"/>
      <c r="CG60" s="1212"/>
      <c r="CH60" s="1212"/>
      <c r="CI60" s="1212"/>
      <c r="CJ60" s="1212"/>
      <c r="CK60" s="1212"/>
      <c r="CL60" s="1212"/>
      <c r="CM60" s="1212"/>
      <c r="CN60" s="1212"/>
      <c r="CO60" s="1212"/>
      <c r="CP60" s="1212"/>
      <c r="CQ60" s="1212"/>
      <c r="CR60" s="1212"/>
      <c r="CS60" s="1212"/>
      <c r="CT60" s="1212"/>
      <c r="CU60" s="1212"/>
      <c r="CV60" s="1212"/>
      <c r="CW60" s="1212"/>
      <c r="CX60" s="1212"/>
      <c r="CY60" s="1212"/>
      <c r="CZ60" s="1212"/>
      <c r="DA60" s="1212"/>
      <c r="DB60" s="1212"/>
      <c r="DC60" s="1212"/>
      <c r="DD60" s="1212"/>
      <c r="DE60" s="1212"/>
      <c r="DF60" s="1212"/>
      <c r="DG60" s="1212"/>
      <c r="DH60" s="1212"/>
      <c r="DI60" s="1212"/>
      <c r="DJ60" s="1212"/>
      <c r="DK60" s="1212"/>
      <c r="DL60" s="1212"/>
      <c r="DM60" s="1212"/>
      <c r="DN60" s="1212"/>
      <c r="DO60" s="1212"/>
      <c r="DP60" s="1212"/>
      <c r="DQ60" s="1212"/>
      <c r="DR60" s="1212"/>
      <c r="DS60" s="1212"/>
      <c r="DT60" s="1212"/>
      <c r="DU60" s="1212"/>
      <c r="DV60" s="1212"/>
      <c r="DW60" s="1212"/>
      <c r="DX60" s="1212"/>
      <c r="DY60" s="1212"/>
    </row>
    <row r="61" spans="1:129" s="1209" customFormat="1" ht="27.75" customHeight="1" x14ac:dyDescent="0.25">
      <c r="A61" s="1298"/>
      <c r="B61" s="1299"/>
      <c r="C61" s="2228" t="s">
        <v>918</v>
      </c>
      <c r="D61" s="2228"/>
      <c r="E61" s="2229" t="s">
        <v>843</v>
      </c>
      <c r="F61" s="2230" t="s">
        <v>919</v>
      </c>
      <c r="G61" s="2230"/>
      <c r="H61" s="2230"/>
      <c r="I61" s="2231" t="s">
        <v>920</v>
      </c>
      <c r="J61" s="2231"/>
      <c r="K61" s="2231"/>
      <c r="L61" s="2231"/>
      <c r="M61" s="2231"/>
      <c r="N61" s="2231"/>
      <c r="O61" s="2231"/>
      <c r="P61" s="2231"/>
      <c r="Q61" s="2231"/>
      <c r="R61" s="2231"/>
      <c r="S61" s="2231"/>
      <c r="T61" s="2231"/>
      <c r="U61" s="1208"/>
      <c r="V61" s="1208"/>
      <c r="W61" s="1208"/>
      <c r="X61" s="1208"/>
      <c r="Y61" s="1208"/>
      <c r="Z61" s="1208"/>
      <c r="AA61" s="1208"/>
      <c r="AB61" s="1208"/>
      <c r="AC61" s="1208"/>
      <c r="AD61" s="1208"/>
      <c r="AE61" s="1208"/>
      <c r="AF61" s="1208"/>
      <c r="AG61" s="1208"/>
      <c r="AH61" s="1208"/>
      <c r="AI61" s="1208"/>
      <c r="AJ61" s="1208"/>
      <c r="AK61" s="1208"/>
      <c r="AL61" s="1208"/>
      <c r="AM61" s="1208"/>
      <c r="AN61" s="1208"/>
      <c r="AO61" s="1208"/>
      <c r="AP61" s="1208"/>
      <c r="AQ61" s="1208"/>
      <c r="AR61" s="1208"/>
      <c r="AS61" s="1208"/>
      <c r="AT61" s="1208"/>
      <c r="AU61" s="1208"/>
      <c r="AV61" s="1208"/>
      <c r="AW61" s="1208"/>
      <c r="AX61" s="1208"/>
      <c r="AY61" s="1208"/>
      <c r="AZ61" s="1208"/>
      <c r="BA61" s="1208"/>
      <c r="BB61" s="1208"/>
      <c r="BC61" s="1208"/>
      <c r="BD61" s="1208"/>
      <c r="BE61" s="1208"/>
      <c r="BF61" s="1208"/>
      <c r="BG61" s="1208"/>
      <c r="BH61" s="1208"/>
      <c r="BI61" s="1208"/>
      <c r="BJ61" s="1208"/>
      <c r="BK61" s="1208"/>
      <c r="BL61" s="1208"/>
      <c r="BM61" s="1208"/>
      <c r="BN61" s="1208"/>
      <c r="BO61" s="1208"/>
      <c r="BP61" s="1208"/>
      <c r="BQ61" s="1208"/>
      <c r="BR61" s="1208"/>
      <c r="BS61" s="1208"/>
      <c r="BT61" s="1208"/>
      <c r="BU61" s="1208"/>
      <c r="BV61" s="1208"/>
      <c r="BW61" s="1208"/>
      <c r="BX61" s="1208"/>
      <c r="BY61" s="1208"/>
      <c r="BZ61" s="1208"/>
      <c r="CA61" s="1208"/>
      <c r="CB61" s="1208"/>
      <c r="CC61" s="1208"/>
      <c r="CD61" s="1208"/>
      <c r="CE61" s="1208"/>
      <c r="CF61" s="1208"/>
      <c r="CG61" s="1208"/>
      <c r="CH61" s="1208"/>
      <c r="CI61" s="1208"/>
      <c r="CJ61" s="1208"/>
      <c r="CK61" s="1208"/>
      <c r="CL61" s="1208"/>
      <c r="CM61" s="1208"/>
      <c r="CN61" s="1208"/>
      <c r="CO61" s="1208"/>
      <c r="CP61" s="1208"/>
      <c r="CQ61" s="1208"/>
      <c r="CR61" s="1208"/>
      <c r="CS61" s="1208"/>
      <c r="CT61" s="1208"/>
      <c r="CU61" s="1208"/>
      <c r="CV61" s="1208"/>
      <c r="CW61" s="1208"/>
      <c r="CX61" s="1208"/>
      <c r="CY61" s="1208"/>
      <c r="CZ61" s="1208"/>
      <c r="DA61" s="1208"/>
      <c r="DB61" s="1208"/>
      <c r="DC61" s="1208"/>
      <c r="DD61" s="1208"/>
      <c r="DE61" s="1208"/>
      <c r="DF61" s="1208"/>
      <c r="DG61" s="1208"/>
      <c r="DH61" s="1208"/>
      <c r="DI61" s="1208"/>
      <c r="DJ61" s="1208"/>
      <c r="DK61" s="1208"/>
      <c r="DL61" s="1208"/>
      <c r="DM61" s="1208"/>
      <c r="DN61" s="1208"/>
      <c r="DO61" s="1208"/>
      <c r="DP61" s="1208"/>
      <c r="DQ61" s="1208"/>
      <c r="DR61" s="1208"/>
      <c r="DS61" s="1208"/>
      <c r="DT61" s="1208"/>
      <c r="DU61" s="1208"/>
      <c r="DV61" s="1208"/>
      <c r="DW61" s="1208"/>
      <c r="DX61" s="1208"/>
      <c r="DY61" s="1208"/>
    </row>
    <row r="62" spans="1:129" s="1211" customFormat="1" ht="21.75" customHeight="1" x14ac:dyDescent="0.25">
      <c r="A62" s="1298"/>
      <c r="B62" s="1299"/>
      <c r="C62" s="2228"/>
      <c r="D62" s="2228"/>
      <c r="E62" s="2229"/>
      <c r="F62" s="2230"/>
      <c r="G62" s="2230"/>
      <c r="H62" s="2230"/>
      <c r="I62" s="2231"/>
      <c r="J62" s="2231"/>
      <c r="K62" s="2231"/>
      <c r="L62" s="2231"/>
      <c r="M62" s="2231"/>
      <c r="N62" s="2231"/>
      <c r="O62" s="2231"/>
      <c r="P62" s="2231"/>
      <c r="Q62" s="2231"/>
      <c r="R62" s="2231"/>
      <c r="S62" s="2231"/>
      <c r="T62" s="2231"/>
      <c r="U62" s="1210"/>
      <c r="V62" s="1210"/>
      <c r="W62" s="1210"/>
      <c r="X62" s="1210"/>
      <c r="Y62" s="1210"/>
      <c r="Z62" s="1210"/>
      <c r="AA62" s="1210"/>
      <c r="AB62" s="1210"/>
      <c r="AC62" s="1210"/>
      <c r="AD62" s="1210"/>
      <c r="AE62" s="1210"/>
      <c r="AF62" s="1210"/>
      <c r="AG62" s="1210"/>
      <c r="AH62" s="1210"/>
      <c r="AI62" s="1210"/>
      <c r="AJ62" s="1210"/>
      <c r="AK62" s="1210"/>
      <c r="AL62" s="1210"/>
      <c r="AM62" s="1210"/>
      <c r="AN62" s="1210"/>
      <c r="AO62" s="1210"/>
      <c r="AP62" s="1210"/>
      <c r="AQ62" s="1210"/>
      <c r="AR62" s="1210"/>
      <c r="AS62" s="1210"/>
      <c r="AT62" s="1210"/>
      <c r="AU62" s="1210"/>
      <c r="AV62" s="1210"/>
      <c r="AW62" s="1210"/>
      <c r="AX62" s="1210"/>
      <c r="AY62" s="1210"/>
      <c r="AZ62" s="1210"/>
      <c r="BA62" s="1210"/>
      <c r="BB62" s="1210"/>
      <c r="BC62" s="1210"/>
      <c r="BD62" s="1210"/>
      <c r="BE62" s="1210"/>
      <c r="BF62" s="1210"/>
      <c r="BG62" s="1210"/>
      <c r="BH62" s="1210"/>
      <c r="BI62" s="1210"/>
      <c r="BJ62" s="1210"/>
      <c r="BK62" s="1210"/>
      <c r="BL62" s="1210"/>
      <c r="BM62" s="1210"/>
      <c r="BN62" s="1210"/>
      <c r="BO62" s="1210"/>
      <c r="BP62" s="1210"/>
      <c r="BQ62" s="1210"/>
      <c r="BR62" s="1210"/>
      <c r="BS62" s="1210"/>
      <c r="BT62" s="1210"/>
      <c r="BU62" s="1210"/>
      <c r="BV62" s="1210"/>
      <c r="BW62" s="1210"/>
      <c r="BX62" s="1210"/>
      <c r="BY62" s="1210"/>
      <c r="BZ62" s="1210"/>
      <c r="CA62" s="1210"/>
      <c r="CB62" s="1210"/>
      <c r="CC62" s="1210"/>
      <c r="CD62" s="1210"/>
      <c r="CE62" s="1210"/>
      <c r="CF62" s="1210"/>
      <c r="CG62" s="1210"/>
      <c r="CH62" s="1210"/>
      <c r="CI62" s="1210"/>
      <c r="CJ62" s="1210"/>
      <c r="CK62" s="1210"/>
      <c r="CL62" s="1210"/>
      <c r="CM62" s="1210"/>
      <c r="CN62" s="1210"/>
      <c r="CO62" s="1210"/>
      <c r="CP62" s="1210"/>
      <c r="CQ62" s="1210"/>
      <c r="CR62" s="1210"/>
      <c r="CS62" s="1210"/>
      <c r="CT62" s="1210"/>
      <c r="CU62" s="1210"/>
      <c r="CV62" s="1210"/>
      <c r="CW62" s="1210"/>
      <c r="CX62" s="1210"/>
      <c r="CY62" s="1210"/>
      <c r="CZ62" s="1210"/>
      <c r="DA62" s="1210"/>
      <c r="DB62" s="1210"/>
      <c r="DC62" s="1210"/>
      <c r="DD62" s="1210"/>
      <c r="DE62" s="1210"/>
      <c r="DF62" s="1210"/>
      <c r="DG62" s="1210"/>
      <c r="DH62" s="1210"/>
      <c r="DI62" s="1210"/>
      <c r="DJ62" s="1210"/>
      <c r="DK62" s="1210"/>
      <c r="DL62" s="1210"/>
      <c r="DM62" s="1210"/>
      <c r="DN62" s="1210"/>
      <c r="DO62" s="1210"/>
      <c r="DP62" s="1210"/>
      <c r="DQ62" s="1210"/>
      <c r="DR62" s="1210"/>
      <c r="DS62" s="1210"/>
      <c r="DT62" s="1210"/>
      <c r="DU62" s="1210"/>
      <c r="DV62" s="1210"/>
      <c r="DW62" s="1210"/>
      <c r="DX62" s="1210"/>
      <c r="DY62" s="1210"/>
    </row>
    <row r="63" spans="1:129" s="1213" customFormat="1" ht="30" hidden="1" customHeight="1" x14ac:dyDescent="0.25">
      <c r="A63" s="1298"/>
      <c r="B63" s="1299"/>
      <c r="C63" s="2228"/>
      <c r="D63" s="2228"/>
      <c r="E63" s="2229"/>
      <c r="F63" s="2230"/>
      <c r="G63" s="2230"/>
      <c r="H63" s="2230"/>
      <c r="I63" s="2231"/>
      <c r="J63" s="2231"/>
      <c r="K63" s="2231"/>
      <c r="L63" s="2231"/>
      <c r="M63" s="2231"/>
      <c r="N63" s="2231"/>
      <c r="O63" s="2231"/>
      <c r="P63" s="2231"/>
      <c r="Q63" s="2231"/>
      <c r="R63" s="2231"/>
      <c r="S63" s="2231"/>
      <c r="T63" s="2231"/>
      <c r="U63" s="1212"/>
      <c r="V63" s="1212"/>
      <c r="W63" s="1212"/>
      <c r="X63" s="1212"/>
      <c r="Y63" s="1212"/>
      <c r="Z63" s="1212"/>
      <c r="AA63" s="1212"/>
      <c r="AB63" s="1212"/>
      <c r="AC63" s="1212"/>
      <c r="AD63" s="1212"/>
      <c r="AE63" s="1212"/>
      <c r="AF63" s="1212"/>
      <c r="AG63" s="1212"/>
      <c r="AH63" s="1212"/>
      <c r="AI63" s="1212"/>
      <c r="AJ63" s="1212"/>
      <c r="AK63" s="1212"/>
      <c r="AL63" s="1212"/>
      <c r="AM63" s="1212"/>
      <c r="AN63" s="1212"/>
      <c r="AO63" s="1212"/>
      <c r="AP63" s="1212"/>
      <c r="AQ63" s="1212"/>
      <c r="AR63" s="1212"/>
      <c r="AS63" s="1212"/>
      <c r="AT63" s="1212"/>
      <c r="AU63" s="1212"/>
      <c r="AV63" s="1212"/>
      <c r="AW63" s="1212"/>
      <c r="AX63" s="1212"/>
      <c r="AY63" s="1212"/>
      <c r="AZ63" s="1212"/>
      <c r="BA63" s="1212"/>
      <c r="BB63" s="1212"/>
      <c r="BC63" s="1212"/>
      <c r="BD63" s="1212"/>
      <c r="BE63" s="1212"/>
      <c r="BF63" s="1212"/>
      <c r="BG63" s="1212"/>
      <c r="BH63" s="1212"/>
      <c r="BI63" s="1212"/>
      <c r="BJ63" s="1212"/>
      <c r="BK63" s="1212"/>
      <c r="BL63" s="1212"/>
      <c r="BM63" s="1212"/>
      <c r="BN63" s="1212"/>
      <c r="BO63" s="1212"/>
      <c r="BP63" s="1212"/>
      <c r="BQ63" s="1212"/>
      <c r="BR63" s="1212"/>
      <c r="BS63" s="1212"/>
      <c r="BT63" s="1212"/>
      <c r="BU63" s="1212"/>
      <c r="BV63" s="1212"/>
      <c r="BW63" s="1212"/>
      <c r="BX63" s="1212"/>
      <c r="BY63" s="1212"/>
      <c r="BZ63" s="1212"/>
      <c r="CA63" s="1212"/>
      <c r="CB63" s="1212"/>
      <c r="CC63" s="1212"/>
      <c r="CD63" s="1212"/>
      <c r="CE63" s="1212"/>
      <c r="CF63" s="1212"/>
      <c r="CG63" s="1212"/>
      <c r="CH63" s="1212"/>
      <c r="CI63" s="1212"/>
      <c r="CJ63" s="1212"/>
      <c r="CK63" s="1212"/>
      <c r="CL63" s="1212"/>
      <c r="CM63" s="1212"/>
      <c r="CN63" s="1212"/>
      <c r="CO63" s="1212"/>
      <c r="CP63" s="1212"/>
      <c r="CQ63" s="1212"/>
      <c r="CR63" s="1212"/>
      <c r="CS63" s="1212"/>
      <c r="CT63" s="1212"/>
      <c r="CU63" s="1212"/>
      <c r="CV63" s="1212"/>
      <c r="CW63" s="1212"/>
      <c r="CX63" s="1212"/>
      <c r="CY63" s="1212"/>
      <c r="CZ63" s="1212"/>
      <c r="DA63" s="1212"/>
      <c r="DB63" s="1212"/>
      <c r="DC63" s="1212"/>
      <c r="DD63" s="1212"/>
      <c r="DE63" s="1212"/>
      <c r="DF63" s="1212"/>
      <c r="DG63" s="1212"/>
      <c r="DH63" s="1212"/>
      <c r="DI63" s="1212"/>
      <c r="DJ63" s="1212"/>
      <c r="DK63" s="1212"/>
      <c r="DL63" s="1212"/>
      <c r="DM63" s="1212"/>
      <c r="DN63" s="1212"/>
      <c r="DO63" s="1212"/>
      <c r="DP63" s="1212"/>
      <c r="DQ63" s="1212"/>
      <c r="DR63" s="1212"/>
      <c r="DS63" s="1212"/>
      <c r="DT63" s="1212"/>
      <c r="DU63" s="1212"/>
      <c r="DV63" s="1212"/>
      <c r="DW63" s="1212"/>
      <c r="DX63" s="1212"/>
      <c r="DY63" s="1212"/>
    </row>
    <row r="64" spans="1:129" s="1213" customFormat="1" ht="27.75" hidden="1" customHeight="1" x14ac:dyDescent="0.25">
      <c r="A64" s="1298"/>
      <c r="B64" s="1299"/>
      <c r="C64" s="2228"/>
      <c r="D64" s="2228"/>
      <c r="E64" s="2229"/>
      <c r="F64" s="2230"/>
      <c r="G64" s="2230"/>
      <c r="H64" s="2230"/>
      <c r="I64" s="2231"/>
      <c r="J64" s="2231"/>
      <c r="K64" s="2231"/>
      <c r="L64" s="2231"/>
      <c r="M64" s="2231"/>
      <c r="N64" s="2231"/>
      <c r="O64" s="2231"/>
      <c r="P64" s="2231"/>
      <c r="Q64" s="2231"/>
      <c r="R64" s="2231"/>
      <c r="S64" s="2231"/>
      <c r="T64" s="2231"/>
      <c r="U64" s="1212"/>
      <c r="V64" s="1212"/>
      <c r="W64" s="1212"/>
      <c r="X64" s="1212"/>
      <c r="Y64" s="1212"/>
      <c r="Z64" s="1212"/>
      <c r="AA64" s="1212"/>
      <c r="AB64" s="1212"/>
      <c r="AC64" s="1212"/>
      <c r="AD64" s="1212"/>
      <c r="AE64" s="1212"/>
      <c r="AF64" s="1212"/>
      <c r="AG64" s="1212"/>
      <c r="AH64" s="1212"/>
      <c r="AI64" s="1212"/>
      <c r="AJ64" s="1212"/>
      <c r="AK64" s="1212"/>
      <c r="AL64" s="1212"/>
      <c r="AM64" s="1212"/>
      <c r="AN64" s="1212"/>
      <c r="AO64" s="1212"/>
      <c r="AP64" s="1212"/>
      <c r="AQ64" s="1212"/>
      <c r="AR64" s="1212"/>
      <c r="AS64" s="1212"/>
      <c r="AT64" s="1212"/>
      <c r="AU64" s="1212"/>
      <c r="AV64" s="1212"/>
      <c r="AW64" s="1212"/>
      <c r="AX64" s="1212"/>
      <c r="AY64" s="1212"/>
      <c r="AZ64" s="1212"/>
      <c r="BA64" s="1212"/>
      <c r="BB64" s="1212"/>
      <c r="BC64" s="1212"/>
      <c r="BD64" s="1212"/>
      <c r="BE64" s="1212"/>
      <c r="BF64" s="1212"/>
      <c r="BG64" s="1212"/>
      <c r="BH64" s="1212"/>
      <c r="BI64" s="1212"/>
      <c r="BJ64" s="1212"/>
      <c r="BK64" s="1212"/>
      <c r="BL64" s="1212"/>
      <c r="BM64" s="1212"/>
      <c r="BN64" s="1212"/>
      <c r="BO64" s="1212"/>
      <c r="BP64" s="1212"/>
      <c r="BQ64" s="1212"/>
      <c r="BR64" s="1212"/>
      <c r="BS64" s="1212"/>
      <c r="BT64" s="1212"/>
      <c r="BU64" s="1212"/>
      <c r="BV64" s="1212"/>
      <c r="BW64" s="1212"/>
      <c r="BX64" s="1212"/>
      <c r="BY64" s="1212"/>
      <c r="BZ64" s="1212"/>
      <c r="CA64" s="1212"/>
      <c r="CB64" s="1212"/>
      <c r="CC64" s="1212"/>
      <c r="CD64" s="1212"/>
      <c r="CE64" s="1212"/>
      <c r="CF64" s="1212"/>
      <c r="CG64" s="1212"/>
      <c r="CH64" s="1212"/>
      <c r="CI64" s="1212"/>
      <c r="CJ64" s="1212"/>
      <c r="CK64" s="1212"/>
      <c r="CL64" s="1212"/>
      <c r="CM64" s="1212"/>
      <c r="CN64" s="1212"/>
      <c r="CO64" s="1212"/>
      <c r="CP64" s="1212"/>
      <c r="CQ64" s="1212"/>
      <c r="CR64" s="1212"/>
      <c r="CS64" s="1212"/>
      <c r="CT64" s="1212"/>
      <c r="CU64" s="1212"/>
      <c r="CV64" s="1212"/>
      <c r="CW64" s="1212"/>
      <c r="CX64" s="1212"/>
      <c r="CY64" s="1212"/>
      <c r="CZ64" s="1212"/>
      <c r="DA64" s="1212"/>
      <c r="DB64" s="1212"/>
      <c r="DC64" s="1212"/>
      <c r="DD64" s="1212"/>
      <c r="DE64" s="1212"/>
      <c r="DF64" s="1212"/>
      <c r="DG64" s="1212"/>
      <c r="DH64" s="1212"/>
      <c r="DI64" s="1212"/>
      <c r="DJ64" s="1212"/>
      <c r="DK64" s="1212"/>
      <c r="DL64" s="1212"/>
      <c r="DM64" s="1212"/>
      <c r="DN64" s="1212"/>
      <c r="DO64" s="1212"/>
      <c r="DP64" s="1212"/>
      <c r="DQ64" s="1212"/>
      <c r="DR64" s="1212"/>
      <c r="DS64" s="1212"/>
      <c r="DT64" s="1212"/>
      <c r="DU64" s="1212"/>
      <c r="DV64" s="1212"/>
      <c r="DW64" s="1212"/>
      <c r="DX64" s="1212"/>
      <c r="DY64" s="1212"/>
    </row>
    <row r="65" spans="1:129" s="1213" customFormat="1" ht="27.75" hidden="1" customHeight="1" x14ac:dyDescent="0.25">
      <c r="A65" s="1298"/>
      <c r="B65" s="1299"/>
      <c r="C65" s="2228"/>
      <c r="D65" s="2228"/>
      <c r="E65" s="2229"/>
      <c r="F65" s="2230"/>
      <c r="G65" s="2230"/>
      <c r="H65" s="2230"/>
      <c r="I65" s="2231"/>
      <c r="J65" s="2231"/>
      <c r="K65" s="2231"/>
      <c r="L65" s="2231"/>
      <c r="M65" s="2231"/>
      <c r="N65" s="2231"/>
      <c r="O65" s="2231"/>
      <c r="P65" s="2231"/>
      <c r="Q65" s="2231"/>
      <c r="R65" s="2231"/>
      <c r="S65" s="2231"/>
      <c r="T65" s="2231"/>
      <c r="U65" s="1212"/>
      <c r="V65" s="1212"/>
      <c r="W65" s="1212"/>
      <c r="X65" s="1212"/>
      <c r="Y65" s="1212"/>
      <c r="Z65" s="1212"/>
      <c r="AA65" s="1212"/>
      <c r="AB65" s="1212"/>
      <c r="AC65" s="1212"/>
      <c r="AD65" s="1212"/>
      <c r="AE65" s="1212"/>
      <c r="AF65" s="1212"/>
      <c r="AG65" s="1212"/>
      <c r="AH65" s="1212"/>
      <c r="AI65" s="1212"/>
      <c r="AJ65" s="1212"/>
      <c r="AK65" s="1212"/>
      <c r="AL65" s="1212"/>
      <c r="AM65" s="1212"/>
      <c r="AN65" s="1212"/>
      <c r="AO65" s="1212"/>
      <c r="AP65" s="1212"/>
      <c r="AQ65" s="1212"/>
      <c r="AR65" s="1212"/>
      <c r="AS65" s="1212"/>
      <c r="AT65" s="1212"/>
      <c r="AU65" s="1212"/>
      <c r="AV65" s="1212"/>
      <c r="AW65" s="1212"/>
      <c r="AX65" s="1212"/>
      <c r="AY65" s="1212"/>
      <c r="AZ65" s="1212"/>
      <c r="BA65" s="1212"/>
      <c r="BB65" s="1212"/>
      <c r="BC65" s="1212"/>
      <c r="BD65" s="1212"/>
      <c r="BE65" s="1212"/>
      <c r="BF65" s="1212"/>
      <c r="BG65" s="1212"/>
      <c r="BH65" s="1212"/>
      <c r="BI65" s="1212"/>
      <c r="BJ65" s="1212"/>
      <c r="BK65" s="1212"/>
      <c r="BL65" s="1212"/>
      <c r="BM65" s="1212"/>
      <c r="BN65" s="1212"/>
      <c r="BO65" s="1212"/>
      <c r="BP65" s="1212"/>
      <c r="BQ65" s="1212"/>
      <c r="BR65" s="1212"/>
      <c r="BS65" s="1212"/>
      <c r="BT65" s="1212"/>
      <c r="BU65" s="1212"/>
      <c r="BV65" s="1212"/>
      <c r="BW65" s="1212"/>
      <c r="BX65" s="1212"/>
      <c r="BY65" s="1212"/>
      <c r="BZ65" s="1212"/>
      <c r="CA65" s="1212"/>
      <c r="CB65" s="1212"/>
      <c r="CC65" s="1212"/>
      <c r="CD65" s="1212"/>
      <c r="CE65" s="1212"/>
      <c r="CF65" s="1212"/>
      <c r="CG65" s="1212"/>
      <c r="CH65" s="1212"/>
      <c r="CI65" s="1212"/>
      <c r="CJ65" s="1212"/>
      <c r="CK65" s="1212"/>
      <c r="CL65" s="1212"/>
      <c r="CM65" s="1212"/>
      <c r="CN65" s="1212"/>
      <c r="CO65" s="1212"/>
      <c r="CP65" s="1212"/>
      <c r="CQ65" s="1212"/>
      <c r="CR65" s="1212"/>
      <c r="CS65" s="1212"/>
      <c r="CT65" s="1212"/>
      <c r="CU65" s="1212"/>
      <c r="CV65" s="1212"/>
      <c r="CW65" s="1212"/>
      <c r="CX65" s="1212"/>
      <c r="CY65" s="1212"/>
      <c r="CZ65" s="1212"/>
      <c r="DA65" s="1212"/>
      <c r="DB65" s="1212"/>
      <c r="DC65" s="1212"/>
      <c r="DD65" s="1212"/>
      <c r="DE65" s="1212"/>
      <c r="DF65" s="1212"/>
      <c r="DG65" s="1212"/>
      <c r="DH65" s="1212"/>
      <c r="DI65" s="1212"/>
      <c r="DJ65" s="1212"/>
      <c r="DK65" s="1212"/>
      <c r="DL65" s="1212"/>
      <c r="DM65" s="1212"/>
      <c r="DN65" s="1212"/>
      <c r="DO65" s="1212"/>
      <c r="DP65" s="1212"/>
      <c r="DQ65" s="1212"/>
      <c r="DR65" s="1212"/>
      <c r="DS65" s="1212"/>
      <c r="DT65" s="1212"/>
      <c r="DU65" s="1212"/>
      <c r="DV65" s="1212"/>
      <c r="DW65" s="1212"/>
      <c r="DX65" s="1212"/>
      <c r="DY65" s="1212"/>
    </row>
    <row r="66" spans="1:129" s="1213" customFormat="1" ht="9.75" customHeight="1" x14ac:dyDescent="0.25">
      <c r="A66" s="1298"/>
      <c r="B66" s="1299"/>
      <c r="C66" s="2228"/>
      <c r="D66" s="2228"/>
      <c r="E66" s="2232" t="s">
        <v>921</v>
      </c>
      <c r="F66" s="2230"/>
      <c r="G66" s="2230"/>
      <c r="H66" s="2230"/>
      <c r="I66" s="2231"/>
      <c r="J66" s="2231"/>
      <c r="K66" s="2231"/>
      <c r="L66" s="2231"/>
      <c r="M66" s="2231"/>
      <c r="N66" s="2231"/>
      <c r="O66" s="2231"/>
      <c r="P66" s="2231"/>
      <c r="Q66" s="2231"/>
      <c r="R66" s="2231"/>
      <c r="S66" s="2231"/>
      <c r="T66" s="2231"/>
      <c r="U66" s="1212"/>
      <c r="V66" s="1212"/>
      <c r="W66" s="1212"/>
      <c r="X66" s="1212"/>
      <c r="Y66" s="1212"/>
      <c r="Z66" s="1212"/>
      <c r="AA66" s="1212"/>
      <c r="AB66" s="1212"/>
      <c r="AC66" s="1212"/>
      <c r="AD66" s="1212"/>
      <c r="AE66" s="1212"/>
      <c r="AF66" s="1212"/>
      <c r="AG66" s="1212"/>
      <c r="AH66" s="1212"/>
      <c r="AI66" s="1212"/>
      <c r="AJ66" s="1212"/>
      <c r="AK66" s="1212"/>
      <c r="AL66" s="1212"/>
      <c r="AM66" s="1212"/>
      <c r="AN66" s="1212"/>
      <c r="AO66" s="1212"/>
      <c r="AP66" s="1212"/>
      <c r="AQ66" s="1212"/>
      <c r="AR66" s="1212"/>
      <c r="AS66" s="1212"/>
      <c r="AT66" s="1212"/>
      <c r="AU66" s="1212"/>
      <c r="AV66" s="1212"/>
      <c r="AW66" s="1212"/>
      <c r="AX66" s="1212"/>
      <c r="AY66" s="1212"/>
      <c r="AZ66" s="1212"/>
      <c r="BA66" s="1212"/>
      <c r="BB66" s="1212"/>
      <c r="BC66" s="1212"/>
      <c r="BD66" s="1212"/>
      <c r="BE66" s="1212"/>
      <c r="BF66" s="1212"/>
      <c r="BG66" s="1212"/>
      <c r="BH66" s="1212"/>
      <c r="BI66" s="1212"/>
      <c r="BJ66" s="1212"/>
      <c r="BK66" s="1212"/>
      <c r="BL66" s="1212"/>
      <c r="BM66" s="1212"/>
      <c r="BN66" s="1212"/>
      <c r="BO66" s="1212"/>
      <c r="BP66" s="1212"/>
      <c r="BQ66" s="1212"/>
      <c r="BR66" s="1212"/>
      <c r="BS66" s="1212"/>
      <c r="BT66" s="1212"/>
      <c r="BU66" s="1212"/>
      <c r="BV66" s="1212"/>
      <c r="BW66" s="1212"/>
      <c r="BX66" s="1212"/>
      <c r="BY66" s="1212"/>
      <c r="BZ66" s="1212"/>
      <c r="CA66" s="1212"/>
      <c r="CB66" s="1212"/>
      <c r="CC66" s="1212"/>
      <c r="CD66" s="1212"/>
      <c r="CE66" s="1212"/>
      <c r="CF66" s="1212"/>
      <c r="CG66" s="1212"/>
      <c r="CH66" s="1212"/>
      <c r="CI66" s="1212"/>
      <c r="CJ66" s="1212"/>
      <c r="CK66" s="1212"/>
      <c r="CL66" s="1212"/>
      <c r="CM66" s="1212"/>
      <c r="CN66" s="1212"/>
      <c r="CO66" s="1212"/>
      <c r="CP66" s="1212"/>
      <c r="CQ66" s="1212"/>
      <c r="CR66" s="1212"/>
      <c r="CS66" s="1212"/>
      <c r="CT66" s="1212"/>
      <c r="CU66" s="1212"/>
      <c r="CV66" s="1212"/>
      <c r="CW66" s="1212"/>
      <c r="CX66" s="1212"/>
      <c r="CY66" s="1212"/>
      <c r="CZ66" s="1212"/>
      <c r="DA66" s="1212"/>
      <c r="DB66" s="1212"/>
      <c r="DC66" s="1212"/>
      <c r="DD66" s="1212"/>
      <c r="DE66" s="1212"/>
      <c r="DF66" s="1212"/>
      <c r="DG66" s="1212"/>
      <c r="DH66" s="1212"/>
      <c r="DI66" s="1212"/>
      <c r="DJ66" s="1212"/>
      <c r="DK66" s="1212"/>
      <c r="DL66" s="1212"/>
      <c r="DM66" s="1212"/>
      <c r="DN66" s="1212"/>
      <c r="DO66" s="1212"/>
      <c r="DP66" s="1212"/>
      <c r="DQ66" s="1212"/>
      <c r="DR66" s="1212"/>
      <c r="DS66" s="1212"/>
      <c r="DT66" s="1212"/>
      <c r="DU66" s="1212"/>
      <c r="DV66" s="1212"/>
      <c r="DW66" s="1212"/>
      <c r="DX66" s="1212"/>
      <c r="DY66" s="1212"/>
    </row>
    <row r="67" spans="1:129" s="1213" customFormat="1" ht="11.25" hidden="1" customHeight="1" x14ac:dyDescent="0.25">
      <c r="A67" s="1298"/>
      <c r="B67" s="1299"/>
      <c r="C67" s="2228"/>
      <c r="D67" s="2228"/>
      <c r="E67" s="2232"/>
      <c r="F67" s="2230"/>
      <c r="G67" s="2230"/>
      <c r="H67" s="2230"/>
      <c r="I67" s="2231"/>
      <c r="J67" s="2231"/>
      <c r="K67" s="2231"/>
      <c r="L67" s="2231"/>
      <c r="M67" s="2231"/>
      <c r="N67" s="2231"/>
      <c r="O67" s="2231"/>
      <c r="P67" s="2231"/>
      <c r="Q67" s="2231"/>
      <c r="R67" s="2231"/>
      <c r="S67" s="2231"/>
      <c r="T67" s="2231"/>
      <c r="U67" s="1212"/>
      <c r="V67" s="1212"/>
      <c r="W67" s="1212"/>
      <c r="X67" s="1212"/>
      <c r="Y67" s="1212"/>
      <c r="Z67" s="1212"/>
      <c r="AA67" s="1212"/>
      <c r="AB67" s="1212"/>
      <c r="AC67" s="1212"/>
      <c r="AD67" s="1212"/>
      <c r="AE67" s="1212"/>
      <c r="AF67" s="1212"/>
      <c r="AG67" s="1212"/>
      <c r="AH67" s="1212"/>
      <c r="AI67" s="1212"/>
      <c r="AJ67" s="1212"/>
      <c r="AK67" s="1212"/>
      <c r="AL67" s="1212"/>
      <c r="AM67" s="1212"/>
      <c r="AN67" s="1212"/>
      <c r="AO67" s="1212"/>
      <c r="AP67" s="1212"/>
      <c r="AQ67" s="1212"/>
      <c r="AR67" s="1212"/>
      <c r="AS67" s="1212"/>
      <c r="AT67" s="1212"/>
      <c r="AU67" s="1212"/>
      <c r="AV67" s="1212"/>
      <c r="AW67" s="1212"/>
      <c r="AX67" s="1212"/>
      <c r="AY67" s="1212"/>
      <c r="AZ67" s="1212"/>
      <c r="BA67" s="1212"/>
      <c r="BB67" s="1212"/>
      <c r="BC67" s="1212"/>
      <c r="BD67" s="1212"/>
      <c r="BE67" s="1212"/>
      <c r="BF67" s="1212"/>
      <c r="BG67" s="1212"/>
      <c r="BH67" s="1212"/>
      <c r="BI67" s="1212"/>
      <c r="BJ67" s="1212"/>
      <c r="BK67" s="1212"/>
      <c r="BL67" s="1212"/>
      <c r="BM67" s="1212"/>
      <c r="BN67" s="1212"/>
      <c r="BO67" s="1212"/>
      <c r="BP67" s="1212"/>
      <c r="BQ67" s="1212"/>
      <c r="BR67" s="1212"/>
      <c r="BS67" s="1212"/>
      <c r="BT67" s="1212"/>
      <c r="BU67" s="1212"/>
      <c r="BV67" s="1212"/>
      <c r="BW67" s="1212"/>
      <c r="BX67" s="1212"/>
      <c r="BY67" s="1212"/>
      <c r="BZ67" s="1212"/>
      <c r="CA67" s="1212"/>
      <c r="CB67" s="1212"/>
      <c r="CC67" s="1212"/>
      <c r="CD67" s="1212"/>
      <c r="CE67" s="1212"/>
      <c r="CF67" s="1212"/>
      <c r="CG67" s="1212"/>
      <c r="CH67" s="1212"/>
      <c r="CI67" s="1212"/>
      <c r="CJ67" s="1212"/>
      <c r="CK67" s="1212"/>
      <c r="CL67" s="1212"/>
      <c r="CM67" s="1212"/>
      <c r="CN67" s="1212"/>
      <c r="CO67" s="1212"/>
      <c r="CP67" s="1212"/>
      <c r="CQ67" s="1212"/>
      <c r="CR67" s="1212"/>
      <c r="CS67" s="1212"/>
      <c r="CT67" s="1212"/>
      <c r="CU67" s="1212"/>
      <c r="CV67" s="1212"/>
      <c r="CW67" s="1212"/>
      <c r="CX67" s="1212"/>
      <c r="CY67" s="1212"/>
      <c r="CZ67" s="1212"/>
      <c r="DA67" s="1212"/>
      <c r="DB67" s="1212"/>
      <c r="DC67" s="1212"/>
      <c r="DD67" s="1212"/>
      <c r="DE67" s="1212"/>
      <c r="DF67" s="1212"/>
      <c r="DG67" s="1212"/>
      <c r="DH67" s="1212"/>
      <c r="DI67" s="1212"/>
      <c r="DJ67" s="1212"/>
      <c r="DK67" s="1212"/>
      <c r="DL67" s="1212"/>
      <c r="DM67" s="1212"/>
      <c r="DN67" s="1212"/>
      <c r="DO67" s="1212"/>
      <c r="DP67" s="1212"/>
      <c r="DQ67" s="1212"/>
      <c r="DR67" s="1212"/>
      <c r="DS67" s="1212"/>
      <c r="DT67" s="1212"/>
      <c r="DU67" s="1212"/>
      <c r="DV67" s="1212"/>
      <c r="DW67" s="1212"/>
      <c r="DX67" s="1212"/>
      <c r="DY67" s="1212"/>
    </row>
    <row r="68" spans="1:129" s="1213" customFormat="1" ht="27.75" customHeight="1" x14ac:dyDescent="0.25">
      <c r="A68" s="1298"/>
      <c r="B68" s="1299"/>
      <c r="C68" s="2228"/>
      <c r="D68" s="2228"/>
      <c r="E68" s="2232"/>
      <c r="F68" s="1214"/>
      <c r="G68" s="1215"/>
      <c r="H68" s="1216"/>
      <c r="I68" s="2225" t="s">
        <v>922</v>
      </c>
      <c r="J68" s="2225"/>
      <c r="K68" s="2225"/>
      <c r="L68" s="2225"/>
      <c r="M68" s="2225"/>
      <c r="N68" s="2225"/>
      <c r="O68" s="2225"/>
      <c r="P68" s="2225"/>
      <c r="Q68" s="2225"/>
      <c r="R68" s="2225"/>
      <c r="S68" s="2225"/>
      <c r="T68" s="2225"/>
      <c r="U68" s="1212"/>
      <c r="V68" s="1212"/>
      <c r="W68" s="1212"/>
      <c r="X68" s="1212"/>
      <c r="Y68" s="1212"/>
      <c r="Z68" s="1212"/>
      <c r="AA68" s="1212"/>
      <c r="AB68" s="1212"/>
      <c r="AC68" s="1212"/>
      <c r="AD68" s="1212"/>
      <c r="AE68" s="1212"/>
      <c r="AF68" s="1212"/>
      <c r="AG68" s="1212"/>
      <c r="AH68" s="1212"/>
      <c r="AI68" s="1212"/>
      <c r="AJ68" s="1212"/>
      <c r="AK68" s="1212"/>
      <c r="AL68" s="1212"/>
      <c r="AM68" s="1212"/>
      <c r="AN68" s="1212"/>
      <c r="AO68" s="1212"/>
      <c r="AP68" s="1212"/>
      <c r="AQ68" s="1212"/>
      <c r="AR68" s="1212"/>
      <c r="AS68" s="1212"/>
      <c r="AT68" s="1212"/>
      <c r="AU68" s="1212"/>
      <c r="AV68" s="1212"/>
      <c r="AW68" s="1212"/>
      <c r="AX68" s="1212"/>
      <c r="AY68" s="1212"/>
      <c r="AZ68" s="1212"/>
      <c r="BA68" s="1212"/>
      <c r="BB68" s="1212"/>
      <c r="BC68" s="1212"/>
      <c r="BD68" s="1212"/>
      <c r="BE68" s="1212"/>
      <c r="BF68" s="1212"/>
      <c r="BG68" s="1212"/>
      <c r="BH68" s="1212"/>
      <c r="BI68" s="1212"/>
      <c r="BJ68" s="1212"/>
      <c r="BK68" s="1212"/>
      <c r="BL68" s="1212"/>
      <c r="BM68" s="1212"/>
      <c r="BN68" s="1212"/>
      <c r="BO68" s="1212"/>
      <c r="BP68" s="1212"/>
      <c r="BQ68" s="1212"/>
      <c r="BR68" s="1212"/>
      <c r="BS68" s="1212"/>
      <c r="BT68" s="1212"/>
      <c r="BU68" s="1212"/>
      <c r="BV68" s="1212"/>
      <c r="BW68" s="1212"/>
      <c r="BX68" s="1212"/>
      <c r="BY68" s="1212"/>
      <c r="BZ68" s="1212"/>
      <c r="CA68" s="1212"/>
      <c r="CB68" s="1212"/>
      <c r="CC68" s="1212"/>
      <c r="CD68" s="1212"/>
      <c r="CE68" s="1212"/>
      <c r="CF68" s="1212"/>
      <c r="CG68" s="1212"/>
      <c r="CH68" s="1212"/>
      <c r="CI68" s="1212"/>
      <c r="CJ68" s="1212"/>
      <c r="CK68" s="1212"/>
      <c r="CL68" s="1212"/>
      <c r="CM68" s="1212"/>
      <c r="CN68" s="1212"/>
      <c r="CO68" s="1212"/>
      <c r="CP68" s="1212"/>
      <c r="CQ68" s="1212"/>
      <c r="CR68" s="1212"/>
      <c r="CS68" s="1212"/>
      <c r="CT68" s="1212"/>
      <c r="CU68" s="1212"/>
      <c r="CV68" s="1212"/>
      <c r="CW68" s="1212"/>
      <c r="CX68" s="1212"/>
      <c r="CY68" s="1212"/>
      <c r="CZ68" s="1212"/>
      <c r="DA68" s="1212"/>
      <c r="DB68" s="1212"/>
      <c r="DC68" s="1212"/>
      <c r="DD68" s="1212"/>
      <c r="DE68" s="1212"/>
      <c r="DF68" s="1212"/>
      <c r="DG68" s="1212"/>
      <c r="DH68" s="1212"/>
      <c r="DI68" s="1212"/>
      <c r="DJ68" s="1212"/>
      <c r="DK68" s="1212"/>
      <c r="DL68" s="1212"/>
      <c r="DM68" s="1212"/>
      <c r="DN68" s="1212"/>
      <c r="DO68" s="1212"/>
      <c r="DP68" s="1212"/>
      <c r="DQ68" s="1212"/>
      <c r="DR68" s="1212"/>
      <c r="DS68" s="1212"/>
      <c r="DT68" s="1212"/>
      <c r="DU68" s="1212"/>
      <c r="DV68" s="1212"/>
      <c r="DW68" s="1212"/>
      <c r="DX68" s="1212"/>
      <c r="DY68" s="1212"/>
    </row>
    <row r="69" spans="1:129" s="1213" customFormat="1" ht="10.5" customHeight="1" x14ac:dyDescent="0.25">
      <c r="A69" s="1298"/>
      <c r="B69" s="1299"/>
      <c r="C69" s="2228"/>
      <c r="D69" s="2228"/>
      <c r="E69" s="2232"/>
      <c r="F69" s="1214"/>
      <c r="G69" s="1215"/>
      <c r="H69" s="1216"/>
      <c r="I69" s="2225"/>
      <c r="J69" s="2225"/>
      <c r="K69" s="2225"/>
      <c r="L69" s="2225"/>
      <c r="M69" s="2225"/>
      <c r="N69" s="2225"/>
      <c r="O69" s="2225"/>
      <c r="P69" s="2225"/>
      <c r="Q69" s="2225"/>
      <c r="R69" s="2225"/>
      <c r="S69" s="2225"/>
      <c r="T69" s="2225"/>
      <c r="U69" s="1212"/>
      <c r="V69" s="1212"/>
      <c r="W69" s="1212"/>
      <c r="X69" s="1212"/>
      <c r="Y69" s="1212"/>
      <c r="Z69" s="1212"/>
      <c r="AA69" s="1212"/>
      <c r="AB69" s="1212"/>
      <c r="AC69" s="1212"/>
      <c r="AD69" s="1212"/>
      <c r="AE69" s="1212"/>
      <c r="AF69" s="1212"/>
      <c r="AG69" s="1212"/>
      <c r="AH69" s="1212"/>
      <c r="AI69" s="1212"/>
      <c r="AJ69" s="1212"/>
      <c r="AK69" s="1212"/>
      <c r="AL69" s="1212"/>
      <c r="AM69" s="1212"/>
      <c r="AN69" s="1212"/>
      <c r="AO69" s="1212"/>
      <c r="AP69" s="1212"/>
      <c r="AQ69" s="1212"/>
      <c r="AR69" s="1212"/>
      <c r="AS69" s="1212"/>
      <c r="AT69" s="1212"/>
      <c r="AU69" s="1212"/>
      <c r="AV69" s="1212"/>
      <c r="AW69" s="1212"/>
      <c r="AX69" s="1212"/>
      <c r="AY69" s="1212"/>
      <c r="AZ69" s="1212"/>
      <c r="BA69" s="1212"/>
      <c r="BB69" s="1212"/>
      <c r="BC69" s="1212"/>
      <c r="BD69" s="1212"/>
      <c r="BE69" s="1212"/>
      <c r="BF69" s="1212"/>
      <c r="BG69" s="1212"/>
      <c r="BH69" s="1212"/>
      <c r="BI69" s="1212"/>
      <c r="BJ69" s="1212"/>
      <c r="BK69" s="1212"/>
      <c r="BL69" s="1212"/>
      <c r="BM69" s="1212"/>
      <c r="BN69" s="1212"/>
      <c r="BO69" s="1212"/>
      <c r="BP69" s="1212"/>
      <c r="BQ69" s="1212"/>
      <c r="BR69" s="1212"/>
      <c r="BS69" s="1212"/>
      <c r="BT69" s="1212"/>
      <c r="BU69" s="1212"/>
      <c r="BV69" s="1212"/>
      <c r="BW69" s="1212"/>
      <c r="BX69" s="1212"/>
      <c r="BY69" s="1212"/>
      <c r="BZ69" s="1212"/>
      <c r="CA69" s="1212"/>
      <c r="CB69" s="1212"/>
      <c r="CC69" s="1212"/>
      <c r="CD69" s="1212"/>
      <c r="CE69" s="1212"/>
      <c r="CF69" s="1212"/>
      <c r="CG69" s="1212"/>
      <c r="CH69" s="1212"/>
      <c r="CI69" s="1212"/>
      <c r="CJ69" s="1212"/>
      <c r="CK69" s="1212"/>
      <c r="CL69" s="1212"/>
      <c r="CM69" s="1212"/>
      <c r="CN69" s="1212"/>
      <c r="CO69" s="1212"/>
      <c r="CP69" s="1212"/>
      <c r="CQ69" s="1212"/>
      <c r="CR69" s="1212"/>
      <c r="CS69" s="1212"/>
      <c r="CT69" s="1212"/>
      <c r="CU69" s="1212"/>
      <c r="CV69" s="1212"/>
      <c r="CW69" s="1212"/>
      <c r="CX69" s="1212"/>
      <c r="CY69" s="1212"/>
      <c r="CZ69" s="1212"/>
      <c r="DA69" s="1212"/>
      <c r="DB69" s="1212"/>
      <c r="DC69" s="1212"/>
      <c r="DD69" s="1212"/>
      <c r="DE69" s="1212"/>
      <c r="DF69" s="1212"/>
      <c r="DG69" s="1212"/>
      <c r="DH69" s="1212"/>
      <c r="DI69" s="1212"/>
      <c r="DJ69" s="1212"/>
      <c r="DK69" s="1212"/>
      <c r="DL69" s="1212"/>
      <c r="DM69" s="1212"/>
      <c r="DN69" s="1212"/>
      <c r="DO69" s="1212"/>
      <c r="DP69" s="1212"/>
      <c r="DQ69" s="1212"/>
      <c r="DR69" s="1212"/>
      <c r="DS69" s="1212"/>
      <c r="DT69" s="1212"/>
      <c r="DU69" s="1212"/>
      <c r="DV69" s="1212"/>
      <c r="DW69" s="1212"/>
      <c r="DX69" s="1212"/>
      <c r="DY69" s="1212"/>
    </row>
    <row r="70" spans="1:129" s="1213" customFormat="1" ht="27.75" hidden="1" customHeight="1" x14ac:dyDescent="0.25">
      <c r="A70" s="1298"/>
      <c r="B70" s="1299"/>
      <c r="C70" s="2228"/>
      <c r="D70" s="2228"/>
      <c r="E70" s="2232"/>
      <c r="F70" s="1214"/>
      <c r="G70" s="1215"/>
      <c r="H70" s="1216"/>
      <c r="I70" s="1214"/>
      <c r="J70" s="1215"/>
      <c r="K70" s="1215"/>
      <c r="L70" s="1215"/>
      <c r="M70" s="1215"/>
      <c r="N70" s="1215"/>
      <c r="O70" s="1215"/>
      <c r="P70" s="1215"/>
      <c r="Q70" s="1215"/>
      <c r="R70" s="1215"/>
      <c r="S70" s="1215"/>
      <c r="T70" s="1216"/>
      <c r="U70" s="1212"/>
      <c r="V70" s="1212"/>
      <c r="W70" s="1212"/>
      <c r="X70" s="1212"/>
      <c r="Y70" s="1212"/>
      <c r="Z70" s="1212"/>
      <c r="AA70" s="1212"/>
      <c r="AB70" s="1212"/>
      <c r="AC70" s="1212"/>
      <c r="AD70" s="1212"/>
      <c r="AE70" s="1212"/>
      <c r="AF70" s="1212"/>
      <c r="AG70" s="1212"/>
      <c r="AH70" s="1212"/>
      <c r="AI70" s="1212"/>
      <c r="AJ70" s="1212"/>
      <c r="AK70" s="1212"/>
      <c r="AL70" s="1212"/>
      <c r="AM70" s="1212"/>
      <c r="AN70" s="1212"/>
      <c r="AO70" s="1212"/>
      <c r="AP70" s="1212"/>
      <c r="AQ70" s="1212"/>
      <c r="AR70" s="1212"/>
      <c r="AS70" s="1212"/>
      <c r="AT70" s="1212"/>
      <c r="AU70" s="1212"/>
      <c r="AV70" s="1212"/>
      <c r="AW70" s="1212"/>
      <c r="AX70" s="1212"/>
      <c r="AY70" s="1212"/>
      <c r="AZ70" s="1212"/>
      <c r="BA70" s="1212"/>
      <c r="BB70" s="1212"/>
      <c r="BC70" s="1212"/>
      <c r="BD70" s="1212"/>
      <c r="BE70" s="1212"/>
      <c r="BF70" s="1212"/>
      <c r="BG70" s="1212"/>
      <c r="BH70" s="1212"/>
      <c r="BI70" s="1212"/>
      <c r="BJ70" s="1212"/>
      <c r="BK70" s="1212"/>
      <c r="BL70" s="1212"/>
      <c r="BM70" s="1212"/>
      <c r="BN70" s="1212"/>
      <c r="BO70" s="1212"/>
      <c r="BP70" s="1212"/>
      <c r="BQ70" s="1212"/>
      <c r="BR70" s="1212"/>
      <c r="BS70" s="1212"/>
      <c r="BT70" s="1212"/>
      <c r="BU70" s="1212"/>
      <c r="BV70" s="1212"/>
      <c r="BW70" s="1212"/>
      <c r="BX70" s="1212"/>
      <c r="BY70" s="1212"/>
      <c r="BZ70" s="1212"/>
      <c r="CA70" s="1212"/>
      <c r="CB70" s="1212"/>
      <c r="CC70" s="1212"/>
      <c r="CD70" s="1212"/>
      <c r="CE70" s="1212"/>
      <c r="CF70" s="1212"/>
      <c r="CG70" s="1212"/>
      <c r="CH70" s="1212"/>
      <c r="CI70" s="1212"/>
      <c r="CJ70" s="1212"/>
      <c r="CK70" s="1212"/>
      <c r="CL70" s="1212"/>
      <c r="CM70" s="1212"/>
      <c r="CN70" s="1212"/>
      <c r="CO70" s="1212"/>
      <c r="CP70" s="1212"/>
      <c r="CQ70" s="1212"/>
      <c r="CR70" s="1212"/>
      <c r="CS70" s="1212"/>
      <c r="CT70" s="1212"/>
      <c r="CU70" s="1212"/>
      <c r="CV70" s="1212"/>
      <c r="CW70" s="1212"/>
      <c r="CX70" s="1212"/>
      <c r="CY70" s="1212"/>
      <c r="CZ70" s="1212"/>
      <c r="DA70" s="1212"/>
      <c r="DB70" s="1212"/>
      <c r="DC70" s="1212"/>
      <c r="DD70" s="1212"/>
      <c r="DE70" s="1212"/>
      <c r="DF70" s="1212"/>
      <c r="DG70" s="1212"/>
      <c r="DH70" s="1212"/>
      <c r="DI70" s="1212"/>
      <c r="DJ70" s="1212"/>
      <c r="DK70" s="1212"/>
      <c r="DL70" s="1212"/>
      <c r="DM70" s="1212"/>
      <c r="DN70" s="1212"/>
      <c r="DO70" s="1212"/>
      <c r="DP70" s="1212"/>
      <c r="DQ70" s="1212"/>
      <c r="DR70" s="1212"/>
      <c r="DS70" s="1212"/>
      <c r="DT70" s="1212"/>
      <c r="DU70" s="1212"/>
      <c r="DV70" s="1212"/>
      <c r="DW70" s="1212"/>
      <c r="DX70" s="1212"/>
      <c r="DY70" s="1212"/>
    </row>
    <row r="71" spans="1:129" s="1213" customFormat="1" ht="27.75" hidden="1" customHeight="1" x14ac:dyDescent="0.25">
      <c r="A71" s="1298"/>
      <c r="B71" s="1299"/>
      <c r="C71" s="2228"/>
      <c r="D71" s="2228"/>
      <c r="E71" s="2232"/>
      <c r="F71" s="1214"/>
      <c r="G71" s="1215"/>
      <c r="H71" s="1216"/>
      <c r="I71" s="1214"/>
      <c r="J71" s="1215"/>
      <c r="K71" s="1215"/>
      <c r="L71" s="1215"/>
      <c r="M71" s="1215"/>
      <c r="N71" s="1215"/>
      <c r="O71" s="1215"/>
      <c r="P71" s="1215"/>
      <c r="Q71" s="1215"/>
      <c r="R71" s="1215"/>
      <c r="S71" s="1215"/>
      <c r="T71" s="1216"/>
      <c r="U71" s="1212"/>
      <c r="V71" s="1212"/>
      <c r="W71" s="1212"/>
      <c r="X71" s="1212"/>
      <c r="Y71" s="1212"/>
      <c r="Z71" s="1212"/>
      <c r="AA71" s="1212"/>
      <c r="AB71" s="1212"/>
      <c r="AC71" s="1212"/>
      <c r="AD71" s="1212"/>
      <c r="AE71" s="1212"/>
      <c r="AF71" s="1212"/>
      <c r="AG71" s="1212"/>
      <c r="AH71" s="1212"/>
      <c r="AI71" s="1212"/>
      <c r="AJ71" s="1212"/>
      <c r="AK71" s="1212"/>
      <c r="AL71" s="1212"/>
      <c r="AM71" s="1212"/>
      <c r="AN71" s="1212"/>
      <c r="AO71" s="1212"/>
      <c r="AP71" s="1212"/>
      <c r="AQ71" s="1212"/>
      <c r="AR71" s="1212"/>
      <c r="AS71" s="1212"/>
      <c r="AT71" s="1212"/>
      <c r="AU71" s="1212"/>
      <c r="AV71" s="1212"/>
      <c r="AW71" s="1212"/>
      <c r="AX71" s="1212"/>
      <c r="AY71" s="1212"/>
      <c r="AZ71" s="1212"/>
      <c r="BA71" s="1212"/>
      <c r="BB71" s="1212"/>
      <c r="BC71" s="1212"/>
      <c r="BD71" s="1212"/>
      <c r="BE71" s="1212"/>
      <c r="BF71" s="1212"/>
      <c r="BG71" s="1212"/>
      <c r="BH71" s="1212"/>
      <c r="BI71" s="1212"/>
      <c r="BJ71" s="1212"/>
      <c r="BK71" s="1212"/>
      <c r="BL71" s="1212"/>
      <c r="BM71" s="1212"/>
      <c r="BN71" s="1212"/>
      <c r="BO71" s="1212"/>
      <c r="BP71" s="1212"/>
      <c r="BQ71" s="1212"/>
      <c r="BR71" s="1212"/>
      <c r="BS71" s="1212"/>
      <c r="BT71" s="1212"/>
      <c r="BU71" s="1212"/>
      <c r="BV71" s="1212"/>
      <c r="BW71" s="1212"/>
      <c r="BX71" s="1212"/>
      <c r="BY71" s="1212"/>
      <c r="BZ71" s="1212"/>
      <c r="CA71" s="1212"/>
      <c r="CB71" s="1212"/>
      <c r="CC71" s="1212"/>
      <c r="CD71" s="1212"/>
      <c r="CE71" s="1212"/>
      <c r="CF71" s="1212"/>
      <c r="CG71" s="1212"/>
      <c r="CH71" s="1212"/>
      <c r="CI71" s="1212"/>
      <c r="CJ71" s="1212"/>
      <c r="CK71" s="1212"/>
      <c r="CL71" s="1212"/>
      <c r="CM71" s="1212"/>
      <c r="CN71" s="1212"/>
      <c r="CO71" s="1212"/>
      <c r="CP71" s="1212"/>
      <c r="CQ71" s="1212"/>
      <c r="CR71" s="1212"/>
      <c r="CS71" s="1212"/>
      <c r="CT71" s="1212"/>
      <c r="CU71" s="1212"/>
      <c r="CV71" s="1212"/>
      <c r="CW71" s="1212"/>
      <c r="CX71" s="1212"/>
      <c r="CY71" s="1212"/>
      <c r="CZ71" s="1212"/>
      <c r="DA71" s="1212"/>
      <c r="DB71" s="1212"/>
      <c r="DC71" s="1212"/>
      <c r="DD71" s="1212"/>
      <c r="DE71" s="1212"/>
      <c r="DF71" s="1212"/>
      <c r="DG71" s="1212"/>
      <c r="DH71" s="1212"/>
      <c r="DI71" s="1212"/>
      <c r="DJ71" s="1212"/>
      <c r="DK71" s="1212"/>
      <c r="DL71" s="1212"/>
      <c r="DM71" s="1212"/>
      <c r="DN71" s="1212"/>
      <c r="DO71" s="1212"/>
      <c r="DP71" s="1212"/>
      <c r="DQ71" s="1212"/>
      <c r="DR71" s="1212"/>
      <c r="DS71" s="1212"/>
      <c r="DT71" s="1212"/>
      <c r="DU71" s="1212"/>
      <c r="DV71" s="1212"/>
      <c r="DW71" s="1212"/>
      <c r="DX71" s="1212"/>
      <c r="DY71" s="1212"/>
    </row>
    <row r="72" spans="1:129" s="1213" customFormat="1" ht="27.75" hidden="1" customHeight="1" x14ac:dyDescent="0.25">
      <c r="A72" s="1298"/>
      <c r="B72" s="1299"/>
      <c r="C72" s="2228"/>
      <c r="D72" s="2228"/>
      <c r="E72" s="2232"/>
      <c r="F72" s="1214"/>
      <c r="G72" s="1215"/>
      <c r="H72" s="1216"/>
      <c r="I72" s="1214"/>
      <c r="J72" s="1215"/>
      <c r="K72" s="1215"/>
      <c r="L72" s="1215"/>
      <c r="M72" s="1215"/>
      <c r="N72" s="1215"/>
      <c r="O72" s="1215"/>
      <c r="P72" s="1215"/>
      <c r="Q72" s="1215"/>
      <c r="R72" s="1215"/>
      <c r="S72" s="1215"/>
      <c r="T72" s="1216"/>
      <c r="U72" s="1212"/>
      <c r="V72" s="1212"/>
      <c r="W72" s="1212"/>
      <c r="X72" s="1212"/>
      <c r="Y72" s="1212"/>
      <c r="Z72" s="1212"/>
      <c r="AA72" s="1212"/>
      <c r="AB72" s="1212"/>
      <c r="AC72" s="1212"/>
      <c r="AD72" s="1212"/>
      <c r="AE72" s="1212"/>
      <c r="AF72" s="1212"/>
      <c r="AG72" s="1212"/>
      <c r="AH72" s="1212"/>
      <c r="AI72" s="1212"/>
      <c r="AJ72" s="1212"/>
      <c r="AK72" s="1212"/>
      <c r="AL72" s="1212"/>
      <c r="AM72" s="1212"/>
      <c r="AN72" s="1212"/>
      <c r="AO72" s="1212"/>
      <c r="AP72" s="1212"/>
      <c r="AQ72" s="1212"/>
      <c r="AR72" s="1212"/>
      <c r="AS72" s="1212"/>
      <c r="AT72" s="1212"/>
      <c r="AU72" s="1212"/>
      <c r="AV72" s="1212"/>
      <c r="AW72" s="1212"/>
      <c r="AX72" s="1212"/>
      <c r="AY72" s="1212"/>
      <c r="AZ72" s="1212"/>
      <c r="BA72" s="1212"/>
      <c r="BB72" s="1212"/>
      <c r="BC72" s="1212"/>
      <c r="BD72" s="1212"/>
      <c r="BE72" s="1212"/>
      <c r="BF72" s="1212"/>
      <c r="BG72" s="1212"/>
      <c r="BH72" s="1212"/>
      <c r="BI72" s="1212"/>
      <c r="BJ72" s="1212"/>
      <c r="BK72" s="1212"/>
      <c r="BL72" s="1212"/>
      <c r="BM72" s="1212"/>
      <c r="BN72" s="1212"/>
      <c r="BO72" s="1212"/>
      <c r="BP72" s="1212"/>
      <c r="BQ72" s="1212"/>
      <c r="BR72" s="1212"/>
      <c r="BS72" s="1212"/>
      <c r="BT72" s="1212"/>
      <c r="BU72" s="1212"/>
      <c r="BV72" s="1212"/>
      <c r="BW72" s="1212"/>
      <c r="BX72" s="1212"/>
      <c r="BY72" s="1212"/>
      <c r="BZ72" s="1212"/>
      <c r="CA72" s="1212"/>
      <c r="CB72" s="1212"/>
      <c r="CC72" s="1212"/>
      <c r="CD72" s="1212"/>
      <c r="CE72" s="1212"/>
      <c r="CF72" s="1212"/>
      <c r="CG72" s="1212"/>
      <c r="CH72" s="1212"/>
      <c r="CI72" s="1212"/>
      <c r="CJ72" s="1212"/>
      <c r="CK72" s="1212"/>
      <c r="CL72" s="1212"/>
      <c r="CM72" s="1212"/>
      <c r="CN72" s="1212"/>
      <c r="CO72" s="1212"/>
      <c r="CP72" s="1212"/>
      <c r="CQ72" s="1212"/>
      <c r="CR72" s="1212"/>
      <c r="CS72" s="1212"/>
      <c r="CT72" s="1212"/>
      <c r="CU72" s="1212"/>
      <c r="CV72" s="1212"/>
      <c r="CW72" s="1212"/>
      <c r="CX72" s="1212"/>
      <c r="CY72" s="1212"/>
      <c r="CZ72" s="1212"/>
      <c r="DA72" s="1212"/>
      <c r="DB72" s="1212"/>
      <c r="DC72" s="1212"/>
      <c r="DD72" s="1212"/>
      <c r="DE72" s="1212"/>
      <c r="DF72" s="1212"/>
      <c r="DG72" s="1212"/>
      <c r="DH72" s="1212"/>
      <c r="DI72" s="1212"/>
      <c r="DJ72" s="1212"/>
      <c r="DK72" s="1212"/>
      <c r="DL72" s="1212"/>
      <c r="DM72" s="1212"/>
      <c r="DN72" s="1212"/>
      <c r="DO72" s="1212"/>
      <c r="DP72" s="1212"/>
      <c r="DQ72" s="1212"/>
      <c r="DR72" s="1212"/>
      <c r="DS72" s="1212"/>
      <c r="DT72" s="1212"/>
      <c r="DU72" s="1212"/>
      <c r="DV72" s="1212"/>
      <c r="DW72" s="1212"/>
      <c r="DX72" s="1212"/>
      <c r="DY72" s="1212"/>
    </row>
    <row r="73" spans="1:129" s="1213" customFormat="1" ht="34.5" customHeight="1" x14ac:dyDescent="0.25">
      <c r="A73" s="1298"/>
      <c r="B73" s="1299"/>
      <c r="C73" s="1300" t="s">
        <v>39</v>
      </c>
      <c r="D73" s="1301">
        <v>1</v>
      </c>
      <c r="E73" s="2232"/>
      <c r="F73" s="1214"/>
      <c r="G73" s="1215"/>
      <c r="H73" s="1216"/>
      <c r="I73" s="1214"/>
      <c r="J73" s="1215"/>
      <c r="K73" s="1215"/>
      <c r="L73" s="1215"/>
      <c r="M73" s="1215"/>
      <c r="N73" s="1215"/>
      <c r="O73" s="1215"/>
      <c r="P73" s="1215"/>
      <c r="Q73" s="1215"/>
      <c r="R73" s="1215"/>
      <c r="S73" s="1215"/>
      <c r="T73" s="1216"/>
      <c r="U73" s="1212"/>
      <c r="V73" s="1212"/>
      <c r="W73" s="1212"/>
      <c r="X73" s="1212"/>
      <c r="Y73" s="1212"/>
      <c r="Z73" s="1212"/>
      <c r="AA73" s="1212"/>
      <c r="AB73" s="1212"/>
      <c r="AC73" s="1212"/>
      <c r="AD73" s="1212"/>
      <c r="AE73" s="1212"/>
      <c r="AF73" s="1212"/>
      <c r="AG73" s="1212"/>
      <c r="AH73" s="1212"/>
      <c r="AI73" s="1212"/>
      <c r="AJ73" s="1212"/>
      <c r="AK73" s="1212"/>
      <c r="AL73" s="1212"/>
      <c r="AM73" s="1212"/>
      <c r="AN73" s="1212"/>
      <c r="AO73" s="1212"/>
      <c r="AP73" s="1212"/>
      <c r="AQ73" s="1212"/>
      <c r="AR73" s="1212"/>
      <c r="AS73" s="1212"/>
      <c r="AT73" s="1212"/>
      <c r="AU73" s="1212"/>
      <c r="AV73" s="1212"/>
      <c r="AW73" s="1212"/>
      <c r="AX73" s="1212"/>
      <c r="AY73" s="1212"/>
      <c r="AZ73" s="1212"/>
      <c r="BA73" s="1212"/>
      <c r="BB73" s="1212"/>
      <c r="BC73" s="1212"/>
      <c r="BD73" s="1212"/>
      <c r="BE73" s="1212"/>
      <c r="BF73" s="1212"/>
      <c r="BG73" s="1212"/>
      <c r="BH73" s="1212"/>
      <c r="BI73" s="1212"/>
      <c r="BJ73" s="1212"/>
      <c r="BK73" s="1212"/>
      <c r="BL73" s="1212"/>
      <c r="BM73" s="1212"/>
      <c r="BN73" s="1212"/>
      <c r="BO73" s="1212"/>
      <c r="BP73" s="1212"/>
      <c r="BQ73" s="1212"/>
      <c r="BR73" s="1212"/>
      <c r="BS73" s="1212"/>
      <c r="BT73" s="1212"/>
      <c r="BU73" s="1212"/>
      <c r="BV73" s="1212"/>
      <c r="BW73" s="1212"/>
      <c r="BX73" s="1212"/>
      <c r="BY73" s="1212"/>
      <c r="BZ73" s="1212"/>
      <c r="CA73" s="1212"/>
      <c r="CB73" s="1212"/>
      <c r="CC73" s="1212"/>
      <c r="CD73" s="1212"/>
      <c r="CE73" s="1212"/>
      <c r="CF73" s="1212"/>
      <c r="CG73" s="1212"/>
      <c r="CH73" s="1212"/>
      <c r="CI73" s="1212"/>
      <c r="CJ73" s="1212"/>
      <c r="CK73" s="1212"/>
      <c r="CL73" s="1212"/>
      <c r="CM73" s="1212"/>
      <c r="CN73" s="1212"/>
      <c r="CO73" s="1212"/>
      <c r="CP73" s="1212"/>
      <c r="CQ73" s="1212"/>
      <c r="CR73" s="1212"/>
      <c r="CS73" s="1212"/>
      <c r="CT73" s="1212"/>
      <c r="CU73" s="1212"/>
      <c r="CV73" s="1212"/>
      <c r="CW73" s="1212"/>
      <c r="CX73" s="1212"/>
      <c r="CY73" s="1212"/>
      <c r="CZ73" s="1212"/>
      <c r="DA73" s="1212"/>
      <c r="DB73" s="1212"/>
      <c r="DC73" s="1212"/>
      <c r="DD73" s="1212"/>
      <c r="DE73" s="1212"/>
      <c r="DF73" s="1212"/>
      <c r="DG73" s="1212"/>
      <c r="DH73" s="1212"/>
      <c r="DI73" s="1212"/>
      <c r="DJ73" s="1212"/>
      <c r="DK73" s="1212"/>
      <c r="DL73" s="1212"/>
      <c r="DM73" s="1212"/>
      <c r="DN73" s="1212"/>
      <c r="DO73" s="1212"/>
      <c r="DP73" s="1212"/>
      <c r="DQ73" s="1212"/>
      <c r="DR73" s="1212"/>
      <c r="DS73" s="1212"/>
      <c r="DT73" s="1212"/>
      <c r="DU73" s="1212"/>
      <c r="DV73" s="1212"/>
      <c r="DW73" s="1212"/>
      <c r="DX73" s="1212"/>
      <c r="DY73" s="1212"/>
    </row>
    <row r="74" spans="1:129" s="1213" customFormat="1" ht="65.25" customHeight="1" x14ac:dyDescent="0.25">
      <c r="A74" s="1298"/>
      <c r="B74" s="1299"/>
      <c r="C74" s="1302" t="s">
        <v>40</v>
      </c>
      <c r="D74" s="1303">
        <v>2</v>
      </c>
      <c r="E74" s="2232"/>
      <c r="F74" s="1214"/>
      <c r="G74" s="1215"/>
      <c r="H74" s="1216"/>
      <c r="I74" s="1214"/>
      <c r="J74" s="1215"/>
      <c r="K74" s="1215"/>
      <c r="L74" s="1215"/>
      <c r="M74" s="1215"/>
      <c r="N74" s="1215"/>
      <c r="O74" s="1215"/>
      <c r="P74" s="1215"/>
      <c r="Q74" s="1215"/>
      <c r="R74" s="1215"/>
      <c r="S74" s="1215"/>
      <c r="T74" s="1216"/>
      <c r="U74" s="1212"/>
      <c r="V74" s="1212"/>
      <c r="W74" s="1212"/>
      <c r="X74" s="1212"/>
      <c r="Y74" s="1212"/>
      <c r="Z74" s="1212"/>
      <c r="AA74" s="1212"/>
      <c r="AB74" s="1212"/>
      <c r="AC74" s="1212"/>
      <c r="AD74" s="1212"/>
      <c r="AE74" s="1212"/>
      <c r="AF74" s="1212"/>
      <c r="AG74" s="1212"/>
      <c r="AH74" s="1212"/>
      <c r="AI74" s="1212"/>
      <c r="AJ74" s="1212"/>
      <c r="AK74" s="1212"/>
      <c r="AL74" s="1212"/>
      <c r="AM74" s="1212"/>
      <c r="AN74" s="1212"/>
      <c r="AO74" s="1212"/>
      <c r="AP74" s="1212"/>
      <c r="AQ74" s="1212"/>
      <c r="AR74" s="1212"/>
      <c r="AS74" s="1212"/>
      <c r="AT74" s="1212"/>
      <c r="AU74" s="1212"/>
      <c r="AV74" s="1212"/>
      <c r="AW74" s="1212"/>
      <c r="AX74" s="1212"/>
      <c r="AY74" s="1212"/>
      <c r="AZ74" s="1212"/>
      <c r="BA74" s="1212"/>
      <c r="BB74" s="1212"/>
      <c r="BC74" s="1212"/>
      <c r="BD74" s="1212"/>
      <c r="BE74" s="1212"/>
      <c r="BF74" s="1212"/>
      <c r="BG74" s="1212"/>
      <c r="BH74" s="1212"/>
      <c r="BI74" s="1212"/>
      <c r="BJ74" s="1212"/>
      <c r="BK74" s="1212"/>
      <c r="BL74" s="1212"/>
      <c r="BM74" s="1212"/>
      <c r="BN74" s="1212"/>
      <c r="BO74" s="1212"/>
      <c r="BP74" s="1212"/>
      <c r="BQ74" s="1212"/>
      <c r="BR74" s="1212"/>
      <c r="BS74" s="1212"/>
      <c r="BT74" s="1212"/>
      <c r="BU74" s="1212"/>
      <c r="BV74" s="1212"/>
      <c r="BW74" s="1212"/>
      <c r="BX74" s="1212"/>
      <c r="BY74" s="1212"/>
      <c r="BZ74" s="1212"/>
      <c r="CA74" s="1212"/>
      <c r="CB74" s="1212"/>
      <c r="CC74" s="1212"/>
      <c r="CD74" s="1212"/>
      <c r="CE74" s="1212"/>
      <c r="CF74" s="1212"/>
      <c r="CG74" s="1212"/>
      <c r="CH74" s="1212"/>
      <c r="CI74" s="1212"/>
      <c r="CJ74" s="1212"/>
      <c r="CK74" s="1212"/>
      <c r="CL74" s="1212"/>
      <c r="CM74" s="1212"/>
      <c r="CN74" s="1212"/>
      <c r="CO74" s="1212"/>
      <c r="CP74" s="1212"/>
      <c r="CQ74" s="1212"/>
      <c r="CR74" s="1212"/>
      <c r="CS74" s="1212"/>
      <c r="CT74" s="1212"/>
      <c r="CU74" s="1212"/>
      <c r="CV74" s="1212"/>
      <c r="CW74" s="1212"/>
      <c r="CX74" s="1212"/>
      <c r="CY74" s="1212"/>
      <c r="CZ74" s="1212"/>
      <c r="DA74" s="1212"/>
      <c r="DB74" s="1212"/>
      <c r="DC74" s="1212"/>
      <c r="DD74" s="1212"/>
      <c r="DE74" s="1212"/>
      <c r="DF74" s="1212"/>
      <c r="DG74" s="1212"/>
      <c r="DH74" s="1212"/>
      <c r="DI74" s="1212"/>
      <c r="DJ74" s="1212"/>
      <c r="DK74" s="1212"/>
      <c r="DL74" s="1212"/>
      <c r="DM74" s="1212"/>
      <c r="DN74" s="1212"/>
      <c r="DO74" s="1212"/>
      <c r="DP74" s="1212"/>
      <c r="DQ74" s="1212"/>
      <c r="DR74" s="1212"/>
      <c r="DS74" s="1212"/>
      <c r="DT74" s="1212"/>
      <c r="DU74" s="1212"/>
      <c r="DV74" s="1212"/>
      <c r="DW74" s="1212"/>
      <c r="DX74" s="1212"/>
      <c r="DY74" s="1212"/>
    </row>
    <row r="75" spans="1:129" s="1245" customFormat="1" ht="27.75" customHeight="1" x14ac:dyDescent="0.25">
      <c r="A75" s="1304"/>
      <c r="B75" s="1305" t="s">
        <v>923</v>
      </c>
      <c r="C75" s="1260"/>
      <c r="D75" s="1260"/>
      <c r="E75" s="1306"/>
      <c r="F75" s="1306"/>
      <c r="G75" s="1259"/>
      <c r="H75" s="1260"/>
      <c r="I75" s="1307"/>
      <c r="J75" s="1260"/>
      <c r="K75" s="1307"/>
      <c r="L75" s="1260"/>
      <c r="M75" s="1307"/>
      <c r="N75" s="1260"/>
      <c r="O75" s="1307"/>
      <c r="P75" s="1260"/>
      <c r="Q75" s="1307"/>
      <c r="R75" s="1260"/>
      <c r="S75" s="1307"/>
      <c r="T75" s="1260"/>
    </row>
    <row r="76" spans="1:129" s="1245" customFormat="1" ht="27.75" customHeight="1" x14ac:dyDescent="0.35">
      <c r="A76" s="1308">
        <v>36</v>
      </c>
      <c r="B76" s="1309" t="s">
        <v>924</v>
      </c>
      <c r="C76" s="1265"/>
      <c r="D76" s="1265"/>
      <c r="E76" s="1310" t="s">
        <v>864</v>
      </c>
      <c r="F76" s="1267" t="s">
        <v>865</v>
      </c>
      <c r="G76" s="1267" t="s">
        <v>865</v>
      </c>
      <c r="H76" s="1311" t="s">
        <v>894</v>
      </c>
      <c r="I76" s="1266" t="s">
        <v>867</v>
      </c>
      <c r="J76" s="1266" t="s">
        <v>867</v>
      </c>
      <c r="K76" s="1266" t="s">
        <v>867</v>
      </c>
      <c r="L76" s="1266" t="s">
        <v>867</v>
      </c>
      <c r="M76" s="1266" t="s">
        <v>867</v>
      </c>
      <c r="N76" s="1266" t="s">
        <v>867</v>
      </c>
      <c r="O76" s="1266" t="s">
        <v>867</v>
      </c>
      <c r="P76" s="1266" t="s">
        <v>867</v>
      </c>
      <c r="Q76" s="1266" t="s">
        <v>867</v>
      </c>
      <c r="R76" s="1266" t="s">
        <v>867</v>
      </c>
      <c r="S76" s="1266" t="s">
        <v>867</v>
      </c>
      <c r="T76" s="1266" t="s">
        <v>867</v>
      </c>
    </row>
    <row r="77" spans="1:129" s="1245" customFormat="1" ht="27.75" customHeight="1" x14ac:dyDescent="0.35">
      <c r="A77" s="1312">
        <v>37</v>
      </c>
      <c r="B77" s="1313" t="s">
        <v>925</v>
      </c>
      <c r="C77" s="1274"/>
      <c r="D77" s="1274"/>
      <c r="E77" s="1314" t="s">
        <v>864</v>
      </c>
      <c r="F77" s="1242" t="s">
        <v>865</v>
      </c>
      <c r="G77" s="1242" t="s">
        <v>865</v>
      </c>
      <c r="H77" s="1315" t="s">
        <v>894</v>
      </c>
      <c r="I77" s="1241" t="s">
        <v>867</v>
      </c>
      <c r="J77" s="1241" t="s">
        <v>867</v>
      </c>
      <c r="K77" s="1241" t="s">
        <v>867</v>
      </c>
      <c r="L77" s="1241" t="s">
        <v>867</v>
      </c>
      <c r="M77" s="1241" t="s">
        <v>867</v>
      </c>
      <c r="N77" s="1241" t="s">
        <v>867</v>
      </c>
      <c r="O77" s="1241" t="s">
        <v>867</v>
      </c>
      <c r="P77" s="1241" t="s">
        <v>867</v>
      </c>
      <c r="Q77" s="1241" t="s">
        <v>867</v>
      </c>
      <c r="R77" s="1241" t="s">
        <v>867</v>
      </c>
      <c r="S77" s="1241" t="s">
        <v>867</v>
      </c>
      <c r="T77" s="1241" t="s">
        <v>867</v>
      </c>
    </row>
    <row r="78" spans="1:129" s="1245" customFormat="1" ht="24.65" customHeight="1" x14ac:dyDescent="0.35">
      <c r="A78" s="1312">
        <v>38</v>
      </c>
      <c r="B78" s="1313" t="s">
        <v>926</v>
      </c>
      <c r="C78" s="1274"/>
      <c r="D78" s="1274"/>
      <c r="E78" s="1314" t="s">
        <v>864</v>
      </c>
      <c r="F78" s="1242" t="s">
        <v>865</v>
      </c>
      <c r="G78" s="1242" t="s">
        <v>865</v>
      </c>
      <c r="H78" s="1315" t="s">
        <v>894</v>
      </c>
      <c r="I78" s="1241" t="s">
        <v>867</v>
      </c>
      <c r="J78" s="1241" t="s">
        <v>867</v>
      </c>
      <c r="K78" s="1241" t="s">
        <v>867</v>
      </c>
      <c r="L78" s="1241" t="s">
        <v>867</v>
      </c>
      <c r="M78" s="1241" t="s">
        <v>867</v>
      </c>
      <c r="N78" s="1241" t="s">
        <v>867</v>
      </c>
      <c r="O78" s="1241" t="s">
        <v>867</v>
      </c>
      <c r="P78" s="1241" t="s">
        <v>867</v>
      </c>
      <c r="Q78" s="1241" t="s">
        <v>867</v>
      </c>
      <c r="R78" s="1241" t="s">
        <v>867</v>
      </c>
      <c r="S78" s="1241" t="s">
        <v>867</v>
      </c>
      <c r="T78" s="1241" t="s">
        <v>867</v>
      </c>
    </row>
    <row r="79" spans="1:129" s="1245" customFormat="1" ht="27.75" customHeight="1" x14ac:dyDescent="0.35">
      <c r="A79" s="1312">
        <v>39</v>
      </c>
      <c r="B79" s="1313" t="s">
        <v>927</v>
      </c>
      <c r="C79" s="1274"/>
      <c r="D79" s="1274"/>
      <c r="E79" s="1314" t="s">
        <v>864</v>
      </c>
      <c r="F79" s="1242" t="s">
        <v>865</v>
      </c>
      <c r="G79" s="1242" t="s">
        <v>865</v>
      </c>
      <c r="H79" s="1316" t="s">
        <v>928</v>
      </c>
      <c r="I79" s="1241" t="s">
        <v>867</v>
      </c>
      <c r="J79" s="1241" t="s">
        <v>867</v>
      </c>
      <c r="K79" s="1241" t="s">
        <v>867</v>
      </c>
      <c r="L79" s="1241" t="s">
        <v>867</v>
      </c>
      <c r="M79" s="1241" t="s">
        <v>867</v>
      </c>
      <c r="N79" s="1241" t="s">
        <v>867</v>
      </c>
      <c r="O79" s="1241" t="s">
        <v>867</v>
      </c>
      <c r="P79" s="1241" t="s">
        <v>867</v>
      </c>
      <c r="Q79" s="1241" t="s">
        <v>867</v>
      </c>
      <c r="R79" s="1241" t="s">
        <v>867</v>
      </c>
      <c r="S79" s="1241" t="s">
        <v>867</v>
      </c>
      <c r="T79" s="1241" t="s">
        <v>867</v>
      </c>
    </row>
    <row r="80" spans="1:129" s="1245" customFormat="1" ht="27.75" customHeight="1" x14ac:dyDescent="0.35">
      <c r="A80" s="1312">
        <v>40</v>
      </c>
      <c r="B80" s="1313" t="s">
        <v>929</v>
      </c>
      <c r="C80" s="1274"/>
      <c r="D80" s="1274"/>
      <c r="E80" s="1314" t="s">
        <v>864</v>
      </c>
      <c r="F80" s="1242" t="s">
        <v>865</v>
      </c>
      <c r="G80" s="1242" t="s">
        <v>865</v>
      </c>
      <c r="H80" s="1316" t="s">
        <v>930</v>
      </c>
      <c r="I80" s="1241" t="s">
        <v>867</v>
      </c>
      <c r="J80" s="1241" t="s">
        <v>867</v>
      </c>
      <c r="K80" s="1241" t="s">
        <v>867</v>
      </c>
      <c r="L80" s="1241" t="s">
        <v>867</v>
      </c>
      <c r="M80" s="1241" t="s">
        <v>867</v>
      </c>
      <c r="N80" s="1241" t="s">
        <v>867</v>
      </c>
      <c r="O80" s="1241" t="s">
        <v>867</v>
      </c>
      <c r="P80" s="1241" t="s">
        <v>867</v>
      </c>
      <c r="Q80" s="1241" t="s">
        <v>867</v>
      </c>
      <c r="R80" s="1241" t="s">
        <v>867</v>
      </c>
      <c r="S80" s="1241" t="s">
        <v>867</v>
      </c>
      <c r="T80" s="1241" t="s">
        <v>867</v>
      </c>
    </row>
    <row r="81" spans="1:20" s="1245" customFormat="1" ht="43.5" customHeight="1" x14ac:dyDescent="0.35">
      <c r="A81" s="1312">
        <v>41</v>
      </c>
      <c r="B81" s="1313" t="s">
        <v>931</v>
      </c>
      <c r="C81" s="1274"/>
      <c r="D81" s="1274"/>
      <c r="E81" s="1314" t="s">
        <v>864</v>
      </c>
      <c r="F81" s="1242" t="s">
        <v>865</v>
      </c>
      <c r="G81" s="1242" t="s">
        <v>865</v>
      </c>
      <c r="H81" s="1315" t="s">
        <v>894</v>
      </c>
      <c r="I81" s="1241" t="s">
        <v>867</v>
      </c>
      <c r="J81" s="1241" t="s">
        <v>867</v>
      </c>
      <c r="K81" s="1241" t="s">
        <v>867</v>
      </c>
      <c r="L81" s="1241" t="s">
        <v>867</v>
      </c>
      <c r="M81" s="1241" t="s">
        <v>867</v>
      </c>
      <c r="N81" s="1241" t="s">
        <v>867</v>
      </c>
      <c r="O81" s="1241" t="s">
        <v>867</v>
      </c>
      <c r="P81" s="1241" t="s">
        <v>867</v>
      </c>
      <c r="Q81" s="1241" t="s">
        <v>867</v>
      </c>
      <c r="R81" s="1241" t="s">
        <v>867</v>
      </c>
      <c r="S81" s="1241" t="s">
        <v>867</v>
      </c>
      <c r="T81" s="1241" t="s">
        <v>867</v>
      </c>
    </row>
    <row r="82" spans="1:20" s="1245" customFormat="1" ht="27.75" customHeight="1" x14ac:dyDescent="0.35">
      <c r="A82" s="1312">
        <v>42</v>
      </c>
      <c r="B82" s="1309" t="s">
        <v>932</v>
      </c>
      <c r="C82" s="1274"/>
      <c r="D82" s="1265"/>
      <c r="E82" s="1314" t="s">
        <v>864</v>
      </c>
      <c r="F82" s="1242" t="s">
        <v>865</v>
      </c>
      <c r="G82" s="1242" t="s">
        <v>865</v>
      </c>
      <c r="H82" s="1311" t="s">
        <v>933</v>
      </c>
      <c r="I82" s="1241" t="s">
        <v>867</v>
      </c>
      <c r="J82" s="1241" t="s">
        <v>867</v>
      </c>
      <c r="K82" s="1241" t="s">
        <v>867</v>
      </c>
      <c r="L82" s="1241" t="s">
        <v>867</v>
      </c>
      <c r="M82" s="1241" t="s">
        <v>867</v>
      </c>
      <c r="N82" s="1241" t="s">
        <v>867</v>
      </c>
      <c r="O82" s="1241" t="s">
        <v>867</v>
      </c>
      <c r="P82" s="1241" t="s">
        <v>867</v>
      </c>
      <c r="Q82" s="1241" t="s">
        <v>867</v>
      </c>
      <c r="R82" s="1241" t="s">
        <v>867</v>
      </c>
      <c r="S82" s="1241" t="s">
        <v>867</v>
      </c>
      <c r="T82" s="1241" t="s">
        <v>867</v>
      </c>
    </row>
    <row r="83" spans="1:20" s="1245" customFormat="1" ht="27.75" customHeight="1" x14ac:dyDescent="0.35">
      <c r="A83" s="1312">
        <v>43</v>
      </c>
      <c r="B83" s="1317" t="s">
        <v>934</v>
      </c>
      <c r="C83" s="1318"/>
      <c r="D83" s="1282"/>
      <c r="E83" s="1314" t="s">
        <v>864</v>
      </c>
      <c r="F83" s="1242" t="s">
        <v>865</v>
      </c>
      <c r="G83" s="1242" t="s">
        <v>865</v>
      </c>
      <c r="H83" s="1319" t="s">
        <v>894</v>
      </c>
      <c r="I83" s="1241"/>
      <c r="J83" s="1241"/>
      <c r="K83" s="1241"/>
      <c r="L83" s="1241"/>
      <c r="M83" s="1241"/>
      <c r="N83" s="1241"/>
      <c r="O83" s="1241"/>
      <c r="P83" s="1241"/>
      <c r="Q83" s="1241"/>
      <c r="R83" s="1241"/>
      <c r="S83" s="1241"/>
      <c r="T83" s="1241"/>
    </row>
    <row r="84" spans="1:20" s="1245" customFormat="1" ht="27.75" customHeight="1" x14ac:dyDescent="0.35">
      <c r="A84" s="1312">
        <v>44</v>
      </c>
      <c r="B84" s="1320" t="s">
        <v>935</v>
      </c>
      <c r="C84" s="1279"/>
      <c r="D84" s="1279"/>
      <c r="E84" s="1314" t="s">
        <v>864</v>
      </c>
      <c r="F84" s="1242" t="s">
        <v>865</v>
      </c>
      <c r="G84" s="1241" t="s">
        <v>865</v>
      </c>
      <c r="H84" s="1321" t="s">
        <v>894</v>
      </c>
      <c r="I84" s="1241" t="s">
        <v>867</v>
      </c>
      <c r="J84" s="1241" t="s">
        <v>867</v>
      </c>
      <c r="K84" s="1241" t="s">
        <v>867</v>
      </c>
      <c r="L84" s="1241" t="s">
        <v>867</v>
      </c>
      <c r="M84" s="1241" t="s">
        <v>867</v>
      </c>
      <c r="N84" s="1241" t="s">
        <v>867</v>
      </c>
      <c r="O84" s="1241" t="s">
        <v>867</v>
      </c>
      <c r="P84" s="1241" t="s">
        <v>867</v>
      </c>
      <c r="Q84" s="1241" t="s">
        <v>867</v>
      </c>
      <c r="R84" s="1241" t="s">
        <v>867</v>
      </c>
      <c r="S84" s="1241" t="s">
        <v>867</v>
      </c>
      <c r="T84" s="1241" t="s">
        <v>867</v>
      </c>
    </row>
    <row r="85" spans="1:20" s="1245" customFormat="1" ht="27.75" customHeight="1" x14ac:dyDescent="0.35">
      <c r="A85" s="1312">
        <v>45</v>
      </c>
      <c r="B85" s="1320" t="s">
        <v>936</v>
      </c>
      <c r="C85" s="1274"/>
      <c r="D85" s="1274"/>
      <c r="E85" s="1314" t="s">
        <v>864</v>
      </c>
      <c r="F85" s="1242" t="s">
        <v>865</v>
      </c>
      <c r="G85" s="1242" t="s">
        <v>865</v>
      </c>
      <c r="H85" s="1319" t="s">
        <v>937</v>
      </c>
      <c r="I85" s="1241"/>
      <c r="J85" s="1241"/>
      <c r="K85" s="1241"/>
      <c r="L85" s="1241"/>
      <c r="M85" s="1241"/>
      <c r="N85" s="1241"/>
      <c r="O85" s="1241"/>
      <c r="P85" s="1241"/>
      <c r="Q85" s="1241"/>
      <c r="R85" s="1241"/>
      <c r="S85" s="1241"/>
      <c r="T85" s="1241"/>
    </row>
    <row r="86" spans="1:20" s="1271" customFormat="1" ht="27.75" customHeight="1" x14ac:dyDescent="0.35">
      <c r="A86" s="1312">
        <v>46</v>
      </c>
      <c r="B86" s="1319" t="s">
        <v>938</v>
      </c>
      <c r="C86" s="1265"/>
      <c r="D86" s="1279"/>
      <c r="E86" s="1314" t="s">
        <v>864</v>
      </c>
      <c r="F86" s="1242" t="s">
        <v>865</v>
      </c>
      <c r="G86" s="1242" t="s">
        <v>865</v>
      </c>
      <c r="H86" s="1231" t="s">
        <v>939</v>
      </c>
      <c r="I86" s="1241" t="s">
        <v>867</v>
      </c>
      <c r="J86" s="1241" t="s">
        <v>867</v>
      </c>
      <c r="K86" s="1241" t="s">
        <v>867</v>
      </c>
      <c r="L86" s="1241" t="s">
        <v>867</v>
      </c>
      <c r="M86" s="1241" t="s">
        <v>867</v>
      </c>
      <c r="N86" s="1241" t="s">
        <v>867</v>
      </c>
      <c r="O86" s="1241" t="s">
        <v>867</v>
      </c>
      <c r="P86" s="1241" t="s">
        <v>867</v>
      </c>
      <c r="Q86" s="1241" t="s">
        <v>867</v>
      </c>
      <c r="R86" s="1241" t="s">
        <v>867</v>
      </c>
      <c r="S86" s="1241" t="s">
        <v>867</v>
      </c>
      <c r="T86" s="1241" t="s">
        <v>867</v>
      </c>
    </row>
    <row r="87" spans="1:20" s="1245" customFormat="1" ht="27.75" customHeight="1" x14ac:dyDescent="0.25">
      <c r="A87" s="1322"/>
      <c r="B87" s="1323" t="s">
        <v>940</v>
      </c>
      <c r="C87" s="1324"/>
      <c r="D87" s="1324"/>
      <c r="E87" s="1324"/>
      <c r="F87" s="1324"/>
      <c r="G87" s="1324"/>
      <c r="H87" s="1260"/>
      <c r="I87" s="1324"/>
      <c r="J87" s="1324"/>
      <c r="K87" s="1324"/>
      <c r="L87" s="1324"/>
      <c r="M87" s="1324"/>
      <c r="N87" s="1324"/>
      <c r="O87" s="1324"/>
      <c r="P87" s="1324"/>
      <c r="Q87" s="1324"/>
      <c r="R87" s="1324"/>
      <c r="S87" s="1324"/>
      <c r="T87" s="1325"/>
    </row>
    <row r="88" spans="1:20" s="1245" customFormat="1" ht="31.9" customHeight="1" x14ac:dyDescent="0.35">
      <c r="A88" s="1312">
        <v>47</v>
      </c>
      <c r="B88" s="1326" t="s">
        <v>941</v>
      </c>
      <c r="C88" s="1327"/>
      <c r="D88" s="1279"/>
      <c r="E88" s="1314" t="s">
        <v>864</v>
      </c>
      <c r="F88" s="1242" t="s">
        <v>865</v>
      </c>
      <c r="G88" s="1242" t="s">
        <v>865</v>
      </c>
      <c r="H88" s="1321" t="s">
        <v>894</v>
      </c>
      <c r="I88" s="1241" t="s">
        <v>867</v>
      </c>
      <c r="J88" s="1241" t="s">
        <v>867</v>
      </c>
      <c r="K88" s="1241" t="s">
        <v>867</v>
      </c>
      <c r="L88" s="1241" t="s">
        <v>867</v>
      </c>
      <c r="M88" s="1241" t="s">
        <v>867</v>
      </c>
      <c r="N88" s="1241" t="s">
        <v>867</v>
      </c>
      <c r="O88" s="1241" t="s">
        <v>867</v>
      </c>
      <c r="P88" s="1241" t="s">
        <v>867</v>
      </c>
      <c r="Q88" s="1241" t="s">
        <v>867</v>
      </c>
      <c r="R88" s="1241" t="s">
        <v>867</v>
      </c>
      <c r="S88" s="1241" t="s">
        <v>867</v>
      </c>
      <c r="T88" s="1241" t="s">
        <v>867</v>
      </c>
    </row>
    <row r="89" spans="1:20" s="1271" customFormat="1" ht="36" customHeight="1" x14ac:dyDescent="0.35">
      <c r="A89" s="1312">
        <v>48</v>
      </c>
      <c r="B89" s="1326" t="s">
        <v>942</v>
      </c>
      <c r="C89" s="1327"/>
      <c r="D89" s="1279"/>
      <c r="E89" s="1314" t="s">
        <v>864</v>
      </c>
      <c r="F89" s="1242" t="s">
        <v>865</v>
      </c>
      <c r="G89" s="1242" t="s">
        <v>865</v>
      </c>
      <c r="H89" s="1321" t="s">
        <v>894</v>
      </c>
      <c r="I89" s="1241" t="s">
        <v>867</v>
      </c>
      <c r="J89" s="1241" t="s">
        <v>867</v>
      </c>
      <c r="K89" s="1241" t="s">
        <v>867</v>
      </c>
      <c r="L89" s="1241" t="s">
        <v>867</v>
      </c>
      <c r="M89" s="1241" t="s">
        <v>867</v>
      </c>
      <c r="N89" s="1241" t="s">
        <v>867</v>
      </c>
      <c r="O89" s="1241" t="s">
        <v>867</v>
      </c>
      <c r="P89" s="1241" t="s">
        <v>867</v>
      </c>
      <c r="Q89" s="1241" t="s">
        <v>867</v>
      </c>
      <c r="R89" s="1241" t="s">
        <v>867</v>
      </c>
      <c r="S89" s="1241" t="s">
        <v>867</v>
      </c>
      <c r="T89" s="1241" t="s">
        <v>867</v>
      </c>
    </row>
    <row r="90" spans="1:20" s="1245" customFormat="1" ht="27.75" customHeight="1" x14ac:dyDescent="0.25">
      <c r="A90" s="1322"/>
      <c r="B90" s="1259" t="s">
        <v>943</v>
      </c>
      <c r="C90" s="2226"/>
      <c r="D90" s="2226"/>
      <c r="E90" s="2226"/>
      <c r="F90" s="2226"/>
      <c r="G90" s="2226"/>
      <c r="H90" s="2226"/>
      <c r="I90" s="2226"/>
      <c r="J90" s="2226"/>
      <c r="K90" s="2226"/>
      <c r="L90" s="2226"/>
      <c r="M90" s="2226"/>
      <c r="N90" s="2226"/>
      <c r="O90" s="2226"/>
      <c r="P90" s="2226"/>
      <c r="Q90" s="2226"/>
      <c r="R90" s="2226"/>
      <c r="S90" s="2226"/>
      <c r="T90" s="2226"/>
    </row>
    <row r="91" spans="1:20" s="1245" customFormat="1" ht="27.75" customHeight="1" x14ac:dyDescent="0.35">
      <c r="A91" s="1328">
        <v>49</v>
      </c>
      <c r="B91" s="1329" t="s">
        <v>944</v>
      </c>
      <c r="C91" s="1330"/>
      <c r="D91" s="1330"/>
      <c r="E91" s="1314" t="s">
        <v>864</v>
      </c>
      <c r="F91" s="1242" t="s">
        <v>865</v>
      </c>
      <c r="G91" s="1242" t="s">
        <v>865</v>
      </c>
      <c r="H91" s="1331" t="s">
        <v>894</v>
      </c>
      <c r="I91" s="1241" t="s">
        <v>867</v>
      </c>
      <c r="J91" s="1241" t="s">
        <v>867</v>
      </c>
      <c r="K91" s="1241" t="s">
        <v>867</v>
      </c>
      <c r="L91" s="1241" t="s">
        <v>867</v>
      </c>
      <c r="M91" s="1241" t="s">
        <v>867</v>
      </c>
      <c r="N91" s="1241" t="s">
        <v>867</v>
      </c>
      <c r="O91" s="1241" t="s">
        <v>867</v>
      </c>
      <c r="P91" s="1241" t="s">
        <v>867</v>
      </c>
      <c r="Q91" s="1241" t="s">
        <v>867</v>
      </c>
      <c r="R91" s="1241" t="s">
        <v>867</v>
      </c>
      <c r="S91" s="1241" t="s">
        <v>867</v>
      </c>
      <c r="T91" s="1241" t="s">
        <v>867</v>
      </c>
    </row>
    <row r="92" spans="1:20" s="1245" customFormat="1" ht="32.5" customHeight="1" x14ac:dyDescent="0.35">
      <c r="A92" s="1328">
        <v>50</v>
      </c>
      <c r="B92" s="1332" t="s">
        <v>945</v>
      </c>
      <c r="C92" s="1315"/>
      <c r="D92" s="1315"/>
      <c r="E92" s="1314" t="s">
        <v>864</v>
      </c>
      <c r="F92" s="1242" t="s">
        <v>865</v>
      </c>
      <c r="G92" s="1242" t="s">
        <v>865</v>
      </c>
      <c r="H92" s="1333" t="s">
        <v>894</v>
      </c>
      <c r="I92" s="1241" t="s">
        <v>867</v>
      </c>
      <c r="J92" s="1241" t="s">
        <v>867</v>
      </c>
      <c r="K92" s="1241" t="s">
        <v>867</v>
      </c>
      <c r="L92" s="1241" t="s">
        <v>867</v>
      </c>
      <c r="M92" s="1241" t="s">
        <v>867</v>
      </c>
      <c r="N92" s="1241" t="s">
        <v>867</v>
      </c>
      <c r="O92" s="1241" t="s">
        <v>867</v>
      </c>
      <c r="P92" s="1241" t="s">
        <v>867</v>
      </c>
      <c r="Q92" s="1241" t="s">
        <v>867</v>
      </c>
      <c r="R92" s="1241" t="s">
        <v>867</v>
      </c>
      <c r="S92" s="1241" t="s">
        <v>867</v>
      </c>
      <c r="T92" s="1241" t="s">
        <v>867</v>
      </c>
    </row>
    <row r="93" spans="1:20" s="1245" customFormat="1" ht="27.75" customHeight="1" x14ac:dyDescent="0.35">
      <c r="A93" s="1328">
        <v>51</v>
      </c>
      <c r="B93" s="1332" t="s">
        <v>946</v>
      </c>
      <c r="C93" s="1315"/>
      <c r="D93" s="1315"/>
      <c r="E93" s="1314"/>
      <c r="F93" s="1242"/>
      <c r="G93" s="1242"/>
      <c r="H93" s="1333"/>
      <c r="I93" s="1241"/>
      <c r="J93" s="1241"/>
      <c r="K93" s="1241"/>
      <c r="L93" s="1241"/>
      <c r="M93" s="1241"/>
      <c r="N93" s="1241"/>
      <c r="O93" s="1241"/>
      <c r="P93" s="1241"/>
      <c r="Q93" s="1241"/>
      <c r="R93" s="1241"/>
      <c r="S93" s="1241"/>
      <c r="T93" s="1241"/>
    </row>
    <row r="94" spans="1:20" s="1245" customFormat="1" ht="27.75" customHeight="1" x14ac:dyDescent="0.35">
      <c r="A94" s="1328">
        <v>52</v>
      </c>
      <c r="B94" s="1334" t="s">
        <v>947</v>
      </c>
      <c r="C94" s="1315"/>
      <c r="D94" s="1315"/>
      <c r="E94" s="1314" t="s">
        <v>864</v>
      </c>
      <c r="F94" s="1242" t="s">
        <v>865</v>
      </c>
      <c r="G94" s="1242" t="s">
        <v>865</v>
      </c>
      <c r="H94" s="1333" t="s">
        <v>894</v>
      </c>
      <c r="I94" s="1241" t="s">
        <v>867</v>
      </c>
      <c r="J94" s="1241" t="s">
        <v>867</v>
      </c>
      <c r="K94" s="1241" t="s">
        <v>867</v>
      </c>
      <c r="L94" s="1241" t="s">
        <v>867</v>
      </c>
      <c r="M94" s="1241" t="s">
        <v>867</v>
      </c>
      <c r="N94" s="1241" t="s">
        <v>867</v>
      </c>
      <c r="O94" s="1241" t="s">
        <v>867</v>
      </c>
      <c r="P94" s="1241" t="s">
        <v>867</v>
      </c>
      <c r="Q94" s="1241" t="s">
        <v>867</v>
      </c>
      <c r="R94" s="1241" t="s">
        <v>867</v>
      </c>
      <c r="S94" s="1241" t="s">
        <v>867</v>
      </c>
      <c r="T94" s="1241" t="s">
        <v>867</v>
      </c>
    </row>
    <row r="95" spans="1:20" s="1245" customFormat="1" ht="27.75" customHeight="1" x14ac:dyDescent="0.35">
      <c r="A95" s="1328">
        <v>53</v>
      </c>
      <c r="B95" s="1334" t="s">
        <v>948</v>
      </c>
      <c r="C95" s="1315"/>
      <c r="D95" s="1315"/>
      <c r="E95" s="1314" t="s">
        <v>864</v>
      </c>
      <c r="F95" s="1242" t="s">
        <v>865</v>
      </c>
      <c r="G95" s="1242" t="s">
        <v>865</v>
      </c>
      <c r="H95" s="1333" t="s">
        <v>894</v>
      </c>
      <c r="I95" s="1241" t="s">
        <v>867</v>
      </c>
      <c r="J95" s="1241" t="s">
        <v>867</v>
      </c>
      <c r="K95" s="1241" t="s">
        <v>867</v>
      </c>
      <c r="L95" s="1241" t="s">
        <v>867</v>
      </c>
      <c r="M95" s="1241" t="s">
        <v>867</v>
      </c>
      <c r="N95" s="1241" t="s">
        <v>867</v>
      </c>
      <c r="O95" s="1241" t="s">
        <v>867</v>
      </c>
      <c r="P95" s="1241" t="s">
        <v>867</v>
      </c>
      <c r="Q95" s="1241" t="s">
        <v>867</v>
      </c>
      <c r="R95" s="1241" t="s">
        <v>867</v>
      </c>
      <c r="S95" s="1241" t="s">
        <v>867</v>
      </c>
      <c r="T95" s="1241" t="s">
        <v>867</v>
      </c>
    </row>
    <row r="96" spans="1:20" s="1245" customFormat="1" ht="27.75" customHeight="1" x14ac:dyDescent="0.35">
      <c r="A96" s="1328">
        <v>54</v>
      </c>
      <c r="B96" s="1334" t="s">
        <v>949</v>
      </c>
      <c r="C96" s="1315"/>
      <c r="D96" s="1315"/>
      <c r="E96" s="1314" t="s">
        <v>864</v>
      </c>
      <c r="F96" s="1242" t="s">
        <v>865</v>
      </c>
      <c r="G96" s="1242" t="s">
        <v>865</v>
      </c>
      <c r="H96" s="1333" t="s">
        <v>950</v>
      </c>
      <c r="I96" s="1241" t="s">
        <v>867</v>
      </c>
      <c r="J96" s="1241" t="s">
        <v>867</v>
      </c>
      <c r="K96" s="1241" t="s">
        <v>867</v>
      </c>
      <c r="L96" s="1241" t="s">
        <v>867</v>
      </c>
      <c r="M96" s="1241" t="s">
        <v>867</v>
      </c>
      <c r="N96" s="1241" t="s">
        <v>867</v>
      </c>
      <c r="O96" s="1241" t="s">
        <v>867</v>
      </c>
      <c r="P96" s="1241" t="s">
        <v>867</v>
      </c>
      <c r="Q96" s="1241" t="s">
        <v>867</v>
      </c>
      <c r="R96" s="1241" t="s">
        <v>867</v>
      </c>
      <c r="S96" s="1241" t="s">
        <v>867</v>
      </c>
      <c r="T96" s="1241" t="s">
        <v>867</v>
      </c>
    </row>
    <row r="97" spans="1:20" s="1271" customFormat="1" ht="34" customHeight="1" x14ac:dyDescent="0.35">
      <c r="A97" s="1328">
        <v>55</v>
      </c>
      <c r="B97" s="1335" t="s">
        <v>951</v>
      </c>
      <c r="C97" s="1336"/>
      <c r="D97" s="1336"/>
      <c r="E97" s="1314" t="s">
        <v>864</v>
      </c>
      <c r="F97" s="1242" t="s">
        <v>865</v>
      </c>
      <c r="G97" s="1242" t="s">
        <v>865</v>
      </c>
      <c r="H97" s="1321" t="s">
        <v>952</v>
      </c>
      <c r="I97" s="1241" t="s">
        <v>867</v>
      </c>
      <c r="J97" s="1241" t="s">
        <v>867</v>
      </c>
      <c r="K97" s="1241" t="s">
        <v>867</v>
      </c>
      <c r="L97" s="1241" t="s">
        <v>867</v>
      </c>
      <c r="M97" s="1241" t="s">
        <v>867</v>
      </c>
      <c r="N97" s="1241" t="s">
        <v>867</v>
      </c>
      <c r="O97" s="1241" t="s">
        <v>867</v>
      </c>
      <c r="P97" s="1241" t="s">
        <v>867</v>
      </c>
      <c r="Q97" s="1241" t="s">
        <v>867</v>
      </c>
      <c r="R97" s="1241" t="s">
        <v>867</v>
      </c>
      <c r="S97" s="1241" t="s">
        <v>867</v>
      </c>
      <c r="T97" s="1241" t="s">
        <v>867</v>
      </c>
    </row>
    <row r="98" spans="1:20" s="1245" customFormat="1" ht="27.75" customHeight="1" x14ac:dyDescent="0.25">
      <c r="A98" s="1322"/>
      <c r="B98" s="1259" t="s">
        <v>953</v>
      </c>
      <c r="C98" s="2226"/>
      <c r="D98" s="2226"/>
      <c r="E98" s="2226"/>
      <c r="F98" s="2226"/>
      <c r="G98" s="2226"/>
      <c r="H98" s="2226"/>
      <c r="I98" s="2226"/>
      <c r="J98" s="2226"/>
      <c r="K98" s="2226"/>
      <c r="L98" s="2226"/>
      <c r="M98" s="2226"/>
      <c r="N98" s="2226"/>
      <c r="O98" s="2226"/>
      <c r="P98" s="2226"/>
      <c r="Q98" s="2226"/>
      <c r="R98" s="2226"/>
      <c r="S98" s="2226"/>
      <c r="T98" s="2226"/>
    </row>
    <row r="99" spans="1:20" ht="27.75" customHeight="1" x14ac:dyDescent="0.35">
      <c r="A99" s="1337">
        <v>56</v>
      </c>
      <c r="B99" s="1338" t="s">
        <v>954</v>
      </c>
      <c r="C99" s="1336"/>
      <c r="D99" s="1336"/>
      <c r="E99" s="1314" t="s">
        <v>864</v>
      </c>
      <c r="F99" s="1242" t="s">
        <v>865</v>
      </c>
      <c r="G99" s="1242" t="s">
        <v>865</v>
      </c>
      <c r="H99" s="1321" t="s">
        <v>952</v>
      </c>
      <c r="I99" s="1241" t="s">
        <v>867</v>
      </c>
      <c r="J99" s="1241" t="s">
        <v>867</v>
      </c>
      <c r="K99" s="1241" t="s">
        <v>867</v>
      </c>
      <c r="L99" s="1241" t="s">
        <v>867</v>
      </c>
      <c r="M99" s="1241" t="s">
        <v>867</v>
      </c>
      <c r="N99" s="1241" t="s">
        <v>867</v>
      </c>
      <c r="O99" s="1241" t="s">
        <v>867</v>
      </c>
      <c r="P99" s="1241" t="s">
        <v>867</v>
      </c>
      <c r="Q99" s="1241" t="s">
        <v>867</v>
      </c>
      <c r="R99" s="1241" t="s">
        <v>867</v>
      </c>
      <c r="S99" s="1241" t="s">
        <v>867</v>
      </c>
      <c r="T99" s="1241" t="s">
        <v>867</v>
      </c>
    </row>
  </sheetData>
  <sheetProtection selectLockedCells="1" selectUnlockedCells="1"/>
  <mergeCells count="45">
    <mergeCell ref="A2:H2"/>
    <mergeCell ref="I2:T2"/>
    <mergeCell ref="I3:T3"/>
    <mergeCell ref="A4:B12"/>
    <mergeCell ref="C5:D16"/>
    <mergeCell ref="E5:E9"/>
    <mergeCell ref="F5:H11"/>
    <mergeCell ref="I5:T11"/>
    <mergeCell ref="E10:E18"/>
    <mergeCell ref="A21:H21"/>
    <mergeCell ref="I21:T21"/>
    <mergeCell ref="A19:A20"/>
    <mergeCell ref="C19:C20"/>
    <mergeCell ref="D19:D20"/>
    <mergeCell ref="E19:E20"/>
    <mergeCell ref="F19:G19"/>
    <mergeCell ref="I19:J19"/>
    <mergeCell ref="K19:L19"/>
    <mergeCell ref="M19:N19"/>
    <mergeCell ref="O19:P19"/>
    <mergeCell ref="Q19:R19"/>
    <mergeCell ref="S19:T19"/>
    <mergeCell ref="A58:A60"/>
    <mergeCell ref="B58:B60"/>
    <mergeCell ref="C58:D58"/>
    <mergeCell ref="I58:T58"/>
    <mergeCell ref="C59:C60"/>
    <mergeCell ref="D59:D60"/>
    <mergeCell ref="E59:E60"/>
    <mergeCell ref="F59:G59"/>
    <mergeCell ref="H59:H60"/>
    <mergeCell ref="I59:J59"/>
    <mergeCell ref="I68:T69"/>
    <mergeCell ref="C90:T90"/>
    <mergeCell ref="C98:T98"/>
    <mergeCell ref="K59:L59"/>
    <mergeCell ref="M59:N59"/>
    <mergeCell ref="O59:P59"/>
    <mergeCell ref="Q59:R59"/>
    <mergeCell ref="S59:T59"/>
    <mergeCell ref="C61:D72"/>
    <mergeCell ref="E61:E65"/>
    <mergeCell ref="F61:H67"/>
    <mergeCell ref="I61:T67"/>
    <mergeCell ref="E66:E74"/>
  </mergeCells>
  <printOptions horizontalCentered="1" verticalCentered="1"/>
  <pageMargins left="3.9583333333333331E-2" right="3.9583333333333331E-2" top="0.19722222222222222" bottom="3.9583333333333331E-2" header="3.9583333333333331E-2" footer="3.9583333333333331E-2"/>
  <pageSetup paperSize="9" scale="46" firstPageNumber="0" pageOrder="overThenDown" orientation="landscape" horizontalDpi="300" verticalDpi="300" r:id="rId1"/>
  <headerFooter alignWithMargins="0">
    <oddHeader>&amp;RF1: Evaluation des FOSA</oddHeader>
    <oddFooter>&amp;LSection8: Util_HIS&amp;R&amp;P / &amp;N</oddFooter>
  </headerFooter>
  <rowBreaks count="1" manualBreakCount="1">
    <brk id="5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90"/>
  <sheetViews>
    <sheetView view="pageBreakPreview" topLeftCell="A63" zoomScale="112" zoomScaleNormal="120" zoomScaleSheetLayoutView="112" workbookViewId="0">
      <selection activeCell="C65" sqref="C65"/>
    </sheetView>
  </sheetViews>
  <sheetFormatPr defaultColWidth="10.81640625" defaultRowHeight="13" x14ac:dyDescent="0.3"/>
  <cols>
    <col min="1" max="1" width="6.7265625" style="1339" customWidth="1"/>
    <col min="2" max="2" width="49.7265625" style="1340" customWidth="1"/>
    <col min="3" max="3" width="21.7265625" style="1341" customWidth="1"/>
    <col min="4" max="4" width="3.7265625" style="1342" customWidth="1"/>
    <col min="5" max="5" width="2.7265625" style="1343" customWidth="1"/>
    <col min="6" max="6" width="16" style="1344" customWidth="1"/>
    <col min="7" max="9" width="3.26953125" style="1343" customWidth="1"/>
    <col min="10" max="10" width="10" style="1343" customWidth="1"/>
    <col min="11" max="16384" width="10.81640625" style="1343"/>
  </cols>
  <sheetData>
    <row r="1" spans="1:11" s="499" customFormat="1" ht="30" customHeight="1" x14ac:dyDescent="0.25">
      <c r="A1" s="1345">
        <f>-9</f>
        <v>-9</v>
      </c>
      <c r="B1" s="2272" t="s">
        <v>955</v>
      </c>
      <c r="C1" s="2272"/>
      <c r="D1" s="2272"/>
      <c r="E1" s="2272"/>
      <c r="F1" s="2272"/>
      <c r="G1" s="2273" t="s">
        <v>44</v>
      </c>
      <c r="H1" s="2273"/>
      <c r="I1" s="2273"/>
      <c r="J1" s="2273"/>
    </row>
    <row r="2" spans="1:11" s="1036" customFormat="1" ht="30" customHeight="1" x14ac:dyDescent="0.25">
      <c r="A2" s="2274" t="s">
        <v>634</v>
      </c>
      <c r="B2" s="2274"/>
      <c r="C2" s="2274"/>
      <c r="D2" s="2274"/>
      <c r="E2" s="2274"/>
      <c r="F2" s="2274"/>
      <c r="G2" s="2274"/>
      <c r="H2" s="2274"/>
      <c r="I2" s="2274"/>
      <c r="J2" s="2274"/>
      <c r="K2" s="1346"/>
    </row>
    <row r="3" spans="1:11" s="1351" customFormat="1" ht="13.5" customHeight="1" x14ac:dyDescent="0.3">
      <c r="A3" s="2275">
        <f>A1-0.01</f>
        <v>-9.01</v>
      </c>
      <c r="B3" s="1980" t="s">
        <v>956</v>
      </c>
      <c r="C3" s="1347" t="s">
        <v>957</v>
      </c>
      <c r="D3" s="1348">
        <v>1</v>
      </c>
      <c r="E3" s="1349"/>
      <c r="F3" s="1350"/>
      <c r="G3" s="2208" t="s">
        <v>958</v>
      </c>
      <c r="H3" s="2208"/>
      <c r="I3" s="2208"/>
      <c r="J3" s="2208"/>
    </row>
    <row r="4" spans="1:11" s="1188" customFormat="1" ht="21.75" customHeight="1" x14ac:dyDescent="0.3">
      <c r="A4" s="2275"/>
      <c r="B4" s="1980"/>
      <c r="C4" s="1352" t="s">
        <v>959</v>
      </c>
      <c r="D4" s="1353">
        <v>2</v>
      </c>
      <c r="E4" s="1354"/>
      <c r="F4" s="1355"/>
      <c r="G4" s="2208"/>
      <c r="H4" s="2208"/>
      <c r="I4" s="2208"/>
      <c r="J4" s="2208"/>
    </row>
    <row r="5" spans="1:11" s="1188" customFormat="1" ht="16.5" customHeight="1" x14ac:dyDescent="0.3">
      <c r="A5" s="2207">
        <f>A3-0.01</f>
        <v>-9.02</v>
      </c>
      <c r="B5" s="2271" t="s">
        <v>960</v>
      </c>
      <c r="C5" s="1356" t="s">
        <v>39</v>
      </c>
      <c r="D5" s="1357">
        <v>1</v>
      </c>
      <c r="E5" s="1358"/>
      <c r="F5" s="1359"/>
      <c r="G5" s="2208" t="s">
        <v>47</v>
      </c>
      <c r="H5" s="2208"/>
      <c r="I5" s="2208"/>
      <c r="J5" s="2208"/>
    </row>
    <row r="6" spans="1:11" s="1188" customFormat="1" ht="14" x14ac:dyDescent="0.3">
      <c r="A6" s="2207"/>
      <c r="B6" s="2271"/>
      <c r="C6" s="1352" t="s">
        <v>40</v>
      </c>
      <c r="D6" s="1360">
        <v>2</v>
      </c>
      <c r="E6" s="1361"/>
      <c r="F6" s="1362"/>
      <c r="G6" s="2208"/>
      <c r="H6" s="2208"/>
      <c r="I6" s="2208"/>
      <c r="J6" s="2208"/>
    </row>
    <row r="7" spans="1:11" s="1351" customFormat="1" ht="16.5" customHeight="1" x14ac:dyDescent="0.3">
      <c r="A7" s="1975">
        <f>A5-0.01</f>
        <v>-9.0299999999999994</v>
      </c>
      <c r="B7" s="2265" t="s">
        <v>961</v>
      </c>
      <c r="C7" s="1363" t="s">
        <v>39</v>
      </c>
      <c r="D7" s="1364">
        <v>1</v>
      </c>
      <c r="E7" s="1349"/>
      <c r="F7" s="1365"/>
      <c r="G7" s="2262" t="s">
        <v>47</v>
      </c>
      <c r="H7" s="2262"/>
      <c r="I7" s="2262"/>
      <c r="J7" s="2262"/>
    </row>
    <row r="8" spans="1:11" s="1351" customFormat="1" ht="14" x14ac:dyDescent="0.3">
      <c r="A8" s="1975"/>
      <c r="B8" s="2265"/>
      <c r="C8" s="1366" t="s">
        <v>40</v>
      </c>
      <c r="D8" s="1367">
        <v>2</v>
      </c>
      <c r="E8" s="1368"/>
      <c r="F8" s="1369"/>
      <c r="G8" s="2262"/>
      <c r="H8" s="2262"/>
      <c r="I8" s="2262"/>
      <c r="J8" s="2262"/>
    </row>
    <row r="9" spans="1:11" s="1351" customFormat="1" ht="21.75" customHeight="1" x14ac:dyDescent="0.3">
      <c r="A9" s="1975"/>
      <c r="B9" s="2265"/>
      <c r="C9" s="1370" t="s">
        <v>962</v>
      </c>
      <c r="D9" s="1371">
        <v>9</v>
      </c>
      <c r="E9" s="1372"/>
      <c r="F9" s="1373"/>
      <c r="G9" s="2262"/>
      <c r="H9" s="2262"/>
      <c r="I9" s="2262"/>
      <c r="J9" s="2262"/>
    </row>
    <row r="10" spans="1:11" s="1351" customFormat="1" ht="16.5" customHeight="1" x14ac:dyDescent="0.3">
      <c r="A10" s="1975">
        <f>A7-0.01</f>
        <v>-9.0399999999999991</v>
      </c>
      <c r="B10" s="2265" t="s">
        <v>963</v>
      </c>
      <c r="C10" s="1363" t="s">
        <v>39</v>
      </c>
      <c r="D10" s="1364">
        <v>1</v>
      </c>
      <c r="E10" s="1349"/>
      <c r="F10" s="1365"/>
      <c r="G10" s="2262" t="s">
        <v>964</v>
      </c>
      <c r="H10" s="2262"/>
      <c r="I10" s="2262"/>
      <c r="J10" s="2262"/>
    </row>
    <row r="11" spans="1:11" s="1351" customFormat="1" ht="14" x14ac:dyDescent="0.3">
      <c r="A11" s="1975"/>
      <c r="B11" s="2265"/>
      <c r="C11" s="1366" t="s">
        <v>40</v>
      </c>
      <c r="D11" s="1367">
        <v>2</v>
      </c>
      <c r="E11" s="1368"/>
      <c r="F11" s="1369"/>
      <c r="G11" s="2262"/>
      <c r="H11" s="2262"/>
      <c r="I11" s="2262"/>
      <c r="J11" s="2262"/>
    </row>
    <row r="12" spans="1:11" s="1351" customFormat="1" ht="14" x14ac:dyDescent="0.3">
      <c r="A12" s="1975"/>
      <c r="B12" s="2265"/>
      <c r="C12" s="1370" t="s">
        <v>962</v>
      </c>
      <c r="D12" s="1371">
        <v>9</v>
      </c>
      <c r="E12" s="1372"/>
      <c r="F12" s="1373"/>
      <c r="G12" s="2262"/>
      <c r="H12" s="2262"/>
      <c r="I12" s="2262"/>
      <c r="J12" s="2262"/>
    </row>
    <row r="13" spans="1:11" s="1351" customFormat="1" ht="14" x14ac:dyDescent="0.3">
      <c r="A13" s="1975">
        <f>A10-0.01</f>
        <v>-9.0499999999999989</v>
      </c>
      <c r="B13" s="1374" t="s">
        <v>965</v>
      </c>
      <c r="C13" s="1363" t="s">
        <v>39</v>
      </c>
      <c r="D13" s="1364">
        <v>1</v>
      </c>
      <c r="E13" s="1349"/>
      <c r="F13" s="1375"/>
      <c r="G13" s="2262" t="s">
        <v>964</v>
      </c>
      <c r="H13" s="2262"/>
      <c r="I13" s="2262"/>
      <c r="J13" s="2262"/>
    </row>
    <row r="14" spans="1:11" s="1351" customFormat="1" ht="14" x14ac:dyDescent="0.3">
      <c r="A14" s="1975"/>
      <c r="B14" s="1374"/>
      <c r="C14" s="1370" t="s">
        <v>40</v>
      </c>
      <c r="D14" s="1371">
        <v>2</v>
      </c>
      <c r="E14" s="1372"/>
      <c r="F14" s="1376"/>
      <c r="G14" s="2262"/>
      <c r="H14" s="2262"/>
      <c r="I14" s="2262"/>
      <c r="J14" s="2262"/>
    </row>
    <row r="15" spans="1:11" s="1351" customFormat="1" ht="35.25" customHeight="1" x14ac:dyDescent="0.3">
      <c r="A15" s="1975">
        <f>A13-0.01</f>
        <v>-9.0599999999999987</v>
      </c>
      <c r="B15" s="2265" t="s">
        <v>966</v>
      </c>
      <c r="C15" s="1363" t="s">
        <v>39</v>
      </c>
      <c r="D15" s="1364">
        <v>1</v>
      </c>
      <c r="E15" s="1349"/>
      <c r="F15" s="1375"/>
      <c r="G15" s="2262" t="s">
        <v>964</v>
      </c>
      <c r="H15" s="2262"/>
      <c r="I15" s="2262"/>
      <c r="J15" s="2262"/>
    </row>
    <row r="16" spans="1:11" s="1351" customFormat="1" ht="18.75" customHeight="1" x14ac:dyDescent="0.3">
      <c r="A16" s="1975"/>
      <c r="B16" s="2265"/>
      <c r="C16" s="1370" t="s">
        <v>40</v>
      </c>
      <c r="D16" s="1371">
        <v>2</v>
      </c>
      <c r="E16" s="1372"/>
      <c r="F16" s="1376"/>
      <c r="G16" s="2262"/>
      <c r="H16" s="2262"/>
      <c r="I16" s="2262"/>
      <c r="J16" s="2262"/>
    </row>
    <row r="17" spans="1:12" s="1351" customFormat="1" ht="24.75" customHeight="1" x14ac:dyDescent="0.3">
      <c r="A17" s="1975">
        <f>A15-0.01</f>
        <v>-9.0699999999999985</v>
      </c>
      <c r="B17" s="2265" t="s">
        <v>967</v>
      </c>
      <c r="C17" s="1363" t="s">
        <v>39</v>
      </c>
      <c r="D17" s="1364">
        <v>1</v>
      </c>
      <c r="E17" s="1349"/>
      <c r="F17" s="1375"/>
      <c r="G17" s="2262" t="s">
        <v>964</v>
      </c>
      <c r="H17" s="2262"/>
      <c r="I17" s="2262"/>
      <c r="J17" s="2262"/>
    </row>
    <row r="18" spans="1:12" s="1351" customFormat="1" ht="13.5" customHeight="1" x14ac:dyDescent="0.3">
      <c r="A18" s="1975"/>
      <c r="B18" s="2265"/>
      <c r="C18" s="1370" t="s">
        <v>40</v>
      </c>
      <c r="D18" s="1371">
        <v>2</v>
      </c>
      <c r="E18" s="1372" t="s">
        <v>83</v>
      </c>
      <c r="F18" s="1377">
        <f>A28</f>
        <v>-9.11</v>
      </c>
      <c r="G18" s="2262"/>
      <c r="H18" s="2262"/>
      <c r="I18" s="2262"/>
      <c r="J18" s="2262"/>
      <c r="L18" s="1351" t="str">
        <f>UPPER(L17)</f>
        <v/>
      </c>
    </row>
    <row r="19" spans="1:12" s="1351" customFormat="1" ht="32.25" customHeight="1" x14ac:dyDescent="0.3">
      <c r="A19" s="2001">
        <v>-9.1</v>
      </c>
      <c r="B19" s="2270" t="s">
        <v>968</v>
      </c>
      <c r="C19" s="2266" t="s">
        <v>969</v>
      </c>
      <c r="D19" s="2266"/>
      <c r="E19" s="2266"/>
      <c r="F19" s="2266"/>
      <c r="G19" s="2259" t="s">
        <v>964</v>
      </c>
      <c r="H19" s="2259"/>
      <c r="I19" s="2259"/>
      <c r="J19" s="2259"/>
    </row>
    <row r="20" spans="1:12" s="1351" customFormat="1" ht="27.75" customHeight="1" x14ac:dyDescent="0.3">
      <c r="A20" s="2001"/>
      <c r="B20" s="2270"/>
      <c r="C20" s="2264" t="s">
        <v>970</v>
      </c>
      <c r="D20" s="2264"/>
      <c r="E20" s="2264"/>
      <c r="F20" s="2264"/>
      <c r="G20" s="2256" t="s">
        <v>964</v>
      </c>
      <c r="H20" s="2256"/>
      <c r="I20" s="2256"/>
      <c r="J20" s="2256"/>
    </row>
    <row r="21" spans="1:12" s="1351" customFormat="1" ht="30.75" customHeight="1" x14ac:dyDescent="0.3">
      <c r="A21" s="2001"/>
      <c r="B21" s="2267" t="s">
        <v>971</v>
      </c>
      <c r="C21" s="2255" t="s">
        <v>972</v>
      </c>
      <c r="D21" s="2255"/>
      <c r="E21" s="2255"/>
      <c r="F21" s="2255"/>
      <c r="G21" s="2256" t="s">
        <v>964</v>
      </c>
      <c r="H21" s="2256"/>
      <c r="I21" s="2256"/>
      <c r="J21" s="2256"/>
    </row>
    <row r="22" spans="1:12" s="1351" customFormat="1" ht="27" customHeight="1" x14ac:dyDescent="0.3">
      <c r="A22" s="2001"/>
      <c r="B22" s="2267"/>
      <c r="C22" s="2255" t="s">
        <v>973</v>
      </c>
      <c r="D22" s="2255"/>
      <c r="E22" s="2255"/>
      <c r="F22" s="2255"/>
      <c r="G22" s="2256" t="s">
        <v>964</v>
      </c>
      <c r="H22" s="2256"/>
      <c r="I22" s="2256"/>
      <c r="J22" s="2256"/>
    </row>
    <row r="23" spans="1:12" s="1351" customFormat="1" ht="27" customHeight="1" x14ac:dyDescent="0.3">
      <c r="A23" s="2001"/>
      <c r="B23" s="2267"/>
      <c r="C23" s="1382" t="s">
        <v>974</v>
      </c>
      <c r="D23" s="539"/>
      <c r="E23" s="539"/>
      <c r="F23" s="537"/>
      <c r="G23" s="1383"/>
      <c r="H23" s="1384"/>
      <c r="I23" s="1384"/>
      <c r="J23" s="1385"/>
    </row>
    <row r="24" spans="1:12" s="1351" customFormat="1" ht="25.5" customHeight="1" x14ac:dyDescent="0.3">
      <c r="A24" s="2001"/>
      <c r="B24" s="2267"/>
      <c r="C24" s="2255" t="s">
        <v>975</v>
      </c>
      <c r="D24" s="2255"/>
      <c r="E24" s="2255"/>
      <c r="F24" s="2255"/>
      <c r="G24" s="2256" t="s">
        <v>964</v>
      </c>
      <c r="H24" s="2256"/>
      <c r="I24" s="2256"/>
      <c r="J24" s="2256"/>
    </row>
    <row r="25" spans="1:12" s="1351" customFormat="1" ht="36" customHeight="1" x14ac:dyDescent="0.3">
      <c r="A25" s="2001"/>
      <c r="B25" s="2267"/>
      <c r="C25" s="2264" t="s">
        <v>976</v>
      </c>
      <c r="D25" s="2264"/>
      <c r="E25" s="2264"/>
      <c r="F25" s="2264"/>
      <c r="G25" s="2256" t="s">
        <v>964</v>
      </c>
      <c r="H25" s="2256"/>
      <c r="I25" s="2256"/>
      <c r="J25" s="2256"/>
    </row>
    <row r="26" spans="1:12" s="1351" customFormat="1" ht="21.75" customHeight="1" x14ac:dyDescent="0.3">
      <c r="A26" s="2001"/>
      <c r="B26" s="1374"/>
      <c r="C26" s="2255" t="s">
        <v>977</v>
      </c>
      <c r="D26" s="2255"/>
      <c r="E26" s="2255"/>
      <c r="F26" s="2255"/>
      <c r="G26" s="2256" t="s">
        <v>964</v>
      </c>
      <c r="H26" s="2256"/>
      <c r="I26" s="2256"/>
      <c r="J26" s="2256"/>
    </row>
    <row r="27" spans="1:12" s="1351" customFormat="1" ht="19.5" customHeight="1" x14ac:dyDescent="0.3">
      <c r="A27" s="2001"/>
      <c r="B27" s="1374"/>
      <c r="C27" s="1386" t="s">
        <v>625</v>
      </c>
      <c r="D27" s="1387"/>
      <c r="E27" s="1387"/>
      <c r="F27" s="1388"/>
      <c r="G27" s="2256" t="s">
        <v>964</v>
      </c>
      <c r="H27" s="2256"/>
      <c r="I27" s="2256"/>
      <c r="J27" s="2256"/>
    </row>
    <row r="28" spans="1:12" s="1351" customFormat="1" ht="16.149999999999999" customHeight="1" x14ac:dyDescent="0.3">
      <c r="A28" s="1975">
        <f>A19-0.01</f>
        <v>-9.11</v>
      </c>
      <c r="B28" s="2268" t="s">
        <v>978</v>
      </c>
      <c r="C28" s="2266" t="s">
        <v>979</v>
      </c>
      <c r="D28" s="2266"/>
      <c r="E28" s="2266"/>
      <c r="F28" s="2266"/>
      <c r="G28" s="2259" t="s">
        <v>964</v>
      </c>
      <c r="H28" s="2259"/>
      <c r="I28" s="2259"/>
      <c r="J28" s="2259"/>
    </row>
    <row r="29" spans="1:12" s="1351" customFormat="1" ht="32.25" customHeight="1" x14ac:dyDescent="0.3">
      <c r="A29" s="1975"/>
      <c r="B29" s="2268"/>
      <c r="C29" s="2264" t="s">
        <v>980</v>
      </c>
      <c r="D29" s="2264"/>
      <c r="E29" s="2264"/>
      <c r="F29" s="2264"/>
      <c r="G29" s="2256" t="s">
        <v>964</v>
      </c>
      <c r="H29" s="2256"/>
      <c r="I29" s="2256"/>
      <c r="J29" s="2256"/>
    </row>
    <row r="30" spans="1:12" s="1351" customFormat="1" ht="25.5" customHeight="1" x14ac:dyDescent="0.3">
      <c r="A30" s="1975"/>
      <c r="B30" s="2268"/>
      <c r="C30" s="1389" t="s">
        <v>981</v>
      </c>
      <c r="D30" s="1390"/>
      <c r="E30" s="1390"/>
      <c r="F30" s="1391"/>
      <c r="G30" s="2256" t="s">
        <v>964</v>
      </c>
      <c r="H30" s="2256"/>
      <c r="I30" s="2256"/>
      <c r="J30" s="2256"/>
    </row>
    <row r="31" spans="1:12" s="1351" customFormat="1" ht="32.25" customHeight="1" x14ac:dyDescent="0.3">
      <c r="A31" s="1975"/>
      <c r="B31" s="2268"/>
      <c r="C31" s="2264" t="s">
        <v>982</v>
      </c>
      <c r="D31" s="2264"/>
      <c r="E31" s="2264"/>
      <c r="F31" s="2264"/>
      <c r="G31" s="2256" t="s">
        <v>964</v>
      </c>
      <c r="H31" s="2256"/>
      <c r="I31" s="2256"/>
      <c r="J31" s="2256"/>
    </row>
    <row r="32" spans="1:12" s="1351" customFormat="1" ht="45.75" customHeight="1" x14ac:dyDescent="0.3">
      <c r="A32" s="1975"/>
      <c r="B32" s="2267" t="s">
        <v>971</v>
      </c>
      <c r="C32" s="2255" t="s">
        <v>983</v>
      </c>
      <c r="D32" s="2255"/>
      <c r="E32" s="2255"/>
      <c r="F32" s="2255"/>
      <c r="G32" s="2256" t="s">
        <v>964</v>
      </c>
      <c r="H32" s="2256"/>
      <c r="I32" s="2256"/>
      <c r="J32" s="2256"/>
    </row>
    <row r="33" spans="1:10" s="1351" customFormat="1" ht="21" customHeight="1" x14ac:dyDescent="0.3">
      <c r="A33" s="1975"/>
      <c r="B33" s="2267"/>
      <c r="C33" s="2264" t="s">
        <v>984</v>
      </c>
      <c r="D33" s="2264"/>
      <c r="E33" s="2264"/>
      <c r="F33" s="2264"/>
      <c r="G33" s="2256" t="s">
        <v>964</v>
      </c>
      <c r="H33" s="2256"/>
      <c r="I33" s="2256"/>
      <c r="J33" s="2256"/>
    </row>
    <row r="34" spans="1:10" s="1351" customFormat="1" ht="31.5" customHeight="1" x14ac:dyDescent="0.3">
      <c r="A34" s="1975"/>
      <c r="B34" s="1374"/>
      <c r="C34" s="2264" t="s">
        <v>985</v>
      </c>
      <c r="D34" s="2264"/>
      <c r="E34" s="2264"/>
      <c r="F34" s="2264"/>
      <c r="G34" s="2256" t="s">
        <v>964</v>
      </c>
      <c r="H34" s="2256"/>
      <c r="I34" s="2256"/>
      <c r="J34" s="2256"/>
    </row>
    <row r="35" spans="1:10" s="1351" customFormat="1" ht="27.75" customHeight="1" x14ac:dyDescent="0.3">
      <c r="A35" s="1975"/>
      <c r="B35" s="1392"/>
      <c r="C35" s="2269" t="s">
        <v>986</v>
      </c>
      <c r="D35" s="2269"/>
      <c r="E35" s="2269"/>
      <c r="F35" s="2269"/>
      <c r="G35" s="2260" t="s">
        <v>964</v>
      </c>
      <c r="H35" s="2260"/>
      <c r="I35" s="2260"/>
      <c r="J35" s="2260"/>
    </row>
    <row r="36" spans="1:10" s="1351" customFormat="1" ht="21.75" customHeight="1" x14ac:dyDescent="0.3">
      <c r="A36" s="1975">
        <f>A28-0.01</f>
        <v>-9.1199999999999992</v>
      </c>
      <c r="B36" s="2054" t="s">
        <v>987</v>
      </c>
      <c r="C36" s="1394" t="s">
        <v>988</v>
      </c>
      <c r="D36" s="1395"/>
      <c r="E36" s="1396"/>
      <c r="F36" s="1397"/>
      <c r="G36" s="2259" t="s">
        <v>964</v>
      </c>
      <c r="H36" s="2259"/>
      <c r="I36" s="2259"/>
      <c r="J36" s="2259"/>
    </row>
    <row r="37" spans="1:10" s="1351" customFormat="1" ht="21.75" customHeight="1" x14ac:dyDescent="0.3">
      <c r="A37" s="1975"/>
      <c r="B37" s="2054"/>
      <c r="C37" s="2255" t="s">
        <v>989</v>
      </c>
      <c r="D37" s="2255"/>
      <c r="E37" s="2255"/>
      <c r="F37" s="2255"/>
      <c r="G37" s="2256" t="s">
        <v>964</v>
      </c>
      <c r="H37" s="2256"/>
      <c r="I37" s="2256"/>
      <c r="J37" s="2256"/>
    </row>
    <row r="38" spans="1:10" s="1351" customFormat="1" ht="21.75" customHeight="1" x14ac:dyDescent="0.3">
      <c r="A38" s="1975"/>
      <c r="B38" s="2054"/>
      <c r="C38" s="2255" t="s">
        <v>990</v>
      </c>
      <c r="D38" s="2255"/>
      <c r="E38" s="2255"/>
      <c r="F38" s="2255"/>
      <c r="G38" s="2256" t="s">
        <v>964</v>
      </c>
      <c r="H38" s="2256"/>
      <c r="I38" s="2256"/>
      <c r="J38" s="2256"/>
    </row>
    <row r="39" spans="1:10" s="1351" customFormat="1" ht="21.75" customHeight="1" x14ac:dyDescent="0.3">
      <c r="A39" s="1975"/>
      <c r="B39" s="1398"/>
      <c r="C39" s="1399" t="s">
        <v>991</v>
      </c>
      <c r="D39" s="1400"/>
      <c r="E39" s="1401"/>
      <c r="F39" s="1402"/>
      <c r="G39" s="2256" t="s">
        <v>964</v>
      </c>
      <c r="H39" s="2256"/>
      <c r="I39" s="2256"/>
      <c r="J39" s="2256"/>
    </row>
    <row r="40" spans="1:10" s="1351" customFormat="1" ht="21.75" customHeight="1" x14ac:dyDescent="0.3">
      <c r="A40" s="1975"/>
      <c r="B40" s="1374"/>
      <c r="C40" s="1399" t="s">
        <v>992</v>
      </c>
      <c r="D40" s="1400"/>
      <c r="E40" s="1401"/>
      <c r="F40" s="1402"/>
      <c r="G40" s="2256" t="s">
        <v>964</v>
      </c>
      <c r="H40" s="2256"/>
      <c r="I40" s="2256"/>
      <c r="J40" s="2256"/>
    </row>
    <row r="41" spans="1:10" s="1351" customFormat="1" ht="21.75" customHeight="1" x14ac:dyDescent="0.3">
      <c r="A41" s="1975"/>
      <c r="B41" s="2267" t="s">
        <v>971</v>
      </c>
      <c r="C41" s="2264" t="s">
        <v>993</v>
      </c>
      <c r="D41" s="2264"/>
      <c r="E41" s="2264"/>
      <c r="F41" s="2264"/>
      <c r="G41" s="2256" t="s">
        <v>964</v>
      </c>
      <c r="H41" s="2256"/>
      <c r="I41" s="2256"/>
      <c r="J41" s="2256"/>
    </row>
    <row r="42" spans="1:10" s="1351" customFormat="1" ht="21.75" customHeight="1" x14ac:dyDescent="0.3">
      <c r="A42" s="1975"/>
      <c r="B42" s="2267"/>
      <c r="C42" s="2264" t="s">
        <v>994</v>
      </c>
      <c r="D42" s="2264"/>
      <c r="E42" s="2264"/>
      <c r="F42" s="2264"/>
      <c r="G42" s="2256" t="s">
        <v>964</v>
      </c>
      <c r="H42" s="2256"/>
      <c r="I42" s="2256"/>
      <c r="J42" s="2256"/>
    </row>
    <row r="43" spans="1:10" s="1351" customFormat="1" ht="21.75" customHeight="1" x14ac:dyDescent="0.3">
      <c r="A43" s="1975"/>
      <c r="B43" s="2267"/>
      <c r="C43" s="2264" t="s">
        <v>995</v>
      </c>
      <c r="D43" s="2264"/>
      <c r="E43" s="2264"/>
      <c r="F43" s="2264"/>
      <c r="G43" s="2256" t="s">
        <v>964</v>
      </c>
      <c r="H43" s="2256"/>
      <c r="I43" s="2256"/>
      <c r="J43" s="2256"/>
    </row>
    <row r="44" spans="1:10" s="1351" customFormat="1" ht="21.75" customHeight="1" x14ac:dyDescent="0.3">
      <c r="A44" s="1975"/>
      <c r="B44" s="2267"/>
      <c r="C44" s="1399" t="s">
        <v>996</v>
      </c>
      <c r="D44" s="1400"/>
      <c r="E44" s="1401"/>
      <c r="F44" s="1402"/>
      <c r="G44" s="2256" t="s">
        <v>964</v>
      </c>
      <c r="H44" s="2256"/>
      <c r="I44" s="2256"/>
      <c r="J44" s="2256"/>
    </row>
    <row r="45" spans="1:10" s="1351" customFormat="1" ht="21.75" customHeight="1" x14ac:dyDescent="0.3">
      <c r="A45" s="1975"/>
      <c r="B45" s="1392"/>
      <c r="C45" s="1399" t="s">
        <v>997</v>
      </c>
      <c r="D45" s="1400"/>
      <c r="E45" s="1401"/>
      <c r="F45" s="1402"/>
      <c r="G45" s="2256" t="s">
        <v>964</v>
      </c>
      <c r="H45" s="2256"/>
      <c r="I45" s="2256"/>
      <c r="J45" s="2256"/>
    </row>
    <row r="46" spans="1:10" s="1351" customFormat="1" ht="21.75" customHeight="1" x14ac:dyDescent="0.3">
      <c r="A46" s="1975"/>
      <c r="B46" s="1392"/>
      <c r="C46" s="1399" t="s">
        <v>998</v>
      </c>
      <c r="D46" s="1400"/>
      <c r="E46" s="1401"/>
      <c r="F46" s="1402"/>
      <c r="G46" s="2256" t="s">
        <v>964</v>
      </c>
      <c r="H46" s="2256"/>
      <c r="I46" s="2256"/>
      <c r="J46" s="2256"/>
    </row>
    <row r="47" spans="1:10" s="1351" customFormat="1" ht="21.75" customHeight="1" x14ac:dyDescent="0.3">
      <c r="A47" s="1975"/>
      <c r="B47" s="1403"/>
      <c r="C47" s="2253" t="s">
        <v>999</v>
      </c>
      <c r="D47" s="2253"/>
      <c r="E47" s="2253"/>
      <c r="F47" s="2253"/>
      <c r="G47" s="2254" t="s">
        <v>964</v>
      </c>
      <c r="H47" s="2254"/>
      <c r="I47" s="2254"/>
      <c r="J47" s="2254"/>
    </row>
    <row r="48" spans="1:10" s="1351" customFormat="1" ht="33" customHeight="1" x14ac:dyDescent="0.3">
      <c r="A48" s="533">
        <f>A36-0.01</f>
        <v>-9.129999999999999</v>
      </c>
      <c r="B48" s="2054" t="s">
        <v>1000</v>
      </c>
      <c r="C48" s="2266" t="s">
        <v>969</v>
      </c>
      <c r="D48" s="2266"/>
      <c r="E48" s="2266"/>
      <c r="F48" s="2266"/>
      <c r="G48" s="2259" t="s">
        <v>964</v>
      </c>
      <c r="H48" s="2259"/>
      <c r="I48" s="2259"/>
      <c r="J48" s="2259"/>
    </row>
    <row r="49" spans="1:10" s="1351" customFormat="1" ht="16.149999999999999" customHeight="1" x14ac:dyDescent="0.3">
      <c r="A49" s="534"/>
      <c r="B49" s="2054"/>
      <c r="C49" s="2264" t="s">
        <v>970</v>
      </c>
      <c r="D49" s="2264"/>
      <c r="E49" s="2264"/>
      <c r="F49" s="2264"/>
      <c r="G49" s="2256" t="s">
        <v>964</v>
      </c>
      <c r="H49" s="2256"/>
      <c r="I49" s="2256"/>
      <c r="J49" s="2256"/>
    </row>
    <row r="50" spans="1:10" s="1351" customFormat="1" ht="32.25" customHeight="1" x14ac:dyDescent="0.3">
      <c r="A50" s="534"/>
      <c r="B50" s="2054"/>
      <c r="C50" s="2264" t="s">
        <v>1001</v>
      </c>
      <c r="D50" s="2264"/>
      <c r="E50" s="2264"/>
      <c r="F50" s="2264"/>
      <c r="G50" s="2256" t="s">
        <v>964</v>
      </c>
      <c r="H50" s="2256"/>
      <c r="I50" s="2256"/>
      <c r="J50" s="2256"/>
    </row>
    <row r="51" spans="1:10" s="1351" customFormat="1" ht="26.25" customHeight="1" x14ac:dyDescent="0.3">
      <c r="A51" s="534"/>
      <c r="B51" s="2054"/>
      <c r="C51" s="2264" t="s">
        <v>1002</v>
      </c>
      <c r="D51" s="2264"/>
      <c r="E51" s="2264"/>
      <c r="F51" s="2264"/>
      <c r="G51" s="2256" t="s">
        <v>964</v>
      </c>
      <c r="H51" s="2256"/>
      <c r="I51" s="2256"/>
      <c r="J51" s="2256"/>
    </row>
    <row r="52" spans="1:10" s="1351" customFormat="1" ht="27" customHeight="1" x14ac:dyDescent="0.3">
      <c r="A52" s="534"/>
      <c r="B52" s="1405"/>
      <c r="C52" s="2264" t="s">
        <v>1003</v>
      </c>
      <c r="D52" s="2264"/>
      <c r="E52" s="2264"/>
      <c r="F52" s="2264"/>
      <c r="G52" s="2256" t="s">
        <v>964</v>
      </c>
      <c r="H52" s="2256"/>
      <c r="I52" s="2256"/>
      <c r="J52" s="2256"/>
    </row>
    <row r="53" spans="1:10" s="1351" customFormat="1" ht="23.25" customHeight="1" x14ac:dyDescent="0.3">
      <c r="A53" s="534"/>
      <c r="B53" s="1405"/>
      <c r="C53" s="1382" t="s">
        <v>1004</v>
      </c>
      <c r="D53" s="1406"/>
      <c r="E53" s="1406"/>
      <c r="F53" s="1407"/>
      <c r="G53" s="2256" t="s">
        <v>964</v>
      </c>
      <c r="H53" s="2256"/>
      <c r="I53" s="2256"/>
      <c r="J53" s="2256"/>
    </row>
    <row r="54" spans="1:10" s="1351" customFormat="1" ht="29.25" customHeight="1" x14ac:dyDescent="0.3">
      <c r="A54" s="534"/>
      <c r="B54" s="2058" t="s">
        <v>971</v>
      </c>
      <c r="C54" s="1382" t="s">
        <v>1005</v>
      </c>
      <c r="D54" s="1406"/>
      <c r="E54" s="1406"/>
      <c r="F54" s="1407"/>
      <c r="G54" s="2256" t="s">
        <v>964</v>
      </c>
      <c r="H54" s="2256"/>
      <c r="I54" s="2256"/>
      <c r="J54" s="2256"/>
    </row>
    <row r="55" spans="1:10" s="1351" customFormat="1" ht="32.25" customHeight="1" x14ac:dyDescent="0.3">
      <c r="A55" s="534"/>
      <c r="B55" s="2058"/>
      <c r="C55" s="2255" t="s">
        <v>1006</v>
      </c>
      <c r="D55" s="2255"/>
      <c r="E55" s="2255"/>
      <c r="F55" s="2255"/>
      <c r="G55" s="2256" t="s">
        <v>964</v>
      </c>
      <c r="H55" s="2256"/>
      <c r="I55" s="2256"/>
      <c r="J55" s="2256"/>
    </row>
    <row r="56" spans="1:10" s="1351" customFormat="1" ht="32.25" customHeight="1" x14ac:dyDescent="0.3">
      <c r="A56" s="534"/>
      <c r="B56" s="1405"/>
      <c r="C56" s="2264" t="s">
        <v>1007</v>
      </c>
      <c r="D56" s="2264"/>
      <c r="E56" s="2264"/>
      <c r="F56" s="2264"/>
      <c r="G56" s="2256" t="s">
        <v>964</v>
      </c>
      <c r="H56" s="2256"/>
      <c r="I56" s="2256"/>
      <c r="J56" s="2256"/>
    </row>
    <row r="57" spans="1:10" s="1351" customFormat="1" ht="28.5" customHeight="1" x14ac:dyDescent="0.3">
      <c r="A57" s="534"/>
      <c r="B57" s="1405"/>
      <c r="C57" s="2264" t="s">
        <v>1008</v>
      </c>
      <c r="D57" s="2264"/>
      <c r="E57" s="2264"/>
      <c r="F57" s="2264"/>
      <c r="G57" s="2256" t="s">
        <v>964</v>
      </c>
      <c r="H57" s="2256"/>
      <c r="I57" s="2256"/>
      <c r="J57" s="2256"/>
    </row>
    <row r="58" spans="1:10" s="1351" customFormat="1" ht="28.5" customHeight="1" x14ac:dyDescent="0.3">
      <c r="A58" s="544"/>
      <c r="B58" s="1374"/>
      <c r="C58" s="2253" t="s">
        <v>1009</v>
      </c>
      <c r="D58" s="2253"/>
      <c r="E58" s="2253"/>
      <c r="F58" s="2253"/>
      <c r="G58" s="2256" t="s">
        <v>964</v>
      </c>
      <c r="H58" s="2256"/>
      <c r="I58" s="2256"/>
      <c r="J58" s="2256"/>
    </row>
    <row r="59" spans="1:10" s="1351" customFormat="1" ht="16.5" customHeight="1" x14ac:dyDescent="0.3">
      <c r="A59" s="1975">
        <f>A48-0.01</f>
        <v>-9.1399999999999988</v>
      </c>
      <c r="B59" s="2265" t="s">
        <v>1010</v>
      </c>
      <c r="C59" s="1408" t="s">
        <v>39</v>
      </c>
      <c r="D59" s="1409"/>
      <c r="E59" s="1349"/>
      <c r="F59" s="1410">
        <v>1</v>
      </c>
      <c r="G59" s="2262" t="s">
        <v>964</v>
      </c>
      <c r="H59" s="2262"/>
      <c r="I59" s="2262"/>
      <c r="J59" s="2262"/>
    </row>
    <row r="60" spans="1:10" s="1414" customFormat="1" ht="34.5" customHeight="1" x14ac:dyDescent="0.3">
      <c r="A60" s="1975"/>
      <c r="B60" s="2265"/>
      <c r="C60" s="1411" t="s">
        <v>40</v>
      </c>
      <c r="D60" s="1412"/>
      <c r="E60" s="1372"/>
      <c r="F60" s="1413">
        <v>2</v>
      </c>
      <c r="G60" s="2262"/>
      <c r="H60" s="2262"/>
      <c r="I60" s="2262"/>
      <c r="J60" s="2262"/>
    </row>
    <row r="61" spans="1:10" s="1414" customFormat="1" ht="18.75" customHeight="1" x14ac:dyDescent="0.3">
      <c r="A61" s="1415">
        <f>A59-0.01</f>
        <v>-9.1499999999999986</v>
      </c>
      <c r="B61" s="2261" t="s">
        <v>1011</v>
      </c>
      <c r="C61" s="1416" t="s">
        <v>39</v>
      </c>
      <c r="D61" s="1417">
        <v>1</v>
      </c>
      <c r="E61" s="1418"/>
      <c r="F61" s="1419"/>
      <c r="G61" s="2262" t="s">
        <v>964</v>
      </c>
      <c r="H61" s="2262"/>
      <c r="I61" s="2262"/>
      <c r="J61" s="2262"/>
    </row>
    <row r="62" spans="1:10" s="1414" customFormat="1" ht="14" x14ac:dyDescent="0.3">
      <c r="A62" s="1420"/>
      <c r="B62" s="2261"/>
      <c r="C62" s="1421" t="s">
        <v>40</v>
      </c>
      <c r="D62" s="1422">
        <v>2</v>
      </c>
      <c r="E62" s="1423" t="s">
        <v>83</v>
      </c>
      <c r="F62" s="1424">
        <v>-11.01</v>
      </c>
      <c r="G62" s="2262"/>
      <c r="H62" s="2262"/>
      <c r="I62" s="2262"/>
      <c r="J62" s="2262"/>
    </row>
    <row r="63" spans="1:10" s="1414" customFormat="1" ht="24" customHeight="1" x14ac:dyDescent="0.3">
      <c r="A63" s="1425">
        <f>A61-0.01</f>
        <v>-9.1599999999999984</v>
      </c>
      <c r="B63" s="1426" t="s">
        <v>1012</v>
      </c>
      <c r="C63" s="1416" t="s">
        <v>1013</v>
      </c>
      <c r="D63" s="1427">
        <v>1</v>
      </c>
      <c r="E63" s="1428"/>
      <c r="F63" s="1429"/>
      <c r="G63" s="2263" t="s">
        <v>964</v>
      </c>
      <c r="H63" s="2263"/>
      <c r="I63" s="2263"/>
      <c r="J63" s="2263"/>
    </row>
    <row r="64" spans="1:10" s="1414" customFormat="1" ht="24" customHeight="1" x14ac:dyDescent="0.3">
      <c r="A64" s="1425"/>
      <c r="B64" s="1426"/>
      <c r="C64" s="1430" t="s">
        <v>1014</v>
      </c>
      <c r="D64" s="1431"/>
      <c r="E64" s="1432"/>
      <c r="F64" s="1433"/>
      <c r="G64" s="2263"/>
      <c r="H64" s="2263"/>
      <c r="I64" s="2263"/>
      <c r="J64" s="2263"/>
    </row>
    <row r="65" spans="1:10" s="1414" customFormat="1" ht="13.5" customHeight="1" x14ac:dyDescent="0.3">
      <c r="A65" s="1434"/>
      <c r="B65" s="1426"/>
      <c r="C65" s="1435" t="s">
        <v>1015</v>
      </c>
      <c r="D65" s="1436">
        <v>2</v>
      </c>
      <c r="E65" s="1437"/>
      <c r="F65" s="1438"/>
      <c r="G65" s="2263"/>
      <c r="H65" s="2263"/>
      <c r="I65" s="2263"/>
      <c r="J65" s="2263"/>
    </row>
    <row r="66" spans="1:10" s="1414" customFormat="1" ht="21" customHeight="1" x14ac:dyDescent="0.3">
      <c r="A66" s="1434"/>
      <c r="B66" s="1426"/>
      <c r="C66" s="1421" t="s">
        <v>1016</v>
      </c>
      <c r="D66" s="1439">
        <v>3</v>
      </c>
      <c r="E66" s="1440"/>
      <c r="F66" s="1441"/>
      <c r="G66" s="2263"/>
      <c r="H66" s="2263"/>
      <c r="I66" s="2263"/>
      <c r="J66" s="2263"/>
    </row>
    <row r="67" spans="1:10" s="1414" customFormat="1" ht="32.25" customHeight="1" x14ac:dyDescent="0.3">
      <c r="A67" s="1415">
        <f>A63-0.01</f>
        <v>-9.1699999999999982</v>
      </c>
      <c r="B67" s="2257" t="s">
        <v>1017</v>
      </c>
      <c r="C67" s="2016" t="s">
        <v>1018</v>
      </c>
      <c r="D67" s="2016"/>
      <c r="E67" s="2016"/>
      <c r="F67" s="2016"/>
      <c r="G67" s="2256" t="s">
        <v>964</v>
      </c>
      <c r="H67" s="2256"/>
      <c r="I67" s="2256"/>
      <c r="J67" s="2256"/>
    </row>
    <row r="68" spans="1:10" s="1414" customFormat="1" ht="31.5" customHeight="1" x14ac:dyDescent="0.3">
      <c r="A68" s="1434"/>
      <c r="B68" s="2257"/>
      <c r="C68" s="1442" t="s">
        <v>1019</v>
      </c>
      <c r="D68" s="1443"/>
      <c r="E68" s="1444"/>
      <c r="F68" s="1445"/>
      <c r="G68" s="2256" t="s">
        <v>964</v>
      </c>
      <c r="H68" s="2256"/>
      <c r="I68" s="2256"/>
      <c r="J68" s="2256"/>
    </row>
    <row r="69" spans="1:10" s="1414" customFormat="1" ht="21.75" customHeight="1" x14ac:dyDescent="0.3">
      <c r="A69" s="1434"/>
      <c r="B69" s="2003" t="s">
        <v>971</v>
      </c>
      <c r="C69" s="1444" t="s">
        <v>1020</v>
      </c>
      <c r="D69" s="1443"/>
      <c r="E69" s="1444"/>
      <c r="F69" s="1445"/>
      <c r="G69" s="2256" t="s">
        <v>964</v>
      </c>
      <c r="H69" s="2256"/>
      <c r="I69" s="2256"/>
      <c r="J69" s="2256"/>
    </row>
    <row r="70" spans="1:10" s="1414" customFormat="1" ht="33" customHeight="1" x14ac:dyDescent="0.3">
      <c r="A70" s="1434"/>
      <c r="B70" s="2003"/>
      <c r="C70" s="2009" t="s">
        <v>1021</v>
      </c>
      <c r="D70" s="2009"/>
      <c r="E70" s="2009"/>
      <c r="F70" s="2009"/>
      <c r="G70" s="2256" t="s">
        <v>964</v>
      </c>
      <c r="H70" s="2256"/>
      <c r="I70" s="2256"/>
      <c r="J70" s="2256"/>
    </row>
    <row r="71" spans="1:10" s="1414" customFormat="1" ht="31.5" customHeight="1" x14ac:dyDescent="0.3">
      <c r="A71" s="1434"/>
      <c r="B71" s="2003"/>
      <c r="C71" s="2009" t="s">
        <v>1022</v>
      </c>
      <c r="D71" s="2009"/>
      <c r="E71" s="2009"/>
      <c r="F71" s="2009"/>
      <c r="G71" s="2256" t="s">
        <v>964</v>
      </c>
      <c r="H71" s="2256"/>
      <c r="I71" s="2256"/>
      <c r="J71" s="2256"/>
    </row>
    <row r="72" spans="1:10" s="1414" customFormat="1" ht="32.25" customHeight="1" x14ac:dyDescent="0.3">
      <c r="A72" s="1434"/>
      <c r="B72" s="2003"/>
      <c r="C72" s="2009" t="s">
        <v>1023</v>
      </c>
      <c r="D72" s="2009"/>
      <c r="E72" s="2009"/>
      <c r="F72" s="2009"/>
      <c r="G72" s="2256" t="s">
        <v>964</v>
      </c>
      <c r="H72" s="2256"/>
      <c r="I72" s="2256"/>
      <c r="J72" s="2256"/>
    </row>
    <row r="73" spans="1:10" s="1414" customFormat="1" ht="32.25" customHeight="1" x14ac:dyDescent="0.3">
      <c r="A73" s="1434"/>
      <c r="B73" s="1426"/>
      <c r="C73" s="2009" t="s">
        <v>1024</v>
      </c>
      <c r="D73" s="2009"/>
      <c r="E73" s="2009"/>
      <c r="F73" s="2009"/>
      <c r="G73" s="2256" t="s">
        <v>964</v>
      </c>
      <c r="H73" s="2256"/>
      <c r="I73" s="2256"/>
      <c r="J73" s="2256"/>
    </row>
    <row r="74" spans="1:10" s="1414" customFormat="1" ht="34.5" customHeight="1" x14ac:dyDescent="0.3">
      <c r="A74" s="1434"/>
      <c r="B74" s="1426"/>
      <c r="C74" s="1446" t="s">
        <v>1025</v>
      </c>
      <c r="D74" s="1446"/>
      <c r="E74" s="1446"/>
      <c r="F74" s="1447"/>
      <c r="G74" s="2256" t="s">
        <v>964</v>
      </c>
      <c r="H74" s="2256"/>
      <c r="I74" s="2256"/>
      <c r="J74" s="2256"/>
    </row>
    <row r="75" spans="1:10" s="1414" customFormat="1" ht="27" customHeight="1" x14ac:dyDescent="0.3">
      <c r="A75" s="1434"/>
      <c r="B75" s="1426"/>
      <c r="C75" s="1446" t="s">
        <v>1026</v>
      </c>
      <c r="D75" s="1446"/>
      <c r="E75" s="1446"/>
      <c r="F75" s="1447"/>
      <c r="G75" s="2256" t="s">
        <v>964</v>
      </c>
      <c r="H75" s="2256"/>
      <c r="I75" s="2256"/>
      <c r="J75" s="2256"/>
    </row>
    <row r="76" spans="1:10" s="1414" customFormat="1" ht="26.25" customHeight="1" x14ac:dyDescent="0.3">
      <c r="A76" s="1434"/>
      <c r="B76" s="1426"/>
      <c r="C76" s="1446" t="s">
        <v>1027</v>
      </c>
      <c r="D76" s="1446"/>
      <c r="E76" s="1446"/>
      <c r="F76" s="1447"/>
      <c r="G76" s="2256" t="s">
        <v>964</v>
      </c>
      <c r="H76" s="2256"/>
      <c r="I76" s="2256"/>
      <c r="J76" s="2256"/>
    </row>
    <row r="77" spans="1:10" s="1414" customFormat="1" ht="30.75" customHeight="1" x14ac:dyDescent="0.3">
      <c r="A77" s="1434"/>
      <c r="B77" s="1426"/>
      <c r="C77" s="2253" t="s">
        <v>1009</v>
      </c>
      <c r="D77" s="2253"/>
      <c r="E77" s="2253"/>
      <c r="F77" s="2253"/>
      <c r="G77" s="2260" t="s">
        <v>964</v>
      </c>
      <c r="H77" s="2260"/>
      <c r="I77" s="2260"/>
      <c r="J77" s="2260"/>
    </row>
    <row r="78" spans="1:10" s="1414" customFormat="1" ht="35.25" customHeight="1" x14ac:dyDescent="0.3">
      <c r="A78" s="1415">
        <f>A67-0.01</f>
        <v>-9.1799999999999979</v>
      </c>
      <c r="B78" s="2257" t="s">
        <v>1028</v>
      </c>
      <c r="C78" s="2258" t="s">
        <v>1029</v>
      </c>
      <c r="D78" s="2258"/>
      <c r="E78" s="2258"/>
      <c r="F78" s="2258"/>
      <c r="G78" s="2259" t="s">
        <v>964</v>
      </c>
      <c r="H78" s="2259"/>
      <c r="I78" s="2259"/>
      <c r="J78" s="2259"/>
    </row>
    <row r="79" spans="1:10" s="1414" customFormat="1" ht="30" customHeight="1" x14ac:dyDescent="0.3">
      <c r="A79" s="1434"/>
      <c r="B79" s="2257"/>
      <c r="C79" s="2255" t="s">
        <v>980</v>
      </c>
      <c r="D79" s="2255"/>
      <c r="E79" s="2255"/>
      <c r="F79" s="2255"/>
      <c r="G79" s="2256" t="s">
        <v>964</v>
      </c>
      <c r="H79" s="2256"/>
      <c r="I79" s="2256"/>
      <c r="J79" s="2256"/>
    </row>
    <row r="80" spans="1:10" s="1414" customFormat="1" ht="40.5" customHeight="1" x14ac:dyDescent="0.3">
      <c r="A80" s="1434"/>
      <c r="B80" s="2003" t="s">
        <v>971</v>
      </c>
      <c r="C80" s="2255" t="s">
        <v>1030</v>
      </c>
      <c r="D80" s="2255"/>
      <c r="E80" s="2255"/>
      <c r="F80" s="2255"/>
      <c r="G80" s="2256" t="s">
        <v>964</v>
      </c>
      <c r="H80" s="2256"/>
      <c r="I80" s="2256"/>
      <c r="J80" s="2256"/>
    </row>
    <row r="81" spans="1:10" s="1414" customFormat="1" ht="39" customHeight="1" x14ac:dyDescent="0.3">
      <c r="A81" s="1434"/>
      <c r="B81" s="2003"/>
      <c r="C81" s="2255" t="s">
        <v>982</v>
      </c>
      <c r="D81" s="2255"/>
      <c r="E81" s="2255"/>
      <c r="F81" s="2255"/>
      <c r="G81" s="2256" t="s">
        <v>964</v>
      </c>
      <c r="H81" s="2256"/>
      <c r="I81" s="2256"/>
      <c r="J81" s="2256"/>
    </row>
    <row r="82" spans="1:10" s="1414" customFormat="1" ht="33.75" customHeight="1" x14ac:dyDescent="0.3">
      <c r="A82" s="1434"/>
      <c r="B82" s="1449"/>
      <c r="C82" s="2255" t="s">
        <v>1031</v>
      </c>
      <c r="D82" s="2255"/>
      <c r="E82" s="2255"/>
      <c r="F82" s="2255"/>
      <c r="G82" s="2256" t="s">
        <v>964</v>
      </c>
      <c r="H82" s="2256"/>
      <c r="I82" s="2256"/>
      <c r="J82" s="2256"/>
    </row>
    <row r="83" spans="1:10" s="1414" customFormat="1" ht="33" customHeight="1" x14ac:dyDescent="0.3">
      <c r="A83" s="1434"/>
      <c r="B83" s="1450"/>
      <c r="C83" s="2255" t="s">
        <v>1032</v>
      </c>
      <c r="D83" s="2255"/>
      <c r="E83" s="2255"/>
      <c r="F83" s="2255"/>
      <c r="G83" s="2256" t="s">
        <v>964</v>
      </c>
      <c r="H83" s="2256"/>
      <c r="I83" s="2256"/>
      <c r="J83" s="2256"/>
    </row>
    <row r="84" spans="1:10" s="1414" customFormat="1" ht="42.75" customHeight="1" x14ac:dyDescent="0.3">
      <c r="A84" s="1451"/>
      <c r="B84" s="1452"/>
      <c r="C84" s="2255" t="s">
        <v>1033</v>
      </c>
      <c r="D84" s="2255"/>
      <c r="E84" s="2255"/>
      <c r="F84" s="2255"/>
      <c r="G84" s="2256" t="s">
        <v>964</v>
      </c>
      <c r="H84" s="2256"/>
      <c r="I84" s="2256"/>
      <c r="J84" s="2256"/>
    </row>
    <row r="85" spans="1:10" s="1351" customFormat="1" ht="28.5" customHeight="1" x14ac:dyDescent="0.3">
      <c r="A85" s="1453"/>
      <c r="B85" s="1454"/>
      <c r="C85" s="2253" t="s">
        <v>1034</v>
      </c>
      <c r="D85" s="2253"/>
      <c r="E85" s="2253"/>
      <c r="F85" s="2253"/>
      <c r="G85" s="2254" t="s">
        <v>964</v>
      </c>
      <c r="H85" s="2254"/>
      <c r="I85" s="2254"/>
      <c r="J85" s="2254"/>
    </row>
    <row r="86" spans="1:10" s="1455" customFormat="1" x14ac:dyDescent="0.3">
      <c r="A86" s="1339"/>
      <c r="B86" s="1340"/>
      <c r="C86" s="1341"/>
      <c r="D86" s="1342"/>
      <c r="E86" s="1343"/>
      <c r="F86" s="1344"/>
      <c r="G86" s="1343"/>
      <c r="H86" s="1343"/>
      <c r="I86" s="1343"/>
      <c r="J86" s="1343"/>
    </row>
    <row r="87" spans="1:10" s="1455" customFormat="1" x14ac:dyDescent="0.3">
      <c r="A87" s="1339"/>
      <c r="B87" s="1340"/>
      <c r="C87" s="1341"/>
      <c r="D87" s="1342"/>
      <c r="E87" s="1343"/>
      <c r="F87" s="1344"/>
      <c r="G87" s="1343"/>
      <c r="H87" s="1343"/>
      <c r="I87" s="1343"/>
      <c r="J87" s="1343"/>
    </row>
    <row r="88" spans="1:10" s="1455" customFormat="1" x14ac:dyDescent="0.3">
      <c r="A88" s="1339"/>
      <c r="B88" s="1340"/>
      <c r="C88" s="1341"/>
      <c r="D88" s="1342"/>
      <c r="E88" s="1343"/>
      <c r="F88" s="1344"/>
      <c r="G88" s="1343"/>
      <c r="H88" s="1343"/>
      <c r="I88" s="1343"/>
      <c r="J88" s="1343"/>
    </row>
    <row r="89" spans="1:10" s="1455" customFormat="1" x14ac:dyDescent="0.3">
      <c r="A89" s="1339"/>
      <c r="B89" s="1340"/>
      <c r="C89" s="1341"/>
      <c r="D89" s="1342"/>
      <c r="E89" s="1343"/>
      <c r="F89" s="1344"/>
      <c r="G89" s="1343"/>
      <c r="H89" s="1343"/>
      <c r="I89" s="1343"/>
      <c r="J89" s="1343"/>
    </row>
    <row r="90" spans="1:10" x14ac:dyDescent="0.3">
      <c r="A90" s="1456"/>
      <c r="B90" s="1457"/>
      <c r="C90" s="1458"/>
      <c r="D90" s="1459"/>
      <c r="E90" s="1455"/>
      <c r="F90" s="1460"/>
      <c r="G90" s="1455"/>
      <c r="H90" s="1455"/>
      <c r="I90" s="1455"/>
      <c r="J90" s="1455"/>
    </row>
  </sheetData>
  <sheetProtection selectLockedCells="1" selectUnlockedCells="1"/>
  <mergeCells count="145">
    <mergeCell ref="B1:F1"/>
    <mergeCell ref="G1:J1"/>
    <mergeCell ref="A2:J2"/>
    <mergeCell ref="A3:A4"/>
    <mergeCell ref="B3:B4"/>
    <mergeCell ref="G3:J4"/>
    <mergeCell ref="A10:A12"/>
    <mergeCell ref="B10:B12"/>
    <mergeCell ref="G10:J12"/>
    <mergeCell ref="A13:A14"/>
    <mergeCell ref="G13:J14"/>
    <mergeCell ref="A15:A16"/>
    <mergeCell ref="B15:B16"/>
    <mergeCell ref="G15:J16"/>
    <mergeCell ref="A5:A6"/>
    <mergeCell ref="B5:B6"/>
    <mergeCell ref="G5:J6"/>
    <mergeCell ref="A7:A9"/>
    <mergeCell ref="B7:B9"/>
    <mergeCell ref="G7:J9"/>
    <mergeCell ref="C21:F21"/>
    <mergeCell ref="G21:J21"/>
    <mergeCell ref="C22:F22"/>
    <mergeCell ref="G22:J22"/>
    <mergeCell ref="C24:F24"/>
    <mergeCell ref="G24:J24"/>
    <mergeCell ref="A17:A18"/>
    <mergeCell ref="B17:B18"/>
    <mergeCell ref="G17:J18"/>
    <mergeCell ref="A19:A27"/>
    <mergeCell ref="B19:B20"/>
    <mergeCell ref="C19:F19"/>
    <mergeCell ref="G19:J19"/>
    <mergeCell ref="C20:F20"/>
    <mergeCell ref="G20:J20"/>
    <mergeCell ref="B21:B25"/>
    <mergeCell ref="C25:F25"/>
    <mergeCell ref="G25:J25"/>
    <mergeCell ref="C26:F26"/>
    <mergeCell ref="G26:J26"/>
    <mergeCell ref="G27:J27"/>
    <mergeCell ref="A28:A35"/>
    <mergeCell ref="B28:B31"/>
    <mergeCell ref="C28:F28"/>
    <mergeCell ref="G28:J28"/>
    <mergeCell ref="C29:F29"/>
    <mergeCell ref="G29:J29"/>
    <mergeCell ref="G30:J30"/>
    <mergeCell ref="C31:F31"/>
    <mergeCell ref="G31:J31"/>
    <mergeCell ref="B32:B33"/>
    <mergeCell ref="C32:F32"/>
    <mergeCell ref="G32:J32"/>
    <mergeCell ref="C33:F33"/>
    <mergeCell ref="G33:J33"/>
    <mergeCell ref="C34:F34"/>
    <mergeCell ref="G34:J34"/>
    <mergeCell ref="C35:F35"/>
    <mergeCell ref="G35:J35"/>
    <mergeCell ref="B48:B51"/>
    <mergeCell ref="C48:F48"/>
    <mergeCell ref="G48:J48"/>
    <mergeCell ref="C49:F49"/>
    <mergeCell ref="G49:J49"/>
    <mergeCell ref="G38:J38"/>
    <mergeCell ref="G39:J39"/>
    <mergeCell ref="G40:J40"/>
    <mergeCell ref="B41:B44"/>
    <mergeCell ref="C41:F41"/>
    <mergeCell ref="G41:J41"/>
    <mergeCell ref="C42:F42"/>
    <mergeCell ref="G42:J42"/>
    <mergeCell ref="C43:F43"/>
    <mergeCell ref="G43:J43"/>
    <mergeCell ref="C50:F50"/>
    <mergeCell ref="G50:J50"/>
    <mergeCell ref="C51:F51"/>
    <mergeCell ref="G51:J51"/>
    <mergeCell ref="C52:F52"/>
    <mergeCell ref="G52:J52"/>
    <mergeCell ref="G44:J44"/>
    <mergeCell ref="G45:J45"/>
    <mergeCell ref="G46:J46"/>
    <mergeCell ref="C47:F47"/>
    <mergeCell ref="G47:J47"/>
    <mergeCell ref="A59:A60"/>
    <mergeCell ref="B59:B60"/>
    <mergeCell ref="G59:J60"/>
    <mergeCell ref="G53:J53"/>
    <mergeCell ref="B54:B55"/>
    <mergeCell ref="G54:J54"/>
    <mergeCell ref="C55:F55"/>
    <mergeCell ref="G55:J55"/>
    <mergeCell ref="C56:F56"/>
    <mergeCell ref="G56:J56"/>
    <mergeCell ref="A36:A47"/>
    <mergeCell ref="B36:B38"/>
    <mergeCell ref="G36:J36"/>
    <mergeCell ref="C37:F37"/>
    <mergeCell ref="G37:J37"/>
    <mergeCell ref="C38:F38"/>
    <mergeCell ref="B61:B62"/>
    <mergeCell ref="G61:J62"/>
    <mergeCell ref="G63:J66"/>
    <mergeCell ref="B67:B68"/>
    <mergeCell ref="C67:F67"/>
    <mergeCell ref="G67:J67"/>
    <mergeCell ref="G68:J68"/>
    <mergeCell ref="C57:F57"/>
    <mergeCell ref="G57:J57"/>
    <mergeCell ref="C58:F58"/>
    <mergeCell ref="G58:J58"/>
    <mergeCell ref="C73:F73"/>
    <mergeCell ref="G73:J73"/>
    <mergeCell ref="G74:J74"/>
    <mergeCell ref="G75:J75"/>
    <mergeCell ref="G76:J76"/>
    <mergeCell ref="C77:F77"/>
    <mergeCell ref="G77:J77"/>
    <mergeCell ref="B69:B72"/>
    <mergeCell ref="G69:J69"/>
    <mergeCell ref="C70:F70"/>
    <mergeCell ref="G70:J70"/>
    <mergeCell ref="C71:F71"/>
    <mergeCell ref="G71:J71"/>
    <mergeCell ref="C72:F72"/>
    <mergeCell ref="G72:J72"/>
    <mergeCell ref="C85:F85"/>
    <mergeCell ref="G85:J85"/>
    <mergeCell ref="C82:F82"/>
    <mergeCell ref="G82:J82"/>
    <mergeCell ref="C83:F83"/>
    <mergeCell ref="G83:J83"/>
    <mergeCell ref="C84:F84"/>
    <mergeCell ref="G84:J84"/>
    <mergeCell ref="B78:B79"/>
    <mergeCell ref="C78:F78"/>
    <mergeCell ref="G78:J78"/>
    <mergeCell ref="C79:F79"/>
    <mergeCell ref="G79:J79"/>
    <mergeCell ref="B80:B81"/>
    <mergeCell ref="C80:F80"/>
    <mergeCell ref="G80:J80"/>
    <mergeCell ref="C81:F81"/>
    <mergeCell ref="G81:J81"/>
  </mergeCells>
  <printOptions horizontalCentered="1"/>
  <pageMargins left="0.39374999999999999" right="0.39374999999999999" top="0.43333333333333335" bottom="0.39375000000000004" header="3.9583333333333331E-2" footer="3.9583333333333331E-2"/>
  <pageSetup paperSize="9" scale="67" firstPageNumber="0" orientation="portrait" horizontalDpi="300" verticalDpi="300" r:id="rId1"/>
  <headerFooter alignWithMargins="0">
    <oddHeader>&amp;RF1: Evaluation des FOSA</oddHeader>
    <oddFooter>&amp;LSection 9: Frais des prestations et des medicaments&amp;R&amp;P / &amp;N</oddFooter>
  </headerFooter>
  <rowBreaks count="1" manualBreakCount="1">
    <brk id="47"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22"/>
  <sheetViews>
    <sheetView view="pageBreakPreview" topLeftCell="A6" zoomScale="112" zoomScaleNormal="136" zoomScaleSheetLayoutView="112" workbookViewId="0">
      <selection activeCell="D10" sqref="D10:F10"/>
    </sheetView>
  </sheetViews>
  <sheetFormatPr defaultColWidth="10.81640625" defaultRowHeight="13" x14ac:dyDescent="0.3"/>
  <cols>
    <col min="1" max="1" width="9" style="1461" customWidth="1"/>
    <col min="2" max="2" width="23.26953125" style="1461" customWidth="1"/>
    <col min="3" max="7" width="10" style="1461" customWidth="1"/>
    <col min="8" max="8" width="17.453125" style="1461" customWidth="1"/>
    <col min="9" max="16384" width="10.81640625" style="1461"/>
  </cols>
  <sheetData>
    <row r="1" spans="1:11" s="1463" customFormat="1" ht="21.75" customHeight="1" x14ac:dyDescent="0.5">
      <c r="A1" s="1462">
        <f>-11</f>
        <v>-11</v>
      </c>
      <c r="B1" s="2283" t="s">
        <v>1035</v>
      </c>
      <c r="C1" s="2283"/>
      <c r="D1" s="2283"/>
      <c r="E1" s="2283"/>
      <c r="F1" s="2283"/>
      <c r="G1" s="2283"/>
      <c r="H1" s="2283"/>
    </row>
    <row r="2" spans="1:11" ht="24" customHeight="1" x14ac:dyDescent="0.3">
      <c r="A2" s="2284" t="s">
        <v>1036</v>
      </c>
      <c r="B2" s="2284"/>
      <c r="C2" s="2284"/>
      <c r="D2" s="2284"/>
      <c r="E2" s="2284"/>
      <c r="F2" s="2284"/>
      <c r="G2" s="2284"/>
      <c r="H2" s="2284"/>
    </row>
    <row r="3" spans="1:11" ht="5.15" customHeight="1" x14ac:dyDescent="0.35">
      <c r="A3" s="1464"/>
      <c r="B3" s="1465"/>
      <c r="C3" s="1465"/>
      <c r="D3" s="1465"/>
      <c r="E3" s="1465"/>
      <c r="F3" s="1465"/>
      <c r="G3" s="1465"/>
      <c r="H3" s="1466"/>
    </row>
    <row r="4" spans="1:11" ht="14.5" x14ac:dyDescent="0.35">
      <c r="A4" s="1467">
        <f>A1-0</f>
        <v>-11</v>
      </c>
      <c r="B4" s="1468" t="s">
        <v>562</v>
      </c>
      <c r="C4" s="1469"/>
      <c r="D4" s="1468"/>
      <c r="E4" s="1468"/>
      <c r="F4" s="1470"/>
      <c r="G4" s="1468"/>
      <c r="H4" s="1471"/>
    </row>
    <row r="5" spans="1:11" ht="10.5" customHeight="1" x14ac:dyDescent="0.35">
      <c r="A5" s="1472"/>
      <c r="B5" s="1473"/>
      <c r="C5" s="1473"/>
      <c r="D5" s="1473"/>
      <c r="E5" s="1473"/>
      <c r="F5" s="1473"/>
      <c r="G5" s="1473"/>
      <c r="H5" s="1474"/>
    </row>
    <row r="6" spans="1:11" ht="30.75" customHeight="1" x14ac:dyDescent="0.3">
      <c r="A6" s="2285" t="s">
        <v>1037</v>
      </c>
      <c r="B6" s="2285"/>
      <c r="C6" s="2285"/>
      <c r="D6" s="2285"/>
      <c r="E6" s="2285"/>
      <c r="F6" s="2285"/>
      <c r="G6" s="2285"/>
      <c r="H6" s="2285"/>
    </row>
    <row r="7" spans="1:11" ht="63" customHeight="1" x14ac:dyDescent="0.3">
      <c r="A7" s="2286" t="s">
        <v>1038</v>
      </c>
      <c r="B7" s="2286"/>
      <c r="C7" s="2286"/>
      <c r="D7" s="2286"/>
      <c r="E7" s="2286"/>
      <c r="F7" s="2286"/>
      <c r="G7" s="2286"/>
      <c r="H7" s="2286"/>
      <c r="J7" s="1461" t="s">
        <v>1039</v>
      </c>
    </row>
    <row r="8" spans="1:11" s="1479" customFormat="1" ht="22.15" customHeight="1" x14ac:dyDescent="0.35">
      <c r="A8" s="1475"/>
      <c r="B8" s="1476"/>
      <c r="C8" s="1476"/>
      <c r="D8" s="1477" t="s">
        <v>1040</v>
      </c>
      <c r="E8" s="1476"/>
      <c r="F8" s="1476"/>
      <c r="G8" s="1478"/>
      <c r="H8" s="2287" t="s">
        <v>1041</v>
      </c>
    </row>
    <row r="9" spans="1:11" s="1479" customFormat="1" ht="22.15" customHeight="1" x14ac:dyDescent="0.35">
      <c r="A9" s="1475"/>
      <c r="B9" s="1476"/>
      <c r="C9" s="1476"/>
      <c r="D9" s="2279" t="s">
        <v>1042</v>
      </c>
      <c r="E9" s="2279"/>
      <c r="F9" s="2279"/>
      <c r="G9" s="1481">
        <v>1</v>
      </c>
      <c r="H9" s="2287"/>
      <c r="K9" s="2277"/>
    </row>
    <row r="10" spans="1:11" s="1479" customFormat="1" ht="22.15" customHeight="1" x14ac:dyDescent="0.35">
      <c r="A10" s="1475"/>
      <c r="B10" s="1476"/>
      <c r="C10" s="1476"/>
      <c r="D10" s="2278" t="s">
        <v>1043</v>
      </c>
      <c r="E10" s="2278"/>
      <c r="F10" s="2278"/>
      <c r="G10" s="1482">
        <v>2</v>
      </c>
      <c r="H10" s="2287"/>
      <c r="K10" s="2277"/>
    </row>
    <row r="11" spans="1:11" s="1479" customFormat="1" ht="22.15" customHeight="1" x14ac:dyDescent="0.35">
      <c r="A11" s="1475"/>
      <c r="B11" s="1476"/>
      <c r="C11" s="1476"/>
      <c r="D11" s="1480" t="s">
        <v>1044</v>
      </c>
      <c r="E11" s="1483"/>
      <c r="F11" s="1483"/>
      <c r="G11" s="1481">
        <v>3</v>
      </c>
      <c r="H11" s="2287"/>
      <c r="K11" s="2277"/>
    </row>
    <row r="12" spans="1:11" s="1479" customFormat="1" ht="22.15" customHeight="1" x14ac:dyDescent="0.35">
      <c r="A12" s="1475"/>
      <c r="B12" s="1476"/>
      <c r="C12" s="1476"/>
      <c r="D12" s="2279" t="s">
        <v>1045</v>
      </c>
      <c r="E12" s="2279"/>
      <c r="F12" s="2279"/>
      <c r="G12" s="1481">
        <v>4</v>
      </c>
      <c r="H12" s="2287"/>
      <c r="K12" s="2277"/>
    </row>
    <row r="13" spans="1:11" s="1479" customFormat="1" ht="22.15" customHeight="1" x14ac:dyDescent="0.35">
      <c r="A13" s="1484"/>
      <c r="B13" s="1485"/>
      <c r="C13" s="1485"/>
      <c r="D13" s="1486" t="s">
        <v>1046</v>
      </c>
      <c r="E13" s="1486"/>
      <c r="F13" s="1486"/>
      <c r="G13" s="1487">
        <v>5</v>
      </c>
      <c r="H13" s="2287"/>
      <c r="K13" s="2277"/>
    </row>
    <row r="14" spans="1:11" ht="40.5" customHeight="1" x14ac:dyDescent="0.3">
      <c r="A14" s="1488">
        <f>A1-0.01</f>
        <v>-11.01</v>
      </c>
      <c r="B14" s="2280" t="s">
        <v>1047</v>
      </c>
      <c r="C14" s="2280"/>
      <c r="D14" s="2280"/>
      <c r="E14" s="2280"/>
      <c r="F14" s="2280"/>
      <c r="G14" s="2280"/>
      <c r="H14" s="1489" t="s">
        <v>47</v>
      </c>
    </row>
    <row r="15" spans="1:11" ht="57" customHeight="1" x14ac:dyDescent="0.3">
      <c r="A15" s="1488">
        <f t="shared" ref="A15:A22" si="0">A14-0.01</f>
        <v>-11.02</v>
      </c>
      <c r="B15" s="2281" t="s">
        <v>1048</v>
      </c>
      <c r="C15" s="2281">
        <v>1</v>
      </c>
      <c r="D15" s="2281">
        <v>2</v>
      </c>
      <c r="E15" s="2281">
        <v>3</v>
      </c>
      <c r="F15" s="2281">
        <v>4</v>
      </c>
      <c r="G15" s="2281">
        <v>5</v>
      </c>
      <c r="H15" s="1490" t="s">
        <v>47</v>
      </c>
    </row>
    <row r="16" spans="1:11" ht="57.75" customHeight="1" x14ac:dyDescent="0.3">
      <c r="A16" s="1488">
        <f t="shared" si="0"/>
        <v>-11.03</v>
      </c>
      <c r="B16" s="2280" t="s">
        <v>1049</v>
      </c>
      <c r="C16" s="2280">
        <v>1</v>
      </c>
      <c r="D16" s="2280">
        <v>2</v>
      </c>
      <c r="E16" s="2280">
        <v>3</v>
      </c>
      <c r="F16" s="2280">
        <v>4</v>
      </c>
      <c r="G16" s="2280">
        <v>5</v>
      </c>
      <c r="H16" s="1490" t="s">
        <v>47</v>
      </c>
    </row>
    <row r="17" spans="1:8" ht="47.25" customHeight="1" x14ac:dyDescent="0.3">
      <c r="A17" s="1488">
        <f t="shared" si="0"/>
        <v>-11.04</v>
      </c>
      <c r="B17" s="2281" t="s">
        <v>1050</v>
      </c>
      <c r="C17" s="2281">
        <v>1</v>
      </c>
      <c r="D17" s="2281">
        <v>2</v>
      </c>
      <c r="E17" s="2281">
        <v>3</v>
      </c>
      <c r="F17" s="2281">
        <v>4</v>
      </c>
      <c r="G17" s="2281">
        <v>5</v>
      </c>
      <c r="H17" s="1490" t="s">
        <v>47</v>
      </c>
    </row>
    <row r="18" spans="1:8" ht="45" customHeight="1" x14ac:dyDescent="0.3">
      <c r="A18" s="1488">
        <f t="shared" si="0"/>
        <v>-11.049999999999999</v>
      </c>
      <c r="B18" s="2281" t="s">
        <v>1051</v>
      </c>
      <c r="C18" s="2281">
        <v>1</v>
      </c>
      <c r="D18" s="2281">
        <v>2</v>
      </c>
      <c r="E18" s="2281">
        <v>3</v>
      </c>
      <c r="F18" s="2281">
        <v>4</v>
      </c>
      <c r="G18" s="2281">
        <v>5</v>
      </c>
      <c r="H18" s="1490" t="s">
        <v>47</v>
      </c>
    </row>
    <row r="19" spans="1:8" ht="55.5" customHeight="1" x14ac:dyDescent="0.3">
      <c r="A19" s="1488">
        <f t="shared" si="0"/>
        <v>-11.059999999999999</v>
      </c>
      <c r="B19" s="2281" t="s">
        <v>1052</v>
      </c>
      <c r="C19" s="2281">
        <v>1</v>
      </c>
      <c r="D19" s="2281">
        <v>2</v>
      </c>
      <c r="E19" s="2281">
        <v>3</v>
      </c>
      <c r="F19" s="2281">
        <v>4</v>
      </c>
      <c r="G19" s="2281">
        <v>5</v>
      </c>
      <c r="H19" s="1490" t="s">
        <v>47</v>
      </c>
    </row>
    <row r="20" spans="1:8" ht="42.75" customHeight="1" x14ac:dyDescent="0.3">
      <c r="A20" s="1488">
        <f t="shared" si="0"/>
        <v>-11.069999999999999</v>
      </c>
      <c r="B20" s="2282" t="s">
        <v>1053</v>
      </c>
      <c r="C20" s="2282">
        <v>1</v>
      </c>
      <c r="D20" s="2282">
        <v>2</v>
      </c>
      <c r="E20" s="2282">
        <v>3</v>
      </c>
      <c r="F20" s="2282">
        <v>4</v>
      </c>
      <c r="G20" s="2282">
        <v>5</v>
      </c>
      <c r="H20" s="1490" t="s">
        <v>47</v>
      </c>
    </row>
    <row r="21" spans="1:8" ht="47.25" customHeight="1" x14ac:dyDescent="0.3">
      <c r="A21" s="1488">
        <f t="shared" si="0"/>
        <v>-11.079999999999998</v>
      </c>
      <c r="B21" s="2281" t="s">
        <v>1054</v>
      </c>
      <c r="C21" s="2281">
        <v>1</v>
      </c>
      <c r="D21" s="2281">
        <v>2</v>
      </c>
      <c r="E21" s="2281">
        <v>3</v>
      </c>
      <c r="F21" s="2281">
        <v>4</v>
      </c>
      <c r="G21" s="2281">
        <v>5</v>
      </c>
      <c r="H21" s="1490" t="s">
        <v>47</v>
      </c>
    </row>
    <row r="22" spans="1:8" ht="51" customHeight="1" x14ac:dyDescent="0.3">
      <c r="A22" s="1491">
        <f t="shared" si="0"/>
        <v>-11.089999999999998</v>
      </c>
      <c r="B22" s="2276" t="s">
        <v>1055</v>
      </c>
      <c r="C22" s="2276">
        <v>1</v>
      </c>
      <c r="D22" s="2276">
        <v>2</v>
      </c>
      <c r="E22" s="2276">
        <v>3</v>
      </c>
      <c r="F22" s="2276">
        <v>4</v>
      </c>
      <c r="G22" s="2276">
        <v>5</v>
      </c>
      <c r="H22" s="1492" t="s">
        <v>47</v>
      </c>
    </row>
  </sheetData>
  <sheetProtection selectLockedCells="1" selectUnlockedCells="1"/>
  <mergeCells count="18">
    <mergeCell ref="B1:H1"/>
    <mergeCell ref="A2:H2"/>
    <mergeCell ref="A6:H6"/>
    <mergeCell ref="A7:H7"/>
    <mergeCell ref="H8:H13"/>
    <mergeCell ref="D9:F9"/>
    <mergeCell ref="B22:G22"/>
    <mergeCell ref="K9:K13"/>
    <mergeCell ref="D10:F10"/>
    <mergeCell ref="D12:F12"/>
    <mergeCell ref="B14:G14"/>
    <mergeCell ref="B15:G15"/>
    <mergeCell ref="B16:G16"/>
    <mergeCell ref="B17:G17"/>
    <mergeCell ref="B18:G18"/>
    <mergeCell ref="B19:G19"/>
    <mergeCell ref="B20:G20"/>
    <mergeCell ref="B21:G21"/>
  </mergeCells>
  <printOptions horizontalCentered="1"/>
  <pageMargins left="0.39374999999999999" right="0.39374999999999999" top="0.39375000000000004" bottom="0.39375000000000004" header="3.9583333333333331E-2" footer="3.9583333333333331E-2"/>
  <pageSetup paperSize="9" scale="95" firstPageNumber="0" orientation="portrait" horizontalDpi="300" verticalDpi="300" r:id="rId1"/>
  <headerFooter alignWithMargins="0">
    <oddHeader>&amp;RF1: Evaluation des FOSA</oddHeader>
    <oddFooter>&amp;LSection 11: Autonomie&amp;R&amp;P /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80"/>
  <sheetViews>
    <sheetView view="pageBreakPreview" topLeftCell="A12" zoomScaleNormal="130" zoomScaleSheetLayoutView="100" workbookViewId="0">
      <selection activeCell="B18" sqref="B18:B19"/>
    </sheetView>
  </sheetViews>
  <sheetFormatPr defaultColWidth="10.81640625" defaultRowHeight="14" x14ac:dyDescent="0.3"/>
  <cols>
    <col min="1" max="1" width="8.7265625" style="1493" customWidth="1"/>
    <col min="2" max="2" width="40.54296875" style="1494" customWidth="1"/>
    <col min="3" max="3" width="7.26953125" style="1494" customWidth="1"/>
    <col min="4" max="4" width="12.7265625" style="1494" customWidth="1"/>
    <col min="5" max="5" width="3.7265625" style="1495" customWidth="1"/>
    <col min="6" max="6" width="2.26953125" style="1496" customWidth="1"/>
    <col min="7" max="7" width="9.26953125" style="1497" customWidth="1"/>
    <col min="8" max="8" width="6" style="1496" customWidth="1"/>
    <col min="9" max="9" width="19" style="1496" customWidth="1"/>
    <col min="10" max="16384" width="10.81640625" style="586"/>
  </cols>
  <sheetData>
    <row r="1" spans="1:10" s="1499" customFormat="1" ht="24" customHeight="1" x14ac:dyDescent="0.25">
      <c r="A1" s="1498">
        <f>-12</f>
        <v>-12</v>
      </c>
      <c r="B1" s="2311" t="s">
        <v>1056</v>
      </c>
      <c r="C1" s="2311"/>
      <c r="D1" s="2311"/>
      <c r="E1" s="2311"/>
      <c r="F1" s="2311"/>
      <c r="G1" s="2311"/>
      <c r="H1" s="2311"/>
      <c r="I1" s="2311"/>
    </row>
    <row r="2" spans="1:10" s="1501" customFormat="1" ht="60" customHeight="1" x14ac:dyDescent="0.25">
      <c r="A2" s="2312" t="s">
        <v>1057</v>
      </c>
      <c r="B2" s="2312"/>
      <c r="C2" s="2312"/>
      <c r="D2" s="2312"/>
      <c r="E2" s="2312"/>
      <c r="F2" s="2312"/>
      <c r="G2" s="2312"/>
      <c r="H2" s="2312"/>
      <c r="I2" s="2312"/>
      <c r="J2" s="1500"/>
    </row>
    <row r="3" spans="1:10" s="1501" customFormat="1" ht="30.75" customHeight="1" x14ac:dyDescent="0.25">
      <c r="A3" s="1502" t="s">
        <v>42</v>
      </c>
      <c r="B3" s="1503" t="s">
        <v>1058</v>
      </c>
      <c r="C3" s="1503"/>
      <c r="D3" s="1503"/>
      <c r="E3" s="1503"/>
      <c r="F3" s="1503"/>
      <c r="G3" s="1503"/>
      <c r="H3" s="2302" t="s">
        <v>1059</v>
      </c>
      <c r="I3" s="2302"/>
    </row>
    <row r="4" spans="1:10" s="1351" customFormat="1" ht="25.5" customHeight="1" x14ac:dyDescent="0.3">
      <c r="A4" s="2207">
        <v>-12.02</v>
      </c>
      <c r="B4" s="1980" t="s">
        <v>1060</v>
      </c>
      <c r="C4" s="2305" t="s">
        <v>627</v>
      </c>
      <c r="D4" s="2305"/>
      <c r="E4" s="502">
        <v>1</v>
      </c>
      <c r="F4" s="503"/>
      <c r="G4" s="1504"/>
      <c r="H4" s="2208" t="s">
        <v>47</v>
      </c>
      <c r="I4" s="2208"/>
    </row>
    <row r="5" spans="1:10" s="1351" customFormat="1" ht="27.75" customHeight="1" x14ac:dyDescent="0.3">
      <c r="A5" s="2207"/>
      <c r="B5" s="1980"/>
      <c r="C5" s="1995" t="s">
        <v>678</v>
      </c>
      <c r="D5" s="1995"/>
      <c r="E5" s="506">
        <v>2</v>
      </c>
      <c r="F5" s="531"/>
      <c r="G5" s="1505"/>
      <c r="H5" s="2208"/>
      <c r="I5" s="2208"/>
    </row>
    <row r="6" spans="1:10" s="1351" customFormat="1" ht="20.25" customHeight="1" x14ac:dyDescent="0.3">
      <c r="A6" s="2207">
        <v>-12.04</v>
      </c>
      <c r="B6" s="1986" t="s">
        <v>1061</v>
      </c>
      <c r="C6" s="2305" t="s">
        <v>627</v>
      </c>
      <c r="D6" s="2305"/>
      <c r="E6" s="502">
        <v>1</v>
      </c>
      <c r="F6" s="503"/>
      <c r="G6" s="1504"/>
      <c r="H6" s="2208" t="s">
        <v>47</v>
      </c>
      <c r="I6" s="2208"/>
    </row>
    <row r="7" spans="1:10" s="1351" customFormat="1" ht="45" customHeight="1" x14ac:dyDescent="0.3">
      <c r="A7" s="2207"/>
      <c r="B7" s="1986"/>
      <c r="C7" s="1995" t="s">
        <v>678</v>
      </c>
      <c r="D7" s="1995"/>
      <c r="E7" s="506">
        <v>2</v>
      </c>
      <c r="F7" s="531" t="s">
        <v>83</v>
      </c>
      <c r="G7" s="1506" t="str">
        <f>A13</f>
        <v>(12.09a)</v>
      </c>
      <c r="H7" s="2208"/>
      <c r="I7" s="2208"/>
    </row>
    <row r="8" spans="1:10" s="1351" customFormat="1" ht="20.25" customHeight="1" x14ac:dyDescent="0.3">
      <c r="A8" s="1975">
        <f>A6-0.01</f>
        <v>-12.049999999999999</v>
      </c>
      <c r="B8" s="2304" t="s">
        <v>1062</v>
      </c>
      <c r="C8" s="2305" t="s">
        <v>627</v>
      </c>
      <c r="D8" s="2305"/>
      <c r="E8" s="502">
        <v>1</v>
      </c>
      <c r="F8" s="503"/>
      <c r="G8" s="1504"/>
      <c r="H8" s="2262" t="s">
        <v>50</v>
      </c>
      <c r="I8" s="2262"/>
    </row>
    <row r="9" spans="1:10" s="1351" customFormat="1" ht="20.25" customHeight="1" x14ac:dyDescent="0.3">
      <c r="A9" s="1975"/>
      <c r="B9" s="2304"/>
      <c r="C9" s="2308" t="s">
        <v>1063</v>
      </c>
      <c r="D9" s="2308"/>
      <c r="E9" s="1507">
        <v>2</v>
      </c>
      <c r="F9" s="1508"/>
      <c r="G9" s="1509"/>
      <c r="H9" s="2262"/>
      <c r="I9" s="2262"/>
    </row>
    <row r="10" spans="1:10" s="1351" customFormat="1" ht="33" customHeight="1" x14ac:dyDescent="0.3">
      <c r="A10" s="1975"/>
      <c r="B10" s="2304"/>
      <c r="C10" s="1995" t="s">
        <v>678</v>
      </c>
      <c r="D10" s="1995"/>
      <c r="E10" s="506">
        <v>3</v>
      </c>
      <c r="F10" s="531"/>
      <c r="G10" s="1506"/>
      <c r="H10" s="2262"/>
      <c r="I10" s="2262"/>
    </row>
    <row r="11" spans="1:10" s="1351" customFormat="1" ht="20.25" customHeight="1" x14ac:dyDescent="0.3">
      <c r="A11" s="1975">
        <f>A8-0.01</f>
        <v>-12.059999999999999</v>
      </c>
      <c r="B11" s="2304" t="s">
        <v>1064</v>
      </c>
      <c r="C11" s="2305" t="s">
        <v>627</v>
      </c>
      <c r="D11" s="2305"/>
      <c r="E11" s="592">
        <v>1</v>
      </c>
      <c r="F11" s="593"/>
      <c r="G11" s="593"/>
      <c r="H11" s="2262" t="s">
        <v>47</v>
      </c>
      <c r="I11" s="2262"/>
    </row>
    <row r="12" spans="1:10" s="1351" customFormat="1" ht="51.75" customHeight="1" x14ac:dyDescent="0.3">
      <c r="A12" s="1975"/>
      <c r="B12" s="2304"/>
      <c r="C12" s="1995" t="s">
        <v>678</v>
      </c>
      <c r="D12" s="1995"/>
      <c r="E12" s="595">
        <v>2</v>
      </c>
      <c r="F12" s="1510" t="s">
        <v>83</v>
      </c>
      <c r="G12" s="1511" t="str">
        <f>A13</f>
        <v>(12.09a)</v>
      </c>
      <c r="H12" s="2262"/>
      <c r="I12" s="2262"/>
    </row>
    <row r="13" spans="1:10" s="1351" customFormat="1" ht="20.25" customHeight="1" x14ac:dyDescent="0.3">
      <c r="A13" s="1975" t="s">
        <v>1065</v>
      </c>
      <c r="B13" s="2309" t="s">
        <v>1066</v>
      </c>
      <c r="C13" s="2305" t="s">
        <v>1067</v>
      </c>
      <c r="D13" s="2305"/>
      <c r="E13" s="1512">
        <v>1</v>
      </c>
      <c r="F13" s="1513"/>
      <c r="G13" s="1514"/>
      <c r="H13" s="2262" t="s">
        <v>47</v>
      </c>
      <c r="I13" s="2262"/>
    </row>
    <row r="14" spans="1:10" s="1351" customFormat="1" ht="39.75" customHeight="1" x14ac:dyDescent="0.3">
      <c r="A14" s="1975"/>
      <c r="B14" s="2309"/>
      <c r="C14" s="2310" t="s">
        <v>1068</v>
      </c>
      <c r="D14" s="2310"/>
      <c r="E14" s="1515">
        <v>2</v>
      </c>
      <c r="F14" s="1516"/>
      <c r="G14" s="1497"/>
      <c r="H14" s="2262"/>
      <c r="I14" s="2262"/>
    </row>
    <row r="15" spans="1:10" s="1351" customFormat="1" ht="34.5" customHeight="1" x14ac:dyDescent="0.3">
      <c r="A15" s="1975"/>
      <c r="B15" s="2309"/>
      <c r="C15" s="1995" t="s">
        <v>678</v>
      </c>
      <c r="D15" s="1995"/>
      <c r="E15" s="595">
        <v>3</v>
      </c>
      <c r="F15" s="1510"/>
      <c r="G15" s="1517"/>
      <c r="H15" s="2262"/>
      <c r="I15" s="2262"/>
    </row>
    <row r="16" spans="1:10" s="1351" customFormat="1" ht="20.25" customHeight="1" x14ac:dyDescent="0.3">
      <c r="A16" s="2306">
        <v>-12.1</v>
      </c>
      <c r="B16" s="2307" t="s">
        <v>1069</v>
      </c>
      <c r="C16" s="2305" t="s">
        <v>627</v>
      </c>
      <c r="D16" s="2305"/>
      <c r="E16" s="1512">
        <v>1</v>
      </c>
      <c r="F16" s="1513"/>
      <c r="G16" s="1514"/>
      <c r="H16" s="2262" t="s">
        <v>47</v>
      </c>
      <c r="I16" s="2262"/>
    </row>
    <row r="17" spans="1:14" s="1351" customFormat="1" ht="32.25" customHeight="1" x14ac:dyDescent="0.3">
      <c r="A17" s="2306"/>
      <c r="B17" s="2307"/>
      <c r="C17" s="1995" t="s">
        <v>678</v>
      </c>
      <c r="D17" s="1995"/>
      <c r="E17" s="595">
        <v>2</v>
      </c>
      <c r="F17" s="1510"/>
      <c r="G17" s="1517"/>
      <c r="H17" s="2262"/>
      <c r="I17" s="2262"/>
    </row>
    <row r="18" spans="1:14" s="1351" customFormat="1" ht="26.25" customHeight="1" x14ac:dyDescent="0.3">
      <c r="A18" s="2001">
        <v>-12.11</v>
      </c>
      <c r="B18" s="2270" t="s">
        <v>1070</v>
      </c>
      <c r="C18" s="2305" t="s">
        <v>627</v>
      </c>
      <c r="D18" s="2305"/>
      <c r="E18" s="592">
        <v>1</v>
      </c>
      <c r="F18" s="593"/>
      <c r="G18" s="1518"/>
      <c r="H18" s="2262" t="s">
        <v>47</v>
      </c>
      <c r="I18" s="2262"/>
    </row>
    <row r="19" spans="1:14" s="1351" customFormat="1" ht="75" customHeight="1" x14ac:dyDescent="0.3">
      <c r="A19" s="2001"/>
      <c r="B19" s="2270"/>
      <c r="C19" s="1995" t="s">
        <v>678</v>
      </c>
      <c r="D19" s="1995"/>
      <c r="E19" s="595">
        <v>2</v>
      </c>
      <c r="F19" s="1510"/>
      <c r="G19" s="1517"/>
      <c r="H19" s="2262"/>
      <c r="I19" s="2262"/>
    </row>
    <row r="20" spans="1:14" s="1351" customFormat="1" ht="26.25" customHeight="1" x14ac:dyDescent="0.3">
      <c r="A20" s="513">
        <v>-12.12</v>
      </c>
      <c r="B20" s="2304" t="s">
        <v>1071</v>
      </c>
      <c r="C20" s="2305" t="s">
        <v>627</v>
      </c>
      <c r="D20" s="2305"/>
      <c r="E20" s="592">
        <v>1</v>
      </c>
      <c r="F20" s="593"/>
      <c r="G20" s="1518"/>
      <c r="H20" s="2262" t="s">
        <v>47</v>
      </c>
      <c r="I20" s="2262"/>
    </row>
    <row r="21" spans="1:14" s="1351" customFormat="1" ht="45.75" customHeight="1" x14ac:dyDescent="0.3">
      <c r="A21" s="583"/>
      <c r="B21" s="2304"/>
      <c r="C21" s="1995" t="s">
        <v>678</v>
      </c>
      <c r="D21" s="1995"/>
      <c r="E21" s="595">
        <v>2</v>
      </c>
      <c r="F21" s="1510"/>
      <c r="G21" s="1517"/>
      <c r="H21" s="2262"/>
      <c r="I21" s="2262"/>
    </row>
    <row r="22" spans="1:14" s="1351" customFormat="1" ht="26.25" customHeight="1" x14ac:dyDescent="0.3">
      <c r="A22" s="513">
        <v>-12.13</v>
      </c>
      <c r="B22" s="1986" t="s">
        <v>1072</v>
      </c>
      <c r="C22" s="2305" t="s">
        <v>627</v>
      </c>
      <c r="D22" s="2305"/>
      <c r="E22" s="592">
        <v>1</v>
      </c>
      <c r="F22" s="593"/>
      <c r="G22" s="1518"/>
      <c r="H22" s="2262" t="s">
        <v>47</v>
      </c>
      <c r="I22" s="2262"/>
    </row>
    <row r="23" spans="1:14" s="1351" customFormat="1" ht="45.75" customHeight="1" x14ac:dyDescent="0.3">
      <c r="A23" s="583"/>
      <c r="B23" s="1986"/>
      <c r="C23" s="1995" t="s">
        <v>678</v>
      </c>
      <c r="D23" s="1995"/>
      <c r="E23" s="595">
        <v>2</v>
      </c>
      <c r="F23" s="1510"/>
      <c r="G23" s="1517"/>
      <c r="H23" s="2262"/>
      <c r="I23" s="2262"/>
    </row>
    <row r="24" spans="1:14" s="1351" customFormat="1" ht="26.25" customHeight="1" x14ac:dyDescent="0.3">
      <c r="A24" s="513">
        <v>-12.14</v>
      </c>
      <c r="B24" s="2304" t="s">
        <v>1073</v>
      </c>
      <c r="C24" s="2305" t="s">
        <v>627</v>
      </c>
      <c r="D24" s="2305"/>
      <c r="E24" s="592">
        <v>1</v>
      </c>
      <c r="F24" s="593"/>
      <c r="G24" s="1518"/>
      <c r="H24" s="2262" t="s">
        <v>47</v>
      </c>
      <c r="I24" s="2262"/>
    </row>
    <row r="25" spans="1:14" s="1351" customFormat="1" ht="45" customHeight="1" x14ac:dyDescent="0.3">
      <c r="A25" s="583"/>
      <c r="B25" s="2304"/>
      <c r="C25" s="1995" t="s">
        <v>678</v>
      </c>
      <c r="D25" s="1995"/>
      <c r="E25" s="595">
        <v>2</v>
      </c>
      <c r="F25" s="1510"/>
      <c r="G25" s="1517"/>
      <c r="H25" s="2262"/>
      <c r="I25" s="2262"/>
    </row>
    <row r="26" spans="1:14" s="1501" customFormat="1" ht="30" customHeight="1" x14ac:dyDescent="0.25">
      <c r="A26" s="513">
        <v>-12.15</v>
      </c>
      <c r="B26" s="2304" t="s">
        <v>1074</v>
      </c>
      <c r="C26" s="2305" t="s">
        <v>627</v>
      </c>
      <c r="D26" s="2305"/>
      <c r="E26" s="592">
        <v>1</v>
      </c>
      <c r="F26" s="593"/>
      <c r="G26" s="1518"/>
      <c r="H26" s="2262" t="s">
        <v>47</v>
      </c>
      <c r="I26" s="2262"/>
    </row>
    <row r="27" spans="1:14" s="1351" customFormat="1" ht="36.75" customHeight="1" x14ac:dyDescent="0.3">
      <c r="A27" s="583"/>
      <c r="B27" s="2304"/>
      <c r="C27" s="1995" t="s">
        <v>678</v>
      </c>
      <c r="D27" s="1995"/>
      <c r="E27" s="595">
        <v>2</v>
      </c>
      <c r="F27" s="1510"/>
      <c r="G27" s="1517"/>
      <c r="H27" s="2262"/>
      <c r="I27" s="2262"/>
    </row>
    <row r="28" spans="1:14" s="1351" customFormat="1" ht="48.75" customHeight="1" x14ac:dyDescent="0.3">
      <c r="A28" s="1519" t="s">
        <v>216</v>
      </c>
      <c r="B28" s="1520" t="s">
        <v>1075</v>
      </c>
      <c r="C28" s="1521"/>
      <c r="D28" s="1521"/>
      <c r="E28" s="1521"/>
      <c r="F28" s="1521"/>
      <c r="G28" s="1521"/>
      <c r="H28" s="2302" t="s">
        <v>1059</v>
      </c>
      <c r="I28" s="2302"/>
      <c r="K28" s="1351" t="str">
        <f>UPPER(J28)</f>
        <v/>
      </c>
    </row>
    <row r="29" spans="1:14" s="1351" customFormat="1" ht="24.75" customHeight="1" x14ac:dyDescent="0.3">
      <c r="A29" s="1975">
        <v>-12.17</v>
      </c>
      <c r="B29" s="2265" t="s">
        <v>1076</v>
      </c>
      <c r="C29" s="2290" t="s">
        <v>329</v>
      </c>
      <c r="D29" s="2290"/>
      <c r="E29" s="1522">
        <v>1</v>
      </c>
      <c r="F29" s="1523"/>
      <c r="G29" s="1524"/>
      <c r="H29" s="2262" t="s">
        <v>47</v>
      </c>
      <c r="I29" s="2262"/>
    </row>
    <row r="30" spans="1:14" s="1351" customFormat="1" ht="26.25" customHeight="1" x14ac:dyDescent="0.3">
      <c r="A30" s="1975"/>
      <c r="B30" s="2265"/>
      <c r="C30" s="2292" t="s">
        <v>221</v>
      </c>
      <c r="D30" s="2292"/>
      <c r="E30" s="1525">
        <v>2</v>
      </c>
      <c r="F30" s="1526"/>
      <c r="G30" s="1527"/>
      <c r="H30" s="2262"/>
      <c r="I30" s="2262"/>
    </row>
    <row r="31" spans="1:14" s="1351" customFormat="1" ht="47.25" customHeight="1" x14ac:dyDescent="0.3">
      <c r="A31" s="1975"/>
      <c r="B31" s="2265"/>
      <c r="C31" s="2303" t="s">
        <v>40</v>
      </c>
      <c r="D31" s="2303"/>
      <c r="E31" s="1528">
        <v>3</v>
      </c>
      <c r="F31" s="1529"/>
      <c r="G31" s="1530"/>
      <c r="H31" s="2262"/>
      <c r="I31" s="2262"/>
    </row>
    <row r="32" spans="1:14" ht="51.75" customHeight="1" x14ac:dyDescent="0.3">
      <c r="A32" s="2298">
        <f>A29-0.01</f>
        <v>-12.18</v>
      </c>
      <c r="B32" s="1531" t="s">
        <v>1077</v>
      </c>
      <c r="C32" s="1532" t="s">
        <v>89</v>
      </c>
      <c r="D32" s="1533" t="s">
        <v>1078</v>
      </c>
      <c r="E32" s="1534"/>
      <c r="F32" s="1534"/>
      <c r="G32" s="1535"/>
      <c r="H32" s="2006" t="s">
        <v>47</v>
      </c>
      <c r="I32" s="2006"/>
      <c r="K32" s="1536"/>
      <c r="L32" s="1536"/>
      <c r="M32" s="1536"/>
      <c r="N32" s="1536"/>
    </row>
    <row r="33" spans="1:14" ht="26.25" customHeight="1" x14ac:dyDescent="0.3">
      <c r="A33" s="2298"/>
      <c r="B33" s="2299" t="s">
        <v>1079</v>
      </c>
      <c r="C33" s="1532" t="s">
        <v>103</v>
      </c>
      <c r="D33" s="1533" t="s">
        <v>1080</v>
      </c>
      <c r="E33" s="1534"/>
      <c r="F33" s="1534"/>
      <c r="G33" s="1535"/>
      <c r="H33" s="2000" t="s">
        <v>47</v>
      </c>
      <c r="I33" s="2000"/>
      <c r="K33" s="1536"/>
      <c r="L33" s="1536"/>
      <c r="M33" s="1536"/>
      <c r="N33" s="1536"/>
    </row>
    <row r="34" spans="1:14" ht="41.25" customHeight="1" x14ac:dyDescent="0.3">
      <c r="A34" s="2298"/>
      <c r="B34" s="2299"/>
      <c r="C34" s="1537" t="s">
        <v>92</v>
      </c>
      <c r="D34" s="1533" t="s">
        <v>1081</v>
      </c>
      <c r="E34" s="1533"/>
      <c r="F34" s="1533"/>
      <c r="G34" s="1538"/>
      <c r="H34" s="2000" t="s">
        <v>47</v>
      </c>
      <c r="I34" s="2000"/>
      <c r="K34" s="1536"/>
      <c r="L34" s="1536"/>
      <c r="M34" s="1536"/>
      <c r="N34" s="1536"/>
    </row>
    <row r="35" spans="1:14" ht="36.75" customHeight="1" x14ac:dyDescent="0.3">
      <c r="A35" s="2298"/>
      <c r="B35" s="1539" t="s">
        <v>1082</v>
      </c>
      <c r="C35" s="1537" t="s">
        <v>107</v>
      </c>
      <c r="D35" s="2300" t="s">
        <v>1083</v>
      </c>
      <c r="E35" s="2300"/>
      <c r="F35" s="2300"/>
      <c r="G35" s="2300"/>
      <c r="H35" s="2000" t="s">
        <v>47</v>
      </c>
      <c r="I35" s="2000"/>
      <c r="K35" s="1536"/>
      <c r="L35" s="1536"/>
      <c r="M35" s="1536"/>
      <c r="N35" s="1536"/>
    </row>
    <row r="36" spans="1:14" ht="16.5" customHeight="1" x14ac:dyDescent="0.3">
      <c r="A36" s="2298"/>
      <c r="B36" s="1539" t="s">
        <v>1084</v>
      </c>
      <c r="C36" s="1540" t="s">
        <v>109</v>
      </c>
      <c r="D36" s="2301" t="s">
        <v>1085</v>
      </c>
      <c r="E36" s="2301"/>
      <c r="F36" s="2301"/>
      <c r="G36" s="2301"/>
      <c r="H36" s="2000" t="s">
        <v>47</v>
      </c>
      <c r="I36" s="2000"/>
    </row>
    <row r="37" spans="1:14" ht="28.5" customHeight="1" x14ac:dyDescent="0.3">
      <c r="A37" s="2298"/>
      <c r="B37" s="1539" t="s">
        <v>1086</v>
      </c>
      <c r="C37" s="1541" t="s">
        <v>111</v>
      </c>
      <c r="D37" s="2053" t="s">
        <v>1087</v>
      </c>
      <c r="E37" s="2053"/>
      <c r="F37" s="2053"/>
      <c r="G37" s="2053"/>
      <c r="H37" s="2010" t="s">
        <v>47</v>
      </c>
      <c r="I37" s="2010"/>
    </row>
    <row r="38" spans="1:14" s="1351" customFormat="1" ht="30.75" customHeight="1" x14ac:dyDescent="0.3">
      <c r="A38" s="2001">
        <f>A32-0.01</f>
        <v>-12.19</v>
      </c>
      <c r="B38" s="2294" t="s">
        <v>1088</v>
      </c>
      <c r="C38" s="2295" t="s">
        <v>1089</v>
      </c>
      <c r="D38" s="2295"/>
      <c r="E38" s="1542">
        <v>1</v>
      </c>
      <c r="F38" s="1543"/>
      <c r="G38" s="1544"/>
      <c r="H38" s="2291" t="s">
        <v>47</v>
      </c>
      <c r="I38" s="2291"/>
    </row>
    <row r="39" spans="1:14" s="1351" customFormat="1" ht="30.75" customHeight="1" x14ac:dyDescent="0.3">
      <c r="A39" s="2001"/>
      <c r="B39" s="2294"/>
      <c r="C39" s="2296" t="s">
        <v>1090</v>
      </c>
      <c r="D39" s="2296"/>
      <c r="E39" s="1545">
        <v>2</v>
      </c>
      <c r="F39" s="1546"/>
      <c r="G39" s="1547"/>
      <c r="H39" s="2291"/>
      <c r="I39" s="2291"/>
    </row>
    <row r="40" spans="1:14" s="1351" customFormat="1" ht="41.25" customHeight="1" x14ac:dyDescent="0.3">
      <c r="A40" s="2001"/>
      <c r="B40" s="2294"/>
      <c r="C40" s="2297" t="s">
        <v>1091</v>
      </c>
      <c r="D40" s="2297"/>
      <c r="E40" s="1548">
        <v>3</v>
      </c>
      <c r="F40" s="1549"/>
      <c r="G40" s="1550"/>
      <c r="H40" s="2291"/>
      <c r="I40" s="2291"/>
    </row>
    <row r="41" spans="1:14" s="1351" customFormat="1" ht="24.75" customHeight="1" x14ac:dyDescent="0.3">
      <c r="A41" s="2001">
        <f>A38-0.01</f>
        <v>-12.2</v>
      </c>
      <c r="B41" s="2268" t="s">
        <v>1092</v>
      </c>
      <c r="C41" s="2290" t="s">
        <v>329</v>
      </c>
      <c r="D41" s="2290"/>
      <c r="E41" s="1522">
        <v>1</v>
      </c>
      <c r="F41" s="1523"/>
      <c r="G41" s="1524"/>
      <c r="H41" s="2291" t="s">
        <v>47</v>
      </c>
      <c r="I41" s="2291"/>
    </row>
    <row r="42" spans="1:14" s="1351" customFormat="1" ht="26.25" customHeight="1" x14ac:dyDescent="0.3">
      <c r="A42" s="2001"/>
      <c r="B42" s="2268"/>
      <c r="C42" s="2292" t="s">
        <v>40</v>
      </c>
      <c r="D42" s="2292"/>
      <c r="E42" s="1525">
        <v>2</v>
      </c>
      <c r="F42" s="1526"/>
      <c r="G42" s="1527"/>
      <c r="H42" s="2291"/>
      <c r="I42" s="2291"/>
    </row>
    <row r="43" spans="1:14" ht="39.75" customHeight="1" x14ac:dyDescent="0.3">
      <c r="A43" s="1551" t="s">
        <v>701</v>
      </c>
      <c r="B43" s="1552" t="s">
        <v>1093</v>
      </c>
      <c r="C43" s="1553"/>
      <c r="D43" s="1554"/>
      <c r="E43" s="1555"/>
      <c r="F43" s="1556"/>
      <c r="G43" s="1557"/>
      <c r="H43" s="2293" t="s">
        <v>1059</v>
      </c>
      <c r="I43" s="2293"/>
    </row>
    <row r="44" spans="1:14" ht="36" customHeight="1" x14ac:dyDescent="0.3">
      <c r="A44" s="2289" t="s">
        <v>1094</v>
      </c>
      <c r="B44" s="2289"/>
      <c r="C44" s="2289"/>
      <c r="D44" s="2289"/>
      <c r="E44" s="2289"/>
      <c r="F44" s="2289"/>
      <c r="G44" s="2289"/>
      <c r="H44" s="2289"/>
      <c r="I44" s="2289"/>
    </row>
    <row r="45" spans="1:14" ht="19.5" customHeight="1" x14ac:dyDescent="0.3">
      <c r="A45" s="2207">
        <f>A41-0.01</f>
        <v>-12.209999999999999</v>
      </c>
      <c r="B45" s="1986" t="s">
        <v>1095</v>
      </c>
      <c r="C45" s="1981" t="s">
        <v>677</v>
      </c>
      <c r="D45" s="1981"/>
      <c r="E45" s="1558">
        <v>1</v>
      </c>
      <c r="F45" s="593"/>
      <c r="G45" s="594"/>
      <c r="H45" s="2208" t="s">
        <v>47</v>
      </c>
      <c r="I45" s="2208"/>
    </row>
    <row r="46" spans="1:14" ht="42" customHeight="1" x14ac:dyDescent="0.3">
      <c r="A46" s="2207"/>
      <c r="B46" s="1986"/>
      <c r="C46" s="1982" t="s">
        <v>678</v>
      </c>
      <c r="D46" s="1982"/>
      <c r="E46" s="1559">
        <v>2</v>
      </c>
      <c r="F46" s="1510"/>
      <c r="G46" s="1560"/>
      <c r="H46" s="2208"/>
      <c r="I46" s="2208"/>
    </row>
    <row r="47" spans="1:14" ht="29.25" customHeight="1" x14ac:dyDescent="0.3">
      <c r="A47" s="656">
        <f>(A45-0.01)</f>
        <v>-12.219999999999999</v>
      </c>
      <c r="B47" s="1986" t="s">
        <v>1096</v>
      </c>
      <c r="C47" s="1981" t="s">
        <v>1097</v>
      </c>
      <c r="D47" s="1981"/>
      <c r="E47" s="1558">
        <v>1</v>
      </c>
      <c r="F47" s="593"/>
      <c r="G47" s="594"/>
      <c r="H47" s="2208" t="s">
        <v>47</v>
      </c>
      <c r="I47" s="2208"/>
    </row>
    <row r="48" spans="1:14" ht="24.75" customHeight="1" x14ac:dyDescent="0.3">
      <c r="A48" s="1561"/>
      <c r="B48" s="1986"/>
      <c r="C48" s="1982" t="s">
        <v>678</v>
      </c>
      <c r="D48" s="1982"/>
      <c r="E48" s="1559">
        <v>2</v>
      </c>
      <c r="F48" s="1510"/>
      <c r="G48" s="1560"/>
      <c r="H48" s="2208"/>
      <c r="I48" s="2208"/>
    </row>
    <row r="49" spans="1:9" ht="12.75" customHeight="1" x14ac:dyDescent="0.3">
      <c r="A49" s="2029">
        <f>A47-0.01</f>
        <v>-12.229999999999999</v>
      </c>
      <c r="B49" s="1986" t="s">
        <v>1098</v>
      </c>
      <c r="C49" s="1981" t="s">
        <v>1097</v>
      </c>
      <c r="D49" s="1981"/>
      <c r="E49" s="572">
        <v>1</v>
      </c>
      <c r="F49" s="503"/>
      <c r="G49" s="504"/>
      <c r="H49" s="2208" t="s">
        <v>47</v>
      </c>
      <c r="I49" s="2208"/>
    </row>
    <row r="50" spans="1:9" ht="37.9" customHeight="1" x14ac:dyDescent="0.3">
      <c r="A50" s="2029"/>
      <c r="B50" s="1986"/>
      <c r="C50" s="1982" t="s">
        <v>678</v>
      </c>
      <c r="D50" s="1982"/>
      <c r="E50" s="563">
        <v>2</v>
      </c>
      <c r="F50" s="531"/>
      <c r="G50" s="532"/>
      <c r="H50" s="2208"/>
      <c r="I50" s="2208"/>
    </row>
    <row r="51" spans="1:9" ht="22.5" customHeight="1" x14ac:dyDescent="0.3">
      <c r="A51" s="2029">
        <f>A49-0.01</f>
        <v>-12.239999999999998</v>
      </c>
      <c r="B51" s="1986" t="s">
        <v>1099</v>
      </c>
      <c r="C51" s="1981" t="s">
        <v>1100</v>
      </c>
      <c r="D51" s="1981"/>
      <c r="E51" s="572">
        <v>1</v>
      </c>
      <c r="F51" s="503"/>
      <c r="G51" s="504"/>
      <c r="H51" s="2208" t="s">
        <v>47</v>
      </c>
      <c r="I51" s="2208"/>
    </row>
    <row r="52" spans="1:9" ht="27" customHeight="1" x14ac:dyDescent="0.3">
      <c r="A52" s="2029"/>
      <c r="B52" s="1986"/>
      <c r="C52" s="1982" t="s">
        <v>678</v>
      </c>
      <c r="D52" s="1982"/>
      <c r="E52" s="563">
        <v>2</v>
      </c>
      <c r="F52" s="531"/>
      <c r="G52" s="532"/>
      <c r="H52" s="2208"/>
      <c r="I52" s="2208"/>
    </row>
    <row r="53" spans="1:9" ht="12.75" customHeight="1" x14ac:dyDescent="0.3">
      <c r="A53" s="2029">
        <f>A51-0.01</f>
        <v>-12.249999999999998</v>
      </c>
      <c r="B53" s="1986" t="s">
        <v>1101</v>
      </c>
      <c r="C53" s="1981" t="s">
        <v>1097</v>
      </c>
      <c r="D53" s="1981"/>
      <c r="E53" s="572">
        <v>1</v>
      </c>
      <c r="F53" s="503"/>
      <c r="G53" s="504"/>
      <c r="H53" s="2208" t="s">
        <v>47</v>
      </c>
      <c r="I53" s="2208"/>
    </row>
    <row r="54" spans="1:9" ht="21" customHeight="1" x14ac:dyDescent="0.3">
      <c r="A54" s="2029"/>
      <c r="B54" s="1986"/>
      <c r="C54" s="1982" t="s">
        <v>678</v>
      </c>
      <c r="D54" s="1982"/>
      <c r="E54" s="563">
        <v>2</v>
      </c>
      <c r="F54" s="531"/>
      <c r="G54" s="532"/>
      <c r="H54" s="2208"/>
      <c r="I54" s="2208"/>
    </row>
    <row r="55" spans="1:9" ht="12.75" customHeight="1" x14ac:dyDescent="0.3">
      <c r="A55" s="2029">
        <f>A53-0.01</f>
        <v>-12.259999999999998</v>
      </c>
      <c r="B55" s="1986" t="s">
        <v>1102</v>
      </c>
      <c r="C55" s="1981" t="s">
        <v>1097</v>
      </c>
      <c r="D55" s="1981"/>
      <c r="E55" s="572">
        <v>1</v>
      </c>
      <c r="F55" s="503"/>
      <c r="G55" s="504"/>
      <c r="H55" s="2208" t="s">
        <v>47</v>
      </c>
      <c r="I55" s="2208"/>
    </row>
    <row r="56" spans="1:9" ht="27.75" customHeight="1" x14ac:dyDescent="0.3">
      <c r="A56" s="2029"/>
      <c r="B56" s="1986"/>
      <c r="C56" s="1982" t="s">
        <v>678</v>
      </c>
      <c r="D56" s="1982"/>
      <c r="E56" s="563">
        <v>2</v>
      </c>
      <c r="F56" s="531"/>
      <c r="G56" s="532"/>
      <c r="H56" s="2208"/>
      <c r="I56" s="2208"/>
    </row>
    <row r="57" spans="1:9" ht="12.75" customHeight="1" x14ac:dyDescent="0.3">
      <c r="A57" s="2029">
        <f>A55-0.01</f>
        <v>-12.269999999999998</v>
      </c>
      <c r="B57" s="1980" t="s">
        <v>1103</v>
      </c>
      <c r="C57" s="1981" t="s">
        <v>1097</v>
      </c>
      <c r="D57" s="1981"/>
      <c r="E57" s="572">
        <v>1</v>
      </c>
      <c r="F57" s="503"/>
      <c r="G57" s="504"/>
      <c r="H57" s="2208" t="s">
        <v>47</v>
      </c>
      <c r="I57" s="2208"/>
    </row>
    <row r="58" spans="1:9" ht="21.75" customHeight="1" x14ac:dyDescent="0.3">
      <c r="A58" s="2029"/>
      <c r="B58" s="1980"/>
      <c r="C58" s="1982" t="s">
        <v>678</v>
      </c>
      <c r="D58" s="1982"/>
      <c r="E58" s="563">
        <v>2</v>
      </c>
      <c r="F58" s="531"/>
      <c r="G58" s="532"/>
      <c r="H58" s="2208"/>
      <c r="I58" s="2208"/>
    </row>
    <row r="59" spans="1:9" ht="12.75" customHeight="1" x14ac:dyDescent="0.3">
      <c r="A59" s="2029">
        <f>A57-0.01</f>
        <v>-12.279999999999998</v>
      </c>
      <c r="B59" s="1980" t="s">
        <v>1104</v>
      </c>
      <c r="C59" s="1981" t="s">
        <v>1097</v>
      </c>
      <c r="D59" s="1981"/>
      <c r="E59" s="572">
        <v>1</v>
      </c>
      <c r="F59" s="503"/>
      <c r="G59" s="504"/>
      <c r="H59" s="2208" t="s">
        <v>47</v>
      </c>
      <c r="I59" s="2208"/>
    </row>
    <row r="60" spans="1:9" ht="21" customHeight="1" x14ac:dyDescent="0.3">
      <c r="A60" s="2029"/>
      <c r="B60" s="1980"/>
      <c r="C60" s="1982" t="s">
        <v>678</v>
      </c>
      <c r="D60" s="1982"/>
      <c r="E60" s="563">
        <v>2</v>
      </c>
      <c r="F60" s="531"/>
      <c r="G60" s="532"/>
      <c r="H60" s="2208"/>
      <c r="I60" s="2208"/>
    </row>
    <row r="61" spans="1:9" ht="12.75" customHeight="1" x14ac:dyDescent="0.3">
      <c r="A61" s="2029">
        <f>A59-0.01</f>
        <v>-12.289999999999997</v>
      </c>
      <c r="B61" s="1980" t="s">
        <v>1105</v>
      </c>
      <c r="C61" s="1981" t="s">
        <v>677</v>
      </c>
      <c r="D61" s="1981"/>
      <c r="E61" s="572">
        <v>1</v>
      </c>
      <c r="F61" s="503"/>
      <c r="G61" s="504"/>
      <c r="H61" s="2208" t="s">
        <v>47</v>
      </c>
      <c r="I61" s="2208"/>
    </row>
    <row r="62" spans="1:9" ht="20.25" customHeight="1" x14ac:dyDescent="0.3">
      <c r="A62" s="2029"/>
      <c r="B62" s="1980"/>
      <c r="C62" s="1982" t="s">
        <v>678</v>
      </c>
      <c r="D62" s="1982"/>
      <c r="E62" s="563">
        <v>2</v>
      </c>
      <c r="F62" s="531"/>
      <c r="G62" s="532"/>
      <c r="H62" s="2208"/>
      <c r="I62" s="2208"/>
    </row>
    <row r="63" spans="1:9" ht="12.75" customHeight="1" x14ac:dyDescent="0.3">
      <c r="A63" s="2029">
        <f>A61-0.01</f>
        <v>-12.299999999999997</v>
      </c>
      <c r="B63" s="1986" t="s">
        <v>1106</v>
      </c>
      <c r="C63" s="1981" t="s">
        <v>1097</v>
      </c>
      <c r="D63" s="1981"/>
      <c r="E63" s="1558">
        <v>1</v>
      </c>
      <c r="F63" s="593"/>
      <c r="G63" s="594"/>
      <c r="H63" s="2208" t="s">
        <v>47</v>
      </c>
      <c r="I63" s="2208"/>
    </row>
    <row r="64" spans="1:9" ht="30" customHeight="1" x14ac:dyDescent="0.3">
      <c r="A64" s="2029"/>
      <c r="B64" s="1986"/>
      <c r="C64" s="1982" t="s">
        <v>678</v>
      </c>
      <c r="D64" s="1982"/>
      <c r="E64" s="1559">
        <v>2</v>
      </c>
      <c r="F64" s="1510"/>
      <c r="G64" s="1560"/>
      <c r="H64" s="2208"/>
      <c r="I64" s="2208"/>
    </row>
    <row r="65" spans="1:9" ht="13.5" customHeight="1" x14ac:dyDescent="0.3">
      <c r="A65" s="2029">
        <f>A63-0.01</f>
        <v>-12.309999999999997</v>
      </c>
      <c r="B65" s="1986" t="s">
        <v>1107</v>
      </c>
      <c r="C65" s="1981" t="s">
        <v>1097</v>
      </c>
      <c r="D65" s="1981"/>
      <c r="E65" s="1558">
        <v>1</v>
      </c>
      <c r="F65" s="593"/>
      <c r="G65" s="594"/>
      <c r="H65" s="2208" t="s">
        <v>47</v>
      </c>
      <c r="I65" s="2208"/>
    </row>
    <row r="66" spans="1:9" ht="27.75" customHeight="1" x14ac:dyDescent="0.3">
      <c r="A66" s="2029"/>
      <c r="B66" s="1986"/>
      <c r="C66" s="1982" t="s">
        <v>678</v>
      </c>
      <c r="D66" s="1982"/>
      <c r="E66" s="1559">
        <v>2</v>
      </c>
      <c r="F66" s="1510"/>
      <c r="G66" s="1560"/>
      <c r="H66" s="2208"/>
      <c r="I66" s="2208"/>
    </row>
    <row r="67" spans="1:9" ht="18.75" customHeight="1" x14ac:dyDescent="0.3">
      <c r="A67" s="2029">
        <f>A65-0.01</f>
        <v>-12.319999999999997</v>
      </c>
      <c r="B67" s="1986" t="s">
        <v>1108</v>
      </c>
      <c r="C67" s="1981" t="s">
        <v>1097</v>
      </c>
      <c r="D67" s="1981"/>
      <c r="E67" s="1558">
        <v>1</v>
      </c>
      <c r="F67" s="593"/>
      <c r="G67" s="594"/>
      <c r="H67" s="2208" t="s">
        <v>47</v>
      </c>
      <c r="I67" s="2208"/>
    </row>
    <row r="68" spans="1:9" ht="29.25" customHeight="1" x14ac:dyDescent="0.3">
      <c r="A68" s="2029"/>
      <c r="B68" s="1986"/>
      <c r="C68" s="1982" t="s">
        <v>678</v>
      </c>
      <c r="D68" s="1982"/>
      <c r="E68" s="1559">
        <v>2</v>
      </c>
      <c r="F68" s="1510"/>
      <c r="G68" s="1560"/>
      <c r="H68" s="2208"/>
      <c r="I68" s="2208"/>
    </row>
    <row r="69" spans="1:9" ht="12.75" customHeight="1" x14ac:dyDescent="0.3">
      <c r="A69" s="2029">
        <f>A67-0.01</f>
        <v>-12.329999999999997</v>
      </c>
      <c r="B69" s="1986" t="s">
        <v>1109</v>
      </c>
      <c r="C69" s="1981" t="s">
        <v>1097</v>
      </c>
      <c r="D69" s="1981"/>
      <c r="E69" s="1558">
        <v>1</v>
      </c>
      <c r="F69" s="593"/>
      <c r="G69" s="594"/>
      <c r="H69" s="2208" t="s">
        <v>47</v>
      </c>
      <c r="I69" s="2208"/>
    </row>
    <row r="70" spans="1:9" ht="18.75" customHeight="1" x14ac:dyDescent="0.3">
      <c r="A70" s="2029"/>
      <c r="B70" s="1986"/>
      <c r="C70" s="1982" t="s">
        <v>678</v>
      </c>
      <c r="D70" s="1982"/>
      <c r="E70" s="1559">
        <v>2</v>
      </c>
      <c r="F70" s="1510"/>
      <c r="G70" s="1560"/>
      <c r="H70" s="2208"/>
      <c r="I70" s="2208"/>
    </row>
    <row r="71" spans="1:9" ht="12.75" customHeight="1" x14ac:dyDescent="0.3">
      <c r="A71" s="2029">
        <f>A69-0.01</f>
        <v>-12.339999999999996</v>
      </c>
      <c r="B71" s="1980" t="s">
        <v>1110</v>
      </c>
      <c r="C71" s="1981" t="s">
        <v>1097</v>
      </c>
      <c r="D71" s="1981"/>
      <c r="E71" s="1558">
        <v>1</v>
      </c>
      <c r="F71" s="593"/>
      <c r="G71" s="594"/>
      <c r="H71" s="2208" t="s">
        <v>47</v>
      </c>
      <c r="I71" s="2208"/>
    </row>
    <row r="72" spans="1:9" ht="26.25" customHeight="1" x14ac:dyDescent="0.3">
      <c r="A72" s="2029"/>
      <c r="B72" s="1980"/>
      <c r="C72" s="2288" t="s">
        <v>678</v>
      </c>
      <c r="D72" s="2288"/>
      <c r="E72" s="1559">
        <v>2</v>
      </c>
      <c r="F72" s="1510"/>
      <c r="G72" s="1560"/>
      <c r="H72" s="2208"/>
      <c r="I72" s="2208"/>
    </row>
    <row r="73" spans="1:9" ht="12.75" customHeight="1" x14ac:dyDescent="0.3">
      <c r="A73" s="2029">
        <f>A71-0.01</f>
        <v>-12.349999999999996</v>
      </c>
      <c r="B73" s="1980" t="s">
        <v>1111</v>
      </c>
      <c r="C73" s="1981" t="s">
        <v>1097</v>
      </c>
      <c r="D73" s="1981"/>
      <c r="E73" s="1558">
        <v>1</v>
      </c>
      <c r="F73" s="593"/>
      <c r="G73" s="594"/>
      <c r="H73" s="2208" t="s">
        <v>47</v>
      </c>
      <c r="I73" s="2208"/>
    </row>
    <row r="74" spans="1:9" ht="27.75" customHeight="1" x14ac:dyDescent="0.3">
      <c r="A74" s="2029"/>
      <c r="B74" s="1980"/>
      <c r="C74" s="1982" t="s">
        <v>678</v>
      </c>
      <c r="D74" s="1982"/>
      <c r="E74" s="1559">
        <v>2</v>
      </c>
      <c r="F74" s="1510"/>
      <c r="G74" s="1560"/>
      <c r="H74" s="2208"/>
      <c r="I74" s="2208"/>
    </row>
    <row r="75" spans="1:9" ht="14.25" customHeight="1" x14ac:dyDescent="0.3">
      <c r="A75" s="2029">
        <f>A73-0.01</f>
        <v>-12.359999999999996</v>
      </c>
      <c r="B75" s="1986" t="s">
        <v>1112</v>
      </c>
      <c r="C75" s="1993" t="s">
        <v>1097</v>
      </c>
      <c r="D75" s="1993"/>
      <c r="E75" s="1562">
        <v>1</v>
      </c>
      <c r="F75" s="1563"/>
      <c r="G75" s="1564"/>
      <c r="H75" s="2208" t="s">
        <v>47</v>
      </c>
      <c r="I75" s="2208"/>
    </row>
    <row r="76" spans="1:9" ht="24" customHeight="1" x14ac:dyDescent="0.3">
      <c r="A76" s="2029"/>
      <c r="B76" s="1986"/>
      <c r="C76" s="1182" t="s">
        <v>678</v>
      </c>
      <c r="D76" s="1565"/>
      <c r="E76" s="1559">
        <v>2</v>
      </c>
      <c r="F76" s="1510"/>
      <c r="G76" s="1560"/>
      <c r="H76" s="2208"/>
      <c r="I76" s="2208"/>
    </row>
    <row r="77" spans="1:9" ht="14.25" customHeight="1" x14ac:dyDescent="0.3">
      <c r="A77" s="2029">
        <f>A73-0.01</f>
        <v>-12.359999999999996</v>
      </c>
      <c r="B77" s="1986" t="s">
        <v>1113</v>
      </c>
      <c r="C77" s="1993" t="s">
        <v>1097</v>
      </c>
      <c r="D77" s="1993"/>
      <c r="E77" s="1562">
        <v>1</v>
      </c>
      <c r="F77" s="1563"/>
      <c r="G77" s="1564"/>
      <c r="H77" s="2208" t="s">
        <v>47</v>
      </c>
      <c r="I77" s="2208"/>
    </row>
    <row r="78" spans="1:9" ht="17.25" customHeight="1" x14ac:dyDescent="0.3">
      <c r="A78" s="2029"/>
      <c r="B78" s="1986"/>
      <c r="C78" s="2288" t="s">
        <v>678</v>
      </c>
      <c r="D78" s="2288"/>
      <c r="E78" s="1559">
        <v>2</v>
      </c>
      <c r="F78" s="1510"/>
      <c r="G78" s="1560"/>
      <c r="H78" s="2208"/>
      <c r="I78" s="2208"/>
    </row>
    <row r="79" spans="1:9" ht="14.25" customHeight="1" x14ac:dyDescent="0.3">
      <c r="A79" s="2029">
        <f>A75-0.01</f>
        <v>-12.369999999999996</v>
      </c>
      <c r="B79" s="1986" t="s">
        <v>1114</v>
      </c>
      <c r="C79" s="1993" t="s">
        <v>1097</v>
      </c>
      <c r="D79" s="1993"/>
      <c r="E79" s="1562">
        <v>1</v>
      </c>
      <c r="F79" s="1563"/>
      <c r="G79" s="1564"/>
      <c r="H79" s="2208" t="s">
        <v>47</v>
      </c>
      <c r="I79" s="2208"/>
    </row>
    <row r="80" spans="1:9" ht="17.25" customHeight="1" x14ac:dyDescent="0.3">
      <c r="A80" s="2029"/>
      <c r="B80" s="1986"/>
      <c r="C80" s="2288" t="s">
        <v>678</v>
      </c>
      <c r="D80" s="2288"/>
      <c r="E80" s="1559">
        <v>2</v>
      </c>
      <c r="F80" s="1510"/>
      <c r="G80" s="1560"/>
      <c r="H80" s="2208"/>
      <c r="I80" s="2208"/>
    </row>
  </sheetData>
  <sheetProtection selectLockedCells="1" selectUnlockedCells="1"/>
  <mergeCells count="175">
    <mergeCell ref="B1:I1"/>
    <mergeCell ref="A2:I2"/>
    <mergeCell ref="H3:I3"/>
    <mergeCell ref="A4:A5"/>
    <mergeCell ref="B4:B5"/>
    <mergeCell ref="C4:D4"/>
    <mergeCell ref="H4:I5"/>
    <mergeCell ref="C5:D5"/>
    <mergeCell ref="A6:A7"/>
    <mergeCell ref="B6:B7"/>
    <mergeCell ref="C6:D6"/>
    <mergeCell ref="H6:I7"/>
    <mergeCell ref="C7:D7"/>
    <mergeCell ref="A8:A10"/>
    <mergeCell ref="B8:B10"/>
    <mergeCell ref="C8:D8"/>
    <mergeCell ref="H8:I10"/>
    <mergeCell ref="C9:D9"/>
    <mergeCell ref="A13:A15"/>
    <mergeCell ref="B13:B15"/>
    <mergeCell ref="C13:D13"/>
    <mergeCell ref="H13:I15"/>
    <mergeCell ref="C14:D14"/>
    <mergeCell ref="C15:D15"/>
    <mergeCell ref="C10:D10"/>
    <mergeCell ref="A11:A12"/>
    <mergeCell ref="B11:B12"/>
    <mergeCell ref="C11:D11"/>
    <mergeCell ref="H11:I12"/>
    <mergeCell ref="C12:D12"/>
    <mergeCell ref="B20:B21"/>
    <mergeCell ref="C20:D20"/>
    <mergeCell ref="H20:I21"/>
    <mergeCell ref="C21:D21"/>
    <mergeCell ref="B22:B23"/>
    <mergeCell ref="C22:D22"/>
    <mergeCell ref="H22:I23"/>
    <mergeCell ref="C23:D23"/>
    <mergeCell ref="A16:A17"/>
    <mergeCell ref="B16:B17"/>
    <mergeCell ref="C16:D16"/>
    <mergeCell ref="H16:I17"/>
    <mergeCell ref="C17:D17"/>
    <mergeCell ref="A18:A19"/>
    <mergeCell ref="B18:B19"/>
    <mergeCell ref="C18:D18"/>
    <mergeCell ref="H18:I19"/>
    <mergeCell ref="C19:D19"/>
    <mergeCell ref="H28:I28"/>
    <mergeCell ref="A29:A31"/>
    <mergeCell ref="B29:B31"/>
    <mergeCell ref="C29:D29"/>
    <mergeCell ref="H29:I31"/>
    <mergeCell ref="C30:D30"/>
    <mergeCell ref="C31:D31"/>
    <mergeCell ref="B24:B25"/>
    <mergeCell ref="C24:D24"/>
    <mergeCell ref="H24:I25"/>
    <mergeCell ref="C25:D25"/>
    <mergeCell ref="B26:B27"/>
    <mergeCell ref="C26:D26"/>
    <mergeCell ref="H26:I27"/>
    <mergeCell ref="C27:D27"/>
    <mergeCell ref="H37:I37"/>
    <mergeCell ref="A38:A40"/>
    <mergeCell ref="B38:B40"/>
    <mergeCell ref="C38:D38"/>
    <mergeCell ref="H38:I40"/>
    <mergeCell ref="C39:D39"/>
    <mergeCell ref="C40:D40"/>
    <mergeCell ref="A32:A37"/>
    <mergeCell ref="H32:I32"/>
    <mergeCell ref="B33:B34"/>
    <mergeCell ref="H33:I33"/>
    <mergeCell ref="H34:I34"/>
    <mergeCell ref="D35:G35"/>
    <mergeCell ref="H35:I35"/>
    <mergeCell ref="D36:G36"/>
    <mergeCell ref="H36:I36"/>
    <mergeCell ref="D37:G37"/>
    <mergeCell ref="A44:I44"/>
    <mergeCell ref="A45:A46"/>
    <mergeCell ref="B45:B46"/>
    <mergeCell ref="C45:D45"/>
    <mergeCell ref="H45:I46"/>
    <mergeCell ref="C46:D46"/>
    <mergeCell ref="A41:A42"/>
    <mergeCell ref="B41:B42"/>
    <mergeCell ref="C41:D41"/>
    <mergeCell ref="H41:I42"/>
    <mergeCell ref="C42:D42"/>
    <mergeCell ref="H43:I43"/>
    <mergeCell ref="B47:B48"/>
    <mergeCell ref="C47:D47"/>
    <mergeCell ref="H47:I48"/>
    <mergeCell ref="C48:D48"/>
    <mergeCell ref="A49:A50"/>
    <mergeCell ref="B49:B50"/>
    <mergeCell ref="C49:D49"/>
    <mergeCell ref="H49:I50"/>
    <mergeCell ref="C50:D50"/>
    <mergeCell ref="A51:A52"/>
    <mergeCell ref="B51:B52"/>
    <mergeCell ref="C51:D51"/>
    <mergeCell ref="H51:I52"/>
    <mergeCell ref="C52:D52"/>
    <mergeCell ref="A53:A54"/>
    <mergeCell ref="B53:B54"/>
    <mergeCell ref="C53:D53"/>
    <mergeCell ref="H53:I54"/>
    <mergeCell ref="C54:D54"/>
    <mergeCell ref="A55:A56"/>
    <mergeCell ref="B55:B56"/>
    <mergeCell ref="C55:D55"/>
    <mergeCell ref="H55:I56"/>
    <mergeCell ref="C56:D56"/>
    <mergeCell ref="A57:A58"/>
    <mergeCell ref="B57:B58"/>
    <mergeCell ref="C57:D57"/>
    <mergeCell ref="H57:I58"/>
    <mergeCell ref="C58:D58"/>
    <mergeCell ref="A59:A60"/>
    <mergeCell ref="B59:B60"/>
    <mergeCell ref="C59:D59"/>
    <mergeCell ref="H59:I60"/>
    <mergeCell ref="C60:D60"/>
    <mergeCell ref="A61:A62"/>
    <mergeCell ref="B61:B62"/>
    <mergeCell ref="C61:D61"/>
    <mergeCell ref="H61:I62"/>
    <mergeCell ref="C62:D62"/>
    <mergeCell ref="A63:A64"/>
    <mergeCell ref="B63:B64"/>
    <mergeCell ref="C63:D63"/>
    <mergeCell ref="H63:I64"/>
    <mergeCell ref="C64:D64"/>
    <mergeCell ref="A65:A66"/>
    <mergeCell ref="B65:B66"/>
    <mergeCell ref="C65:D65"/>
    <mergeCell ref="H65:I66"/>
    <mergeCell ref="C66:D66"/>
    <mergeCell ref="A67:A68"/>
    <mergeCell ref="B67:B68"/>
    <mergeCell ref="C67:D67"/>
    <mergeCell ref="H67:I68"/>
    <mergeCell ref="C68:D68"/>
    <mergeCell ref="A69:A70"/>
    <mergeCell ref="B69:B70"/>
    <mergeCell ref="C69:D69"/>
    <mergeCell ref="H69:I70"/>
    <mergeCell ref="C70:D70"/>
    <mergeCell ref="A71:A72"/>
    <mergeCell ref="B71:B72"/>
    <mergeCell ref="C71:D71"/>
    <mergeCell ref="H71:I72"/>
    <mergeCell ref="C72:D72"/>
    <mergeCell ref="A73:A74"/>
    <mergeCell ref="B73:B74"/>
    <mergeCell ref="C73:D73"/>
    <mergeCell ref="H73:I74"/>
    <mergeCell ref="C74:D74"/>
    <mergeCell ref="A79:A80"/>
    <mergeCell ref="B79:B80"/>
    <mergeCell ref="C79:D79"/>
    <mergeCell ref="H79:I80"/>
    <mergeCell ref="C80:D80"/>
    <mergeCell ref="A75:A76"/>
    <mergeCell ref="B75:B76"/>
    <mergeCell ref="C75:D75"/>
    <mergeCell ref="H75:I76"/>
    <mergeCell ref="A77:A78"/>
    <mergeCell ref="B77:B78"/>
    <mergeCell ref="C77:D77"/>
    <mergeCell ref="H77:I78"/>
    <mergeCell ref="C78:D78"/>
  </mergeCells>
  <printOptions horizontalCentered="1"/>
  <pageMargins left="0.39374999999999999" right="0.39374999999999999" top="0.39375000000000004" bottom="0.39375000000000004" header="3.9583333333333331E-2" footer="3.9583333333333331E-2"/>
  <pageSetup paperSize="9" scale="58" firstPageNumber="0" orientation="portrait" horizontalDpi="300" verticalDpi="300" r:id="rId1"/>
  <headerFooter alignWithMargins="0">
    <oddHeader>&amp;RF1: Evaluation des FOSA</oddHeader>
    <oddFooter>&amp;LSection 12: Observation Directe&amp;R&amp;P / &amp;N</oddFooter>
  </headerFooter>
  <rowBreaks count="1" manualBreakCount="1">
    <brk id="27"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89"/>
  <sheetViews>
    <sheetView view="pageBreakPreview" topLeftCell="A46" zoomScaleNormal="130" zoomScaleSheetLayoutView="100" workbookViewId="0">
      <selection activeCell="H12" sqref="H12:I12"/>
    </sheetView>
  </sheetViews>
  <sheetFormatPr defaultColWidth="9.08984375" defaultRowHeight="12.5" x14ac:dyDescent="0.25"/>
  <cols>
    <col min="1" max="1" width="8.26953125" style="1566" customWidth="1"/>
    <col min="2" max="2" width="41.453125" style="1567" customWidth="1"/>
    <col min="3" max="3" width="8.7265625" style="1568" customWidth="1"/>
    <col min="4" max="4" width="11.26953125" style="1568" customWidth="1"/>
    <col min="5" max="5" width="5.26953125" style="1568" customWidth="1"/>
    <col min="6" max="6" width="8.26953125" style="1568" customWidth="1"/>
    <col min="7" max="7" width="13.7265625" style="1568" customWidth="1"/>
    <col min="8" max="8" width="13.453125" style="1567" customWidth="1"/>
    <col min="9" max="9" width="17.7265625" style="1567" customWidth="1"/>
    <col min="10" max="10" width="7.453125" style="1567" customWidth="1"/>
    <col min="11" max="16384" width="9.08984375" style="1567"/>
  </cols>
  <sheetData>
    <row r="1" spans="1:13" s="499" customFormat="1" ht="30" customHeight="1" x14ac:dyDescent="0.25">
      <c r="A1" s="494">
        <f>-13</f>
        <v>-13</v>
      </c>
      <c r="B1" s="495" t="s">
        <v>1115</v>
      </c>
      <c r="C1" s="1569"/>
      <c r="D1" s="1569"/>
      <c r="E1" s="1569"/>
      <c r="F1" s="1569"/>
      <c r="G1" s="1570"/>
      <c r="H1" s="2326"/>
      <c r="I1" s="2326"/>
      <c r="J1" s="1571"/>
      <c r="K1" s="1572"/>
      <c r="L1" s="1572"/>
    </row>
    <row r="2" spans="1:13" s="849" customFormat="1" ht="48.75" customHeight="1" x14ac:dyDescent="0.25">
      <c r="A2" s="2327" t="s">
        <v>1116</v>
      </c>
      <c r="B2" s="2327"/>
      <c r="C2" s="2327"/>
      <c r="D2" s="2327"/>
      <c r="E2" s="2327"/>
      <c r="F2" s="2327"/>
      <c r="G2" s="2327"/>
      <c r="H2" s="2327"/>
      <c r="I2" s="2327"/>
      <c r="J2" s="1573"/>
      <c r="K2" s="922"/>
      <c r="L2" s="848"/>
    </row>
    <row r="3" spans="1:13" s="176" customFormat="1" ht="26.25" customHeight="1" x14ac:dyDescent="0.3">
      <c r="A3" s="1574" t="s">
        <v>42</v>
      </c>
      <c r="B3" s="2328" t="s">
        <v>1117</v>
      </c>
      <c r="C3" s="2328"/>
      <c r="D3" s="2328"/>
      <c r="E3" s="2328"/>
      <c r="F3" s="2328"/>
      <c r="G3" s="2328"/>
      <c r="H3" s="2329" t="s">
        <v>1059</v>
      </c>
      <c r="I3" s="2329"/>
      <c r="J3" s="1575"/>
    </row>
    <row r="4" spans="1:13" s="373" customFormat="1" ht="39" customHeight="1" x14ac:dyDescent="0.25">
      <c r="A4" s="1576">
        <v>-13.02</v>
      </c>
      <c r="B4" s="2330" t="s">
        <v>1118</v>
      </c>
      <c r="C4" s="2330"/>
      <c r="D4" s="2330"/>
      <c r="E4" s="2330"/>
      <c r="F4" s="2330"/>
      <c r="G4" s="2330"/>
      <c r="H4" s="2331" t="s">
        <v>1119</v>
      </c>
      <c r="I4" s="2331" t="s">
        <v>1119</v>
      </c>
      <c r="J4" s="1577"/>
      <c r="K4" s="922"/>
      <c r="L4" s="922"/>
    </row>
    <row r="5" spans="1:13" s="1578" customFormat="1" ht="15.5" x14ac:dyDescent="0.3">
      <c r="A5" s="276">
        <v>1</v>
      </c>
      <c r="B5" s="337" t="s">
        <v>1120</v>
      </c>
      <c r="C5" s="258"/>
      <c r="D5" s="258"/>
      <c r="E5" s="258"/>
      <c r="F5" s="258"/>
      <c r="G5" s="422"/>
      <c r="H5" s="2313" t="s">
        <v>289</v>
      </c>
      <c r="I5" s="2313" t="s">
        <v>289</v>
      </c>
      <c r="J5" s="427"/>
      <c r="K5" s="427"/>
      <c r="L5" s="427"/>
      <c r="M5" s="427"/>
    </row>
    <row r="6" spans="1:13" s="1578" customFormat="1" ht="15.5" x14ac:dyDescent="0.3">
      <c r="A6" s="262">
        <v>2</v>
      </c>
      <c r="B6" s="337" t="s">
        <v>1121</v>
      </c>
      <c r="C6" s="258"/>
      <c r="D6" s="258"/>
      <c r="E6" s="258"/>
      <c r="F6" s="258"/>
      <c r="G6" s="422"/>
      <c r="H6" s="2313" t="s">
        <v>289</v>
      </c>
      <c r="I6" s="2313" t="s">
        <v>289</v>
      </c>
      <c r="J6" s="427"/>
      <c r="K6" s="427"/>
      <c r="L6" s="427"/>
      <c r="M6" s="427"/>
    </row>
    <row r="7" spans="1:13" s="1578" customFormat="1" ht="15.5" x14ac:dyDescent="0.3">
      <c r="A7" s="262">
        <v>3</v>
      </c>
      <c r="B7" s="337" t="s">
        <v>1122</v>
      </c>
      <c r="C7" s="258"/>
      <c r="D7" s="258"/>
      <c r="E7" s="258"/>
      <c r="F7" s="258"/>
      <c r="G7" s="422"/>
      <c r="H7" s="2313" t="s">
        <v>289</v>
      </c>
      <c r="I7" s="2313" t="s">
        <v>289</v>
      </c>
      <c r="J7" s="427"/>
      <c r="K7" s="427"/>
      <c r="L7" s="427"/>
      <c r="M7" s="427"/>
    </row>
    <row r="8" spans="1:13" s="1578" customFormat="1" ht="15.5" x14ac:dyDescent="0.25">
      <c r="A8" s="262">
        <v>4</v>
      </c>
      <c r="B8" s="337" t="s">
        <v>1123</v>
      </c>
      <c r="C8" s="258"/>
      <c r="D8" s="258"/>
      <c r="E8" s="258"/>
      <c r="F8" s="258"/>
      <c r="G8" s="422"/>
      <c r="H8" s="2313" t="s">
        <v>289</v>
      </c>
      <c r="I8" s="2313" t="s">
        <v>289</v>
      </c>
      <c r="J8" s="1579"/>
      <c r="K8" s="1580"/>
      <c r="L8" s="1580"/>
      <c r="M8" s="1581"/>
    </row>
    <row r="9" spans="1:13" s="1578" customFormat="1" ht="15.5" x14ac:dyDescent="0.3">
      <c r="A9" s="262">
        <v>5</v>
      </c>
      <c r="B9" s="337" t="s">
        <v>1124</v>
      </c>
      <c r="C9" s="258"/>
      <c r="D9" s="258"/>
      <c r="E9" s="258"/>
      <c r="F9" s="258"/>
      <c r="G9" s="422"/>
      <c r="H9" s="2313" t="s">
        <v>289</v>
      </c>
      <c r="I9" s="2313" t="s">
        <v>289</v>
      </c>
      <c r="J9" s="427"/>
      <c r="K9" s="427"/>
      <c r="L9" s="427"/>
      <c r="M9" s="427"/>
    </row>
    <row r="10" spans="1:13" s="1578" customFormat="1" ht="15.5" x14ac:dyDescent="0.3">
      <c r="A10" s="262">
        <v>6</v>
      </c>
      <c r="B10" s="337" t="s">
        <v>1125</v>
      </c>
      <c r="C10" s="258"/>
      <c r="D10" s="258"/>
      <c r="E10" s="258"/>
      <c r="F10" s="258"/>
      <c r="G10" s="422"/>
      <c r="H10" s="2313" t="s">
        <v>289</v>
      </c>
      <c r="I10" s="2313" t="s">
        <v>289</v>
      </c>
      <c r="J10" s="427"/>
      <c r="K10" s="427"/>
      <c r="L10" s="427"/>
      <c r="M10" s="427"/>
    </row>
    <row r="11" spans="1:13" s="1578" customFormat="1" ht="15.5" x14ac:dyDescent="0.25">
      <c r="A11" s="262">
        <v>7</v>
      </c>
      <c r="B11" s="337" t="s">
        <v>1126</v>
      </c>
      <c r="C11" s="258"/>
      <c r="D11" s="258"/>
      <c r="E11" s="258"/>
      <c r="F11" s="258"/>
      <c r="G11" s="422"/>
      <c r="H11" s="2313" t="s">
        <v>289</v>
      </c>
      <c r="I11" s="2313" t="s">
        <v>289</v>
      </c>
      <c r="J11" s="1579"/>
      <c r="K11" s="1580"/>
      <c r="L11" s="1580"/>
      <c r="M11" s="1581"/>
    </row>
    <row r="12" spans="1:13" s="1578" customFormat="1" ht="15.5" x14ac:dyDescent="0.25">
      <c r="A12" s="262">
        <v>8</v>
      </c>
      <c r="B12" s="337" t="s">
        <v>1127</v>
      </c>
      <c r="C12" s="258"/>
      <c r="D12" s="258"/>
      <c r="E12" s="258"/>
      <c r="F12" s="258"/>
      <c r="G12" s="422"/>
      <c r="H12" s="2313" t="s">
        <v>289</v>
      </c>
      <c r="I12" s="2313" t="s">
        <v>289</v>
      </c>
    </row>
    <row r="13" spans="1:13" s="1578" customFormat="1" ht="15.5" x14ac:dyDescent="0.35">
      <c r="A13" s="1582">
        <v>9</v>
      </c>
      <c r="B13" s="1583" t="s">
        <v>1128</v>
      </c>
      <c r="C13" s="258"/>
      <c r="D13" s="258"/>
      <c r="E13" s="258"/>
      <c r="F13" s="258"/>
      <c r="G13" s="422"/>
      <c r="H13" s="2313" t="s">
        <v>289</v>
      </c>
      <c r="I13" s="2313" t="s">
        <v>289</v>
      </c>
    </row>
    <row r="14" spans="1:13" s="1578" customFormat="1" ht="15.5" x14ac:dyDescent="0.35">
      <c r="A14" s="1584">
        <v>10</v>
      </c>
      <c r="B14" s="337" t="s">
        <v>1129</v>
      </c>
      <c r="C14" s="258"/>
      <c r="D14" s="258"/>
      <c r="E14" s="258"/>
      <c r="F14" s="258"/>
      <c r="G14" s="422"/>
      <c r="H14" s="2313" t="s">
        <v>289</v>
      </c>
      <c r="I14" s="2313" t="s">
        <v>289</v>
      </c>
    </row>
    <row r="15" spans="1:13" s="428" customFormat="1" ht="15.5" x14ac:dyDescent="0.25">
      <c r="A15" s="262">
        <v>11</v>
      </c>
      <c r="B15" s="337" t="s">
        <v>1130</v>
      </c>
      <c r="C15" s="258"/>
      <c r="D15" s="258"/>
      <c r="E15" s="258"/>
      <c r="F15" s="258"/>
      <c r="G15" s="422"/>
      <c r="H15" s="2313" t="s">
        <v>289</v>
      </c>
      <c r="I15" s="2313" t="s">
        <v>289</v>
      </c>
    </row>
    <row r="16" spans="1:13" s="428" customFormat="1" ht="15.5" x14ac:dyDescent="0.25">
      <c r="A16" s="262">
        <v>12</v>
      </c>
      <c r="B16" s="337" t="s">
        <v>1131</v>
      </c>
      <c r="C16" s="258"/>
      <c r="D16" s="258"/>
      <c r="E16" s="258"/>
      <c r="F16" s="258"/>
      <c r="G16" s="422"/>
      <c r="H16" s="2313" t="s">
        <v>289</v>
      </c>
      <c r="I16" s="2313" t="s">
        <v>289</v>
      </c>
    </row>
    <row r="17" spans="1:12" s="428" customFormat="1" ht="15.5" x14ac:dyDescent="0.35">
      <c r="A17" s="1585">
        <v>13</v>
      </c>
      <c r="B17" s="1583" t="s">
        <v>1132</v>
      </c>
      <c r="C17" s="258"/>
      <c r="D17" s="258"/>
      <c r="E17" s="258"/>
      <c r="F17" s="258"/>
      <c r="G17" s="422"/>
      <c r="H17" s="2313" t="s">
        <v>289</v>
      </c>
      <c r="I17" s="2313" t="s">
        <v>289</v>
      </c>
    </row>
    <row r="18" spans="1:12" s="428" customFormat="1" ht="15.5" x14ac:dyDescent="0.25">
      <c r="A18" s="262">
        <v>14</v>
      </c>
      <c r="B18" s="1586" t="s">
        <v>1133</v>
      </c>
      <c r="C18" s="1587"/>
      <c r="D18" s="1587"/>
      <c r="E18" s="1587"/>
      <c r="F18" s="1587"/>
      <c r="G18" s="1588"/>
      <c r="H18" s="2313" t="s">
        <v>289</v>
      </c>
      <c r="I18" s="2313" t="s">
        <v>289</v>
      </c>
    </row>
    <row r="19" spans="1:12" s="428" customFormat="1" ht="15.5" x14ac:dyDescent="0.35">
      <c r="A19" s="1582">
        <v>15</v>
      </c>
      <c r="B19" s="1586" t="s">
        <v>1134</v>
      </c>
      <c r="C19" s="1587"/>
      <c r="D19" s="1587"/>
      <c r="E19" s="1587"/>
      <c r="F19" s="1587"/>
      <c r="G19" s="1588"/>
      <c r="H19" s="2313" t="s">
        <v>289</v>
      </c>
      <c r="I19" s="2313" t="s">
        <v>289</v>
      </c>
    </row>
    <row r="20" spans="1:12" s="428" customFormat="1" ht="15.5" x14ac:dyDescent="0.25">
      <c r="A20" s="262">
        <v>16</v>
      </c>
      <c r="B20" s="337" t="s">
        <v>1135</v>
      </c>
      <c r="C20" s="1587"/>
      <c r="D20" s="1587"/>
      <c r="E20" s="1587"/>
      <c r="F20" s="1587"/>
      <c r="G20" s="1588"/>
      <c r="H20" s="2313" t="s">
        <v>289</v>
      </c>
      <c r="I20" s="2313" t="s">
        <v>289</v>
      </c>
    </row>
    <row r="21" spans="1:12" s="428" customFormat="1" ht="15.5" x14ac:dyDescent="0.25">
      <c r="A21" s="262">
        <v>17</v>
      </c>
      <c r="B21" s="337" t="s">
        <v>1136</v>
      </c>
      <c r="C21" s="1587"/>
      <c r="D21" s="1587"/>
      <c r="E21" s="1587"/>
      <c r="F21" s="1587"/>
      <c r="G21" s="1588"/>
      <c r="H21" s="2313" t="s">
        <v>289</v>
      </c>
      <c r="I21" s="2313" t="s">
        <v>289</v>
      </c>
    </row>
    <row r="22" spans="1:12" s="428" customFormat="1" ht="15.5" x14ac:dyDescent="0.25">
      <c r="A22" s="262">
        <v>18</v>
      </c>
      <c r="B22" s="337" t="s">
        <v>1137</v>
      </c>
      <c r="C22" s="1587"/>
      <c r="D22" s="1587"/>
      <c r="E22" s="1587"/>
      <c r="F22" s="1587"/>
      <c r="G22" s="1588"/>
      <c r="H22" s="2313" t="s">
        <v>289</v>
      </c>
      <c r="I22" s="2313" t="s">
        <v>289</v>
      </c>
    </row>
    <row r="23" spans="1:12" s="428" customFormat="1" ht="15.5" x14ac:dyDescent="0.35">
      <c r="A23" s="1589">
        <v>19</v>
      </c>
      <c r="B23" s="337" t="s">
        <v>1138</v>
      </c>
      <c r="C23" s="1587"/>
      <c r="D23" s="1587"/>
      <c r="E23" s="1587"/>
      <c r="F23" s="1587"/>
      <c r="G23" s="1588"/>
      <c r="H23" s="2313" t="s">
        <v>289</v>
      </c>
      <c r="I23" s="2313" t="s">
        <v>289</v>
      </c>
    </row>
    <row r="24" spans="1:12" s="428" customFormat="1" ht="15.5" x14ac:dyDescent="0.35">
      <c r="A24" s="1584">
        <v>20</v>
      </c>
      <c r="B24" s="1590" t="s">
        <v>1139</v>
      </c>
      <c r="C24" s="1587"/>
      <c r="D24" s="1587"/>
      <c r="E24" s="1587"/>
      <c r="F24" s="1587"/>
      <c r="G24" s="1588"/>
      <c r="H24" s="2313" t="s">
        <v>289</v>
      </c>
      <c r="I24" s="2313" t="s">
        <v>289</v>
      </c>
    </row>
    <row r="25" spans="1:12" s="428" customFormat="1" ht="15.5" x14ac:dyDescent="0.35">
      <c r="A25" s="1584">
        <v>21</v>
      </c>
      <c r="B25" s="1591" t="s">
        <v>1140</v>
      </c>
      <c r="C25" s="1592"/>
      <c r="D25" s="1592"/>
      <c r="E25" s="1592"/>
      <c r="F25" s="1592"/>
      <c r="G25" s="1593"/>
      <c r="H25" s="2313" t="s">
        <v>289</v>
      </c>
      <c r="I25" s="2313" t="s">
        <v>289</v>
      </c>
    </row>
    <row r="26" spans="1:12" s="428" customFormat="1" ht="17" customHeight="1" x14ac:dyDescent="0.25">
      <c r="A26" s="262">
        <v>22</v>
      </c>
      <c r="B26" s="2325" t="s">
        <v>1141</v>
      </c>
      <c r="C26" s="2325"/>
      <c r="D26" s="2325"/>
      <c r="E26" s="2325"/>
      <c r="F26" s="2325"/>
      <c r="G26" s="2325"/>
      <c r="H26" s="2313" t="s">
        <v>289</v>
      </c>
      <c r="I26" s="2313" t="s">
        <v>289</v>
      </c>
    </row>
    <row r="27" spans="1:12" s="428" customFormat="1" ht="17" customHeight="1" x14ac:dyDescent="0.35">
      <c r="A27" s="1584">
        <v>23</v>
      </c>
      <c r="B27" s="2319" t="s">
        <v>1142</v>
      </c>
      <c r="C27" s="2319"/>
      <c r="D27" s="2320"/>
      <c r="E27" s="2320"/>
      <c r="F27" s="2320"/>
      <c r="G27" s="2320"/>
      <c r="H27" s="2313" t="s">
        <v>289</v>
      </c>
      <c r="I27" s="2313" t="s">
        <v>289</v>
      </c>
    </row>
    <row r="28" spans="1:12" s="428" customFormat="1" ht="17" customHeight="1" x14ac:dyDescent="0.35">
      <c r="A28" s="1584">
        <v>24</v>
      </c>
      <c r="B28" s="2319" t="s">
        <v>1143</v>
      </c>
      <c r="C28" s="2319"/>
      <c r="D28" s="2320"/>
      <c r="E28" s="2320"/>
      <c r="F28" s="2320"/>
      <c r="G28" s="2320"/>
      <c r="H28" s="2313" t="s">
        <v>289</v>
      </c>
      <c r="I28" s="2313" t="s">
        <v>289</v>
      </c>
    </row>
    <row r="29" spans="1:12" s="428" customFormat="1" ht="15.5" x14ac:dyDescent="0.25">
      <c r="A29" s="262">
        <v>25</v>
      </c>
      <c r="B29" s="1594" t="s">
        <v>1144</v>
      </c>
      <c r="C29" s="416"/>
      <c r="D29" s="416"/>
      <c r="E29" s="416"/>
      <c r="F29" s="416"/>
      <c r="G29" s="1595"/>
      <c r="H29" s="2313" t="s">
        <v>289</v>
      </c>
      <c r="I29" s="2313" t="s">
        <v>289</v>
      </c>
    </row>
    <row r="30" spans="1:12" s="373" customFormat="1" ht="16.5" customHeight="1" x14ac:dyDescent="0.25">
      <c r="A30" s="1596" t="s">
        <v>216</v>
      </c>
      <c r="B30" s="1597" t="s">
        <v>1145</v>
      </c>
      <c r="C30" s="1597"/>
      <c r="D30" s="1597"/>
      <c r="E30" s="1597"/>
      <c r="F30" s="1597"/>
      <c r="G30" s="1598"/>
      <c r="H30" s="2321" t="s">
        <v>1059</v>
      </c>
      <c r="I30" s="2321"/>
      <c r="J30" s="1575"/>
      <c r="K30" s="922"/>
      <c r="L30" s="922"/>
    </row>
    <row r="31" spans="1:12" s="373" customFormat="1" ht="41.25" customHeight="1" x14ac:dyDescent="0.25">
      <c r="A31" s="1576">
        <f>-13.04</f>
        <v>-13.04</v>
      </c>
      <c r="B31" s="2322" t="s">
        <v>1146</v>
      </c>
      <c r="C31" s="2322"/>
      <c r="D31" s="2322"/>
      <c r="E31" s="2322"/>
      <c r="F31" s="2322"/>
      <c r="G31" s="1599"/>
      <c r="H31" s="1600" t="s">
        <v>1147</v>
      </c>
      <c r="I31" s="1601" t="s">
        <v>1119</v>
      </c>
      <c r="J31" s="1602"/>
      <c r="K31" s="922"/>
      <c r="L31" s="922"/>
    </row>
    <row r="32" spans="1:12" s="428" customFormat="1" ht="15.5" x14ac:dyDescent="0.25">
      <c r="A32" s="1603" t="s">
        <v>86</v>
      </c>
      <c r="B32" s="1604" t="s">
        <v>1148</v>
      </c>
      <c r="C32" s="1605"/>
      <c r="D32" s="1605"/>
      <c r="E32" s="1605"/>
      <c r="F32" s="1605"/>
      <c r="G32" s="1606"/>
      <c r="H32" s="1314" t="s">
        <v>289</v>
      </c>
      <c r="I32" s="1607" t="s">
        <v>289</v>
      </c>
    </row>
    <row r="33" spans="1:12" s="428" customFormat="1" ht="15.5" x14ac:dyDescent="0.25">
      <c r="A33" s="1608" t="s">
        <v>89</v>
      </c>
      <c r="B33" s="1591" t="s">
        <v>1149</v>
      </c>
      <c r="C33" s="1609"/>
      <c r="D33" s="1609"/>
      <c r="E33" s="1609"/>
      <c r="F33" s="1609"/>
      <c r="G33" s="1610"/>
      <c r="H33" s="1314" t="s">
        <v>289</v>
      </c>
      <c r="I33" s="1241" t="s">
        <v>289</v>
      </c>
    </row>
    <row r="34" spans="1:12" s="1611" customFormat="1" ht="15.5" x14ac:dyDescent="0.25">
      <c r="A34" s="1608" t="s">
        <v>103</v>
      </c>
      <c r="B34" s="1591" t="s">
        <v>1150</v>
      </c>
      <c r="C34" s="1609"/>
      <c r="D34" s="1609"/>
      <c r="E34" s="1609"/>
      <c r="F34" s="1609"/>
      <c r="G34" s="1610"/>
      <c r="H34" s="1314" t="s">
        <v>289</v>
      </c>
      <c r="I34" s="1241" t="s">
        <v>289</v>
      </c>
      <c r="J34" s="428"/>
    </row>
    <row r="35" spans="1:12" s="1611" customFormat="1" ht="15.5" x14ac:dyDescent="0.25">
      <c r="A35" s="1608" t="s">
        <v>92</v>
      </c>
      <c r="B35" s="1591" t="s">
        <v>1151</v>
      </c>
      <c r="C35" s="1609"/>
      <c r="D35" s="1609"/>
      <c r="E35" s="1609"/>
      <c r="F35" s="1609"/>
      <c r="G35" s="1610"/>
      <c r="H35" s="1314" t="s">
        <v>289</v>
      </c>
      <c r="I35" s="1241" t="s">
        <v>289</v>
      </c>
      <c r="J35" s="428"/>
    </row>
    <row r="36" spans="1:12" s="1611" customFormat="1" ht="15.5" x14ac:dyDescent="0.25">
      <c r="A36" s="1608" t="s">
        <v>107</v>
      </c>
      <c r="B36" s="1591" t="s">
        <v>1152</v>
      </c>
      <c r="C36" s="1609"/>
      <c r="D36" s="1609"/>
      <c r="E36" s="1609"/>
      <c r="F36" s="1609"/>
      <c r="G36" s="1610"/>
      <c r="H36" s="1314" t="s">
        <v>289</v>
      </c>
      <c r="I36" s="1241" t="s">
        <v>289</v>
      </c>
      <c r="J36" s="428"/>
    </row>
    <row r="37" spans="1:12" s="1611" customFormat="1" ht="15.5" x14ac:dyDescent="0.25">
      <c r="A37" s="1608" t="s">
        <v>109</v>
      </c>
      <c r="B37" s="1591" t="s">
        <v>1153</v>
      </c>
      <c r="C37" s="1609"/>
      <c r="D37" s="1609"/>
      <c r="E37" s="1609"/>
      <c r="F37" s="1609"/>
      <c r="G37" s="1610"/>
      <c r="H37" s="1314" t="s">
        <v>289</v>
      </c>
      <c r="I37" s="1241" t="s">
        <v>289</v>
      </c>
      <c r="J37" s="428"/>
    </row>
    <row r="38" spans="1:12" s="373" customFormat="1" ht="27" customHeight="1" x14ac:dyDescent="0.25">
      <c r="A38" s="1612" t="s">
        <v>753</v>
      </c>
      <c r="B38" s="1613" t="s">
        <v>1154</v>
      </c>
      <c r="C38" s="1613"/>
      <c r="D38" s="1613"/>
      <c r="E38" s="1613"/>
      <c r="F38" s="1613"/>
      <c r="G38" s="1614"/>
      <c r="H38" s="2323" t="s">
        <v>1059</v>
      </c>
      <c r="I38" s="2323"/>
      <c r="J38" s="1615"/>
      <c r="K38" s="922"/>
      <c r="L38" s="922"/>
    </row>
    <row r="39" spans="1:12" s="373" customFormat="1" ht="45" customHeight="1" x14ac:dyDescent="0.25">
      <c r="A39" s="1616">
        <v>-13.08</v>
      </c>
      <c r="B39" s="2324" t="s">
        <v>1155</v>
      </c>
      <c r="C39" s="2324"/>
      <c r="D39" s="2324"/>
      <c r="E39" s="2324"/>
      <c r="F39" s="2324"/>
      <c r="G39" s="2324"/>
      <c r="H39" s="1600" t="s">
        <v>1147</v>
      </c>
      <c r="I39" s="1617" t="s">
        <v>1119</v>
      </c>
      <c r="J39" s="1615"/>
      <c r="K39" s="922"/>
      <c r="L39" s="922"/>
    </row>
    <row r="40" spans="1:12" s="427" customFormat="1" ht="15.5" x14ac:dyDescent="0.3">
      <c r="A40" s="1618" t="s">
        <v>86</v>
      </c>
      <c r="B40" s="1619" t="s">
        <v>1156</v>
      </c>
      <c r="C40" s="1619"/>
      <c r="D40" s="1619"/>
      <c r="E40" s="1619"/>
      <c r="F40" s="1619"/>
      <c r="G40" s="1619"/>
      <c r="H40" s="1620" t="s">
        <v>289</v>
      </c>
      <c r="I40" s="1620" t="s">
        <v>289</v>
      </c>
    </row>
    <row r="41" spans="1:12" s="427" customFormat="1" ht="15.5" x14ac:dyDescent="0.3">
      <c r="A41" s="1618" t="s">
        <v>89</v>
      </c>
      <c r="B41" s="1619" t="s">
        <v>1157</v>
      </c>
      <c r="C41" s="1619"/>
      <c r="D41" s="1619"/>
      <c r="E41" s="1619"/>
      <c r="F41" s="1619"/>
      <c r="G41" s="1619"/>
      <c r="H41" s="1621" t="s">
        <v>289</v>
      </c>
      <c r="I41" s="1621" t="s">
        <v>289</v>
      </c>
    </row>
    <row r="42" spans="1:12" s="427" customFormat="1" ht="15.5" x14ac:dyDescent="0.3">
      <c r="A42" s="1618" t="s">
        <v>103</v>
      </c>
      <c r="B42" s="2318" t="s">
        <v>1158</v>
      </c>
      <c r="C42" s="2318"/>
      <c r="D42" s="2318"/>
      <c r="E42" s="2318"/>
      <c r="F42" s="2318"/>
      <c r="G42" s="2318"/>
      <c r="H42" s="1621" t="s">
        <v>289</v>
      </c>
      <c r="I42" s="1621" t="s">
        <v>289</v>
      </c>
    </row>
    <row r="43" spans="1:12" s="427" customFormat="1" ht="15.5" x14ac:dyDescent="0.3">
      <c r="A43" s="262" t="s">
        <v>92</v>
      </c>
      <c r="B43" s="1619" t="s">
        <v>1159</v>
      </c>
      <c r="C43" s="1619"/>
      <c r="D43" s="1619"/>
      <c r="E43" s="1619"/>
      <c r="F43" s="1619"/>
      <c r="G43" s="1619"/>
      <c r="H43" s="1621" t="s">
        <v>289</v>
      </c>
      <c r="I43" s="1621" t="s">
        <v>289</v>
      </c>
    </row>
    <row r="44" spans="1:12" s="1581" customFormat="1" ht="15.5" x14ac:dyDescent="0.25">
      <c r="A44" s="262" t="s">
        <v>1160</v>
      </c>
      <c r="B44" s="1619" t="s">
        <v>1161</v>
      </c>
      <c r="C44" s="1619"/>
      <c r="D44" s="1619"/>
      <c r="E44" s="1619"/>
      <c r="F44" s="1619"/>
      <c r="G44" s="1619"/>
      <c r="H44" s="1621" t="s">
        <v>289</v>
      </c>
      <c r="I44" s="1621" t="s">
        <v>289</v>
      </c>
      <c r="J44" s="1622"/>
      <c r="K44" s="1580"/>
      <c r="L44" s="1580"/>
    </row>
    <row r="45" spans="1:12" s="427" customFormat="1" ht="15.5" x14ac:dyDescent="0.3">
      <c r="A45" s="262" t="s">
        <v>183</v>
      </c>
      <c r="B45" s="1619" t="s">
        <v>1162</v>
      </c>
      <c r="C45" s="1619"/>
      <c r="D45" s="1619"/>
      <c r="E45" s="1619"/>
      <c r="F45" s="1619"/>
      <c r="G45" s="1619"/>
      <c r="H45" s="1621" t="s">
        <v>289</v>
      </c>
      <c r="I45" s="1621" t="s">
        <v>289</v>
      </c>
    </row>
    <row r="46" spans="1:12" s="427" customFormat="1" ht="15.5" x14ac:dyDescent="0.3">
      <c r="A46" s="262" t="s">
        <v>200</v>
      </c>
      <c r="B46" s="2318" t="s">
        <v>1163</v>
      </c>
      <c r="C46" s="2318"/>
      <c r="D46" s="2318"/>
      <c r="E46" s="2318"/>
      <c r="F46" s="2318"/>
      <c r="G46" s="2318"/>
      <c r="H46" s="1621" t="s">
        <v>289</v>
      </c>
      <c r="I46" s="1621" t="s">
        <v>289</v>
      </c>
    </row>
    <row r="47" spans="1:12" s="427" customFormat="1" ht="15.5" x14ac:dyDescent="0.3">
      <c r="A47" s="262" t="s">
        <v>1164</v>
      </c>
      <c r="B47" s="2318" t="s">
        <v>1165</v>
      </c>
      <c r="C47" s="2318"/>
      <c r="D47" s="2318"/>
      <c r="E47" s="2318"/>
      <c r="F47" s="2318"/>
      <c r="G47" s="2318"/>
      <c r="H47" s="1621" t="s">
        <v>289</v>
      </c>
      <c r="I47" s="1621" t="s">
        <v>289</v>
      </c>
    </row>
    <row r="48" spans="1:12" s="176" customFormat="1" ht="27" customHeight="1" x14ac:dyDescent="0.3">
      <c r="A48" s="1623" t="s">
        <v>1166</v>
      </c>
      <c r="B48" s="2315" t="s">
        <v>1167</v>
      </c>
      <c r="C48" s="2315"/>
      <c r="D48" s="2315"/>
      <c r="E48" s="1624"/>
      <c r="F48" s="1624"/>
      <c r="G48" s="1625"/>
      <c r="H48" s="2316" t="s">
        <v>1059</v>
      </c>
      <c r="I48" s="2316"/>
    </row>
    <row r="49" spans="1:10" s="1611" customFormat="1" ht="69.75" customHeight="1" x14ac:dyDescent="0.25">
      <c r="A49" s="1576">
        <v>-13.1</v>
      </c>
      <c r="B49" s="1960" t="s">
        <v>1155</v>
      </c>
      <c r="C49" s="1960"/>
      <c r="D49" s="1960"/>
      <c r="E49" s="1960"/>
      <c r="F49" s="1960"/>
      <c r="G49" s="1960"/>
      <c r="H49" s="2317" t="s">
        <v>1147</v>
      </c>
      <c r="I49" s="2317" t="s">
        <v>1119</v>
      </c>
      <c r="J49" s="428"/>
    </row>
    <row r="50" spans="1:10" s="1611" customFormat="1" ht="15.5" x14ac:dyDescent="0.25">
      <c r="A50" s="1626">
        <v>1</v>
      </c>
      <c r="B50" s="1627" t="s">
        <v>1168</v>
      </c>
      <c r="C50" s="1628"/>
      <c r="D50" s="1628"/>
      <c r="E50" s="1628"/>
      <c r="F50" s="1628"/>
      <c r="G50" s="1629"/>
      <c r="H50" s="2313" t="s">
        <v>289</v>
      </c>
      <c r="I50" s="2313" t="s">
        <v>289</v>
      </c>
      <c r="J50" s="428"/>
    </row>
    <row r="51" spans="1:10" s="1611" customFormat="1" ht="15.5" x14ac:dyDescent="0.25">
      <c r="A51" s="1608">
        <v>2</v>
      </c>
      <c r="B51" s="1590" t="s">
        <v>1169</v>
      </c>
      <c r="C51" s="1586"/>
      <c r="D51" s="1586"/>
      <c r="E51" s="1586"/>
      <c r="F51" s="1586"/>
      <c r="G51" s="1630"/>
      <c r="H51" s="2313" t="s">
        <v>289</v>
      </c>
      <c r="I51" s="2313" t="s">
        <v>289</v>
      </c>
      <c r="J51" s="428"/>
    </row>
    <row r="52" spans="1:10" s="1611" customFormat="1" ht="31" x14ac:dyDescent="0.25">
      <c r="A52" s="1608">
        <v>3</v>
      </c>
      <c r="B52" s="1590" t="s">
        <v>1170</v>
      </c>
      <c r="C52" s="1586"/>
      <c r="D52" s="1586"/>
      <c r="E52" s="1586"/>
      <c r="F52" s="1586"/>
      <c r="G52" s="1630"/>
      <c r="H52" s="2313" t="s">
        <v>289</v>
      </c>
      <c r="I52" s="2313" t="s">
        <v>289</v>
      </c>
      <c r="J52" s="428"/>
    </row>
    <row r="53" spans="1:10" s="1611" customFormat="1" ht="15.5" x14ac:dyDescent="0.25">
      <c r="A53" s="1626">
        <v>4</v>
      </c>
      <c r="B53" s="1590" t="s">
        <v>1171</v>
      </c>
      <c r="C53" s="1586"/>
      <c r="D53" s="1586"/>
      <c r="E53" s="1586"/>
      <c r="F53" s="1586"/>
      <c r="G53" s="1630"/>
      <c r="H53" s="2313" t="s">
        <v>289</v>
      </c>
      <c r="I53" s="2313" t="s">
        <v>289</v>
      </c>
      <c r="J53" s="428"/>
    </row>
    <row r="54" spans="1:10" s="1611" customFormat="1" ht="15.5" x14ac:dyDescent="0.25">
      <c r="A54" s="1608">
        <v>5</v>
      </c>
      <c r="B54" s="1590" t="s">
        <v>1172</v>
      </c>
      <c r="C54" s="1586"/>
      <c r="D54" s="1586"/>
      <c r="E54" s="1586"/>
      <c r="F54" s="1586"/>
      <c r="G54" s="1630"/>
      <c r="H54" s="2313" t="s">
        <v>289</v>
      </c>
      <c r="I54" s="2313" t="s">
        <v>289</v>
      </c>
      <c r="J54" s="428"/>
    </row>
    <row r="55" spans="1:10" s="1611" customFormat="1" ht="15.5" x14ac:dyDescent="0.25">
      <c r="A55" s="1608">
        <v>6</v>
      </c>
      <c r="B55" s="1590" t="s">
        <v>1173</v>
      </c>
      <c r="C55" s="1586"/>
      <c r="D55" s="1586"/>
      <c r="E55" s="1586"/>
      <c r="F55" s="1586"/>
      <c r="G55" s="1630"/>
      <c r="H55" s="2313" t="s">
        <v>289</v>
      </c>
      <c r="I55" s="2313" t="s">
        <v>289</v>
      </c>
      <c r="J55" s="428"/>
    </row>
    <row r="56" spans="1:10" s="1611" customFormat="1" ht="15.5" x14ac:dyDescent="0.25">
      <c r="A56" s="1626">
        <v>7</v>
      </c>
      <c r="B56" s="1590" t="s">
        <v>1174</v>
      </c>
      <c r="C56" s="1586"/>
      <c r="D56" s="1586"/>
      <c r="E56" s="1586"/>
      <c r="F56" s="1586"/>
      <c r="G56" s="1630"/>
      <c r="H56" s="2313" t="s">
        <v>289</v>
      </c>
      <c r="I56" s="2313" t="s">
        <v>289</v>
      </c>
      <c r="J56" s="428"/>
    </row>
    <row r="57" spans="1:10" s="1611" customFormat="1" ht="15.5" x14ac:dyDescent="0.25">
      <c r="A57" s="1608">
        <v>8</v>
      </c>
      <c r="B57" s="1590" t="s">
        <v>1175</v>
      </c>
      <c r="C57" s="1586"/>
      <c r="D57" s="1586"/>
      <c r="E57" s="1586"/>
      <c r="F57" s="1586"/>
      <c r="G57" s="1630"/>
      <c r="H57" s="2313" t="s">
        <v>289</v>
      </c>
      <c r="I57" s="2313" t="s">
        <v>289</v>
      </c>
      <c r="J57" s="428"/>
    </row>
    <row r="58" spans="1:10" s="1611" customFormat="1" ht="15.5" x14ac:dyDescent="0.25">
      <c r="A58" s="1626">
        <v>9</v>
      </c>
      <c r="B58" s="1590" t="s">
        <v>1176</v>
      </c>
      <c r="C58" s="1586"/>
      <c r="D58" s="1586"/>
      <c r="E58" s="1586"/>
      <c r="F58" s="1586"/>
      <c r="G58" s="1630"/>
      <c r="H58" s="2313" t="s">
        <v>289</v>
      </c>
      <c r="I58" s="2313" t="s">
        <v>289</v>
      </c>
      <c r="J58" s="428"/>
    </row>
    <row r="59" spans="1:10" s="1611" customFormat="1" ht="15.5" x14ac:dyDescent="0.25">
      <c r="A59" s="1608">
        <v>10</v>
      </c>
      <c r="B59" s="1590" t="s">
        <v>1177</v>
      </c>
      <c r="C59" s="1586"/>
      <c r="D59" s="1586"/>
      <c r="E59" s="1586"/>
      <c r="F59" s="1586"/>
      <c r="G59" s="1630"/>
      <c r="H59" s="2313" t="s">
        <v>289</v>
      </c>
      <c r="I59" s="2313" t="s">
        <v>289</v>
      </c>
      <c r="J59" s="428"/>
    </row>
    <row r="60" spans="1:10" s="1611" customFormat="1" ht="17" customHeight="1" x14ac:dyDescent="0.25">
      <c r="A60" s="1608">
        <v>11</v>
      </c>
      <c r="B60" s="2314" t="s">
        <v>1178</v>
      </c>
      <c r="C60" s="2314"/>
      <c r="D60" s="2314"/>
      <c r="E60" s="2314"/>
      <c r="F60" s="2314"/>
      <c r="G60" s="2314"/>
      <c r="H60" s="2313" t="s">
        <v>289</v>
      </c>
      <c r="I60" s="2313" t="s">
        <v>289</v>
      </c>
      <c r="J60" s="428"/>
    </row>
    <row r="61" spans="1:10" s="1611" customFormat="1" ht="17" customHeight="1" x14ac:dyDescent="0.25">
      <c r="A61" s="1626">
        <v>12</v>
      </c>
      <c r="B61" s="2314" t="s">
        <v>1179</v>
      </c>
      <c r="C61" s="2314"/>
      <c r="D61" s="2314"/>
      <c r="E61" s="2314"/>
      <c r="F61" s="2314"/>
      <c r="G61" s="2314"/>
      <c r="H61" s="2313" t="s">
        <v>289</v>
      </c>
      <c r="I61" s="2313" t="s">
        <v>289</v>
      </c>
      <c r="J61" s="428"/>
    </row>
    <row r="62" spans="1:10" s="1611" customFormat="1" ht="17" customHeight="1" x14ac:dyDescent="0.25">
      <c r="A62" s="1608">
        <v>13</v>
      </c>
      <c r="B62" s="2314" t="s">
        <v>1180</v>
      </c>
      <c r="C62" s="2314"/>
      <c r="D62" s="2314"/>
      <c r="E62" s="2314"/>
      <c r="F62" s="2314"/>
      <c r="G62" s="2314"/>
      <c r="H62" s="2313" t="s">
        <v>289</v>
      </c>
      <c r="I62" s="2313" t="s">
        <v>289</v>
      </c>
      <c r="J62" s="428"/>
    </row>
    <row r="63" spans="1:10" s="1611" customFormat="1" ht="17" customHeight="1" x14ac:dyDescent="0.25">
      <c r="A63" s="1608">
        <v>14</v>
      </c>
      <c r="B63" s="2314" t="s">
        <v>1181</v>
      </c>
      <c r="C63" s="2314"/>
      <c r="D63" s="2314"/>
      <c r="E63" s="2314"/>
      <c r="F63" s="2314"/>
      <c r="G63" s="2314"/>
      <c r="H63" s="2313" t="s">
        <v>289</v>
      </c>
      <c r="I63" s="2313" t="s">
        <v>289</v>
      </c>
      <c r="J63" s="428"/>
    </row>
    <row r="64" spans="1:10" s="1611" customFormat="1" ht="17" customHeight="1" x14ac:dyDescent="0.25">
      <c r="A64" s="1626">
        <v>15</v>
      </c>
      <c r="B64" s="2314" t="s">
        <v>1182</v>
      </c>
      <c r="C64" s="2314"/>
      <c r="D64" s="2314"/>
      <c r="E64" s="2314"/>
      <c r="F64" s="2314"/>
      <c r="G64" s="2314"/>
      <c r="H64" s="2313" t="s">
        <v>289</v>
      </c>
      <c r="I64" s="2313" t="s">
        <v>289</v>
      </c>
      <c r="J64" s="428"/>
    </row>
    <row r="65" spans="1:10" s="1611" customFormat="1" ht="30" customHeight="1" x14ac:dyDescent="0.25">
      <c r="A65" s="1608">
        <v>16</v>
      </c>
      <c r="B65" s="2314" t="s">
        <v>1183</v>
      </c>
      <c r="C65" s="2314"/>
      <c r="D65" s="2314"/>
      <c r="E65" s="2314"/>
      <c r="F65" s="2314"/>
      <c r="G65" s="2314"/>
      <c r="H65" s="2313" t="s">
        <v>289</v>
      </c>
      <c r="I65" s="2313" t="s">
        <v>289</v>
      </c>
      <c r="J65" s="428"/>
    </row>
    <row r="66" spans="1:10" s="1611" customFormat="1" ht="15.5" x14ac:dyDescent="0.25">
      <c r="A66" s="1626">
        <v>17</v>
      </c>
      <c r="B66" s="1590" t="s">
        <v>1184</v>
      </c>
      <c r="C66" s="1586"/>
      <c r="D66" s="1586"/>
      <c r="E66" s="1586"/>
      <c r="F66" s="1586"/>
      <c r="G66" s="1630"/>
      <c r="H66" s="2313" t="s">
        <v>289</v>
      </c>
      <c r="I66" s="2313" t="s">
        <v>289</v>
      </c>
      <c r="J66" s="428"/>
    </row>
    <row r="67" spans="1:10" s="1611" customFormat="1" ht="15.5" x14ac:dyDescent="0.25">
      <c r="A67" s="1608">
        <v>18</v>
      </c>
      <c r="B67" s="1590" t="s">
        <v>1185</v>
      </c>
      <c r="C67" s="1586"/>
      <c r="D67" s="1586"/>
      <c r="E67" s="1586"/>
      <c r="F67" s="1586"/>
      <c r="G67" s="1630"/>
      <c r="H67" s="2313" t="s">
        <v>289</v>
      </c>
      <c r="I67" s="2313" t="s">
        <v>289</v>
      </c>
      <c r="J67" s="428"/>
    </row>
    <row r="68" spans="1:10" s="1611" customFormat="1" ht="15.5" x14ac:dyDescent="0.25">
      <c r="A68" s="1608">
        <v>19</v>
      </c>
      <c r="B68" s="1590" t="s">
        <v>1186</v>
      </c>
      <c r="C68" s="1586"/>
      <c r="D68" s="1586"/>
      <c r="E68" s="1586"/>
      <c r="F68" s="1586"/>
      <c r="G68" s="1630"/>
      <c r="H68" s="2313" t="s">
        <v>289</v>
      </c>
      <c r="I68" s="2313" t="s">
        <v>289</v>
      </c>
      <c r="J68" s="428"/>
    </row>
    <row r="69" spans="1:10" s="1611" customFormat="1" ht="15.5" x14ac:dyDescent="0.25">
      <c r="A69" s="1626">
        <v>20</v>
      </c>
      <c r="B69" s="1590" t="s">
        <v>1187</v>
      </c>
      <c r="C69" s="1586"/>
      <c r="D69" s="1586"/>
      <c r="E69" s="1586"/>
      <c r="F69" s="1586"/>
      <c r="G69" s="1630"/>
      <c r="H69" s="2313" t="s">
        <v>289</v>
      </c>
      <c r="I69" s="2313" t="s">
        <v>289</v>
      </c>
      <c r="J69" s="428"/>
    </row>
    <row r="70" spans="1:10" s="1611" customFormat="1" ht="15.5" x14ac:dyDescent="0.25">
      <c r="A70" s="1608">
        <v>21</v>
      </c>
      <c r="B70" s="1590" t="s">
        <v>1188</v>
      </c>
      <c r="C70" s="1586"/>
      <c r="D70" s="1586"/>
      <c r="E70" s="1586"/>
      <c r="F70" s="1586"/>
      <c r="G70" s="1630"/>
      <c r="H70" s="2313" t="s">
        <v>289</v>
      </c>
      <c r="I70" s="2313" t="s">
        <v>289</v>
      </c>
      <c r="J70" s="428"/>
    </row>
    <row r="71" spans="1:10" s="1611" customFormat="1" ht="15.5" x14ac:dyDescent="0.25">
      <c r="A71" s="1608">
        <v>22</v>
      </c>
      <c r="B71" s="1590" t="s">
        <v>1189</v>
      </c>
      <c r="C71" s="1586"/>
      <c r="D71" s="1586"/>
      <c r="E71" s="1586"/>
      <c r="F71" s="1586"/>
      <c r="G71" s="1630"/>
      <c r="H71" s="2313" t="s">
        <v>289</v>
      </c>
      <c r="I71" s="2313" t="s">
        <v>289</v>
      </c>
      <c r="J71" s="428"/>
    </row>
    <row r="72" spans="1:10" s="1611" customFormat="1" ht="15.5" x14ac:dyDescent="0.25">
      <c r="A72" s="1626">
        <v>23</v>
      </c>
      <c r="B72" s="1590" t="s">
        <v>1190</v>
      </c>
      <c r="C72" s="1586"/>
      <c r="D72" s="1586"/>
      <c r="E72" s="1586"/>
      <c r="F72" s="1628"/>
      <c r="G72" s="1629"/>
      <c r="H72" s="2313" t="s">
        <v>289</v>
      </c>
      <c r="I72" s="2313" t="s">
        <v>289</v>
      </c>
      <c r="J72" s="428"/>
    </row>
    <row r="73" spans="1:10" s="1611" customFormat="1" ht="15.5" x14ac:dyDescent="0.25">
      <c r="A73" s="1608">
        <v>24</v>
      </c>
      <c r="B73" s="1627" t="s">
        <v>1191</v>
      </c>
      <c r="C73" s="1628"/>
      <c r="D73" s="1628"/>
      <c r="E73" s="1628"/>
      <c r="F73" s="1628"/>
      <c r="G73" s="1629"/>
      <c r="H73" s="2313" t="s">
        <v>289</v>
      </c>
      <c r="I73" s="2313" t="s">
        <v>289</v>
      </c>
      <c r="J73" s="428"/>
    </row>
    <row r="74" spans="1:10" s="1611" customFormat="1" ht="15.5" x14ac:dyDescent="0.25">
      <c r="A74" s="1626">
        <v>25</v>
      </c>
      <c r="B74" s="337" t="s">
        <v>1192</v>
      </c>
      <c r="C74" s="1586"/>
      <c r="D74" s="1586"/>
      <c r="E74" s="1586"/>
      <c r="F74" s="1586"/>
      <c r="G74" s="1630"/>
      <c r="H74" s="2313" t="s">
        <v>289</v>
      </c>
      <c r="I74" s="2313" t="s">
        <v>289</v>
      </c>
      <c r="J74" s="428"/>
    </row>
    <row r="75" spans="1:10" s="1611" customFormat="1" ht="15.5" x14ac:dyDescent="0.25">
      <c r="A75" s="1608">
        <v>26</v>
      </c>
      <c r="B75" s="337" t="s">
        <v>1193</v>
      </c>
      <c r="C75" s="1586"/>
      <c r="D75" s="1586"/>
      <c r="E75" s="1586"/>
      <c r="F75" s="1586"/>
      <c r="G75" s="1630"/>
      <c r="H75" s="2313" t="s">
        <v>289</v>
      </c>
      <c r="I75" s="2313" t="s">
        <v>289</v>
      </c>
      <c r="J75" s="428"/>
    </row>
    <row r="76" spans="1:10" s="1611" customFormat="1" ht="15.5" x14ac:dyDescent="0.25">
      <c r="A76" s="1608">
        <v>27</v>
      </c>
      <c r="B76" s="337" t="s">
        <v>1194</v>
      </c>
      <c r="C76" s="1586"/>
      <c r="D76" s="1586"/>
      <c r="E76" s="1586"/>
      <c r="F76" s="1628"/>
      <c r="G76" s="1629"/>
      <c r="H76" s="2313" t="s">
        <v>289</v>
      </c>
      <c r="I76" s="2313" t="s">
        <v>289</v>
      </c>
      <c r="J76" s="428"/>
    </row>
    <row r="77" spans="1:10" s="1611" customFormat="1" ht="15.5" x14ac:dyDescent="0.25">
      <c r="A77" s="1626">
        <v>28</v>
      </c>
      <c r="B77" s="337" t="s">
        <v>1195</v>
      </c>
      <c r="C77" s="1586"/>
      <c r="D77" s="1586"/>
      <c r="E77" s="1586"/>
      <c r="F77" s="1586"/>
      <c r="G77" s="1630"/>
      <c r="H77" s="2313" t="s">
        <v>289</v>
      </c>
      <c r="I77" s="2313" t="s">
        <v>289</v>
      </c>
      <c r="J77" s="428"/>
    </row>
    <row r="78" spans="1:10" s="1611" customFormat="1" ht="17" customHeight="1" x14ac:dyDescent="0.25">
      <c r="A78" s="1608">
        <v>29</v>
      </c>
      <c r="B78" s="1935" t="s">
        <v>1196</v>
      </c>
      <c r="C78" s="1935"/>
      <c r="D78" s="1935"/>
      <c r="E78" s="1586"/>
      <c r="F78" s="1586"/>
      <c r="G78" s="1630"/>
      <c r="H78" s="2313" t="s">
        <v>289</v>
      </c>
      <c r="I78" s="2313" t="s">
        <v>289</v>
      </c>
      <c r="J78" s="428"/>
    </row>
    <row r="79" spans="1:10" s="1611" customFormat="1" ht="15.5" x14ac:dyDescent="0.25">
      <c r="A79" s="1608">
        <v>30</v>
      </c>
      <c r="B79" s="337" t="s">
        <v>1197</v>
      </c>
      <c r="C79" s="1586"/>
      <c r="D79" s="1586"/>
      <c r="E79" s="1586"/>
      <c r="F79" s="1586"/>
      <c r="G79" s="1630"/>
      <c r="H79" s="2313" t="s">
        <v>289</v>
      </c>
      <c r="I79" s="2313" t="s">
        <v>289</v>
      </c>
      <c r="J79" s="428"/>
    </row>
    <row r="80" spans="1:10" s="1611" customFormat="1" ht="15.5" x14ac:dyDescent="0.25">
      <c r="A80" s="1626">
        <v>31</v>
      </c>
      <c r="B80" s="337" t="s">
        <v>1198</v>
      </c>
      <c r="C80" s="1586"/>
      <c r="D80" s="1586"/>
      <c r="E80" s="1586"/>
      <c r="F80" s="1586"/>
      <c r="G80" s="1630"/>
      <c r="H80" s="2313" t="s">
        <v>289</v>
      </c>
      <c r="I80" s="2313" t="s">
        <v>289</v>
      </c>
      <c r="J80" s="428"/>
    </row>
    <row r="81" spans="1:10" s="1611" customFormat="1" ht="15.5" x14ac:dyDescent="0.25">
      <c r="A81" s="1608">
        <v>32</v>
      </c>
      <c r="B81" s="337" t="s">
        <v>1199</v>
      </c>
      <c r="C81" s="1586"/>
      <c r="D81" s="1586"/>
      <c r="E81" s="1586"/>
      <c r="F81" s="1586"/>
      <c r="G81" s="1630"/>
      <c r="H81" s="2313" t="s">
        <v>289</v>
      </c>
      <c r="I81" s="2313" t="s">
        <v>289</v>
      </c>
      <c r="J81" s="428"/>
    </row>
    <row r="82" spans="1:10" ht="15.5" x14ac:dyDescent="0.25">
      <c r="A82" s="1626">
        <v>33</v>
      </c>
      <c r="B82" s="1583" t="s">
        <v>1200</v>
      </c>
      <c r="C82" s="1586"/>
      <c r="D82" s="1586"/>
      <c r="E82" s="1586"/>
      <c r="F82" s="1586"/>
      <c r="G82" s="1630"/>
      <c r="H82" s="2313" t="s">
        <v>289</v>
      </c>
      <c r="I82" s="2313" t="s">
        <v>289</v>
      </c>
    </row>
    <row r="83" spans="1:10" ht="15.5" x14ac:dyDescent="0.25">
      <c r="A83" s="1608">
        <v>34</v>
      </c>
      <c r="B83" s="1583" t="s">
        <v>1201</v>
      </c>
      <c r="C83" s="1586"/>
      <c r="D83" s="1586"/>
      <c r="E83" s="1586"/>
      <c r="F83" s="1586"/>
      <c r="G83" s="1630"/>
      <c r="H83" s="2313" t="s">
        <v>289</v>
      </c>
      <c r="I83" s="2313" t="s">
        <v>289</v>
      </c>
    </row>
    <row r="84" spans="1:10" ht="15.5" x14ac:dyDescent="0.25">
      <c r="A84" s="1608">
        <v>35</v>
      </c>
      <c r="B84" s="1583" t="s">
        <v>1202</v>
      </c>
      <c r="C84" s="1631"/>
      <c r="D84" s="1631"/>
      <c r="E84" s="1631"/>
      <c r="F84" s="1631"/>
      <c r="G84" s="1631"/>
      <c r="H84" s="2313" t="s">
        <v>289</v>
      </c>
      <c r="I84" s="2313" t="s">
        <v>289</v>
      </c>
    </row>
    <row r="85" spans="1:10" ht="15.5" x14ac:dyDescent="0.25">
      <c r="A85" s="1626">
        <v>36</v>
      </c>
      <c r="B85" s="337" t="s">
        <v>1203</v>
      </c>
      <c r="C85" s="1586"/>
      <c r="D85" s="1586"/>
      <c r="E85" s="1586"/>
      <c r="F85" s="1586"/>
      <c r="G85" s="1630"/>
      <c r="H85" s="2313" t="s">
        <v>289</v>
      </c>
      <c r="I85" s="2313" t="s">
        <v>289</v>
      </c>
    </row>
    <row r="86" spans="1:10" ht="15.5" x14ac:dyDescent="0.25">
      <c r="A86" s="1608">
        <v>37</v>
      </c>
      <c r="B86" s="337" t="s">
        <v>1204</v>
      </c>
      <c r="C86" s="1586"/>
      <c r="D86" s="1586"/>
      <c r="E86" s="1586"/>
      <c r="F86" s="1586"/>
      <c r="G86" s="1630"/>
      <c r="H86" s="2313" t="s">
        <v>289</v>
      </c>
      <c r="I86" s="2313" t="s">
        <v>289</v>
      </c>
    </row>
    <row r="87" spans="1:10" ht="15.5" x14ac:dyDescent="0.25">
      <c r="A87" s="1608">
        <v>38</v>
      </c>
      <c r="B87" s="1632" t="s">
        <v>1205</v>
      </c>
      <c r="C87" s="1633"/>
      <c r="D87" s="1633"/>
      <c r="E87" s="1633"/>
      <c r="F87" s="1633"/>
      <c r="G87" s="1634"/>
      <c r="H87" s="2313" t="s">
        <v>289</v>
      </c>
      <c r="I87" s="2313" t="s">
        <v>289</v>
      </c>
    </row>
    <row r="88" spans="1:10" ht="14" x14ac:dyDescent="0.3">
      <c r="A88" s="1635"/>
      <c r="B88" s="1636"/>
      <c r="C88" s="1637"/>
      <c r="D88" s="1637"/>
      <c r="E88" s="1637"/>
      <c r="F88" s="1637"/>
      <c r="G88" s="1637"/>
      <c r="H88" s="1636"/>
      <c r="I88" s="1636"/>
    </row>
    <row r="89" spans="1:10" ht="14" x14ac:dyDescent="0.3">
      <c r="A89" s="1635"/>
      <c r="B89" s="1636"/>
      <c r="C89" s="1637"/>
      <c r="D89" s="1637"/>
      <c r="E89" s="1637"/>
      <c r="F89" s="1637"/>
      <c r="G89" s="1637"/>
      <c r="H89" s="1636"/>
      <c r="I89" s="1636"/>
    </row>
  </sheetData>
  <sheetProtection selectLockedCells="1" selectUnlockedCells="1"/>
  <mergeCells count="94">
    <mergeCell ref="H1:I1"/>
    <mergeCell ref="A2:I2"/>
    <mergeCell ref="B3:G3"/>
    <mergeCell ref="H3:I3"/>
    <mergeCell ref="B4:G4"/>
    <mergeCell ref="H4:I4"/>
    <mergeCell ref="H16:I16"/>
    <mergeCell ref="H5:I5"/>
    <mergeCell ref="H6:I6"/>
    <mergeCell ref="H7:I7"/>
    <mergeCell ref="H8:I8"/>
    <mergeCell ref="H9:I9"/>
    <mergeCell ref="H10:I10"/>
    <mergeCell ref="H11:I11"/>
    <mergeCell ref="H12:I12"/>
    <mergeCell ref="H13:I13"/>
    <mergeCell ref="H14:I14"/>
    <mergeCell ref="H15:I15"/>
    <mergeCell ref="B27:C27"/>
    <mergeCell ref="D27:E27"/>
    <mergeCell ref="F27:G27"/>
    <mergeCell ref="H27:I27"/>
    <mergeCell ref="H17:I17"/>
    <mergeCell ref="H18:I18"/>
    <mergeCell ref="H19:I19"/>
    <mergeCell ref="H20:I20"/>
    <mergeCell ref="H21:I21"/>
    <mergeCell ref="H22:I22"/>
    <mergeCell ref="H23:I23"/>
    <mergeCell ref="H24:I24"/>
    <mergeCell ref="H25:I25"/>
    <mergeCell ref="B26:G26"/>
    <mergeCell ref="H26:I26"/>
    <mergeCell ref="B47:G47"/>
    <mergeCell ref="B28:C28"/>
    <mergeCell ref="D28:E28"/>
    <mergeCell ref="F28:G28"/>
    <mergeCell ref="H28:I28"/>
    <mergeCell ref="H29:I29"/>
    <mergeCell ref="H30:I30"/>
    <mergeCell ref="B31:F31"/>
    <mergeCell ref="H38:I38"/>
    <mergeCell ref="B39:G39"/>
    <mergeCell ref="B42:G42"/>
    <mergeCell ref="B46:G46"/>
    <mergeCell ref="H57:I57"/>
    <mergeCell ref="B48:D48"/>
    <mergeCell ref="H48:I48"/>
    <mergeCell ref="B49:G49"/>
    <mergeCell ref="H49:I49"/>
    <mergeCell ref="H50:I50"/>
    <mergeCell ref="H51:I51"/>
    <mergeCell ref="H52:I52"/>
    <mergeCell ref="H53:I53"/>
    <mergeCell ref="H54:I54"/>
    <mergeCell ref="H55:I55"/>
    <mergeCell ref="H56:I56"/>
    <mergeCell ref="H58:I58"/>
    <mergeCell ref="H59:I59"/>
    <mergeCell ref="B60:G60"/>
    <mergeCell ref="H60:I60"/>
    <mergeCell ref="B61:G61"/>
    <mergeCell ref="H61:I61"/>
    <mergeCell ref="H75:I75"/>
    <mergeCell ref="H76:I76"/>
    <mergeCell ref="H77:I77"/>
    <mergeCell ref="H69:I69"/>
    <mergeCell ref="B62:G62"/>
    <mergeCell ref="H62:I62"/>
    <mergeCell ref="B63:G63"/>
    <mergeCell ref="H63:I63"/>
    <mergeCell ref="B64:G64"/>
    <mergeCell ref="H64:I64"/>
    <mergeCell ref="B65:G65"/>
    <mergeCell ref="H65:I65"/>
    <mergeCell ref="H66:I66"/>
    <mergeCell ref="H67:I67"/>
    <mergeCell ref="H68:I68"/>
    <mergeCell ref="H70:I70"/>
    <mergeCell ref="H71:I71"/>
    <mergeCell ref="H72:I72"/>
    <mergeCell ref="H73:I73"/>
    <mergeCell ref="H74:I74"/>
    <mergeCell ref="B78:D78"/>
    <mergeCell ref="H78:I78"/>
    <mergeCell ref="H79:I79"/>
    <mergeCell ref="H87:I87"/>
    <mergeCell ref="H81:I81"/>
    <mergeCell ref="H82:I82"/>
    <mergeCell ref="H83:I83"/>
    <mergeCell ref="H84:I84"/>
    <mergeCell ref="H85:I85"/>
    <mergeCell ref="H86:I86"/>
    <mergeCell ref="H80:I80"/>
  </mergeCells>
  <printOptions horizontalCentered="1"/>
  <pageMargins left="0.39374999999999999" right="0.39374999999999999" top="0.39375000000000004" bottom="0.39375000000000004" header="3.9583333333333331E-2" footer="3.9583333333333331E-2"/>
  <pageSetup paperSize="9" scale="70" firstPageNumber="0" orientation="portrait" horizontalDpi="300" verticalDpi="300" r:id="rId1"/>
  <headerFooter alignWithMargins="0">
    <oddHeader>&amp;RF1: Evaluation des FOSA</oddHeader>
    <oddFooter>&amp;LSection 13: Equipement&amp;R&amp;P / &amp;N</oddFooter>
  </headerFooter>
  <rowBreaks count="3" manualBreakCount="3">
    <brk id="29" max="16383" man="1"/>
    <brk id="38" max="16383" man="1"/>
    <brk id="6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V194"/>
  <sheetViews>
    <sheetView view="pageBreakPreview" topLeftCell="A164" zoomScale="90" zoomScaleNormal="130" zoomScaleSheetLayoutView="90" workbookViewId="0">
      <selection activeCell="C51" sqref="C51"/>
    </sheetView>
  </sheetViews>
  <sheetFormatPr defaultColWidth="10.81640625" defaultRowHeight="13" x14ac:dyDescent="0.3"/>
  <cols>
    <col min="1" max="1" width="10.54296875" style="1092" customWidth="1"/>
    <col min="2" max="2" width="51" style="957" customWidth="1"/>
    <col min="3" max="3" width="11.7265625" style="844" customWidth="1"/>
    <col min="4" max="4" width="14" style="844" customWidth="1"/>
    <col min="5" max="5" width="11.26953125" style="844" customWidth="1"/>
    <col min="6" max="6" width="5" style="844" customWidth="1"/>
    <col min="7" max="7" width="12" style="844" customWidth="1"/>
    <col min="8" max="8" width="8.26953125" style="224" customWidth="1"/>
    <col min="9" max="9" width="9.453125" style="224" customWidth="1"/>
    <col min="10" max="16384" width="10.81640625" style="224"/>
  </cols>
  <sheetData>
    <row r="1" spans="1:11" s="499" customFormat="1" ht="30" customHeight="1" x14ac:dyDescent="0.25">
      <c r="A1" s="1345">
        <f>-14</f>
        <v>-14</v>
      </c>
      <c r="B1" s="2194" t="s">
        <v>1206</v>
      </c>
      <c r="C1" s="2194"/>
      <c r="D1" s="2194"/>
      <c r="E1" s="2194"/>
      <c r="F1" s="2194"/>
      <c r="G1" s="2194"/>
      <c r="H1" s="2194"/>
      <c r="I1" s="2194"/>
      <c r="J1" s="1638"/>
      <c r="K1" s="1638"/>
    </row>
    <row r="2" spans="1:11" s="499" customFormat="1" ht="33" customHeight="1" x14ac:dyDescent="0.25">
      <c r="A2" s="2274" t="s">
        <v>1207</v>
      </c>
      <c r="B2" s="2274"/>
      <c r="C2" s="2274"/>
      <c r="D2" s="2274"/>
      <c r="E2" s="2274"/>
      <c r="F2" s="2274"/>
      <c r="G2" s="2274"/>
      <c r="H2" s="2274"/>
      <c r="I2" s="2274"/>
      <c r="J2" s="1638"/>
      <c r="K2" s="1638"/>
    </row>
    <row r="3" spans="1:11" s="499" customFormat="1" ht="31.5" customHeight="1" x14ac:dyDescent="0.25">
      <c r="A3" s="2385" t="s">
        <v>1208</v>
      </c>
      <c r="B3" s="2385"/>
      <c r="C3" s="2385"/>
      <c r="D3" s="2385"/>
      <c r="E3" s="2385"/>
      <c r="F3" s="2385"/>
      <c r="G3" s="2385"/>
      <c r="H3" s="2385"/>
      <c r="I3" s="2385"/>
      <c r="J3" s="1638"/>
      <c r="K3" s="1638"/>
    </row>
    <row r="4" spans="1:11" s="176" customFormat="1" ht="16.5" customHeight="1" x14ac:dyDescent="0.3">
      <c r="A4" s="2275">
        <v>-14.01</v>
      </c>
      <c r="B4" s="1990" t="s">
        <v>1209</v>
      </c>
      <c r="C4" s="1639" t="s">
        <v>86</v>
      </c>
      <c r="D4" s="2386" t="s">
        <v>1210</v>
      </c>
      <c r="E4" s="2386"/>
      <c r="F4" s="2386"/>
      <c r="G4" s="537"/>
      <c r="H4" s="2381" t="s">
        <v>47</v>
      </c>
      <c r="I4" s="2381"/>
    </row>
    <row r="5" spans="1:11" s="176" customFormat="1" ht="23.25" customHeight="1" x14ac:dyDescent="0.3">
      <c r="A5" s="2275"/>
      <c r="B5" s="1990"/>
      <c r="C5" s="1641" t="s">
        <v>89</v>
      </c>
      <c r="D5" s="2255" t="s">
        <v>1211</v>
      </c>
      <c r="E5" s="2255"/>
      <c r="F5" s="2255"/>
      <c r="G5" s="2255"/>
      <c r="H5" s="2377" t="s">
        <v>47</v>
      </c>
      <c r="I5" s="2377"/>
    </row>
    <row r="6" spans="1:11" s="176" customFormat="1" ht="16.5" customHeight="1" x14ac:dyDescent="0.3">
      <c r="A6" s="2275"/>
      <c r="B6" s="1990"/>
      <c r="C6" s="1641" t="s">
        <v>103</v>
      </c>
      <c r="D6" s="2255" t="s">
        <v>1212</v>
      </c>
      <c r="E6" s="2255"/>
      <c r="F6" s="2255"/>
      <c r="G6" s="2255"/>
      <c r="H6" s="2377" t="s">
        <v>47</v>
      </c>
      <c r="I6" s="2377"/>
    </row>
    <row r="7" spans="1:11" s="176" customFormat="1" ht="16.5" customHeight="1" x14ac:dyDescent="0.3">
      <c r="A7" s="2275"/>
      <c r="B7" s="2062" t="s">
        <v>1213</v>
      </c>
      <c r="C7" s="1641" t="s">
        <v>92</v>
      </c>
      <c r="D7" s="2255" t="s">
        <v>1214</v>
      </c>
      <c r="E7" s="2255"/>
      <c r="F7" s="2255"/>
      <c r="G7" s="2255"/>
      <c r="H7" s="2028" t="s">
        <v>47</v>
      </c>
      <c r="I7" s="2028"/>
    </row>
    <row r="8" spans="1:11" s="176" customFormat="1" ht="14" x14ac:dyDescent="0.3">
      <c r="A8" s="2275"/>
      <c r="B8" s="2062"/>
      <c r="C8" s="1641" t="s">
        <v>107</v>
      </c>
      <c r="D8" s="1642" t="s">
        <v>1215</v>
      </c>
      <c r="E8" s="1446"/>
      <c r="F8" s="1446"/>
      <c r="G8" s="1447"/>
      <c r="H8" s="2377" t="s">
        <v>47</v>
      </c>
      <c r="I8" s="2377"/>
    </row>
    <row r="9" spans="1:11" s="176" customFormat="1" ht="16.5" customHeight="1" x14ac:dyDescent="0.3">
      <c r="A9" s="2275"/>
      <c r="B9" s="2062"/>
      <c r="C9" s="1641" t="s">
        <v>109</v>
      </c>
      <c r="D9" s="2253" t="s">
        <v>395</v>
      </c>
      <c r="E9" s="2253"/>
      <c r="F9" s="2253"/>
      <c r="G9" s="2253"/>
      <c r="H9" s="2377" t="s">
        <v>47</v>
      </c>
      <c r="I9" s="2377"/>
    </row>
    <row r="10" spans="1:11" s="176" customFormat="1" ht="16.5" customHeight="1" x14ac:dyDescent="0.3">
      <c r="A10" s="2275">
        <f>A4-0.01</f>
        <v>-14.02</v>
      </c>
      <c r="B10" s="1990" t="s">
        <v>1216</v>
      </c>
      <c r="C10" s="1639" t="s">
        <v>86</v>
      </c>
      <c r="D10" s="2258" t="s">
        <v>1217</v>
      </c>
      <c r="E10" s="2258"/>
      <c r="F10" s="2258"/>
      <c r="G10" s="2258"/>
      <c r="H10" s="1978" t="s">
        <v>47</v>
      </c>
      <c r="I10" s="1978"/>
    </row>
    <row r="11" spans="1:11" s="176" customFormat="1" ht="16.5" customHeight="1" x14ac:dyDescent="0.3">
      <c r="A11" s="2275"/>
      <c r="B11" s="1990"/>
      <c r="C11" s="1641" t="s">
        <v>89</v>
      </c>
      <c r="D11" s="2255" t="s">
        <v>1218</v>
      </c>
      <c r="E11" s="2255"/>
      <c r="F11" s="2255"/>
      <c r="G11" s="2255"/>
      <c r="H11" s="1978"/>
      <c r="I11" s="1978"/>
    </row>
    <row r="12" spans="1:11" s="176" customFormat="1" ht="16.5" customHeight="1" x14ac:dyDescent="0.3">
      <c r="A12" s="2275"/>
      <c r="B12" s="2384"/>
      <c r="C12" s="1641" t="s">
        <v>103</v>
      </c>
      <c r="D12" s="2255" t="s">
        <v>1219</v>
      </c>
      <c r="E12" s="2255"/>
      <c r="F12" s="2255"/>
      <c r="G12" s="2255"/>
      <c r="H12" s="1978"/>
      <c r="I12" s="1978"/>
    </row>
    <row r="13" spans="1:11" s="176" customFormat="1" ht="16.5" customHeight="1" x14ac:dyDescent="0.3">
      <c r="A13" s="2275"/>
      <c r="B13" s="2384"/>
      <c r="C13" s="1641" t="s">
        <v>92</v>
      </c>
      <c r="D13" s="2255" t="s">
        <v>395</v>
      </c>
      <c r="E13" s="2255"/>
      <c r="F13" s="2255"/>
      <c r="G13" s="2255"/>
      <c r="H13" s="1978"/>
      <c r="I13" s="1978"/>
    </row>
    <row r="14" spans="1:11" s="176" customFormat="1" ht="16.5" customHeight="1" x14ac:dyDescent="0.3">
      <c r="A14" s="2275">
        <f>A10-0.01</f>
        <v>-14.03</v>
      </c>
      <c r="B14" s="1990" t="s">
        <v>1220</v>
      </c>
      <c r="C14" s="1639"/>
      <c r="D14" s="2382" t="s">
        <v>1221</v>
      </c>
      <c r="E14" s="2382"/>
      <c r="F14" s="1643"/>
      <c r="G14" s="1644">
        <v>1</v>
      </c>
      <c r="H14" s="1978" t="s">
        <v>47</v>
      </c>
      <c r="I14" s="1978"/>
    </row>
    <row r="15" spans="1:11" s="176" customFormat="1" ht="16.5" customHeight="1" x14ac:dyDescent="0.3">
      <c r="A15" s="2275"/>
      <c r="B15" s="1990"/>
      <c r="C15" s="1641"/>
      <c r="D15" s="2015" t="s">
        <v>1222</v>
      </c>
      <c r="E15" s="2015"/>
      <c r="F15" s="539"/>
      <c r="G15" s="1645">
        <v>2</v>
      </c>
      <c r="H15" s="1978"/>
      <c r="I15" s="1978"/>
    </row>
    <row r="16" spans="1:11" s="176" customFormat="1" ht="16.5" customHeight="1" x14ac:dyDescent="0.3">
      <c r="A16" s="2275"/>
      <c r="B16" s="2003"/>
      <c r="C16" s="1641"/>
      <c r="D16" s="2015" t="s">
        <v>1223</v>
      </c>
      <c r="E16" s="2015"/>
      <c r="F16" s="2015"/>
      <c r="G16" s="1645">
        <v>3</v>
      </c>
      <c r="H16" s="1978"/>
      <c r="I16" s="1978"/>
    </row>
    <row r="17" spans="1:11" s="176" customFormat="1" ht="16.5" customHeight="1" x14ac:dyDescent="0.3">
      <c r="A17" s="2275"/>
      <c r="B17" s="2003"/>
      <c r="C17" s="1641"/>
      <c r="D17" s="2383" t="s">
        <v>1224</v>
      </c>
      <c r="E17" s="2383"/>
      <c r="F17" s="2383"/>
      <c r="G17" s="1645">
        <v>4</v>
      </c>
      <c r="H17" s="1978"/>
      <c r="I17" s="1978"/>
    </row>
    <row r="18" spans="1:11" s="176" customFormat="1" ht="16.5" customHeight="1" x14ac:dyDescent="0.3">
      <c r="A18" s="2275">
        <f>A14-0.01</f>
        <v>-14.04</v>
      </c>
      <c r="B18" s="1990" t="s">
        <v>1225</v>
      </c>
      <c r="C18" s="1639" t="s">
        <v>86</v>
      </c>
      <c r="D18" s="2258" t="s">
        <v>1226</v>
      </c>
      <c r="E18" s="2258"/>
      <c r="F18" s="2258"/>
      <c r="G18" s="2258"/>
      <c r="H18" s="2026" t="s">
        <v>47</v>
      </c>
      <c r="I18" s="2026"/>
    </row>
    <row r="19" spans="1:11" s="176" customFormat="1" ht="16.5" customHeight="1" x14ac:dyDescent="0.3">
      <c r="A19" s="2275"/>
      <c r="B19" s="1990"/>
      <c r="C19" s="1641" t="s">
        <v>89</v>
      </c>
      <c r="D19" s="2255" t="s">
        <v>1227</v>
      </c>
      <c r="E19" s="2255"/>
      <c r="F19" s="2255"/>
      <c r="G19" s="2255"/>
      <c r="H19" s="2028" t="s">
        <v>47</v>
      </c>
      <c r="I19" s="2028"/>
    </row>
    <row r="20" spans="1:11" s="176" customFormat="1" ht="16.5" customHeight="1" x14ac:dyDescent="0.3">
      <c r="A20" s="2275"/>
      <c r="B20" s="2309" t="s">
        <v>1213</v>
      </c>
      <c r="C20" s="1641" t="s">
        <v>103</v>
      </c>
      <c r="D20" s="2255" t="s">
        <v>1228</v>
      </c>
      <c r="E20" s="2255"/>
      <c r="F20" s="2255"/>
      <c r="G20" s="2255"/>
      <c r="H20" s="2028" t="s">
        <v>47</v>
      </c>
      <c r="I20" s="2028"/>
    </row>
    <row r="21" spans="1:11" s="176" customFormat="1" ht="30" customHeight="1" x14ac:dyDescent="0.3">
      <c r="A21" s="2275"/>
      <c r="B21" s="2309"/>
      <c r="C21" s="1641" t="s">
        <v>92</v>
      </c>
      <c r="D21" s="1646" t="s">
        <v>395</v>
      </c>
      <c r="E21" s="539"/>
      <c r="F21" s="539"/>
      <c r="G21" s="537"/>
      <c r="H21" s="2028" t="s">
        <v>47</v>
      </c>
      <c r="I21" s="2028"/>
    </row>
    <row r="22" spans="1:11" ht="16.5" customHeight="1" x14ac:dyDescent="0.3">
      <c r="A22" s="2275">
        <f>A18-0.01</f>
        <v>-14.049999999999999</v>
      </c>
      <c r="B22" s="1990" t="s">
        <v>1229</v>
      </c>
      <c r="C22" s="1639" t="s">
        <v>86</v>
      </c>
      <c r="D22" s="1647" t="s">
        <v>1230</v>
      </c>
      <c r="E22" s="1648"/>
      <c r="F22" s="1648"/>
      <c r="G22" s="1644"/>
      <c r="H22" s="2381" t="s">
        <v>47</v>
      </c>
      <c r="I22" s="2381"/>
    </row>
    <row r="23" spans="1:11" ht="14" x14ac:dyDescent="0.3">
      <c r="A23" s="2275"/>
      <c r="B23" s="1990"/>
      <c r="C23" s="1641" t="s">
        <v>89</v>
      </c>
      <c r="D23" s="631" t="s">
        <v>49</v>
      </c>
      <c r="E23" s="1649"/>
      <c r="F23" s="1649"/>
      <c r="G23" s="1645"/>
      <c r="H23" s="2377" t="s">
        <v>47</v>
      </c>
      <c r="I23" s="2377"/>
    </row>
    <row r="24" spans="1:11" ht="14" x14ac:dyDescent="0.3">
      <c r="A24" s="2275"/>
      <c r="B24" s="1990"/>
      <c r="C24" s="1641" t="s">
        <v>103</v>
      </c>
      <c r="D24" s="631" t="s">
        <v>1231</v>
      </c>
      <c r="E24" s="1649"/>
      <c r="F24" s="1649"/>
      <c r="G24" s="1645"/>
      <c r="H24" s="2377" t="s">
        <v>47</v>
      </c>
      <c r="I24" s="2377"/>
    </row>
    <row r="25" spans="1:11" ht="14" x14ac:dyDescent="0.3">
      <c r="A25" s="2275"/>
      <c r="B25" s="1990"/>
      <c r="C25" s="1641" t="s">
        <v>92</v>
      </c>
      <c r="D25" s="631" t="s">
        <v>277</v>
      </c>
      <c r="E25" s="1649"/>
      <c r="F25" s="1649"/>
      <c r="G25" s="1645"/>
      <c r="H25" s="2377" t="s">
        <v>47</v>
      </c>
      <c r="I25" s="2377"/>
    </row>
    <row r="26" spans="1:11" ht="14" x14ac:dyDescent="0.3">
      <c r="A26" s="2275"/>
      <c r="B26" s="224"/>
      <c r="C26" s="1641" t="s">
        <v>107</v>
      </c>
      <c r="D26" s="1646" t="s">
        <v>278</v>
      </c>
      <c r="E26" s="539"/>
      <c r="F26" s="539"/>
      <c r="G26" s="537"/>
      <c r="H26" s="2377" t="s">
        <v>47</v>
      </c>
      <c r="I26" s="2377"/>
    </row>
    <row r="27" spans="1:11" ht="14" x14ac:dyDescent="0.3">
      <c r="A27" s="2275"/>
      <c r="B27" s="224"/>
      <c r="C27" s="1641" t="s">
        <v>109</v>
      </c>
      <c r="D27" s="631" t="s">
        <v>281</v>
      </c>
      <c r="E27" s="1649"/>
      <c r="F27" s="1649"/>
      <c r="G27" s="1645"/>
      <c r="H27" s="2377" t="s">
        <v>47</v>
      </c>
      <c r="I27" s="2377"/>
    </row>
    <row r="28" spans="1:11" ht="16.5" customHeight="1" x14ac:dyDescent="0.3">
      <c r="A28" s="2275"/>
      <c r="B28" s="2345" t="s">
        <v>1213</v>
      </c>
      <c r="C28" s="1641" t="s">
        <v>111</v>
      </c>
      <c r="D28" s="631" t="s">
        <v>285</v>
      </c>
      <c r="E28" s="1649"/>
      <c r="F28" s="1649"/>
      <c r="G28" s="1645"/>
      <c r="H28" s="2377" t="s">
        <v>47</v>
      </c>
      <c r="I28" s="2377"/>
    </row>
    <row r="29" spans="1:11" ht="14" x14ac:dyDescent="0.3">
      <c r="A29" s="2275"/>
      <c r="B29" s="2345"/>
      <c r="C29" s="1641" t="s">
        <v>183</v>
      </c>
      <c r="D29" s="631" t="s">
        <v>280</v>
      </c>
      <c r="E29" s="1649"/>
      <c r="F29" s="1649"/>
      <c r="G29" s="1645"/>
      <c r="H29" s="2377" t="s">
        <v>47</v>
      </c>
      <c r="I29" s="2377"/>
    </row>
    <row r="30" spans="1:11" ht="14" x14ac:dyDescent="0.3">
      <c r="A30" s="2275"/>
      <c r="B30" s="2345"/>
      <c r="C30" s="1641" t="s">
        <v>196</v>
      </c>
      <c r="D30" s="631" t="s">
        <v>287</v>
      </c>
      <c r="E30" s="1649"/>
      <c r="F30" s="1649"/>
      <c r="G30" s="1645"/>
      <c r="H30" s="2377" t="s">
        <v>47</v>
      </c>
      <c r="I30" s="2377"/>
    </row>
    <row r="31" spans="1:11" s="1455" customFormat="1" ht="18" customHeight="1" x14ac:dyDescent="0.25">
      <c r="A31" s="2378">
        <f>A22-0.01</f>
        <v>-14.059999999999999</v>
      </c>
      <c r="B31" s="2373" t="s">
        <v>1232</v>
      </c>
      <c r="C31" s="1651" t="s">
        <v>329</v>
      </c>
      <c r="D31" s="1652"/>
      <c r="E31" s="1653">
        <v>1</v>
      </c>
      <c r="F31" s="1652"/>
      <c r="G31" s="1654"/>
      <c r="H31" s="2379" t="s">
        <v>47</v>
      </c>
      <c r="I31" s="2379"/>
      <c r="J31" s="1655"/>
      <c r="K31" s="1655"/>
    </row>
    <row r="32" spans="1:11" s="1455" customFormat="1" ht="30.75" customHeight="1" x14ac:dyDescent="0.25">
      <c r="A32" s="2378"/>
      <c r="B32" s="2373"/>
      <c r="C32" s="1656" t="s">
        <v>1233</v>
      </c>
      <c r="D32" s="1657"/>
      <c r="E32" s="1658">
        <v>2</v>
      </c>
      <c r="F32" s="1659" t="s">
        <v>83</v>
      </c>
      <c r="G32" s="1660">
        <f>C61</f>
        <v>-14.159999999999997</v>
      </c>
      <c r="H32" s="2379"/>
      <c r="I32" s="2379"/>
      <c r="J32" s="1655"/>
      <c r="K32" s="1655"/>
    </row>
    <row r="33" spans="1:11" s="1455" customFormat="1" ht="16.5" customHeight="1" x14ac:dyDescent="0.25">
      <c r="A33" s="2378">
        <f>A31-0.01</f>
        <v>-14.069999999999999</v>
      </c>
      <c r="B33" s="2380" t="s">
        <v>1234</v>
      </c>
      <c r="C33" s="1661" t="s">
        <v>39</v>
      </c>
      <c r="D33" s="1662"/>
      <c r="E33" s="1662"/>
      <c r="F33" s="1663"/>
      <c r="G33" s="1664">
        <v>1</v>
      </c>
      <c r="H33" s="2208" t="s">
        <v>47</v>
      </c>
      <c r="I33" s="2208"/>
      <c r="J33" s="1655"/>
      <c r="K33" s="1655"/>
    </row>
    <row r="34" spans="1:11" s="1455" customFormat="1" ht="36.75" customHeight="1" x14ac:dyDescent="0.25">
      <c r="A34" s="2378"/>
      <c r="B34" s="2380"/>
      <c r="C34" s="1665" t="s">
        <v>40</v>
      </c>
      <c r="D34" s="1666"/>
      <c r="E34" s="1666"/>
      <c r="F34" s="1667"/>
      <c r="G34" s="1668">
        <v>2</v>
      </c>
      <c r="H34" s="2208"/>
      <c r="I34" s="2208"/>
      <c r="J34" s="1655"/>
      <c r="K34" s="1655"/>
    </row>
    <row r="35" spans="1:11" s="1455" customFormat="1" ht="30" customHeight="1" x14ac:dyDescent="0.25">
      <c r="A35" s="1650">
        <f>(A33-0.01)</f>
        <v>-14.079999999999998</v>
      </c>
      <c r="B35" s="2373" t="s">
        <v>1235</v>
      </c>
      <c r="C35" s="1669"/>
      <c r="D35" s="1670"/>
      <c r="E35" s="1671" t="s">
        <v>638</v>
      </c>
      <c r="F35" s="1672"/>
      <c r="G35" s="1673"/>
      <c r="H35" s="2374" t="s">
        <v>141</v>
      </c>
      <c r="I35" s="2374"/>
      <c r="J35" s="1655"/>
      <c r="K35" s="1655"/>
    </row>
    <row r="36" spans="1:11" s="1455" customFormat="1" ht="30" customHeight="1" x14ac:dyDescent="0.25">
      <c r="A36" s="1674"/>
      <c r="B36" s="2373"/>
      <c r="C36" s="1675"/>
      <c r="D36" s="1676"/>
      <c r="E36" s="1677" t="s">
        <v>639</v>
      </c>
      <c r="F36" s="1678"/>
      <c r="G36" s="1679"/>
      <c r="H36" s="2375" t="s">
        <v>141</v>
      </c>
      <c r="I36" s="2375"/>
      <c r="J36" s="1655"/>
      <c r="K36" s="1655"/>
    </row>
    <row r="37" spans="1:11" s="1455" customFormat="1" ht="30" customHeight="1" x14ac:dyDescent="0.25">
      <c r="A37" s="1674"/>
      <c r="B37" s="2373"/>
      <c r="C37" s="1675"/>
      <c r="D37" s="1676"/>
      <c r="E37" s="1677" t="s">
        <v>640</v>
      </c>
      <c r="F37" s="1678"/>
      <c r="G37" s="1679"/>
      <c r="H37" s="2375" t="s">
        <v>141</v>
      </c>
      <c r="I37" s="2375"/>
      <c r="J37" s="1655"/>
      <c r="K37" s="1655"/>
    </row>
    <row r="38" spans="1:11" s="1455" customFormat="1" ht="30" customHeight="1" x14ac:dyDescent="0.25">
      <c r="A38" s="1674"/>
      <c r="B38" s="2376" t="s">
        <v>642</v>
      </c>
      <c r="C38" s="1675"/>
      <c r="D38" s="1676"/>
      <c r="E38" s="1677" t="s">
        <v>641</v>
      </c>
      <c r="F38" s="1678"/>
      <c r="G38" s="1679"/>
      <c r="H38" s="2375" t="s">
        <v>141</v>
      </c>
      <c r="I38" s="2375"/>
      <c r="J38" s="1655"/>
      <c r="K38" s="1655"/>
    </row>
    <row r="39" spans="1:11" s="1455" customFormat="1" ht="30" customHeight="1" x14ac:dyDescent="0.25">
      <c r="A39" s="1674"/>
      <c r="B39" s="2376"/>
      <c r="C39" s="1675"/>
      <c r="D39" s="1676"/>
      <c r="E39" s="1677" t="s">
        <v>643</v>
      </c>
      <c r="F39" s="1678"/>
      <c r="G39" s="1679"/>
      <c r="H39" s="2375" t="s">
        <v>141</v>
      </c>
      <c r="I39" s="2375"/>
      <c r="J39" s="1655"/>
      <c r="K39" s="1655"/>
    </row>
    <row r="40" spans="1:11" s="1455" customFormat="1" ht="30" customHeight="1" x14ac:dyDescent="0.25">
      <c r="A40" s="1674"/>
      <c r="B40" s="2376"/>
      <c r="C40" s="1675"/>
      <c r="D40" s="1676"/>
      <c r="E40" s="1677" t="s">
        <v>644</v>
      </c>
      <c r="F40" s="1678"/>
      <c r="G40" s="1679"/>
      <c r="H40" s="2375" t="s">
        <v>141</v>
      </c>
      <c r="I40" s="2375"/>
      <c r="J40" s="1655"/>
      <c r="K40" s="1655"/>
    </row>
    <row r="41" spans="1:11" s="1455" customFormat="1" ht="47.25" customHeight="1" x14ac:dyDescent="0.25">
      <c r="A41" s="1674"/>
      <c r="B41" s="2376"/>
      <c r="C41" s="1680"/>
      <c r="D41" s="1681"/>
      <c r="E41" s="1677" t="s">
        <v>682</v>
      </c>
      <c r="F41" s="1682"/>
      <c r="G41" s="1683"/>
      <c r="H41" s="2332" t="s">
        <v>141</v>
      </c>
      <c r="I41" s="2332"/>
      <c r="J41" s="1655"/>
      <c r="K41" s="1655"/>
    </row>
    <row r="42" spans="1:11" s="1455" customFormat="1" ht="30" customHeight="1" x14ac:dyDescent="0.25">
      <c r="A42" s="1975">
        <f>(A35-0.01)</f>
        <v>-14.089999999999998</v>
      </c>
      <c r="B42" s="2372" t="s">
        <v>1236</v>
      </c>
      <c r="C42" s="1651" t="s">
        <v>1237</v>
      </c>
      <c r="D42" s="1684"/>
      <c r="E42" s="1684"/>
      <c r="F42" s="1685"/>
      <c r="G42" s="1686">
        <v>1</v>
      </c>
      <c r="H42" s="2208" t="s">
        <v>47</v>
      </c>
      <c r="I42" s="2208"/>
      <c r="J42" s="1655"/>
      <c r="K42" s="1655"/>
    </row>
    <row r="43" spans="1:11" s="1455" customFormat="1" ht="30" customHeight="1" x14ac:dyDescent="0.25">
      <c r="A43" s="1975"/>
      <c r="B43" s="2372"/>
      <c r="C43" s="1687" t="s">
        <v>1238</v>
      </c>
      <c r="D43" s="1688"/>
      <c r="E43" s="1689"/>
      <c r="F43" s="1690"/>
      <c r="G43" s="1691">
        <v>2</v>
      </c>
      <c r="H43" s="2208"/>
      <c r="I43" s="2208"/>
      <c r="J43" s="1655"/>
      <c r="K43" s="1655"/>
    </row>
    <row r="44" spans="1:11" s="1455" customFormat="1" ht="30" customHeight="1" x14ac:dyDescent="0.3">
      <c r="A44" s="1975">
        <f>A42-0.01</f>
        <v>-14.099999999999998</v>
      </c>
      <c r="B44" s="1986" t="s">
        <v>1239</v>
      </c>
      <c r="C44" s="1692" t="s">
        <v>39</v>
      </c>
      <c r="D44" s="1652"/>
      <c r="E44" s="1662"/>
      <c r="F44" s="1358"/>
      <c r="G44" s="1693">
        <v>1</v>
      </c>
      <c r="H44" s="2208" t="s">
        <v>47</v>
      </c>
      <c r="I44" s="2208"/>
      <c r="J44" s="1655"/>
      <c r="K44" s="1655"/>
    </row>
    <row r="45" spans="1:11" s="1455" customFormat="1" ht="14" x14ac:dyDescent="0.3">
      <c r="A45" s="1975"/>
      <c r="B45" s="1986"/>
      <c r="C45" s="1694" t="s">
        <v>40</v>
      </c>
      <c r="D45" s="1666"/>
      <c r="E45" s="1666"/>
      <c r="F45" s="1695"/>
      <c r="G45" s="1696">
        <v>2</v>
      </c>
      <c r="H45" s="2208"/>
      <c r="I45" s="2208"/>
      <c r="J45" s="1655"/>
      <c r="K45" s="1655"/>
    </row>
    <row r="46" spans="1:11" s="1455" customFormat="1" ht="25.5" customHeight="1" x14ac:dyDescent="0.3">
      <c r="A46" s="1975">
        <f>A44-0.01</f>
        <v>-14.109999999999998</v>
      </c>
      <c r="B46" s="2304" t="s">
        <v>1240</v>
      </c>
      <c r="C46" s="1697" t="s">
        <v>1241</v>
      </c>
      <c r="D46" s="1698"/>
      <c r="E46" s="1699"/>
      <c r="F46" s="1349"/>
      <c r="G46" s="1700">
        <v>1</v>
      </c>
      <c r="H46" s="2369" t="s">
        <v>47</v>
      </c>
      <c r="I46" s="2369"/>
      <c r="J46" s="1655"/>
      <c r="K46" s="1655"/>
    </row>
    <row r="47" spans="1:11" s="1455" customFormat="1" ht="25.5" customHeight="1" x14ac:dyDescent="0.3">
      <c r="A47" s="1975"/>
      <c r="B47" s="2304"/>
      <c r="C47" s="1701" t="s">
        <v>1242</v>
      </c>
      <c r="D47" s="1702"/>
      <c r="E47" s="1703"/>
      <c r="F47" s="1368"/>
      <c r="G47" s="1704">
        <v>2</v>
      </c>
      <c r="H47" s="2369"/>
      <c r="I47" s="2369"/>
      <c r="J47" s="1655"/>
      <c r="K47" s="1655"/>
    </row>
    <row r="48" spans="1:11" s="1455" customFormat="1" ht="25.5" customHeight="1" x14ac:dyDescent="0.3">
      <c r="A48" s="1975"/>
      <c r="B48" s="2304"/>
      <c r="C48" s="1705" t="s">
        <v>1243</v>
      </c>
      <c r="D48" s="1706"/>
      <c r="E48" s="1707"/>
      <c r="F48" s="1708"/>
      <c r="G48" s="1709">
        <v>3</v>
      </c>
      <c r="H48" s="2369"/>
      <c r="I48" s="2369"/>
      <c r="J48" s="1655"/>
      <c r="K48" s="1655"/>
    </row>
    <row r="49" spans="1:11" s="1455" customFormat="1" ht="35.25" customHeight="1" x14ac:dyDescent="0.25">
      <c r="A49" s="2001">
        <f>A46-0.01</f>
        <v>-14.119999999999997</v>
      </c>
      <c r="B49" s="2361" t="s">
        <v>1244</v>
      </c>
      <c r="C49" s="2370" t="s">
        <v>1245</v>
      </c>
      <c r="D49" s="2370"/>
      <c r="E49" s="2370"/>
      <c r="F49" s="2370"/>
      <c r="G49" s="1700">
        <v>1</v>
      </c>
      <c r="H49" s="2369" t="s">
        <v>47</v>
      </c>
      <c r="I49" s="2369"/>
      <c r="K49" s="1655"/>
    </row>
    <row r="50" spans="1:11" s="1455" customFormat="1" ht="34.5" customHeight="1" x14ac:dyDescent="0.25">
      <c r="A50" s="2001"/>
      <c r="B50" s="2361"/>
      <c r="C50" s="2371" t="s">
        <v>1246</v>
      </c>
      <c r="D50" s="2371"/>
      <c r="E50" s="2371"/>
      <c r="F50" s="2371"/>
      <c r="G50" s="1711">
        <v>2</v>
      </c>
      <c r="H50" s="2369"/>
      <c r="I50" s="2369"/>
      <c r="J50" s="1655"/>
      <c r="K50" s="1655"/>
    </row>
    <row r="51" spans="1:11" s="1455" customFormat="1" ht="32.25" customHeight="1" x14ac:dyDescent="0.25">
      <c r="A51" s="1712"/>
      <c r="B51" s="2361"/>
      <c r="C51" s="1713" t="s">
        <v>1247</v>
      </c>
      <c r="D51" s="1714"/>
      <c r="E51" s="1714"/>
      <c r="F51" s="1714"/>
      <c r="G51" s="1704">
        <v>3</v>
      </c>
      <c r="H51" s="2369"/>
      <c r="I51" s="2369"/>
      <c r="J51" s="1655"/>
      <c r="K51" s="1655"/>
    </row>
    <row r="52" spans="1:11" s="1455" customFormat="1" ht="25.5" customHeight="1" x14ac:dyDescent="0.3">
      <c r="A52" s="513">
        <f>A49-0.01</f>
        <v>-14.129999999999997</v>
      </c>
      <c r="B52" s="2361" t="s">
        <v>1248</v>
      </c>
      <c r="C52" s="1697" t="s">
        <v>1249</v>
      </c>
      <c r="D52" s="1698"/>
      <c r="E52" s="1699"/>
      <c r="F52" s="1349"/>
      <c r="G52" s="1700">
        <v>1</v>
      </c>
      <c r="H52" s="2369" t="s">
        <v>47</v>
      </c>
      <c r="I52" s="2369"/>
      <c r="J52" s="1655"/>
      <c r="K52" s="1655"/>
    </row>
    <row r="53" spans="1:11" s="1455" customFormat="1" ht="21" customHeight="1" x14ac:dyDescent="0.3">
      <c r="A53" s="2306"/>
      <c r="B53" s="2361"/>
      <c r="C53" s="1713" t="s">
        <v>1250</v>
      </c>
      <c r="D53" s="1715"/>
      <c r="E53" s="1715"/>
      <c r="F53" s="1716"/>
      <c r="G53" s="1704">
        <v>2</v>
      </c>
      <c r="H53" s="2369"/>
      <c r="I53" s="2369"/>
      <c r="J53" s="1655"/>
      <c r="K53" s="1655"/>
    </row>
    <row r="54" spans="1:11" s="1455" customFormat="1" ht="28.5" customHeight="1" x14ac:dyDescent="0.3">
      <c r="A54" s="2306"/>
      <c r="B54" s="2361"/>
      <c r="C54" s="1705" t="s">
        <v>1251</v>
      </c>
      <c r="D54" s="1717"/>
      <c r="E54" s="1718"/>
      <c r="F54" s="1708"/>
      <c r="G54" s="1709">
        <v>3</v>
      </c>
      <c r="H54" s="2369"/>
      <c r="I54" s="2369"/>
      <c r="J54" s="1655"/>
      <c r="K54" s="1655"/>
    </row>
    <row r="55" spans="1:11" s="1455" customFormat="1" ht="18.75" customHeight="1" x14ac:dyDescent="0.3">
      <c r="A55" s="1975">
        <f>A52-0.01</f>
        <v>-14.139999999999997</v>
      </c>
      <c r="B55" s="2361" t="s">
        <v>1252</v>
      </c>
      <c r="C55" s="1710" t="s">
        <v>39</v>
      </c>
      <c r="D55" s="1699"/>
      <c r="E55" s="1699"/>
      <c r="F55" s="1349"/>
      <c r="G55" s="1719">
        <v>1</v>
      </c>
      <c r="H55" s="2208" t="s">
        <v>47</v>
      </c>
      <c r="I55" s="2208"/>
      <c r="J55" s="1655"/>
      <c r="K55" s="1655"/>
    </row>
    <row r="56" spans="1:11" s="1455" customFormat="1" ht="39" customHeight="1" x14ac:dyDescent="0.3">
      <c r="A56" s="1975"/>
      <c r="B56" s="2361"/>
      <c r="C56" s="1720" t="s">
        <v>40</v>
      </c>
      <c r="D56" s="1707"/>
      <c r="E56" s="1707"/>
      <c r="F56" s="1708"/>
      <c r="G56" s="1721">
        <v>2</v>
      </c>
      <c r="H56" s="2208"/>
      <c r="I56" s="2208"/>
      <c r="J56" s="1655"/>
      <c r="K56" s="1655"/>
    </row>
    <row r="57" spans="1:11" s="176" customFormat="1" ht="18" customHeight="1" x14ac:dyDescent="0.3">
      <c r="A57" s="1975">
        <f>A55-0.01</f>
        <v>-14.149999999999997</v>
      </c>
      <c r="B57" s="2361" t="s">
        <v>1253</v>
      </c>
      <c r="C57" s="1697" t="s">
        <v>329</v>
      </c>
      <c r="D57" s="1699"/>
      <c r="E57" s="1699"/>
      <c r="F57" s="1722"/>
      <c r="G57" s="1700">
        <v>1</v>
      </c>
      <c r="H57" s="2362" t="s">
        <v>47</v>
      </c>
      <c r="I57" s="2362"/>
    </row>
    <row r="58" spans="1:11" s="176" customFormat="1" ht="24" customHeight="1" x14ac:dyDescent="0.3">
      <c r="A58" s="1975"/>
      <c r="B58" s="2361"/>
      <c r="C58" s="1701" t="s">
        <v>221</v>
      </c>
      <c r="D58" s="1703"/>
      <c r="E58" s="1703"/>
      <c r="F58" s="1723"/>
      <c r="G58" s="1704">
        <v>2</v>
      </c>
      <c r="H58" s="2362"/>
      <c r="I58" s="2362"/>
    </row>
    <row r="59" spans="1:11" s="176" customFormat="1" ht="38.25" customHeight="1" x14ac:dyDescent="0.3">
      <c r="A59" s="1975"/>
      <c r="B59" s="2361"/>
      <c r="C59" s="1705" t="s">
        <v>40</v>
      </c>
      <c r="D59" s="1717"/>
      <c r="E59" s="1717"/>
      <c r="F59" s="1724"/>
      <c r="G59" s="1725">
        <v>3</v>
      </c>
      <c r="H59" s="2362"/>
      <c r="I59" s="2362"/>
    </row>
    <row r="60" spans="1:11" s="176" customFormat="1" ht="33.75" customHeight="1" x14ac:dyDescent="0.3">
      <c r="A60" s="2363" t="str">
        <f>"POUR CHAQUE MÉDICAMENT, POSEZ LES QUESTIONS "&amp;TEXT(-C61,"(0,00)")&amp;" JUSQU'A "&amp;TEXT(-H61,"(0,00)")</f>
        <v>POUR CHAQUE MÉDICAMENT, POSEZ LES QUESTIONS (014) JUSQU'A (014)</v>
      </c>
      <c r="B60" s="2363"/>
      <c r="C60" s="2363"/>
      <c r="D60" s="2363"/>
      <c r="E60" s="2363"/>
      <c r="F60" s="2363"/>
      <c r="G60" s="2363"/>
      <c r="H60" s="2363"/>
      <c r="I60" s="2363"/>
    </row>
    <row r="61" spans="1:11" s="176" customFormat="1" ht="14" x14ac:dyDescent="0.3">
      <c r="A61" s="1726"/>
      <c r="B61" s="1727"/>
      <c r="C61" s="1728">
        <f>A57-0.01</f>
        <v>-14.159999999999997</v>
      </c>
      <c r="D61" s="1729">
        <f>C61-0.01</f>
        <v>-14.169999999999996</v>
      </c>
      <c r="E61" s="1730">
        <f>D61-0.01</f>
        <v>-14.179999999999996</v>
      </c>
      <c r="F61" s="2364">
        <f>E61-0.01</f>
        <v>-14.189999999999996</v>
      </c>
      <c r="G61" s="2364"/>
      <c r="H61" s="1731">
        <f>F61-0.01</f>
        <v>-14.199999999999996</v>
      </c>
      <c r="I61" s="1732"/>
    </row>
    <row r="62" spans="1:11" s="176" customFormat="1" ht="140.25" customHeight="1" x14ac:dyDescent="0.3">
      <c r="A62" s="1733"/>
      <c r="B62" s="1734"/>
      <c r="C62" s="2365" t="s">
        <v>1254</v>
      </c>
      <c r="D62" s="2366" t="s">
        <v>1255</v>
      </c>
      <c r="E62" s="1378" t="s">
        <v>1256</v>
      </c>
      <c r="F62" s="2367" t="s">
        <v>1257</v>
      </c>
      <c r="G62" s="2367"/>
      <c r="H62" s="2270" t="s">
        <v>1258</v>
      </c>
      <c r="I62" s="2270"/>
    </row>
    <row r="63" spans="1:11" s="176" customFormat="1" ht="22.5" customHeight="1" x14ac:dyDescent="0.3">
      <c r="A63" s="1733"/>
      <c r="B63" s="1734"/>
      <c r="C63" s="2365"/>
      <c r="D63" s="2366"/>
      <c r="E63" s="2368" t="str">
        <f>"SI NON, NOTER 00 ET ► "&amp;TEXT(-H61,"(0,00)")</f>
        <v>SI NON, NOTER 00 ET ► (014)</v>
      </c>
      <c r="F63" s="1736" t="s">
        <v>39</v>
      </c>
      <c r="G63" s="1737">
        <v>1</v>
      </c>
      <c r="H63" s="2270"/>
      <c r="I63" s="2270"/>
    </row>
    <row r="64" spans="1:11" s="176" customFormat="1" ht="26.25" customHeight="1" x14ac:dyDescent="0.3">
      <c r="A64" s="1733"/>
      <c r="B64" s="1734"/>
      <c r="C64" s="2365"/>
      <c r="D64" s="2366"/>
      <c r="E64" s="2368"/>
      <c r="F64" s="1738" t="s">
        <v>40</v>
      </c>
      <c r="G64" s="1739">
        <v>2</v>
      </c>
      <c r="H64" s="2270"/>
      <c r="I64" s="2270"/>
    </row>
    <row r="65" spans="1:9" s="176" customFormat="1" ht="27" customHeight="1" x14ac:dyDescent="0.3">
      <c r="A65" s="1740"/>
      <c r="B65" s="1741"/>
      <c r="C65" s="1742"/>
      <c r="D65" s="1735"/>
      <c r="E65" s="2368"/>
      <c r="F65" s="2358" t="s">
        <v>1259</v>
      </c>
      <c r="G65" s="2358"/>
      <c r="H65" s="649"/>
      <c r="I65" s="650"/>
    </row>
    <row r="66" spans="1:9" s="176" customFormat="1" ht="19.5" customHeight="1" x14ac:dyDescent="0.3">
      <c r="A66" s="2359" t="s">
        <v>1260</v>
      </c>
      <c r="B66" s="2359"/>
      <c r="C66" s="2359"/>
      <c r="D66" s="2359"/>
      <c r="E66" s="2359"/>
      <c r="F66" s="2359"/>
      <c r="G66" s="2359"/>
      <c r="H66" s="2359"/>
      <c r="I66" s="2359"/>
    </row>
    <row r="67" spans="1:9" s="176" customFormat="1" ht="30" customHeight="1" x14ac:dyDescent="0.3">
      <c r="A67" s="1743">
        <v>1</v>
      </c>
      <c r="B67" s="1640" t="s">
        <v>1261</v>
      </c>
      <c r="C67" s="1744" t="s">
        <v>1262</v>
      </c>
      <c r="D67" s="1745" t="s">
        <v>867</v>
      </c>
      <c r="E67" s="1745" t="s">
        <v>867</v>
      </c>
      <c r="F67" s="2360" t="s">
        <v>864</v>
      </c>
      <c r="G67" s="2360"/>
      <c r="H67" s="2356" t="s">
        <v>289</v>
      </c>
      <c r="I67" s="2356"/>
    </row>
    <row r="68" spans="1:9" s="176" customFormat="1" ht="30" customHeight="1" x14ac:dyDescent="0.3">
      <c r="A68" s="1746">
        <f t="shared" ref="A68:A83" si="0">A67+1</f>
        <v>2</v>
      </c>
      <c r="B68" s="1382" t="s">
        <v>1263</v>
      </c>
      <c r="C68" s="1747" t="s">
        <v>1264</v>
      </c>
      <c r="D68" s="1748" t="s">
        <v>867</v>
      </c>
      <c r="E68" s="1748" t="s">
        <v>867</v>
      </c>
      <c r="F68" s="2352" t="s">
        <v>864</v>
      </c>
      <c r="G68" s="2352"/>
      <c r="H68" s="2353" t="s">
        <v>289</v>
      </c>
      <c r="I68" s="2353"/>
    </row>
    <row r="69" spans="1:9" s="176" customFormat="1" ht="30" customHeight="1" x14ac:dyDescent="0.3">
      <c r="A69" s="1746">
        <f t="shared" si="0"/>
        <v>3</v>
      </c>
      <c r="B69" s="539" t="s">
        <v>1265</v>
      </c>
      <c r="C69" s="1747" t="s">
        <v>1266</v>
      </c>
      <c r="D69" s="1748" t="s">
        <v>867</v>
      </c>
      <c r="E69" s="1748" t="s">
        <v>867</v>
      </c>
      <c r="F69" s="2352" t="s">
        <v>864</v>
      </c>
      <c r="G69" s="2352"/>
      <c r="H69" s="2353" t="s">
        <v>289</v>
      </c>
      <c r="I69" s="2353"/>
    </row>
    <row r="70" spans="1:9" s="176" customFormat="1" ht="30" customHeight="1" x14ac:dyDescent="0.3">
      <c r="A70" s="1746">
        <f t="shared" si="0"/>
        <v>4</v>
      </c>
      <c r="B70" s="539" t="s">
        <v>1267</v>
      </c>
      <c r="C70" s="1747" t="s">
        <v>1268</v>
      </c>
      <c r="D70" s="1748" t="s">
        <v>867</v>
      </c>
      <c r="E70" s="1748"/>
      <c r="F70" s="2352"/>
      <c r="G70" s="2352"/>
      <c r="H70" s="2353"/>
      <c r="I70" s="2353"/>
    </row>
    <row r="71" spans="1:9" s="176" customFormat="1" ht="30" customHeight="1" x14ac:dyDescent="0.3">
      <c r="A71" s="1746">
        <f t="shared" si="0"/>
        <v>5</v>
      </c>
      <c r="B71" s="539" t="s">
        <v>1269</v>
      </c>
      <c r="C71" s="1747" t="s">
        <v>1266</v>
      </c>
      <c r="D71" s="1748" t="s">
        <v>867</v>
      </c>
      <c r="E71" s="1748" t="s">
        <v>867</v>
      </c>
      <c r="F71" s="2352" t="s">
        <v>864</v>
      </c>
      <c r="G71" s="2352"/>
      <c r="H71" s="2353" t="s">
        <v>289</v>
      </c>
      <c r="I71" s="2353"/>
    </row>
    <row r="72" spans="1:9" s="1749" customFormat="1" ht="30" customHeight="1" x14ac:dyDescent="0.3">
      <c r="A72" s="1746">
        <f t="shared" si="0"/>
        <v>6</v>
      </c>
      <c r="B72" s="539" t="s">
        <v>1270</v>
      </c>
      <c r="C72" s="1747" t="s">
        <v>1266</v>
      </c>
      <c r="D72" s="1748" t="s">
        <v>867</v>
      </c>
      <c r="E72" s="1748" t="s">
        <v>867</v>
      </c>
      <c r="F72" s="2352" t="s">
        <v>864</v>
      </c>
      <c r="G72" s="2352"/>
      <c r="H72" s="2353" t="s">
        <v>289</v>
      </c>
      <c r="I72" s="2353"/>
    </row>
    <row r="73" spans="1:9" s="176" customFormat="1" ht="30" customHeight="1" x14ac:dyDescent="0.3">
      <c r="A73" s="1746">
        <f t="shared" si="0"/>
        <v>7</v>
      </c>
      <c r="B73" s="1382" t="s">
        <v>1271</v>
      </c>
      <c r="C73" s="1747" t="s">
        <v>1272</v>
      </c>
      <c r="D73" s="1748" t="s">
        <v>867</v>
      </c>
      <c r="E73" s="1748" t="s">
        <v>867</v>
      </c>
      <c r="F73" s="2352" t="s">
        <v>864</v>
      </c>
      <c r="G73" s="2352"/>
      <c r="H73" s="2353" t="s">
        <v>289</v>
      </c>
      <c r="I73" s="2353"/>
    </row>
    <row r="74" spans="1:9" s="176" customFormat="1" ht="30" customHeight="1" x14ac:dyDescent="0.3">
      <c r="A74" s="1746">
        <f t="shared" si="0"/>
        <v>8</v>
      </c>
      <c r="B74" s="1382" t="s">
        <v>1273</v>
      </c>
      <c r="C74" s="1747" t="s">
        <v>1264</v>
      </c>
      <c r="D74" s="1748" t="s">
        <v>867</v>
      </c>
      <c r="E74" s="1748" t="s">
        <v>867</v>
      </c>
      <c r="F74" s="2352" t="s">
        <v>864</v>
      </c>
      <c r="G74" s="2352"/>
      <c r="H74" s="2353" t="s">
        <v>289</v>
      </c>
      <c r="I74" s="2353"/>
    </row>
    <row r="75" spans="1:9" s="176" customFormat="1" ht="30" customHeight="1" x14ac:dyDescent="0.3">
      <c r="A75" s="1746">
        <f t="shared" si="0"/>
        <v>9</v>
      </c>
      <c r="B75" s="1382" t="s">
        <v>1274</v>
      </c>
      <c r="C75" s="1747" t="s">
        <v>1268</v>
      </c>
      <c r="D75" s="1748" t="s">
        <v>867</v>
      </c>
      <c r="E75" s="1748"/>
      <c r="F75" s="2352"/>
      <c r="G75" s="2352"/>
      <c r="H75" s="2353"/>
      <c r="I75" s="2353"/>
    </row>
    <row r="76" spans="1:9" s="176" customFormat="1" ht="30" customHeight="1" x14ac:dyDescent="0.3">
      <c r="A76" s="1746">
        <f t="shared" si="0"/>
        <v>10</v>
      </c>
      <c r="B76" s="1382" t="s">
        <v>1275</v>
      </c>
      <c r="C76" s="1747" t="s">
        <v>1264</v>
      </c>
      <c r="D76" s="1748" t="s">
        <v>867</v>
      </c>
      <c r="E76" s="1748" t="s">
        <v>867</v>
      </c>
      <c r="F76" s="2352" t="s">
        <v>864</v>
      </c>
      <c r="G76" s="2352"/>
      <c r="H76" s="2353" t="s">
        <v>289</v>
      </c>
      <c r="I76" s="2353"/>
    </row>
    <row r="77" spans="1:9" s="176" customFormat="1" ht="30" customHeight="1" x14ac:dyDescent="0.3">
      <c r="A77" s="1746">
        <f t="shared" si="0"/>
        <v>11</v>
      </c>
      <c r="B77" s="1382" t="s">
        <v>1276</v>
      </c>
      <c r="C77" s="1747" t="s">
        <v>1266</v>
      </c>
      <c r="D77" s="1748" t="s">
        <v>867</v>
      </c>
      <c r="E77" s="1748" t="s">
        <v>867</v>
      </c>
      <c r="F77" s="2352" t="s">
        <v>864</v>
      </c>
      <c r="G77" s="2352"/>
      <c r="H77" s="2353" t="s">
        <v>289</v>
      </c>
      <c r="I77" s="2353"/>
    </row>
    <row r="78" spans="1:9" s="176" customFormat="1" ht="30" customHeight="1" x14ac:dyDescent="0.3">
      <c r="A78" s="1746">
        <f t="shared" si="0"/>
        <v>12</v>
      </c>
      <c r="B78" s="1382" t="s">
        <v>1277</v>
      </c>
      <c r="C78" s="1747" t="s">
        <v>1278</v>
      </c>
      <c r="D78" s="1748" t="s">
        <v>867</v>
      </c>
      <c r="E78" s="1748" t="s">
        <v>867</v>
      </c>
      <c r="F78" s="2352" t="s">
        <v>864</v>
      </c>
      <c r="G78" s="2352"/>
      <c r="H78" s="2353" t="s">
        <v>289</v>
      </c>
      <c r="I78" s="2353"/>
    </row>
    <row r="79" spans="1:9" s="176" customFormat="1" ht="30" customHeight="1" x14ac:dyDescent="0.3">
      <c r="A79" s="1746">
        <f t="shared" si="0"/>
        <v>13</v>
      </c>
      <c r="B79" s="1382" t="s">
        <v>1279</v>
      </c>
      <c r="C79" s="1750" t="s">
        <v>1280</v>
      </c>
      <c r="D79" s="1748" t="s">
        <v>867</v>
      </c>
      <c r="E79" s="1748" t="s">
        <v>867</v>
      </c>
      <c r="F79" s="2357"/>
      <c r="G79" s="2357"/>
      <c r="H79" s="2357"/>
      <c r="I79" s="2357"/>
    </row>
    <row r="80" spans="1:9" s="176" customFormat="1" ht="30" customHeight="1" x14ac:dyDescent="0.3">
      <c r="A80" s="1746">
        <f t="shared" si="0"/>
        <v>14</v>
      </c>
      <c r="B80" s="1382" t="s">
        <v>1281</v>
      </c>
      <c r="C80" s="1747" t="s">
        <v>1266</v>
      </c>
      <c r="D80" s="1751"/>
      <c r="E80" s="1748" t="s">
        <v>867</v>
      </c>
      <c r="F80" s="2338"/>
      <c r="G80" s="2338"/>
      <c r="H80" s="2338"/>
      <c r="I80" s="2338"/>
    </row>
    <row r="81" spans="1:9" s="176" customFormat="1" ht="30" customHeight="1" x14ac:dyDescent="0.3">
      <c r="A81" s="1746">
        <f t="shared" si="0"/>
        <v>15</v>
      </c>
      <c r="B81" s="1382" t="s">
        <v>1282</v>
      </c>
      <c r="C81" s="1750" t="s">
        <v>1280</v>
      </c>
      <c r="D81" s="1751"/>
      <c r="E81" s="1748" t="s">
        <v>867</v>
      </c>
      <c r="F81" s="2338"/>
      <c r="G81" s="2338"/>
      <c r="H81" s="2338"/>
      <c r="I81" s="2338"/>
    </row>
    <row r="82" spans="1:9" s="176" customFormat="1" ht="30" customHeight="1" x14ac:dyDescent="0.3">
      <c r="A82" s="1746">
        <f t="shared" si="0"/>
        <v>16</v>
      </c>
      <c r="B82" s="1382" t="s">
        <v>1283</v>
      </c>
      <c r="C82" s="1750" t="s">
        <v>1280</v>
      </c>
      <c r="D82" s="1751"/>
      <c r="E82" s="1748" t="s">
        <v>867</v>
      </c>
      <c r="F82" s="2338"/>
      <c r="G82" s="2338"/>
      <c r="H82" s="2338"/>
      <c r="I82" s="2338"/>
    </row>
    <row r="83" spans="1:9" s="176" customFormat="1" ht="30" customHeight="1" x14ac:dyDescent="0.3">
      <c r="A83" s="1746">
        <f t="shared" si="0"/>
        <v>17</v>
      </c>
      <c r="B83" s="1382" t="s">
        <v>1284</v>
      </c>
      <c r="C83" s="1750" t="s">
        <v>1280</v>
      </c>
      <c r="D83" s="1751"/>
      <c r="E83" s="1748" t="s">
        <v>867</v>
      </c>
      <c r="F83" s="2338"/>
      <c r="G83" s="2338"/>
      <c r="H83" s="2338"/>
      <c r="I83" s="2338"/>
    </row>
    <row r="84" spans="1:9" ht="30" customHeight="1" x14ac:dyDescent="0.3">
      <c r="A84" s="1746">
        <v>18</v>
      </c>
      <c r="B84" s="539" t="s">
        <v>1285</v>
      </c>
      <c r="C84" s="1747" t="s">
        <v>1286</v>
      </c>
      <c r="D84" s="1751"/>
      <c r="E84" s="1752"/>
      <c r="F84" s="2338"/>
      <c r="G84" s="2338"/>
      <c r="H84" s="2338"/>
      <c r="I84" s="2338"/>
    </row>
    <row r="85" spans="1:9" ht="30" customHeight="1" x14ac:dyDescent="0.3">
      <c r="A85" s="1746">
        <v>19</v>
      </c>
      <c r="B85" s="539" t="s">
        <v>1287</v>
      </c>
      <c r="C85" s="1747" t="s">
        <v>1286</v>
      </c>
      <c r="D85" s="1751"/>
      <c r="E85" s="1752" t="s">
        <v>867</v>
      </c>
      <c r="F85" s="2338"/>
      <c r="G85" s="2338"/>
      <c r="H85" s="2338"/>
      <c r="I85" s="2338"/>
    </row>
    <row r="86" spans="1:9" ht="30" customHeight="1" x14ac:dyDescent="0.3">
      <c r="A86" s="1746">
        <v>20</v>
      </c>
      <c r="B86" s="539" t="s">
        <v>1288</v>
      </c>
      <c r="C86" s="1747" t="s">
        <v>1264</v>
      </c>
      <c r="D86" s="1751"/>
      <c r="E86" s="1752" t="s">
        <v>867</v>
      </c>
      <c r="F86" s="2338"/>
      <c r="G86" s="2338"/>
      <c r="H86" s="2338"/>
      <c r="I86" s="2338"/>
    </row>
    <row r="87" spans="1:9" ht="30" customHeight="1" x14ac:dyDescent="0.3">
      <c r="A87" s="1746">
        <v>21</v>
      </c>
      <c r="B87" s="539" t="s">
        <v>1289</v>
      </c>
      <c r="C87" s="1747" t="s">
        <v>1268</v>
      </c>
      <c r="D87" s="1751"/>
      <c r="E87" s="1752" t="s">
        <v>867</v>
      </c>
      <c r="F87" s="2338"/>
      <c r="G87" s="2338"/>
      <c r="H87" s="2338"/>
      <c r="I87" s="2338"/>
    </row>
    <row r="88" spans="1:9" ht="30" customHeight="1" x14ac:dyDescent="0.3">
      <c r="A88" s="1746">
        <v>22</v>
      </c>
      <c r="B88" s="539" t="s">
        <v>1290</v>
      </c>
      <c r="C88" s="1747" t="s">
        <v>1264</v>
      </c>
      <c r="D88" s="1752" t="s">
        <v>867</v>
      </c>
      <c r="E88" s="1752" t="s">
        <v>867</v>
      </c>
      <c r="F88" s="2352" t="s">
        <v>864</v>
      </c>
      <c r="G88" s="2352"/>
      <c r="H88" s="2350" t="s">
        <v>867</v>
      </c>
      <c r="I88" s="2350"/>
    </row>
    <row r="89" spans="1:9" ht="30" customHeight="1" x14ac:dyDescent="0.3">
      <c r="A89" s="1746">
        <v>23</v>
      </c>
      <c r="B89" s="539" t="s">
        <v>1291</v>
      </c>
      <c r="C89" s="1747" t="s">
        <v>1264</v>
      </c>
      <c r="D89" s="1751"/>
      <c r="E89" s="1752" t="s">
        <v>867</v>
      </c>
      <c r="F89" s="2338"/>
      <c r="G89" s="2338"/>
      <c r="H89" s="2338"/>
      <c r="I89" s="2338"/>
    </row>
    <row r="90" spans="1:9" ht="30" customHeight="1" x14ac:dyDescent="0.3">
      <c r="A90" s="1746">
        <v>24</v>
      </c>
      <c r="B90" s="539" t="s">
        <v>1292</v>
      </c>
      <c r="C90" s="1747" t="s">
        <v>1293</v>
      </c>
      <c r="D90" s="1751"/>
      <c r="E90" s="1752"/>
      <c r="F90" s="2338"/>
      <c r="G90" s="2338"/>
      <c r="H90" s="2338"/>
      <c r="I90" s="2338"/>
    </row>
    <row r="91" spans="1:9" ht="30" customHeight="1" x14ac:dyDescent="0.3">
      <c r="A91" s="1746">
        <v>25</v>
      </c>
      <c r="B91" s="539" t="s">
        <v>1294</v>
      </c>
      <c r="C91" s="1747" t="s">
        <v>1295</v>
      </c>
      <c r="D91" s="1751"/>
      <c r="E91" s="1752"/>
      <c r="F91" s="2338"/>
      <c r="G91" s="2338"/>
      <c r="H91" s="2338"/>
      <c r="I91" s="2338"/>
    </row>
    <row r="92" spans="1:9" s="1753" customFormat="1" ht="30" customHeight="1" x14ac:dyDescent="0.3">
      <c r="A92" s="1746">
        <v>26</v>
      </c>
      <c r="B92" s="539" t="s">
        <v>1296</v>
      </c>
      <c r="C92" s="1747" t="s">
        <v>1264</v>
      </c>
      <c r="D92" s="1751"/>
      <c r="E92" s="1752" t="s">
        <v>867</v>
      </c>
      <c r="F92" s="2338"/>
      <c r="G92" s="2338"/>
      <c r="H92" s="2338"/>
      <c r="I92" s="2338"/>
    </row>
    <row r="93" spans="1:9" ht="30" customHeight="1" x14ac:dyDescent="0.3">
      <c r="A93" s="1746">
        <v>27</v>
      </c>
      <c r="B93" s="539" t="s">
        <v>1297</v>
      </c>
      <c r="C93" s="1747" t="s">
        <v>1286</v>
      </c>
      <c r="D93" s="1751"/>
      <c r="E93" s="1752" t="s">
        <v>867</v>
      </c>
      <c r="F93" s="2338"/>
      <c r="G93" s="2338"/>
      <c r="H93" s="2338"/>
      <c r="I93" s="2338"/>
    </row>
    <row r="94" spans="1:9" ht="30" customHeight="1" x14ac:dyDescent="0.3">
      <c r="A94" s="1746">
        <v>28</v>
      </c>
      <c r="B94" s="539" t="s">
        <v>1298</v>
      </c>
      <c r="C94" s="1747" t="s">
        <v>1266</v>
      </c>
      <c r="D94" s="1751"/>
      <c r="E94" s="1752"/>
      <c r="F94" s="2338"/>
      <c r="G94" s="2338"/>
      <c r="H94" s="2338"/>
      <c r="I94" s="2338"/>
    </row>
    <row r="95" spans="1:9" ht="30" customHeight="1" x14ac:dyDescent="0.3">
      <c r="A95" s="1746">
        <v>29</v>
      </c>
      <c r="B95" s="1382" t="s">
        <v>1299</v>
      </c>
      <c r="C95" s="1747" t="s">
        <v>1266</v>
      </c>
      <c r="D95" s="1751"/>
      <c r="E95" s="1752" t="s">
        <v>867</v>
      </c>
      <c r="F95" s="2338"/>
      <c r="G95" s="2338"/>
      <c r="H95" s="2338"/>
      <c r="I95" s="2338"/>
    </row>
    <row r="96" spans="1:9" ht="30" customHeight="1" x14ac:dyDescent="0.3">
      <c r="A96" s="1746">
        <v>30</v>
      </c>
      <c r="B96" s="1382" t="s">
        <v>1300</v>
      </c>
      <c r="C96" s="1747" t="s">
        <v>1266</v>
      </c>
      <c r="D96" s="1751"/>
      <c r="E96" s="1752"/>
      <c r="F96" s="2338"/>
      <c r="G96" s="2338"/>
      <c r="H96" s="2338"/>
      <c r="I96" s="2338"/>
    </row>
    <row r="97" spans="1:9" ht="30" customHeight="1" x14ac:dyDescent="0.3">
      <c r="A97" s="1746">
        <v>31</v>
      </c>
      <c r="B97" s="1382" t="s">
        <v>1301</v>
      </c>
      <c r="C97" s="1747" t="s">
        <v>1302</v>
      </c>
      <c r="D97" s="1751"/>
      <c r="E97" s="1752" t="s">
        <v>867</v>
      </c>
      <c r="F97" s="2338"/>
      <c r="G97" s="2338"/>
      <c r="H97" s="2338"/>
      <c r="I97" s="2338"/>
    </row>
    <row r="98" spans="1:9" ht="30" customHeight="1" x14ac:dyDescent="0.3">
      <c r="A98" s="1746">
        <v>32</v>
      </c>
      <c r="B98" s="1382" t="s">
        <v>1303</v>
      </c>
      <c r="C98" s="1747" t="s">
        <v>1272</v>
      </c>
      <c r="D98" s="1751"/>
      <c r="E98" s="1752" t="s">
        <v>867</v>
      </c>
      <c r="F98" s="2338"/>
      <c r="G98" s="2338"/>
      <c r="H98" s="2338"/>
      <c r="I98" s="2338"/>
    </row>
    <row r="99" spans="1:9" ht="30" customHeight="1" x14ac:dyDescent="0.3">
      <c r="A99" s="1746">
        <v>33</v>
      </c>
      <c r="B99" s="1382" t="s">
        <v>1304</v>
      </c>
      <c r="C99" s="1747" t="s">
        <v>1305</v>
      </c>
      <c r="D99" s="1751"/>
      <c r="E99" s="1752" t="s">
        <v>867</v>
      </c>
      <c r="F99" s="2338"/>
      <c r="G99" s="2338"/>
      <c r="H99" s="2338"/>
      <c r="I99" s="2338"/>
    </row>
    <row r="100" spans="1:9" ht="30" customHeight="1" x14ac:dyDescent="0.3">
      <c r="A100" s="1746">
        <v>34</v>
      </c>
      <c r="B100" s="1382" t="s">
        <v>1306</v>
      </c>
      <c r="C100" s="1747" t="s">
        <v>1305</v>
      </c>
      <c r="D100" s="1751"/>
      <c r="E100" s="1752" t="s">
        <v>867</v>
      </c>
      <c r="F100" s="2338"/>
      <c r="G100" s="2338"/>
      <c r="H100" s="2338"/>
      <c r="I100" s="2338"/>
    </row>
    <row r="101" spans="1:9" ht="30" customHeight="1" x14ac:dyDescent="0.3">
      <c r="A101" s="1746">
        <v>35</v>
      </c>
      <c r="B101" s="1382" t="s">
        <v>1307</v>
      </c>
      <c r="C101" s="1747" t="s">
        <v>1308</v>
      </c>
      <c r="D101" s="1751"/>
      <c r="E101" s="1752" t="s">
        <v>867</v>
      </c>
      <c r="F101" s="2338"/>
      <c r="G101" s="2338"/>
      <c r="H101" s="2338"/>
      <c r="I101" s="2338"/>
    </row>
    <row r="102" spans="1:9" ht="30" customHeight="1" x14ac:dyDescent="0.3">
      <c r="A102" s="1746">
        <v>36</v>
      </c>
      <c r="B102" s="1382" t="s">
        <v>1132</v>
      </c>
      <c r="C102" s="1747" t="s">
        <v>1308</v>
      </c>
      <c r="D102" s="1751"/>
      <c r="E102" s="1752" t="s">
        <v>867</v>
      </c>
      <c r="F102" s="2338"/>
      <c r="G102" s="2338"/>
      <c r="H102" s="2338"/>
      <c r="I102" s="2338"/>
    </row>
    <row r="103" spans="1:9" ht="30" customHeight="1" x14ac:dyDescent="0.3">
      <c r="A103" s="1746">
        <v>37</v>
      </c>
      <c r="B103" s="1382" t="s">
        <v>1309</v>
      </c>
      <c r="C103" s="1747" t="s">
        <v>1308</v>
      </c>
      <c r="D103" s="1751"/>
      <c r="E103" s="1752" t="s">
        <v>867</v>
      </c>
      <c r="F103" s="2338"/>
      <c r="G103" s="2338"/>
      <c r="H103" s="2338"/>
      <c r="I103" s="2338"/>
    </row>
    <row r="104" spans="1:9" ht="30" customHeight="1" x14ac:dyDescent="0.3">
      <c r="A104" s="1746">
        <v>38</v>
      </c>
      <c r="B104" s="1382" t="s">
        <v>1310</v>
      </c>
      <c r="C104" s="1747" t="s">
        <v>1268</v>
      </c>
      <c r="D104" s="1751"/>
      <c r="E104" s="1752"/>
      <c r="F104" s="2338"/>
      <c r="G104" s="2338"/>
      <c r="H104" s="2338"/>
      <c r="I104" s="2338"/>
    </row>
    <row r="105" spans="1:9" ht="30" customHeight="1" x14ac:dyDescent="0.3">
      <c r="A105" s="1746">
        <v>39</v>
      </c>
      <c r="B105" s="1382" t="s">
        <v>1311</v>
      </c>
      <c r="C105" s="1754" t="s">
        <v>1264</v>
      </c>
      <c r="D105" s="1751"/>
      <c r="E105" s="1752" t="s">
        <v>867</v>
      </c>
      <c r="F105" s="2338"/>
      <c r="G105" s="2338"/>
      <c r="H105" s="2338"/>
      <c r="I105" s="2338"/>
    </row>
    <row r="106" spans="1:9" ht="30" customHeight="1" x14ac:dyDescent="0.3">
      <c r="A106" s="1746">
        <v>40</v>
      </c>
      <c r="B106" s="1382" t="s">
        <v>1312</v>
      </c>
      <c r="C106" s="1754" t="s">
        <v>1286</v>
      </c>
      <c r="D106" s="1751"/>
      <c r="E106" s="1752" t="s">
        <v>867</v>
      </c>
      <c r="F106" s="2338"/>
      <c r="G106" s="2338"/>
      <c r="H106" s="2338"/>
      <c r="I106" s="2338"/>
    </row>
    <row r="107" spans="1:9" ht="30" customHeight="1" x14ac:dyDescent="0.3">
      <c r="A107" s="1746">
        <v>41</v>
      </c>
      <c r="B107" s="1755" t="s">
        <v>1313</v>
      </c>
      <c r="C107" s="1756" t="s">
        <v>1286</v>
      </c>
      <c r="D107" s="1751"/>
      <c r="E107" s="1752" t="s">
        <v>867</v>
      </c>
      <c r="F107" s="2338"/>
      <c r="G107" s="2338"/>
      <c r="H107" s="2338"/>
      <c r="I107" s="2338"/>
    </row>
    <row r="108" spans="1:9" ht="30" customHeight="1" x14ac:dyDescent="0.3">
      <c r="A108" s="1746">
        <v>42</v>
      </c>
      <c r="B108" s="1382" t="s">
        <v>1314</v>
      </c>
      <c r="C108" s="1747" t="s">
        <v>1264</v>
      </c>
      <c r="D108" s="1751"/>
      <c r="E108" s="1752" t="s">
        <v>867</v>
      </c>
      <c r="F108" s="2338"/>
      <c r="G108" s="2338"/>
      <c r="H108" s="2338"/>
      <c r="I108" s="2338"/>
    </row>
    <row r="109" spans="1:9" ht="30" customHeight="1" x14ac:dyDescent="0.3">
      <c r="A109" s="1746">
        <v>43</v>
      </c>
      <c r="B109" s="1382" t="s">
        <v>1315</v>
      </c>
      <c r="C109" s="1747" t="s">
        <v>1264</v>
      </c>
      <c r="D109" s="1751"/>
      <c r="E109" s="1752" t="s">
        <v>867</v>
      </c>
      <c r="F109" s="2338"/>
      <c r="G109" s="2338"/>
      <c r="H109" s="2338"/>
      <c r="I109" s="2338"/>
    </row>
    <row r="110" spans="1:9" ht="30" customHeight="1" x14ac:dyDescent="0.3">
      <c r="A110" s="1746">
        <v>44</v>
      </c>
      <c r="B110" s="1382" t="s">
        <v>1316</v>
      </c>
      <c r="C110" s="1747" t="s">
        <v>1317</v>
      </c>
      <c r="D110" s="1751"/>
      <c r="E110" s="1752" t="s">
        <v>867</v>
      </c>
      <c r="F110" s="2338"/>
      <c r="G110" s="2338"/>
      <c r="H110" s="2338"/>
      <c r="I110" s="2338"/>
    </row>
    <row r="111" spans="1:9" ht="30" customHeight="1" x14ac:dyDescent="0.3">
      <c r="A111" s="1746">
        <v>45</v>
      </c>
      <c r="B111" s="1382" t="s">
        <v>1318</v>
      </c>
      <c r="C111" s="1754" t="s">
        <v>1264</v>
      </c>
      <c r="D111" s="1751"/>
      <c r="E111" s="1752" t="s">
        <v>867</v>
      </c>
      <c r="F111" s="2338"/>
      <c r="G111" s="2338"/>
      <c r="H111" s="2338"/>
      <c r="I111" s="2338"/>
    </row>
    <row r="112" spans="1:9" ht="30" customHeight="1" x14ac:dyDescent="0.3">
      <c r="A112" s="1746">
        <v>46</v>
      </c>
      <c r="B112" s="1757" t="s">
        <v>1319</v>
      </c>
      <c r="C112" s="1758" t="s">
        <v>1264</v>
      </c>
      <c r="D112" s="1751"/>
      <c r="E112" s="1759" t="s">
        <v>867</v>
      </c>
      <c r="F112" s="2338"/>
      <c r="G112" s="2338"/>
      <c r="H112" s="2338"/>
      <c r="I112" s="2338"/>
    </row>
    <row r="113" spans="1:9" s="176" customFormat="1" ht="25.15" customHeight="1" x14ac:dyDescent="0.3">
      <c r="A113" s="2194" t="s">
        <v>1320</v>
      </c>
      <c r="B113" s="2194"/>
      <c r="C113" s="2194"/>
      <c r="D113" s="2194"/>
      <c r="E113" s="2194"/>
      <c r="F113" s="2194"/>
      <c r="G113" s="2194"/>
      <c r="H113" s="2194"/>
      <c r="I113" s="2194"/>
    </row>
    <row r="114" spans="1:9" s="176" customFormat="1" ht="25.15" customHeight="1" x14ac:dyDescent="0.3">
      <c r="A114" s="1760">
        <f>A112+1</f>
        <v>47</v>
      </c>
      <c r="B114" s="1643" t="s">
        <v>1321</v>
      </c>
      <c r="C114" s="1761" t="s">
        <v>1308</v>
      </c>
      <c r="D114" s="1745" t="s">
        <v>867</v>
      </c>
      <c r="E114" s="1745" t="s">
        <v>867</v>
      </c>
      <c r="F114" s="2355" t="s">
        <v>864</v>
      </c>
      <c r="G114" s="2355"/>
      <c r="H114" s="2356" t="s">
        <v>289</v>
      </c>
      <c r="I114" s="2356"/>
    </row>
    <row r="115" spans="1:9" s="176" customFormat="1" ht="25.15" customHeight="1" x14ac:dyDescent="0.3">
      <c r="A115" s="1762">
        <f t="shared" ref="A115:A121" si="1">A114+1</f>
        <v>48</v>
      </c>
      <c r="B115" s="539" t="s">
        <v>1322</v>
      </c>
      <c r="C115" s="1763" t="s">
        <v>1308</v>
      </c>
      <c r="D115" s="1748" t="s">
        <v>867</v>
      </c>
      <c r="E115" s="1748" t="s">
        <v>867</v>
      </c>
      <c r="F115" s="2352" t="s">
        <v>864</v>
      </c>
      <c r="G115" s="2352"/>
      <c r="H115" s="2353" t="s">
        <v>289</v>
      </c>
      <c r="I115" s="2353"/>
    </row>
    <row r="116" spans="1:9" s="176" customFormat="1" ht="25.15" customHeight="1" x14ac:dyDescent="0.3">
      <c r="A116" s="1746">
        <f t="shared" si="1"/>
        <v>49</v>
      </c>
      <c r="B116" s="539" t="s">
        <v>1323</v>
      </c>
      <c r="C116" s="1763" t="s">
        <v>1308</v>
      </c>
      <c r="D116" s="1764" t="s">
        <v>867</v>
      </c>
      <c r="E116" s="1764" t="s">
        <v>867</v>
      </c>
      <c r="F116" s="2352" t="s">
        <v>864</v>
      </c>
      <c r="G116" s="2352"/>
      <c r="H116" s="2354" t="s">
        <v>289</v>
      </c>
      <c r="I116" s="2354"/>
    </row>
    <row r="117" spans="1:9" s="176" customFormat="1" ht="25.15" customHeight="1" x14ac:dyDescent="0.3">
      <c r="A117" s="1762">
        <f t="shared" si="1"/>
        <v>50</v>
      </c>
      <c r="B117" s="539" t="s">
        <v>1324</v>
      </c>
      <c r="C117" s="1750" t="s">
        <v>1286</v>
      </c>
      <c r="D117" s="1748" t="s">
        <v>867</v>
      </c>
      <c r="E117" s="1748" t="s">
        <v>867</v>
      </c>
      <c r="F117" s="2352" t="s">
        <v>864</v>
      </c>
      <c r="G117" s="2352"/>
      <c r="H117" s="2353" t="s">
        <v>289</v>
      </c>
      <c r="I117" s="2353"/>
    </row>
    <row r="118" spans="1:9" s="176" customFormat="1" ht="41.25" customHeight="1" x14ac:dyDescent="0.3">
      <c r="A118" s="1762">
        <f t="shared" si="1"/>
        <v>51</v>
      </c>
      <c r="B118" s="1382" t="s">
        <v>1325</v>
      </c>
      <c r="C118" s="1750" t="s">
        <v>1326</v>
      </c>
      <c r="D118" s="1748" t="s">
        <v>867</v>
      </c>
      <c r="E118" s="1748" t="s">
        <v>867</v>
      </c>
      <c r="F118" s="2352" t="s">
        <v>864</v>
      </c>
      <c r="G118" s="2352"/>
      <c r="H118" s="2353" t="s">
        <v>289</v>
      </c>
      <c r="I118" s="2353"/>
    </row>
    <row r="119" spans="1:9" s="176" customFormat="1" ht="25.15" customHeight="1" x14ac:dyDescent="0.3">
      <c r="A119" s="1762">
        <f t="shared" si="1"/>
        <v>52</v>
      </c>
      <c r="B119" s="1382" t="s">
        <v>1327</v>
      </c>
      <c r="C119" s="1765" t="s">
        <v>1308</v>
      </c>
      <c r="D119" s="1748" t="s">
        <v>867</v>
      </c>
      <c r="E119" s="1748" t="s">
        <v>867</v>
      </c>
      <c r="F119" s="2352" t="s">
        <v>864</v>
      </c>
      <c r="G119" s="2352"/>
      <c r="H119" s="2353" t="s">
        <v>289</v>
      </c>
      <c r="I119" s="2353"/>
    </row>
    <row r="120" spans="1:9" s="176" customFormat="1" ht="25.15" customHeight="1" x14ac:dyDescent="0.3">
      <c r="A120" s="1762">
        <f t="shared" si="1"/>
        <v>53</v>
      </c>
      <c r="B120" s="1382" t="s">
        <v>1328</v>
      </c>
      <c r="C120" s="1763" t="s">
        <v>1308</v>
      </c>
      <c r="D120" s="1748" t="s">
        <v>867</v>
      </c>
      <c r="E120" s="1748" t="s">
        <v>867</v>
      </c>
      <c r="F120" s="2352" t="s">
        <v>864</v>
      </c>
      <c r="G120" s="2352"/>
      <c r="H120" s="2353" t="s">
        <v>289</v>
      </c>
      <c r="I120" s="2353"/>
    </row>
    <row r="121" spans="1:9" s="176" customFormat="1" ht="25.15" customHeight="1" x14ac:dyDescent="0.3">
      <c r="A121" s="1762">
        <f t="shared" si="1"/>
        <v>54</v>
      </c>
      <c r="B121" s="1406" t="s">
        <v>1329</v>
      </c>
      <c r="C121" s="1763" t="s">
        <v>1308</v>
      </c>
      <c r="D121" s="1748" t="s">
        <v>867</v>
      </c>
      <c r="E121" s="1748" t="s">
        <v>867</v>
      </c>
      <c r="F121" s="2352" t="s">
        <v>864</v>
      </c>
      <c r="G121" s="2352"/>
      <c r="H121" s="2353" t="s">
        <v>289</v>
      </c>
      <c r="I121" s="2353"/>
    </row>
    <row r="122" spans="1:9" s="176" customFormat="1" ht="25.15" customHeight="1" x14ac:dyDescent="0.3">
      <c r="A122" s="1762">
        <v>55</v>
      </c>
      <c r="B122" s="1406" t="s">
        <v>1330</v>
      </c>
      <c r="C122" s="1763" t="s">
        <v>1308</v>
      </c>
      <c r="D122" s="1748" t="s">
        <v>867</v>
      </c>
      <c r="E122" s="1748" t="s">
        <v>867</v>
      </c>
      <c r="F122" s="2352" t="s">
        <v>864</v>
      </c>
      <c r="G122" s="2352"/>
      <c r="H122" s="2353" t="s">
        <v>289</v>
      </c>
      <c r="I122" s="2353"/>
    </row>
    <row r="123" spans="1:9" s="176" customFormat="1" ht="25.15" customHeight="1" x14ac:dyDescent="0.3">
      <c r="A123" s="1762" t="s">
        <v>1331</v>
      </c>
      <c r="B123" s="539" t="s">
        <v>1332</v>
      </c>
      <c r="C123" s="1763" t="s">
        <v>1308</v>
      </c>
      <c r="D123" s="1748" t="s">
        <v>867</v>
      </c>
      <c r="E123" s="1748" t="s">
        <v>867</v>
      </c>
      <c r="F123" s="2352" t="s">
        <v>864</v>
      </c>
      <c r="G123" s="2352"/>
      <c r="H123" s="2353" t="s">
        <v>289</v>
      </c>
      <c r="I123" s="2353"/>
    </row>
    <row r="124" spans="1:9" s="176" customFormat="1" ht="25.15" customHeight="1" x14ac:dyDescent="0.3">
      <c r="A124" s="2351" t="s">
        <v>1333</v>
      </c>
      <c r="B124" s="2351"/>
      <c r="C124" s="2351"/>
      <c r="D124" s="2351"/>
      <c r="E124" s="2351"/>
      <c r="F124" s="2351"/>
      <c r="G124" s="2351"/>
      <c r="H124" s="2351"/>
      <c r="I124" s="2351"/>
    </row>
    <row r="125" spans="1:9" s="427" customFormat="1" ht="25.15" customHeight="1" x14ac:dyDescent="0.3">
      <c r="A125" s="1760">
        <v>56</v>
      </c>
      <c r="B125" s="1640" t="s">
        <v>1334</v>
      </c>
      <c r="C125" s="1766" t="s">
        <v>1335</v>
      </c>
      <c r="D125" s="1767"/>
      <c r="E125" s="1768" t="s">
        <v>867</v>
      </c>
      <c r="F125" s="2347"/>
      <c r="G125" s="2347"/>
      <c r="H125" s="2347"/>
      <c r="I125" s="2347"/>
    </row>
    <row r="126" spans="1:9" s="427" customFormat="1" ht="25.15" customHeight="1" x14ac:dyDescent="0.3">
      <c r="A126" s="1762">
        <v>57</v>
      </c>
      <c r="B126" s="1382" t="s">
        <v>1336</v>
      </c>
      <c r="C126" s="1769" t="s">
        <v>1337</v>
      </c>
      <c r="D126" s="1767"/>
      <c r="E126" s="1752" t="s">
        <v>867</v>
      </c>
      <c r="F126" s="2347"/>
      <c r="G126" s="2347"/>
      <c r="H126" s="2347"/>
      <c r="I126" s="2347"/>
    </row>
    <row r="127" spans="1:9" s="427" customFormat="1" ht="25.15" customHeight="1" x14ac:dyDescent="0.3">
      <c r="A127" s="1760">
        <v>58</v>
      </c>
      <c r="B127" s="1382" t="s">
        <v>1338</v>
      </c>
      <c r="C127" s="1769" t="s">
        <v>1337</v>
      </c>
      <c r="D127" s="1767"/>
      <c r="E127" s="1752" t="s">
        <v>867</v>
      </c>
      <c r="F127" s="2347"/>
      <c r="G127" s="2347"/>
      <c r="H127" s="2347"/>
      <c r="I127" s="2347"/>
    </row>
    <row r="128" spans="1:9" s="427" customFormat="1" ht="25.15" customHeight="1" x14ac:dyDescent="0.3">
      <c r="A128" s="1762">
        <v>59</v>
      </c>
      <c r="B128" s="1382" t="s">
        <v>1339</v>
      </c>
      <c r="C128" s="1769" t="s">
        <v>1337</v>
      </c>
      <c r="D128" s="1767"/>
      <c r="E128" s="1752" t="s">
        <v>867</v>
      </c>
      <c r="F128" s="2347"/>
      <c r="G128" s="2347"/>
      <c r="H128" s="2347"/>
      <c r="I128" s="2347"/>
    </row>
    <row r="129" spans="1:9" s="427" customFormat="1" ht="25.15" customHeight="1" x14ac:dyDescent="0.3">
      <c r="A129" s="1760">
        <v>60</v>
      </c>
      <c r="B129" s="1382" t="s">
        <v>1340</v>
      </c>
      <c r="C129" s="1769" t="s">
        <v>1337</v>
      </c>
      <c r="D129" s="1767"/>
      <c r="E129" s="1752" t="s">
        <v>867</v>
      </c>
      <c r="F129" s="2347"/>
      <c r="G129" s="2347"/>
      <c r="H129" s="2347"/>
      <c r="I129" s="2347"/>
    </row>
    <row r="130" spans="1:9" s="427" customFormat="1" ht="38.25" customHeight="1" x14ac:dyDescent="0.3">
      <c r="A130" s="1762">
        <v>61</v>
      </c>
      <c r="B130" s="539" t="s">
        <v>1341</v>
      </c>
      <c r="C130" s="1769" t="s">
        <v>1268</v>
      </c>
      <c r="D130" s="1767"/>
      <c r="E130" s="1752" t="s">
        <v>867</v>
      </c>
      <c r="F130" s="2347"/>
      <c r="G130" s="2347"/>
      <c r="H130" s="2347"/>
      <c r="I130" s="2347"/>
    </row>
    <row r="131" spans="1:9" s="427" customFormat="1" ht="48" customHeight="1" x14ac:dyDescent="0.3">
      <c r="A131" s="1760">
        <v>62</v>
      </c>
      <c r="B131" s="1770" t="s">
        <v>1342</v>
      </c>
      <c r="C131" s="1769" t="s">
        <v>1268</v>
      </c>
      <c r="D131" s="1767"/>
      <c r="E131" s="1752" t="s">
        <v>867</v>
      </c>
      <c r="F131" s="2347"/>
      <c r="G131" s="2347"/>
      <c r="H131" s="2347"/>
      <c r="I131" s="2347"/>
    </row>
    <row r="132" spans="1:9" s="427" customFormat="1" ht="39.75" customHeight="1" x14ac:dyDescent="0.3">
      <c r="A132" s="1762">
        <v>63</v>
      </c>
      <c r="B132" s="1770" t="s">
        <v>1343</v>
      </c>
      <c r="C132" s="1769" t="s">
        <v>1268</v>
      </c>
      <c r="D132" s="1767"/>
      <c r="E132" s="1752" t="s">
        <v>867</v>
      </c>
      <c r="F132" s="2347"/>
      <c r="G132" s="2347"/>
      <c r="H132" s="2347"/>
      <c r="I132" s="2347"/>
    </row>
    <row r="133" spans="1:9" s="427" customFormat="1" ht="43.5" customHeight="1" x14ac:dyDescent="0.3">
      <c r="A133" s="1760">
        <v>64</v>
      </c>
      <c r="B133" s="1770" t="s">
        <v>1344</v>
      </c>
      <c r="C133" s="1381" t="s">
        <v>1345</v>
      </c>
      <c r="D133" s="1767"/>
      <c r="E133" s="1752" t="s">
        <v>867</v>
      </c>
      <c r="F133" s="2347"/>
      <c r="G133" s="2347"/>
      <c r="H133" s="2347"/>
      <c r="I133" s="2347"/>
    </row>
    <row r="134" spans="1:9" s="427" customFormat="1" ht="33" customHeight="1" x14ac:dyDescent="0.3">
      <c r="A134" s="1762">
        <v>65</v>
      </c>
      <c r="B134" s="1771" t="s">
        <v>1346</v>
      </c>
      <c r="C134" s="1772" t="s">
        <v>1347</v>
      </c>
      <c r="D134" s="1773" t="s">
        <v>867</v>
      </c>
      <c r="E134" s="1773" t="s">
        <v>867</v>
      </c>
      <c r="F134" s="2349" t="s">
        <v>864</v>
      </c>
      <c r="G134" s="2349"/>
      <c r="H134" s="2350" t="s">
        <v>289</v>
      </c>
      <c r="I134" s="2350"/>
    </row>
    <row r="135" spans="1:9" s="176" customFormat="1" ht="25.15" customHeight="1" x14ac:dyDescent="0.3">
      <c r="A135" s="2194" t="s">
        <v>357</v>
      </c>
      <c r="B135" s="2194"/>
      <c r="C135" s="2194"/>
      <c r="D135" s="2194"/>
      <c r="E135" s="2194"/>
      <c r="F135" s="2194"/>
      <c r="G135" s="2194"/>
      <c r="H135" s="2194"/>
      <c r="I135" s="2194"/>
    </row>
    <row r="136" spans="1:9" s="176" customFormat="1" ht="25.15" customHeight="1" x14ac:dyDescent="0.3">
      <c r="A136" s="1760">
        <f>A134+1</f>
        <v>66</v>
      </c>
      <c r="B136" s="1774" t="s">
        <v>1348</v>
      </c>
      <c r="C136" s="1775" t="s">
        <v>1349</v>
      </c>
      <c r="D136" s="1751"/>
      <c r="E136" s="1745" t="s">
        <v>867</v>
      </c>
      <c r="F136" s="2338"/>
      <c r="G136" s="2338"/>
      <c r="H136" s="2338"/>
      <c r="I136" s="2338"/>
    </row>
    <row r="137" spans="1:9" s="176" customFormat="1" ht="25.15" customHeight="1" x14ac:dyDescent="0.3">
      <c r="A137" s="1762">
        <f t="shared" ref="A137:A140" si="2">A136+1</f>
        <v>67</v>
      </c>
      <c r="B137" s="1407" t="s">
        <v>1350</v>
      </c>
      <c r="C137" s="1776" t="s">
        <v>1349</v>
      </c>
      <c r="D137" s="1751"/>
      <c r="E137" s="1748" t="s">
        <v>867</v>
      </c>
      <c r="F137" s="2338"/>
      <c r="G137" s="2338"/>
      <c r="H137" s="2338"/>
      <c r="I137" s="2338"/>
    </row>
    <row r="138" spans="1:9" s="176" customFormat="1" ht="25.15" customHeight="1" x14ac:dyDescent="0.3">
      <c r="A138" s="1762">
        <f t="shared" si="2"/>
        <v>68</v>
      </c>
      <c r="B138" s="1407" t="s">
        <v>1351</v>
      </c>
      <c r="C138" s="1776" t="s">
        <v>1349</v>
      </c>
      <c r="D138" s="1751"/>
      <c r="E138" s="1748" t="s">
        <v>867</v>
      </c>
      <c r="F138" s="2338"/>
      <c r="G138" s="2338"/>
      <c r="H138" s="2338"/>
      <c r="I138" s="2338"/>
    </row>
    <row r="139" spans="1:9" s="176" customFormat="1" ht="25.15" customHeight="1" x14ac:dyDescent="0.3">
      <c r="A139" s="1762">
        <f t="shared" si="2"/>
        <v>69</v>
      </c>
      <c r="B139" s="537" t="s">
        <v>1352</v>
      </c>
      <c r="C139" s="1776" t="s">
        <v>1349</v>
      </c>
      <c r="D139" s="1751"/>
      <c r="E139" s="1748" t="s">
        <v>867</v>
      </c>
      <c r="F139" s="2338"/>
      <c r="G139" s="2338"/>
      <c r="H139" s="2338"/>
      <c r="I139" s="2338"/>
    </row>
    <row r="140" spans="1:9" s="176" customFormat="1" ht="25.15" customHeight="1" x14ac:dyDescent="0.3">
      <c r="A140" s="1762">
        <f t="shared" si="2"/>
        <v>70</v>
      </c>
      <c r="B140" s="537" t="s">
        <v>1353</v>
      </c>
      <c r="C140" s="1763" t="s">
        <v>1268</v>
      </c>
      <c r="D140" s="1751"/>
      <c r="E140" s="1748" t="s">
        <v>867</v>
      </c>
      <c r="F140" s="2338"/>
      <c r="G140" s="2338"/>
      <c r="H140" s="2338"/>
      <c r="I140" s="2338"/>
    </row>
    <row r="141" spans="1:9" s="176" customFormat="1" ht="25.15" customHeight="1" x14ac:dyDescent="0.3">
      <c r="A141" s="1762">
        <v>71</v>
      </c>
      <c r="B141" s="1777" t="s">
        <v>1354</v>
      </c>
      <c r="C141" s="1776" t="s">
        <v>1264</v>
      </c>
      <c r="D141" s="1751"/>
      <c r="E141" s="1773" t="s">
        <v>867</v>
      </c>
      <c r="F141" s="2338"/>
      <c r="G141" s="2338"/>
      <c r="H141" s="2338"/>
      <c r="I141" s="2338"/>
    </row>
    <row r="142" spans="1:9" s="176" customFormat="1" ht="25.15" customHeight="1" x14ac:dyDescent="0.3">
      <c r="A142" s="1762">
        <f t="shared" ref="A142:A144" si="3">A141+1</f>
        <v>72</v>
      </c>
      <c r="B142" s="1777" t="s">
        <v>1355</v>
      </c>
      <c r="C142" s="1776" t="s">
        <v>1264</v>
      </c>
      <c r="D142" s="1751"/>
      <c r="E142" s="1773" t="s">
        <v>867</v>
      </c>
      <c r="F142" s="2338"/>
      <c r="G142" s="2338"/>
      <c r="H142" s="2338"/>
      <c r="I142" s="2338"/>
    </row>
    <row r="143" spans="1:9" s="176" customFormat="1" ht="25.15" customHeight="1" x14ac:dyDescent="0.3">
      <c r="A143" s="1762">
        <f t="shared" si="3"/>
        <v>73</v>
      </c>
      <c r="B143" s="1777" t="s">
        <v>1356</v>
      </c>
      <c r="C143" s="1776" t="s">
        <v>1264</v>
      </c>
      <c r="D143" s="1751"/>
      <c r="E143" s="1773" t="s">
        <v>867</v>
      </c>
      <c r="F143" s="2338"/>
      <c r="G143" s="2338"/>
      <c r="H143" s="2338"/>
      <c r="I143" s="2338"/>
    </row>
    <row r="144" spans="1:9" s="176" customFormat="1" ht="25.15" customHeight="1" x14ac:dyDescent="0.3">
      <c r="A144" s="1762">
        <f t="shared" si="3"/>
        <v>74</v>
      </c>
      <c r="B144" s="1777" t="s">
        <v>1357</v>
      </c>
      <c r="C144" s="1776" t="s">
        <v>1264</v>
      </c>
      <c r="D144" s="1751"/>
      <c r="E144" s="1773" t="s">
        <v>867</v>
      </c>
      <c r="F144" s="2338"/>
      <c r="G144" s="2338"/>
      <c r="H144" s="2338"/>
      <c r="I144" s="2338"/>
    </row>
    <row r="145" spans="1:256" s="176" customFormat="1" ht="25.15" customHeight="1" x14ac:dyDescent="0.3">
      <c r="A145" s="2194" t="s">
        <v>1358</v>
      </c>
      <c r="B145" s="2194"/>
      <c r="C145" s="2194"/>
      <c r="D145" s="2194"/>
      <c r="E145" s="2194"/>
      <c r="F145" s="2194"/>
      <c r="G145" s="2194"/>
      <c r="H145" s="2194"/>
      <c r="I145" s="2194"/>
    </row>
    <row r="146" spans="1:256" s="176" customFormat="1" ht="25.15" customHeight="1" x14ac:dyDescent="0.3">
      <c r="A146" s="1760">
        <v>75</v>
      </c>
      <c r="B146" s="1379" t="s">
        <v>1359</v>
      </c>
      <c r="C146" s="1778" t="s">
        <v>1360</v>
      </c>
      <c r="D146" s="1751"/>
      <c r="E146" s="1745" t="s">
        <v>867</v>
      </c>
      <c r="F146" s="2338"/>
      <c r="G146" s="2338"/>
      <c r="H146" s="2338"/>
      <c r="I146" s="2338"/>
    </row>
    <row r="147" spans="1:256" s="176" customFormat="1" ht="25.15" customHeight="1" x14ac:dyDescent="0.3">
      <c r="A147" s="1762">
        <f t="shared" ref="A147:A157" si="4">A146+1</f>
        <v>76</v>
      </c>
      <c r="B147" s="1380" t="s">
        <v>1361</v>
      </c>
      <c r="C147" s="1779" t="s">
        <v>1264</v>
      </c>
      <c r="D147" s="1751"/>
      <c r="E147" s="1748" t="s">
        <v>867</v>
      </c>
      <c r="F147" s="2338"/>
      <c r="G147" s="2338"/>
      <c r="H147" s="2338"/>
      <c r="I147" s="2338"/>
    </row>
    <row r="148" spans="1:256" s="176" customFormat="1" ht="25.15" customHeight="1" x14ac:dyDescent="0.3">
      <c r="A148" s="1762">
        <f t="shared" si="4"/>
        <v>77</v>
      </c>
      <c r="B148" s="1380" t="s">
        <v>1362</v>
      </c>
      <c r="C148" s="1779" t="s">
        <v>1337</v>
      </c>
      <c r="D148" s="1751"/>
      <c r="E148" s="1748" t="s">
        <v>867</v>
      </c>
      <c r="F148" s="2338"/>
      <c r="G148" s="2338"/>
      <c r="H148" s="2338"/>
      <c r="I148" s="2338"/>
    </row>
    <row r="149" spans="1:256" s="176" customFormat="1" ht="25.15" customHeight="1" x14ac:dyDescent="0.3">
      <c r="A149" s="1762">
        <f t="shared" si="4"/>
        <v>78</v>
      </c>
      <c r="B149" s="1381" t="s">
        <v>1363</v>
      </c>
      <c r="C149" s="1779" t="s">
        <v>1360</v>
      </c>
      <c r="D149" s="1751"/>
      <c r="E149" s="1748" t="s">
        <v>867</v>
      </c>
      <c r="F149" s="2338"/>
      <c r="G149" s="2338"/>
      <c r="H149" s="2338"/>
      <c r="I149" s="2338"/>
    </row>
    <row r="150" spans="1:256" s="176" customFormat="1" ht="25.15" customHeight="1" x14ac:dyDescent="0.3">
      <c r="A150" s="1762">
        <f t="shared" si="4"/>
        <v>79</v>
      </c>
      <c r="B150" s="1380" t="s">
        <v>1364</v>
      </c>
      <c r="C150" s="1779" t="s">
        <v>1360</v>
      </c>
      <c r="D150" s="1751"/>
      <c r="E150" s="1748" t="s">
        <v>867</v>
      </c>
      <c r="F150" s="2338"/>
      <c r="G150" s="2338"/>
      <c r="H150" s="2338"/>
      <c r="I150" s="2338"/>
      <c r="GS150" s="1780"/>
      <c r="GT150" s="1780"/>
      <c r="GU150" s="1780"/>
      <c r="GV150" s="1780"/>
      <c r="GW150" s="1780"/>
      <c r="GX150" s="1780"/>
      <c r="GY150" s="1780"/>
      <c r="GZ150" s="1780"/>
      <c r="HA150" s="1780"/>
      <c r="HB150" s="1780"/>
      <c r="HC150" s="1780"/>
      <c r="HD150" s="1780"/>
      <c r="HE150" s="1780"/>
      <c r="HF150" s="1780"/>
      <c r="HG150" s="1780"/>
      <c r="HH150" s="1780"/>
      <c r="HI150" s="1780"/>
      <c r="HJ150" s="1780"/>
      <c r="HK150" s="1780"/>
      <c r="HL150" s="1780"/>
      <c r="HM150" s="1780"/>
      <c r="HN150" s="1780"/>
      <c r="HO150" s="1780"/>
      <c r="HP150" s="1780"/>
      <c r="HQ150" s="1780"/>
      <c r="HR150" s="1780"/>
      <c r="HS150" s="1780"/>
      <c r="HT150" s="1780"/>
      <c r="HU150" s="1780"/>
      <c r="HV150" s="1780"/>
      <c r="HW150" s="1780"/>
      <c r="HX150" s="1780"/>
      <c r="HY150" s="1780"/>
      <c r="HZ150" s="1780"/>
      <c r="IA150" s="1780"/>
      <c r="IB150" s="1780"/>
      <c r="IC150" s="1780"/>
      <c r="ID150" s="1780"/>
      <c r="IE150" s="1780"/>
      <c r="IF150" s="1780"/>
      <c r="IG150" s="1780"/>
      <c r="IH150" s="1780"/>
      <c r="II150" s="1780"/>
      <c r="IJ150" s="1780"/>
      <c r="IK150" s="1780"/>
      <c r="IL150" s="1780"/>
      <c r="IM150" s="1780"/>
      <c r="IN150" s="1780"/>
      <c r="IO150" s="1780"/>
      <c r="IP150" s="1780"/>
      <c r="IQ150" s="1780"/>
      <c r="IR150" s="1780"/>
      <c r="IS150" s="1780"/>
      <c r="IT150" s="1780"/>
      <c r="IU150" s="1780"/>
      <c r="IV150" s="1780"/>
    </row>
    <row r="151" spans="1:256" s="176" customFormat="1" ht="25.15" customHeight="1" x14ac:dyDescent="0.3">
      <c r="A151" s="1762">
        <f t="shared" si="4"/>
        <v>80</v>
      </c>
      <c r="B151" s="1380" t="s">
        <v>1365</v>
      </c>
      <c r="C151" s="1779" t="s">
        <v>1360</v>
      </c>
      <c r="D151" s="1751"/>
      <c r="E151" s="1748" t="s">
        <v>867</v>
      </c>
      <c r="F151" s="2338"/>
      <c r="G151" s="2338"/>
      <c r="H151" s="2338"/>
      <c r="I151" s="2338"/>
      <c r="GS151" s="1780"/>
      <c r="GT151" s="1780"/>
      <c r="GU151" s="1780"/>
      <c r="GV151" s="1780"/>
      <c r="GW151" s="1780"/>
      <c r="GX151" s="1780"/>
      <c r="GY151" s="1780"/>
      <c r="GZ151" s="1780"/>
      <c r="HA151" s="1780"/>
      <c r="HB151" s="1780"/>
      <c r="HC151" s="1780"/>
      <c r="HD151" s="1780"/>
      <c r="HE151" s="1780"/>
      <c r="HF151" s="1780"/>
      <c r="HG151" s="1780"/>
      <c r="HH151" s="1780"/>
      <c r="HI151" s="1780"/>
      <c r="HJ151" s="1780"/>
      <c r="HK151" s="1780"/>
      <c r="HL151" s="1780"/>
      <c r="HM151" s="1780"/>
      <c r="HN151" s="1780"/>
      <c r="HO151" s="1780"/>
      <c r="HP151" s="1780"/>
      <c r="HQ151" s="1780"/>
      <c r="HR151" s="1780"/>
      <c r="HS151" s="1780"/>
      <c r="HT151" s="1780"/>
      <c r="HU151" s="1780"/>
      <c r="HV151" s="1780"/>
      <c r="HW151" s="1780"/>
      <c r="HX151" s="1780"/>
      <c r="HY151" s="1780"/>
      <c r="HZ151" s="1780"/>
      <c r="IA151" s="1780"/>
      <c r="IB151" s="1780"/>
      <c r="IC151" s="1780"/>
      <c r="ID151" s="1780"/>
      <c r="IE151" s="1780"/>
      <c r="IF151" s="1780"/>
      <c r="IG151" s="1780"/>
      <c r="IH151" s="1780"/>
      <c r="II151" s="1780"/>
      <c r="IJ151" s="1780"/>
      <c r="IK151" s="1780"/>
      <c r="IL151" s="1780"/>
      <c r="IM151" s="1780"/>
      <c r="IN151" s="1780"/>
      <c r="IO151" s="1780"/>
      <c r="IP151" s="1780"/>
      <c r="IQ151" s="1780"/>
      <c r="IR151" s="1780"/>
      <c r="IS151" s="1780"/>
      <c r="IT151" s="1780"/>
      <c r="IU151" s="1780"/>
      <c r="IV151" s="1780"/>
    </row>
    <row r="152" spans="1:256" s="176" customFormat="1" ht="25.15" customHeight="1" x14ac:dyDescent="0.3">
      <c r="A152" s="1762">
        <f t="shared" si="4"/>
        <v>81</v>
      </c>
      <c r="B152" s="1380" t="s">
        <v>1366</v>
      </c>
      <c r="C152" s="1779" t="s">
        <v>1360</v>
      </c>
      <c r="D152" s="1751"/>
      <c r="E152" s="1748" t="s">
        <v>867</v>
      </c>
      <c r="F152" s="2338"/>
      <c r="G152" s="2338"/>
      <c r="H152" s="2338"/>
      <c r="I152" s="2338"/>
      <c r="GS152" s="1780"/>
      <c r="GT152" s="1780"/>
      <c r="GU152" s="1780"/>
      <c r="GV152" s="1780"/>
      <c r="GW152" s="1780"/>
      <c r="GX152" s="1780"/>
      <c r="GY152" s="1780"/>
      <c r="GZ152" s="1780"/>
      <c r="HA152" s="1780"/>
      <c r="HB152" s="1780"/>
      <c r="HC152" s="1780"/>
      <c r="HD152" s="1780"/>
      <c r="HE152" s="1780"/>
      <c r="HF152" s="1780"/>
      <c r="HG152" s="1780"/>
      <c r="HH152" s="1780"/>
      <c r="HI152" s="1780"/>
      <c r="HJ152" s="1780"/>
      <c r="HK152" s="1780"/>
      <c r="HL152" s="1780"/>
      <c r="HM152" s="1780"/>
      <c r="HN152" s="1780"/>
      <c r="HO152" s="1780"/>
      <c r="HP152" s="1780"/>
      <c r="HQ152" s="1780"/>
      <c r="HR152" s="1780"/>
      <c r="HS152" s="1780"/>
      <c r="HT152" s="1780"/>
      <c r="HU152" s="1780"/>
      <c r="HV152" s="1780"/>
      <c r="HW152" s="1780"/>
      <c r="HX152" s="1780"/>
      <c r="HY152" s="1780"/>
      <c r="HZ152" s="1780"/>
      <c r="IA152" s="1780"/>
      <c r="IB152" s="1780"/>
      <c r="IC152" s="1780"/>
      <c r="ID152" s="1780"/>
      <c r="IE152" s="1780"/>
      <c r="IF152" s="1780"/>
      <c r="IG152" s="1780"/>
      <c r="IH152" s="1780"/>
      <c r="II152" s="1780"/>
      <c r="IJ152" s="1780"/>
      <c r="IK152" s="1780"/>
      <c r="IL152" s="1780"/>
      <c r="IM152" s="1780"/>
      <c r="IN152" s="1780"/>
      <c r="IO152" s="1780"/>
      <c r="IP152" s="1780"/>
      <c r="IQ152" s="1780"/>
      <c r="IR152" s="1780"/>
      <c r="IS152" s="1780"/>
      <c r="IT152" s="1780"/>
      <c r="IU152" s="1780"/>
      <c r="IV152" s="1780"/>
    </row>
    <row r="153" spans="1:256" s="1749" customFormat="1" ht="25.15" customHeight="1" x14ac:dyDescent="0.3">
      <c r="A153" s="1762">
        <f t="shared" si="4"/>
        <v>82</v>
      </c>
      <c r="B153" s="1380" t="s">
        <v>1367</v>
      </c>
      <c r="C153" s="1779" t="s">
        <v>1264</v>
      </c>
      <c r="D153" s="1751"/>
      <c r="E153" s="1748" t="s">
        <v>867</v>
      </c>
      <c r="F153" s="2338"/>
      <c r="G153" s="2338"/>
      <c r="H153" s="2338"/>
      <c r="I153" s="2338"/>
      <c r="GS153" s="1781"/>
      <c r="GT153" s="1781"/>
      <c r="GU153" s="1781"/>
      <c r="GV153" s="1781"/>
      <c r="GW153" s="1781"/>
      <c r="GX153" s="1781"/>
      <c r="GY153" s="1781"/>
      <c r="GZ153" s="1781"/>
      <c r="HA153" s="1781"/>
      <c r="HB153" s="1781"/>
      <c r="HC153" s="1781"/>
      <c r="HD153" s="1781"/>
      <c r="HE153" s="1781"/>
      <c r="HF153" s="1781"/>
      <c r="HG153" s="1781"/>
      <c r="HH153" s="1781"/>
      <c r="HI153" s="1781"/>
      <c r="HJ153" s="1781"/>
      <c r="HK153" s="1781"/>
      <c r="HL153" s="1781"/>
      <c r="HM153" s="1781"/>
      <c r="HN153" s="1781"/>
      <c r="HO153" s="1781"/>
      <c r="HP153" s="1781"/>
      <c r="HQ153" s="1781"/>
      <c r="HR153" s="1781"/>
      <c r="HS153" s="1781"/>
      <c r="HT153" s="1781"/>
      <c r="HU153" s="1781"/>
      <c r="HV153" s="1781"/>
      <c r="HW153" s="1781"/>
      <c r="HX153" s="1781"/>
      <c r="HY153" s="1781"/>
      <c r="HZ153" s="1781"/>
      <c r="IA153" s="1781"/>
      <c r="IB153" s="1781"/>
      <c r="IC153" s="1781"/>
      <c r="ID153" s="1781"/>
      <c r="IE153" s="1781"/>
      <c r="IF153" s="1781"/>
      <c r="IG153" s="1781"/>
      <c r="IH153" s="1781"/>
      <c r="II153" s="1781"/>
      <c r="IJ153" s="1781"/>
      <c r="IK153" s="1781"/>
      <c r="IL153" s="1781"/>
      <c r="IM153" s="1781"/>
      <c r="IN153" s="1781"/>
      <c r="IO153" s="1781"/>
      <c r="IP153" s="1781"/>
      <c r="IQ153" s="1781"/>
      <c r="IR153" s="1781"/>
      <c r="IS153" s="1781"/>
      <c r="IT153" s="1781"/>
      <c r="IU153" s="1781"/>
      <c r="IV153" s="1781"/>
    </row>
    <row r="154" spans="1:256" s="176" customFormat="1" ht="25.15" customHeight="1" x14ac:dyDescent="0.3">
      <c r="A154" s="1762">
        <f t="shared" si="4"/>
        <v>83</v>
      </c>
      <c r="B154" s="1380" t="s">
        <v>1367</v>
      </c>
      <c r="C154" s="1779" t="s">
        <v>1360</v>
      </c>
      <c r="D154" s="1751"/>
      <c r="E154" s="1748" t="s">
        <v>867</v>
      </c>
      <c r="F154" s="2338"/>
      <c r="G154" s="2338"/>
      <c r="H154" s="2338"/>
      <c r="I154" s="2338"/>
      <c r="GS154" s="1780"/>
      <c r="GT154" s="1780"/>
      <c r="GU154" s="1780"/>
      <c r="GV154" s="1780"/>
      <c r="GW154" s="1780"/>
      <c r="GX154" s="1780"/>
      <c r="GY154" s="1780"/>
      <c r="GZ154" s="1780"/>
      <c r="HA154" s="1780"/>
      <c r="HB154" s="1780"/>
      <c r="HC154" s="1780"/>
      <c r="HD154" s="1780"/>
      <c r="HE154" s="1780"/>
      <c r="HF154" s="1780"/>
      <c r="HG154" s="1780"/>
      <c r="HH154" s="1780"/>
      <c r="HI154" s="1780"/>
      <c r="HJ154" s="1780"/>
      <c r="HK154" s="1780"/>
      <c r="HL154" s="1780"/>
      <c r="HM154" s="1780"/>
      <c r="HN154" s="1780"/>
      <c r="HO154" s="1780"/>
      <c r="HP154" s="1780"/>
      <c r="HQ154" s="1780"/>
      <c r="HR154" s="1780"/>
      <c r="HS154" s="1780"/>
      <c r="HT154" s="1780"/>
      <c r="HU154" s="1780"/>
      <c r="HV154" s="1780"/>
      <c r="HW154" s="1780"/>
      <c r="HX154" s="1780"/>
      <c r="HY154" s="1780"/>
      <c r="HZ154" s="1780"/>
      <c r="IA154" s="1780"/>
      <c r="IB154" s="1780"/>
      <c r="IC154" s="1780"/>
      <c r="ID154" s="1780"/>
      <c r="IE154" s="1780"/>
      <c r="IF154" s="1780"/>
      <c r="IG154" s="1780"/>
      <c r="IH154" s="1780"/>
      <c r="II154" s="1780"/>
      <c r="IJ154" s="1780"/>
      <c r="IK154" s="1780"/>
      <c r="IL154" s="1780"/>
      <c r="IM154" s="1780"/>
      <c r="IN154" s="1780"/>
      <c r="IO154" s="1780"/>
      <c r="IP154" s="1780"/>
      <c r="IQ154" s="1780"/>
      <c r="IR154" s="1780"/>
      <c r="IS154" s="1780"/>
      <c r="IT154" s="1780"/>
      <c r="IU154" s="1780"/>
      <c r="IV154" s="1780"/>
    </row>
    <row r="155" spans="1:256" s="176" customFormat="1" ht="25.15" customHeight="1" x14ac:dyDescent="0.3">
      <c r="A155" s="1762">
        <f t="shared" si="4"/>
        <v>84</v>
      </c>
      <c r="B155" s="1380" t="s">
        <v>1368</v>
      </c>
      <c r="C155" s="1779" t="s">
        <v>1360</v>
      </c>
      <c r="D155" s="1751"/>
      <c r="E155" s="1748" t="s">
        <v>867</v>
      </c>
      <c r="F155" s="2338"/>
      <c r="G155" s="2338"/>
      <c r="H155" s="2338"/>
      <c r="I155" s="2338"/>
      <c r="GS155" s="1780"/>
      <c r="GT155" s="1780"/>
      <c r="GU155" s="1780"/>
      <c r="GV155" s="1780"/>
      <c r="GW155" s="1780"/>
      <c r="GX155" s="1780"/>
      <c r="GY155" s="1780"/>
      <c r="GZ155" s="1780"/>
      <c r="HA155" s="1780"/>
      <c r="HB155" s="1780"/>
      <c r="HC155" s="1780"/>
      <c r="HD155" s="1780"/>
      <c r="HE155" s="1780"/>
      <c r="HF155" s="1780"/>
      <c r="HG155" s="1780"/>
      <c r="HH155" s="1780"/>
      <c r="HI155" s="1780"/>
      <c r="HJ155" s="1780"/>
      <c r="HK155" s="1780"/>
      <c r="HL155" s="1780"/>
      <c r="HM155" s="1780"/>
      <c r="HN155" s="1780"/>
      <c r="HO155" s="1780"/>
      <c r="HP155" s="1780"/>
      <c r="HQ155" s="1780"/>
      <c r="HR155" s="1780"/>
      <c r="HS155" s="1780"/>
      <c r="HT155" s="1780"/>
      <c r="HU155" s="1780"/>
      <c r="HV155" s="1780"/>
      <c r="HW155" s="1780"/>
      <c r="HX155" s="1780"/>
      <c r="HY155" s="1780"/>
      <c r="HZ155" s="1780"/>
      <c r="IA155" s="1780"/>
      <c r="IB155" s="1780"/>
      <c r="IC155" s="1780"/>
      <c r="ID155" s="1780"/>
      <c r="IE155" s="1780"/>
      <c r="IF155" s="1780"/>
      <c r="IG155" s="1780"/>
      <c r="IH155" s="1780"/>
      <c r="II155" s="1780"/>
      <c r="IJ155" s="1780"/>
      <c r="IK155" s="1780"/>
      <c r="IL155" s="1780"/>
      <c r="IM155" s="1780"/>
      <c r="IN155" s="1780"/>
      <c r="IO155" s="1780"/>
      <c r="IP155" s="1780"/>
      <c r="IQ155" s="1780"/>
      <c r="IR155" s="1780"/>
      <c r="IS155" s="1780"/>
      <c r="IT155" s="1780"/>
      <c r="IU155" s="1780"/>
      <c r="IV155" s="1780"/>
    </row>
    <row r="156" spans="1:256" s="176" customFormat="1" ht="25.15" customHeight="1" x14ac:dyDescent="0.3">
      <c r="A156" s="1762">
        <f t="shared" si="4"/>
        <v>85</v>
      </c>
      <c r="B156" s="1380" t="s">
        <v>1369</v>
      </c>
      <c r="C156" s="1779" t="s">
        <v>1360</v>
      </c>
      <c r="D156" s="1751"/>
      <c r="E156" s="1748" t="s">
        <v>867</v>
      </c>
      <c r="F156" s="2338"/>
      <c r="G156" s="2338"/>
      <c r="H156" s="2338"/>
      <c r="I156" s="2338"/>
      <c r="GS156" s="1780"/>
      <c r="GT156" s="1780"/>
      <c r="GU156" s="1780"/>
      <c r="GV156" s="1780"/>
      <c r="GW156" s="1780"/>
      <c r="GX156" s="1780"/>
      <c r="GY156" s="1780"/>
      <c r="GZ156" s="1780"/>
      <c r="HA156" s="1780"/>
      <c r="HB156" s="1780"/>
      <c r="HC156" s="1780"/>
      <c r="HD156" s="1780"/>
      <c r="HE156" s="1780"/>
      <c r="HF156" s="1780"/>
      <c r="HG156" s="1780"/>
      <c r="HH156" s="1780"/>
      <c r="HI156" s="1780"/>
      <c r="HJ156" s="1780"/>
      <c r="HK156" s="1780"/>
      <c r="HL156" s="1780"/>
      <c r="HM156" s="1780"/>
      <c r="HN156" s="1780"/>
      <c r="HO156" s="1780"/>
      <c r="HP156" s="1780"/>
      <c r="HQ156" s="1780"/>
      <c r="HR156" s="1780"/>
      <c r="HS156" s="1780"/>
      <c r="HT156" s="1780"/>
      <c r="HU156" s="1780"/>
      <c r="HV156" s="1780"/>
      <c r="HW156" s="1780"/>
      <c r="HX156" s="1780"/>
      <c r="HY156" s="1780"/>
      <c r="HZ156" s="1780"/>
      <c r="IA156" s="1780"/>
      <c r="IB156" s="1780"/>
      <c r="IC156" s="1780"/>
      <c r="ID156" s="1780"/>
      <c r="IE156" s="1780"/>
      <c r="IF156" s="1780"/>
      <c r="IG156" s="1780"/>
      <c r="IH156" s="1780"/>
      <c r="II156" s="1780"/>
      <c r="IJ156" s="1780"/>
      <c r="IK156" s="1780"/>
      <c r="IL156" s="1780"/>
      <c r="IM156" s="1780"/>
      <c r="IN156" s="1780"/>
      <c r="IO156" s="1780"/>
      <c r="IP156" s="1780"/>
      <c r="IQ156" s="1780"/>
      <c r="IR156" s="1780"/>
      <c r="IS156" s="1780"/>
      <c r="IT156" s="1780"/>
      <c r="IU156" s="1780"/>
      <c r="IV156" s="1780"/>
    </row>
    <row r="157" spans="1:256" s="176" customFormat="1" ht="25.15" customHeight="1" x14ac:dyDescent="0.3">
      <c r="A157" s="1762">
        <f t="shared" si="4"/>
        <v>86</v>
      </c>
      <c r="B157" s="1393" t="s">
        <v>1370</v>
      </c>
      <c r="C157" s="1782" t="s">
        <v>1360</v>
      </c>
      <c r="D157" s="1751"/>
      <c r="E157" s="1783" t="s">
        <v>867</v>
      </c>
      <c r="F157" s="2338"/>
      <c r="G157" s="2338"/>
      <c r="H157" s="2338"/>
      <c r="I157" s="2338"/>
      <c r="GS157" s="1780"/>
      <c r="GT157" s="1780"/>
      <c r="GU157" s="1780"/>
      <c r="GV157" s="1780"/>
      <c r="GW157" s="1780"/>
      <c r="GX157" s="1780"/>
      <c r="GY157" s="1780"/>
      <c r="GZ157" s="1780"/>
      <c r="HA157" s="1780"/>
      <c r="HB157" s="1780"/>
      <c r="HC157" s="1780"/>
      <c r="HD157" s="1780"/>
      <c r="HE157" s="1780"/>
      <c r="HF157" s="1780"/>
      <c r="HG157" s="1780"/>
      <c r="HH157" s="1780"/>
      <c r="HI157" s="1780"/>
      <c r="HJ157" s="1780"/>
      <c r="HK157" s="1780"/>
      <c r="HL157" s="1780"/>
      <c r="HM157" s="1780"/>
      <c r="HN157" s="1780"/>
      <c r="HO157" s="1780"/>
      <c r="HP157" s="1780"/>
      <c r="HQ157" s="1780"/>
      <c r="HR157" s="1780"/>
      <c r="HS157" s="1780"/>
      <c r="HT157" s="1780"/>
      <c r="HU157" s="1780"/>
      <c r="HV157" s="1780"/>
      <c r="HW157" s="1780"/>
      <c r="HX157" s="1780"/>
      <c r="HY157" s="1780"/>
      <c r="HZ157" s="1780"/>
      <c r="IA157" s="1780"/>
      <c r="IB157" s="1780"/>
      <c r="IC157" s="1780"/>
      <c r="ID157" s="1780"/>
      <c r="IE157" s="1780"/>
      <c r="IF157" s="1780"/>
      <c r="IG157" s="1780"/>
      <c r="IH157" s="1780"/>
      <c r="II157" s="1780"/>
      <c r="IJ157" s="1780"/>
      <c r="IK157" s="1780"/>
      <c r="IL157" s="1780"/>
      <c r="IM157" s="1780"/>
      <c r="IN157" s="1780"/>
      <c r="IO157" s="1780"/>
      <c r="IP157" s="1780"/>
      <c r="IQ157" s="1780"/>
      <c r="IR157" s="1780"/>
      <c r="IS157" s="1780"/>
      <c r="IT157" s="1780"/>
      <c r="IU157" s="1780"/>
      <c r="IV157" s="1780"/>
    </row>
    <row r="158" spans="1:256" s="1784" customFormat="1" ht="25.15" customHeight="1" x14ac:dyDescent="0.4">
      <c r="A158" s="2348" t="s">
        <v>1371</v>
      </c>
      <c r="B158" s="2348"/>
      <c r="C158" s="2348"/>
      <c r="D158" s="2348"/>
      <c r="E158" s="2348"/>
      <c r="F158" s="2348"/>
      <c r="G158" s="2348"/>
      <c r="H158" s="2348"/>
      <c r="I158" s="2348"/>
    </row>
    <row r="159" spans="1:256" s="176" customFormat="1" ht="32.15" customHeight="1" x14ac:dyDescent="0.3">
      <c r="A159" s="1760">
        <v>87</v>
      </c>
      <c r="B159" s="1379" t="s">
        <v>1372</v>
      </c>
      <c r="C159" s="1761" t="s">
        <v>1373</v>
      </c>
      <c r="D159" s="1751"/>
      <c r="E159" s="1745" t="s">
        <v>867</v>
      </c>
      <c r="F159" s="2338"/>
      <c r="G159" s="2338"/>
      <c r="H159" s="2338"/>
      <c r="I159" s="2338"/>
    </row>
    <row r="160" spans="1:256" s="176" customFormat="1" ht="32.15" customHeight="1" x14ac:dyDescent="0.3">
      <c r="A160" s="1762">
        <f t="shared" ref="A160:A166" si="5">A159+1</f>
        <v>88</v>
      </c>
      <c r="B160" s="1380" t="s">
        <v>1374</v>
      </c>
      <c r="C160" s="1785" t="s">
        <v>1373</v>
      </c>
      <c r="D160" s="1751"/>
      <c r="E160" s="1748" t="s">
        <v>867</v>
      </c>
      <c r="F160" s="2338"/>
      <c r="G160" s="2338"/>
      <c r="H160" s="2338"/>
      <c r="I160" s="2338"/>
    </row>
    <row r="161" spans="1:9" s="176" customFormat="1" ht="32.15" customHeight="1" x14ac:dyDescent="0.3">
      <c r="A161" s="1762">
        <f t="shared" si="5"/>
        <v>89</v>
      </c>
      <c r="B161" s="1380" t="s">
        <v>1375</v>
      </c>
      <c r="C161" s="1785" t="s">
        <v>1373</v>
      </c>
      <c r="D161" s="1751"/>
      <c r="E161" s="1748" t="s">
        <v>867</v>
      </c>
      <c r="F161" s="2338"/>
      <c r="G161" s="2338"/>
      <c r="H161" s="2338"/>
      <c r="I161" s="2338"/>
    </row>
    <row r="162" spans="1:9" s="176" customFormat="1" ht="35.25" customHeight="1" x14ac:dyDescent="0.3">
      <c r="A162" s="1762">
        <f t="shared" si="5"/>
        <v>90</v>
      </c>
      <c r="B162" s="1786" t="s">
        <v>1376</v>
      </c>
      <c r="C162" s="1785" t="s">
        <v>1373</v>
      </c>
      <c r="D162" s="1751"/>
      <c r="E162" s="1748" t="s">
        <v>867</v>
      </c>
      <c r="F162" s="2338"/>
      <c r="G162" s="2338"/>
      <c r="H162" s="2338"/>
      <c r="I162" s="2338"/>
    </row>
    <row r="163" spans="1:9" s="176" customFormat="1" ht="32.15" customHeight="1" x14ac:dyDescent="0.3">
      <c r="A163" s="1762">
        <f t="shared" si="5"/>
        <v>91</v>
      </c>
      <c r="B163" s="1380" t="s">
        <v>1377</v>
      </c>
      <c r="C163" s="1763" t="s">
        <v>1373</v>
      </c>
      <c r="D163" s="1751"/>
      <c r="E163" s="1748" t="s">
        <v>867</v>
      </c>
      <c r="F163" s="2338"/>
      <c r="G163" s="2338"/>
      <c r="H163" s="2338"/>
      <c r="I163" s="2338"/>
    </row>
    <row r="164" spans="1:9" s="176" customFormat="1" ht="32.15" customHeight="1" x14ac:dyDescent="0.3">
      <c r="A164" s="1762">
        <f t="shared" si="5"/>
        <v>92</v>
      </c>
      <c r="B164" s="1380" t="s">
        <v>1378</v>
      </c>
      <c r="C164" s="1785" t="s">
        <v>1373</v>
      </c>
      <c r="D164" s="1751"/>
      <c r="E164" s="1748" t="s">
        <v>867</v>
      </c>
      <c r="F164" s="2338"/>
      <c r="G164" s="2338"/>
      <c r="H164" s="2338"/>
      <c r="I164" s="2338"/>
    </row>
    <row r="165" spans="1:9" ht="32.15" customHeight="1" x14ac:dyDescent="0.3">
      <c r="A165" s="1762">
        <f t="shared" si="5"/>
        <v>93</v>
      </c>
      <c r="B165" s="1786" t="s">
        <v>1379</v>
      </c>
      <c r="C165" s="1787" t="s">
        <v>1373</v>
      </c>
      <c r="D165" s="1751"/>
      <c r="E165" s="1748" t="s">
        <v>867</v>
      </c>
      <c r="F165" s="2338"/>
      <c r="G165" s="2338"/>
      <c r="H165" s="2338"/>
      <c r="I165" s="2338"/>
    </row>
    <row r="166" spans="1:9" s="1790" customFormat="1" ht="32.15" customHeight="1" x14ac:dyDescent="0.3">
      <c r="A166" s="1762">
        <f t="shared" si="5"/>
        <v>94</v>
      </c>
      <c r="B166" s="1788" t="s">
        <v>1380</v>
      </c>
      <c r="C166" s="1789" t="s">
        <v>1373</v>
      </c>
      <c r="D166" s="1751"/>
      <c r="E166" s="1783" t="s">
        <v>867</v>
      </c>
      <c r="F166" s="2338"/>
      <c r="G166" s="2338"/>
      <c r="H166" s="2338"/>
      <c r="I166" s="2338"/>
    </row>
    <row r="167" spans="1:9" ht="32.15" customHeight="1" x14ac:dyDescent="0.3">
      <c r="A167" s="2194" t="s">
        <v>1381</v>
      </c>
      <c r="B167" s="2194"/>
      <c r="C167" s="2194"/>
      <c r="D167" s="2194"/>
      <c r="E167" s="2194"/>
      <c r="F167" s="2194"/>
      <c r="G167" s="2194"/>
      <c r="H167" s="2194"/>
      <c r="I167" s="2194"/>
    </row>
    <row r="168" spans="1:9" s="427" customFormat="1" ht="32.15" customHeight="1" x14ac:dyDescent="0.3">
      <c r="A168" s="1760">
        <f>A166+1</f>
        <v>95</v>
      </c>
      <c r="B168" s="1448" t="s">
        <v>1382</v>
      </c>
      <c r="C168" s="1791" t="s">
        <v>1308</v>
      </c>
      <c r="D168" s="1767"/>
      <c r="E168" s="1768" t="s">
        <v>867</v>
      </c>
      <c r="F168" s="2347"/>
      <c r="G168" s="2347"/>
      <c r="H168" s="2347"/>
      <c r="I168" s="2347"/>
    </row>
    <row r="169" spans="1:9" s="427" customFormat="1" ht="32.15" customHeight="1" x14ac:dyDescent="0.3">
      <c r="A169" s="1762">
        <f t="shared" ref="A169:A174" si="6">A168+1</f>
        <v>96</v>
      </c>
      <c r="B169" s="1381" t="s">
        <v>1383</v>
      </c>
      <c r="C169" s="1747" t="s">
        <v>1308</v>
      </c>
      <c r="D169" s="1767"/>
      <c r="E169" s="1752" t="s">
        <v>867</v>
      </c>
      <c r="F169" s="2347"/>
      <c r="G169" s="2347"/>
      <c r="H169" s="2347"/>
      <c r="I169" s="2347"/>
    </row>
    <row r="170" spans="1:9" ht="25.15" customHeight="1" x14ac:dyDescent="0.3">
      <c r="A170" s="1762">
        <f t="shared" si="6"/>
        <v>97</v>
      </c>
      <c r="B170" s="1381" t="s">
        <v>1384</v>
      </c>
      <c r="C170" s="1763" t="s">
        <v>1308</v>
      </c>
      <c r="D170" s="1751"/>
      <c r="E170" s="1748" t="s">
        <v>867</v>
      </c>
      <c r="F170" s="2338"/>
      <c r="G170" s="2338"/>
      <c r="H170" s="2338"/>
      <c r="I170" s="2338"/>
    </row>
    <row r="171" spans="1:9" ht="25.15" customHeight="1" x14ac:dyDescent="0.3">
      <c r="A171" s="1762">
        <f t="shared" si="6"/>
        <v>98</v>
      </c>
      <c r="B171" s="1381" t="s">
        <v>1385</v>
      </c>
      <c r="C171" s="1763" t="s">
        <v>1308</v>
      </c>
      <c r="D171" s="1751"/>
      <c r="E171" s="1748" t="s">
        <v>867</v>
      </c>
      <c r="F171" s="2338"/>
      <c r="G171" s="2338"/>
      <c r="H171" s="2338"/>
      <c r="I171" s="2338"/>
    </row>
    <row r="172" spans="1:9" ht="29.25" customHeight="1" x14ac:dyDescent="0.3">
      <c r="A172" s="1762">
        <f t="shared" si="6"/>
        <v>99</v>
      </c>
      <c r="B172" s="1381" t="s">
        <v>1386</v>
      </c>
      <c r="C172" s="1763" t="s">
        <v>1308</v>
      </c>
      <c r="D172" s="1751"/>
      <c r="E172" s="1748" t="s">
        <v>867</v>
      </c>
      <c r="F172" s="2338"/>
      <c r="G172" s="2338"/>
      <c r="H172" s="2338"/>
      <c r="I172" s="2338"/>
    </row>
    <row r="173" spans="1:9" ht="28.5" customHeight="1" x14ac:dyDescent="0.3">
      <c r="A173" s="1762">
        <f t="shared" si="6"/>
        <v>100</v>
      </c>
      <c r="B173" s="1381" t="s">
        <v>1387</v>
      </c>
      <c r="C173" s="1763" t="s">
        <v>1308</v>
      </c>
      <c r="D173" s="1751"/>
      <c r="E173" s="1748" t="s">
        <v>867</v>
      </c>
      <c r="F173" s="2338"/>
      <c r="G173" s="2338"/>
      <c r="H173" s="2338"/>
      <c r="I173" s="2338"/>
    </row>
    <row r="174" spans="1:9" ht="30.75" customHeight="1" x14ac:dyDescent="0.3">
      <c r="A174" s="1762">
        <f t="shared" si="6"/>
        <v>101</v>
      </c>
      <c r="B174" s="1404" t="s">
        <v>1388</v>
      </c>
      <c r="C174" s="1792" t="s">
        <v>1389</v>
      </c>
      <c r="D174" s="1751"/>
      <c r="E174" s="1783" t="s">
        <v>867</v>
      </c>
      <c r="F174" s="2338"/>
      <c r="G174" s="2338"/>
      <c r="H174" s="2338"/>
      <c r="I174" s="2338"/>
    </row>
    <row r="175" spans="1:9" ht="30.75" customHeight="1" x14ac:dyDescent="0.3">
      <c r="A175" s="2339">
        <f>H61-0.01</f>
        <v>-14.209999999999996</v>
      </c>
      <c r="B175" s="1990" t="s">
        <v>1390</v>
      </c>
      <c r="C175" s="1793" t="s">
        <v>86</v>
      </c>
      <c r="D175" s="2340" t="s">
        <v>1391</v>
      </c>
      <c r="E175" s="2340"/>
      <c r="F175" s="2340"/>
      <c r="G175" s="2340"/>
      <c r="H175" s="2341" t="s">
        <v>47</v>
      </c>
      <c r="I175" s="2341"/>
    </row>
    <row r="176" spans="1:9" ht="27" customHeight="1" x14ac:dyDescent="0.3">
      <c r="A176" s="2339"/>
      <c r="B176" s="1990"/>
      <c r="C176" s="1794" t="s">
        <v>89</v>
      </c>
      <c r="D176" s="2342" t="s">
        <v>1392</v>
      </c>
      <c r="E176" s="2342"/>
      <c r="F176" s="2342"/>
      <c r="G176" s="2342"/>
      <c r="H176" s="2028" t="s">
        <v>47</v>
      </c>
      <c r="I176" s="2028"/>
    </row>
    <row r="177" spans="1:27" ht="45" customHeight="1" x14ac:dyDescent="0.3">
      <c r="A177" s="2339"/>
      <c r="B177" s="1990"/>
      <c r="C177" s="1795" t="s">
        <v>103</v>
      </c>
      <c r="D177" s="2343" t="s">
        <v>1393</v>
      </c>
      <c r="E177" s="2343"/>
      <c r="F177" s="2343"/>
      <c r="G177" s="2343"/>
      <c r="H177" s="2028" t="s">
        <v>47</v>
      </c>
      <c r="I177" s="2028"/>
    </row>
    <row r="178" spans="1:27" ht="46.5" customHeight="1" x14ac:dyDescent="0.3">
      <c r="A178" s="2339"/>
      <c r="B178" s="1990"/>
      <c r="C178" s="1794" t="s">
        <v>92</v>
      </c>
      <c r="D178" s="2342" t="s">
        <v>1394</v>
      </c>
      <c r="E178" s="2342"/>
      <c r="F178" s="2342"/>
      <c r="G178" s="2342"/>
      <c r="H178" s="2028" t="s">
        <v>47</v>
      </c>
      <c r="I178" s="2028"/>
    </row>
    <row r="179" spans="1:27" ht="42" customHeight="1" x14ac:dyDescent="0.3">
      <c r="A179" s="2339"/>
      <c r="B179" s="541"/>
      <c r="C179" s="1795" t="s">
        <v>107</v>
      </c>
      <c r="D179" s="2344" t="s">
        <v>1395</v>
      </c>
      <c r="E179" s="2344"/>
      <c r="F179" s="2344"/>
      <c r="G179" s="1796"/>
      <c r="H179" s="2028" t="s">
        <v>47</v>
      </c>
      <c r="I179" s="2028"/>
    </row>
    <row r="180" spans="1:27" ht="49.5" customHeight="1" x14ac:dyDescent="0.3">
      <c r="A180" s="2339"/>
      <c r="B180" s="2345" t="s">
        <v>1396</v>
      </c>
      <c r="C180" s="1794" t="s">
        <v>109</v>
      </c>
      <c r="D180" s="2346" t="s">
        <v>1397</v>
      </c>
      <c r="E180" s="2346"/>
      <c r="F180" s="2346"/>
      <c r="G180" s="2346"/>
      <c r="H180" s="2028" t="s">
        <v>47</v>
      </c>
      <c r="I180" s="2028"/>
    </row>
    <row r="181" spans="1:27" ht="49.5" customHeight="1" x14ac:dyDescent="0.3">
      <c r="A181" s="2339"/>
      <c r="B181" s="2345"/>
      <c r="C181" s="1797" t="s">
        <v>111</v>
      </c>
      <c r="D181" s="2342" t="s">
        <v>1398</v>
      </c>
      <c r="E181" s="2342"/>
      <c r="F181" s="2342"/>
      <c r="G181" s="2342"/>
      <c r="H181" s="2028" t="s">
        <v>47</v>
      </c>
      <c r="I181" s="2028"/>
    </row>
    <row r="182" spans="1:27" ht="38.25" customHeight="1" x14ac:dyDescent="0.3">
      <c r="A182" s="2339"/>
      <c r="B182" s="2345"/>
      <c r="C182" s="1797" t="s">
        <v>183</v>
      </c>
      <c r="D182" s="2335" t="s">
        <v>1399</v>
      </c>
      <c r="E182" s="2335"/>
      <c r="F182" s="2335"/>
      <c r="G182" s="2335"/>
      <c r="H182" s="2334" t="s">
        <v>47</v>
      </c>
      <c r="I182" s="2334"/>
    </row>
    <row r="183" spans="1:27" ht="38.25" customHeight="1" x14ac:dyDescent="0.3">
      <c r="A183" s="2339"/>
      <c r="B183" s="2345"/>
      <c r="C183" s="1797" t="s">
        <v>196</v>
      </c>
      <c r="D183" s="2335" t="s">
        <v>395</v>
      </c>
      <c r="E183" s="2335"/>
      <c r="F183" s="2335"/>
      <c r="G183" s="2335"/>
      <c r="H183" s="2334" t="s">
        <v>47</v>
      </c>
      <c r="I183" s="2334"/>
    </row>
    <row r="184" spans="1:27" s="176" customFormat="1" ht="16.5" customHeight="1" x14ac:dyDescent="0.3">
      <c r="A184" s="2275">
        <f>A175-0.01</f>
        <v>-14.219999999999995</v>
      </c>
      <c r="B184" s="2054" t="s">
        <v>1400</v>
      </c>
      <c r="C184" s="640" t="s">
        <v>344</v>
      </c>
      <c r="D184" s="1798">
        <v>1</v>
      </c>
      <c r="E184" s="503"/>
      <c r="F184" s="504"/>
      <c r="G184" s="2336" t="s">
        <v>47</v>
      </c>
      <c r="H184" s="2336"/>
      <c r="I184" s="2336"/>
    </row>
    <row r="185" spans="1:27" ht="39" customHeight="1" x14ac:dyDescent="0.3">
      <c r="A185" s="2275"/>
      <c r="B185" s="2054"/>
      <c r="C185" s="1180" t="s">
        <v>345</v>
      </c>
      <c r="D185" s="1799">
        <v>2</v>
      </c>
      <c r="E185" s="2337" t="s">
        <v>1401</v>
      </c>
      <c r="F185" s="2337"/>
      <c r="G185" s="2336"/>
      <c r="H185" s="2336"/>
      <c r="I185" s="2336"/>
    </row>
    <row r="186" spans="1:27" ht="86.25" customHeight="1" x14ac:dyDescent="0.3">
      <c r="A186" s="1800">
        <f>A184-0.01</f>
        <v>-14.229999999999995</v>
      </c>
      <c r="B186" s="1801" t="s">
        <v>1402</v>
      </c>
      <c r="C186" s="1802"/>
      <c r="D186" s="1803"/>
      <c r="E186" s="1804"/>
      <c r="F186" s="1805"/>
      <c r="G186" s="2332" t="s">
        <v>141</v>
      </c>
      <c r="H186" s="2332"/>
      <c r="I186" s="2332"/>
    </row>
    <row r="187" spans="1:27" ht="18.75" customHeight="1" x14ac:dyDescent="0.3">
      <c r="A187" s="2207"/>
      <c r="B187" s="2207"/>
      <c r="C187" s="2207"/>
      <c r="D187" s="2207"/>
      <c r="E187" s="2207"/>
      <c r="F187" s="2207"/>
      <c r="G187" s="2207"/>
      <c r="H187" s="2207"/>
      <c r="I187" s="2207"/>
    </row>
    <row r="188" spans="1:27" s="1811" customFormat="1" ht="15" customHeight="1" x14ac:dyDescent="0.3">
      <c r="A188" s="1806" t="s">
        <v>1403</v>
      </c>
      <c r="B188" s="1807"/>
      <c r="C188" s="1807"/>
      <c r="D188" s="1807"/>
      <c r="E188" s="1807"/>
      <c r="F188" s="1807"/>
      <c r="G188" s="1807"/>
      <c r="H188" s="1807"/>
      <c r="I188" s="1808"/>
      <c r="J188" s="1809"/>
      <c r="K188" s="1809"/>
      <c r="L188" s="1809"/>
      <c r="M188" s="1809"/>
      <c r="N188" s="1809"/>
      <c r="O188" s="1809"/>
      <c r="P188" s="1809"/>
      <c r="Q188" s="1809"/>
      <c r="R188" s="1809"/>
      <c r="S188" s="1809"/>
      <c r="T188" s="1809"/>
      <c r="U188" s="1810"/>
      <c r="V188" s="1809"/>
      <c r="X188" s="1809"/>
      <c r="Y188" s="1809"/>
      <c r="Z188" s="1809"/>
      <c r="AA188" s="1809"/>
    </row>
    <row r="189" spans="1:27" s="1811" customFormat="1" ht="18.75" customHeight="1" x14ac:dyDescent="0.25">
      <c r="A189" s="1812" t="s">
        <v>1404</v>
      </c>
      <c r="B189" s="1813"/>
      <c r="C189" s="1813"/>
      <c r="D189" s="1814">
        <v>1</v>
      </c>
      <c r="E189" s="1813"/>
      <c r="F189" s="1815"/>
      <c r="G189" s="2333" t="s">
        <v>47</v>
      </c>
      <c r="H189" s="2333"/>
      <c r="I189" s="2333"/>
      <c r="J189" s="1809"/>
      <c r="K189" s="1809"/>
      <c r="L189" s="1809"/>
      <c r="M189" s="1809"/>
      <c r="N189" s="1809"/>
      <c r="V189" s="1809"/>
      <c r="X189" s="1816"/>
      <c r="Y189" s="1816"/>
      <c r="Z189" s="1809"/>
      <c r="AA189" s="1809"/>
    </row>
    <row r="190" spans="1:27" s="1811" customFormat="1" ht="23.25" customHeight="1" x14ac:dyDescent="0.25">
      <c r="A190" s="1817" t="s">
        <v>1405</v>
      </c>
      <c r="B190" s="1818"/>
      <c r="C190" s="1818"/>
      <c r="D190" s="1819">
        <v>2</v>
      </c>
      <c r="E190" s="1818"/>
      <c r="F190" s="1820"/>
      <c r="G190" s="2333"/>
      <c r="H190" s="2333"/>
      <c r="I190" s="2333"/>
      <c r="J190" s="1809"/>
      <c r="K190" s="1809"/>
      <c r="L190" s="1809"/>
      <c r="M190" s="1809"/>
      <c r="N190" s="1809"/>
      <c r="V190" s="1809"/>
      <c r="X190" s="1821"/>
      <c r="Y190" s="1821"/>
      <c r="Z190" s="1809"/>
      <c r="AA190" s="1809"/>
    </row>
    <row r="191" spans="1:27" s="1811" customFormat="1" ht="10.5" x14ac:dyDescent="0.25">
      <c r="A191" s="1817" t="s">
        <v>1406</v>
      </c>
      <c r="B191" s="1818"/>
      <c r="C191" s="1818"/>
      <c r="D191" s="1819">
        <v>3</v>
      </c>
      <c r="E191" s="1822"/>
      <c r="F191" s="1823"/>
      <c r="G191" s="2333"/>
      <c r="H191" s="2333"/>
      <c r="I191" s="2333"/>
      <c r="J191" s="1809"/>
      <c r="K191" s="1809"/>
      <c r="L191" s="1809"/>
      <c r="M191" s="1809"/>
      <c r="N191" s="1809"/>
      <c r="V191" s="1809"/>
      <c r="X191" s="1821"/>
      <c r="Y191" s="1821"/>
      <c r="Z191" s="1809"/>
      <c r="AA191" s="1809"/>
    </row>
    <row r="192" spans="1:27" x14ac:dyDescent="0.3">
      <c r="A192" s="1824" t="s">
        <v>1407</v>
      </c>
      <c r="B192" s="1818"/>
      <c r="C192" s="1818"/>
      <c r="D192" s="1819">
        <v>4</v>
      </c>
      <c r="E192" s="1818"/>
      <c r="F192" s="1820"/>
      <c r="G192" s="2333"/>
      <c r="H192" s="2333"/>
      <c r="I192" s="2333"/>
      <c r="J192" s="1809"/>
      <c r="K192" s="1809"/>
      <c r="L192" s="1809"/>
    </row>
    <row r="193" spans="1:12" x14ac:dyDescent="0.3">
      <c r="A193" s="1824" t="s">
        <v>1408</v>
      </c>
      <c r="B193" s="1825"/>
      <c r="C193" s="1825"/>
      <c r="D193" s="1819">
        <v>5</v>
      </c>
      <c r="E193" s="1825"/>
      <c r="F193" s="1826"/>
      <c r="G193" s="2333"/>
      <c r="H193" s="2333"/>
      <c r="I193" s="2333"/>
      <c r="K193" s="1809"/>
      <c r="L193" s="1809"/>
    </row>
    <row r="194" spans="1:12" x14ac:dyDescent="0.3">
      <c r="A194" s="1827" t="s">
        <v>1409</v>
      </c>
      <c r="B194" s="1828"/>
      <c r="C194" s="1828"/>
      <c r="D194" s="1829">
        <v>6</v>
      </c>
      <c r="E194" s="1828"/>
      <c r="F194" s="1830"/>
      <c r="G194" s="2333"/>
      <c r="H194" s="2333"/>
      <c r="I194" s="2333"/>
      <c r="J194" s="1809"/>
      <c r="K194" s="1809"/>
      <c r="L194" s="1809"/>
    </row>
  </sheetData>
  <sheetProtection selectLockedCells="1" selectUnlockedCells="1"/>
  <mergeCells count="340">
    <mergeCell ref="H6:I6"/>
    <mergeCell ref="B7:B9"/>
    <mergeCell ref="D7:G7"/>
    <mergeCell ref="H7:I7"/>
    <mergeCell ref="H8:I8"/>
    <mergeCell ref="D9:G9"/>
    <mergeCell ref="H9:I9"/>
    <mergeCell ref="B1:I1"/>
    <mergeCell ref="A2:I2"/>
    <mergeCell ref="A3:I3"/>
    <mergeCell ref="A4:A9"/>
    <mergeCell ref="B4:B6"/>
    <mergeCell ref="D4:F4"/>
    <mergeCell ref="H4:I4"/>
    <mergeCell ref="D5:G5"/>
    <mergeCell ref="H5:I5"/>
    <mergeCell ref="D6:G6"/>
    <mergeCell ref="A14:A17"/>
    <mergeCell ref="B14:B15"/>
    <mergeCell ref="D14:E14"/>
    <mergeCell ref="H14:I17"/>
    <mergeCell ref="D15:E15"/>
    <mergeCell ref="B16:B17"/>
    <mergeCell ref="D16:F16"/>
    <mergeCell ref="D17:F17"/>
    <mergeCell ref="A10:A13"/>
    <mergeCell ref="B10:B11"/>
    <mergeCell ref="D10:G10"/>
    <mergeCell ref="H10:I13"/>
    <mergeCell ref="D11:G11"/>
    <mergeCell ref="B12:B13"/>
    <mergeCell ref="D12:G12"/>
    <mergeCell ref="D13:G13"/>
    <mergeCell ref="A18:A21"/>
    <mergeCell ref="B18:B19"/>
    <mergeCell ref="D18:G18"/>
    <mergeCell ref="H18:I18"/>
    <mergeCell ref="D19:G19"/>
    <mergeCell ref="H19:I19"/>
    <mergeCell ref="B20:B21"/>
    <mergeCell ref="D20:G20"/>
    <mergeCell ref="H20:I20"/>
    <mergeCell ref="H21:I21"/>
    <mergeCell ref="H29:I29"/>
    <mergeCell ref="H30:I30"/>
    <mergeCell ref="A31:A32"/>
    <mergeCell ref="B31:B32"/>
    <mergeCell ref="H31:I32"/>
    <mergeCell ref="A33:A34"/>
    <mergeCell ref="B33:B34"/>
    <mergeCell ref="H33:I34"/>
    <mergeCell ref="A22:A30"/>
    <mergeCell ref="B22:B25"/>
    <mergeCell ref="H22:I22"/>
    <mergeCell ref="H23:I23"/>
    <mergeCell ref="H24:I24"/>
    <mergeCell ref="H25:I25"/>
    <mergeCell ref="H26:I26"/>
    <mergeCell ref="H27:I27"/>
    <mergeCell ref="B28:B30"/>
    <mergeCell ref="H28:I28"/>
    <mergeCell ref="A42:A43"/>
    <mergeCell ref="B42:B43"/>
    <mergeCell ref="H42:I43"/>
    <mergeCell ref="A44:A45"/>
    <mergeCell ref="B44:B45"/>
    <mergeCell ref="H44:I45"/>
    <mergeCell ref="B35:B37"/>
    <mergeCell ref="H35:I35"/>
    <mergeCell ref="H36:I36"/>
    <mergeCell ref="H37:I37"/>
    <mergeCell ref="B38:B41"/>
    <mergeCell ref="H38:I38"/>
    <mergeCell ref="H39:I39"/>
    <mergeCell ref="H40:I40"/>
    <mergeCell ref="H41:I41"/>
    <mergeCell ref="B52:B54"/>
    <mergeCell ref="H52:I54"/>
    <mergeCell ref="A53:A54"/>
    <mergeCell ref="A55:A56"/>
    <mergeCell ref="B55:B56"/>
    <mergeCell ref="H55:I56"/>
    <mergeCell ref="A46:A48"/>
    <mergeCell ref="B46:B48"/>
    <mergeCell ref="H46:I48"/>
    <mergeCell ref="A49:A50"/>
    <mergeCell ref="B49:B51"/>
    <mergeCell ref="C49:F49"/>
    <mergeCell ref="H49:I51"/>
    <mergeCell ref="C50:F50"/>
    <mergeCell ref="A57:A59"/>
    <mergeCell ref="B57:B59"/>
    <mergeCell ref="H57:I59"/>
    <mergeCell ref="A60:I60"/>
    <mergeCell ref="F61:G61"/>
    <mergeCell ref="C62:C64"/>
    <mergeCell ref="D62:D64"/>
    <mergeCell ref="F62:G62"/>
    <mergeCell ref="H62:I64"/>
    <mergeCell ref="E63:E65"/>
    <mergeCell ref="F69:G69"/>
    <mergeCell ref="H69:I69"/>
    <mergeCell ref="F70:G70"/>
    <mergeCell ref="H70:I70"/>
    <mergeCell ref="F71:G71"/>
    <mergeCell ref="H71:I71"/>
    <mergeCell ref="F65:G65"/>
    <mergeCell ref="A66:I66"/>
    <mergeCell ref="F67:G67"/>
    <mergeCell ref="H67:I67"/>
    <mergeCell ref="F68:G68"/>
    <mergeCell ref="H68:I68"/>
    <mergeCell ref="F75:G75"/>
    <mergeCell ref="H75:I75"/>
    <mergeCell ref="F76:G76"/>
    <mergeCell ref="H76:I76"/>
    <mergeCell ref="F77:G77"/>
    <mergeCell ref="H77:I77"/>
    <mergeCell ref="F72:G72"/>
    <mergeCell ref="H72:I72"/>
    <mergeCell ref="F73:G73"/>
    <mergeCell ref="H73:I73"/>
    <mergeCell ref="F74:G74"/>
    <mergeCell ref="H74:I74"/>
    <mergeCell ref="F81:G81"/>
    <mergeCell ref="H81:I81"/>
    <mergeCell ref="F82:G82"/>
    <mergeCell ref="H82:I82"/>
    <mergeCell ref="F83:G83"/>
    <mergeCell ref="H83:I83"/>
    <mergeCell ref="F78:G78"/>
    <mergeCell ref="H78:I78"/>
    <mergeCell ref="F79:G79"/>
    <mergeCell ref="H79:I79"/>
    <mergeCell ref="F80:G80"/>
    <mergeCell ref="H80:I80"/>
    <mergeCell ref="F87:G87"/>
    <mergeCell ref="H87:I87"/>
    <mergeCell ref="F88:G88"/>
    <mergeCell ref="H88:I88"/>
    <mergeCell ref="F89:G89"/>
    <mergeCell ref="H89:I89"/>
    <mergeCell ref="F84:G84"/>
    <mergeCell ref="H84:I84"/>
    <mergeCell ref="F85:G85"/>
    <mergeCell ref="H85:I85"/>
    <mergeCell ref="F86:G86"/>
    <mergeCell ref="H86:I86"/>
    <mergeCell ref="F93:G93"/>
    <mergeCell ref="H93:I93"/>
    <mergeCell ref="F94:G94"/>
    <mergeCell ref="H94:I94"/>
    <mergeCell ref="F95:G95"/>
    <mergeCell ref="H95:I95"/>
    <mergeCell ref="F90:G90"/>
    <mergeCell ref="H90:I90"/>
    <mergeCell ref="F91:G91"/>
    <mergeCell ref="H91:I91"/>
    <mergeCell ref="F92:G92"/>
    <mergeCell ref="H92:I92"/>
    <mergeCell ref="F99:G99"/>
    <mergeCell ref="H99:I99"/>
    <mergeCell ref="F100:G100"/>
    <mergeCell ref="H100:I100"/>
    <mergeCell ref="F101:G101"/>
    <mergeCell ref="H101:I101"/>
    <mergeCell ref="F96:G96"/>
    <mergeCell ref="H96:I96"/>
    <mergeCell ref="F97:G97"/>
    <mergeCell ref="H97:I97"/>
    <mergeCell ref="F98:G98"/>
    <mergeCell ref="H98:I98"/>
    <mergeCell ref="F105:G105"/>
    <mergeCell ref="H105:I105"/>
    <mergeCell ref="F106:G106"/>
    <mergeCell ref="H106:I106"/>
    <mergeCell ref="F107:G107"/>
    <mergeCell ref="H107:I107"/>
    <mergeCell ref="F102:G102"/>
    <mergeCell ref="H102:I102"/>
    <mergeCell ref="F103:G103"/>
    <mergeCell ref="H103:I103"/>
    <mergeCell ref="F104:G104"/>
    <mergeCell ref="H104:I104"/>
    <mergeCell ref="F111:G111"/>
    <mergeCell ref="H111:I111"/>
    <mergeCell ref="F112:G112"/>
    <mergeCell ref="H112:I112"/>
    <mergeCell ref="A113:I113"/>
    <mergeCell ref="F114:G114"/>
    <mergeCell ref="H114:I114"/>
    <mergeCell ref="F108:G108"/>
    <mergeCell ref="H108:I108"/>
    <mergeCell ref="F109:G109"/>
    <mergeCell ref="H109:I109"/>
    <mergeCell ref="F110:G110"/>
    <mergeCell ref="H110:I110"/>
    <mergeCell ref="F118:G118"/>
    <mergeCell ref="H118:I118"/>
    <mergeCell ref="F119:G119"/>
    <mergeCell ref="H119:I119"/>
    <mergeCell ref="F120:G120"/>
    <mergeCell ref="H120:I120"/>
    <mergeCell ref="F115:G115"/>
    <mergeCell ref="H115:I115"/>
    <mergeCell ref="F116:G116"/>
    <mergeCell ref="H116:I116"/>
    <mergeCell ref="F117:G117"/>
    <mergeCell ref="H117:I117"/>
    <mergeCell ref="A124:I124"/>
    <mergeCell ref="F125:G125"/>
    <mergeCell ref="H125:I125"/>
    <mergeCell ref="F126:G126"/>
    <mergeCell ref="H126:I126"/>
    <mergeCell ref="F127:G127"/>
    <mergeCell ref="H127:I127"/>
    <mergeCell ref="F121:G121"/>
    <mergeCell ref="H121:I121"/>
    <mergeCell ref="F122:G122"/>
    <mergeCell ref="H122:I122"/>
    <mergeCell ref="F123:G123"/>
    <mergeCell ref="H123:I123"/>
    <mergeCell ref="F131:G131"/>
    <mergeCell ref="H131:I131"/>
    <mergeCell ref="F132:G132"/>
    <mergeCell ref="H132:I132"/>
    <mergeCell ref="F133:G133"/>
    <mergeCell ref="H133:I133"/>
    <mergeCell ref="F128:G128"/>
    <mergeCell ref="H128:I128"/>
    <mergeCell ref="F129:G129"/>
    <mergeCell ref="H129:I129"/>
    <mergeCell ref="F130:G130"/>
    <mergeCell ref="H130:I130"/>
    <mergeCell ref="F138:G138"/>
    <mergeCell ref="H138:I138"/>
    <mergeCell ref="F139:G139"/>
    <mergeCell ref="H139:I139"/>
    <mergeCell ref="F140:G140"/>
    <mergeCell ref="H140:I140"/>
    <mergeCell ref="F134:G134"/>
    <mergeCell ref="H134:I134"/>
    <mergeCell ref="A135:I135"/>
    <mergeCell ref="F136:G136"/>
    <mergeCell ref="H136:I136"/>
    <mergeCell ref="F137:G137"/>
    <mergeCell ref="H137:I137"/>
    <mergeCell ref="F144:G144"/>
    <mergeCell ref="H144:I144"/>
    <mergeCell ref="A145:I145"/>
    <mergeCell ref="F146:G146"/>
    <mergeCell ref="H146:I146"/>
    <mergeCell ref="F147:G147"/>
    <mergeCell ref="H147:I147"/>
    <mergeCell ref="F141:G141"/>
    <mergeCell ref="H141:I141"/>
    <mergeCell ref="F142:G142"/>
    <mergeCell ref="H142:I142"/>
    <mergeCell ref="F143:G143"/>
    <mergeCell ref="H143:I143"/>
    <mergeCell ref="F151:G151"/>
    <mergeCell ref="H151:I151"/>
    <mergeCell ref="F152:G152"/>
    <mergeCell ref="H152:I152"/>
    <mergeCell ref="F153:G153"/>
    <mergeCell ref="H153:I153"/>
    <mergeCell ref="F148:G148"/>
    <mergeCell ref="H148:I148"/>
    <mergeCell ref="F149:G149"/>
    <mergeCell ref="H149:I149"/>
    <mergeCell ref="F150:G150"/>
    <mergeCell ref="H150:I150"/>
    <mergeCell ref="F157:G157"/>
    <mergeCell ref="H157:I157"/>
    <mergeCell ref="A158:I158"/>
    <mergeCell ref="F159:G159"/>
    <mergeCell ref="H159:I159"/>
    <mergeCell ref="F160:G160"/>
    <mergeCell ref="H160:I160"/>
    <mergeCell ref="F154:G154"/>
    <mergeCell ref="H154:I154"/>
    <mergeCell ref="F155:G155"/>
    <mergeCell ref="H155:I155"/>
    <mergeCell ref="F156:G156"/>
    <mergeCell ref="H156:I156"/>
    <mergeCell ref="F164:G164"/>
    <mergeCell ref="H164:I164"/>
    <mergeCell ref="F165:G165"/>
    <mergeCell ref="H165:I165"/>
    <mergeCell ref="F166:G166"/>
    <mergeCell ref="H166:I166"/>
    <mergeCell ref="F161:G161"/>
    <mergeCell ref="H161:I161"/>
    <mergeCell ref="F162:G162"/>
    <mergeCell ref="H162:I162"/>
    <mergeCell ref="F163:G163"/>
    <mergeCell ref="H163:I163"/>
    <mergeCell ref="F171:G171"/>
    <mergeCell ref="H171:I171"/>
    <mergeCell ref="F172:G172"/>
    <mergeCell ref="H172:I172"/>
    <mergeCell ref="F173:G173"/>
    <mergeCell ref="H173:I173"/>
    <mergeCell ref="A167:I167"/>
    <mergeCell ref="F168:G168"/>
    <mergeCell ref="H168:I168"/>
    <mergeCell ref="F169:G169"/>
    <mergeCell ref="H169:I169"/>
    <mergeCell ref="F170:G170"/>
    <mergeCell ref="H170:I170"/>
    <mergeCell ref="F174:G174"/>
    <mergeCell ref="H174:I174"/>
    <mergeCell ref="A175:A183"/>
    <mergeCell ref="B175:B178"/>
    <mergeCell ref="D175:G175"/>
    <mergeCell ref="H175:I175"/>
    <mergeCell ref="D176:G176"/>
    <mergeCell ref="H176:I176"/>
    <mergeCell ref="D177:G177"/>
    <mergeCell ref="H177:I177"/>
    <mergeCell ref="D178:G178"/>
    <mergeCell ref="H178:I178"/>
    <mergeCell ref="D179:F179"/>
    <mergeCell ref="H179:I179"/>
    <mergeCell ref="B180:B183"/>
    <mergeCell ref="D180:G180"/>
    <mergeCell ref="H180:I180"/>
    <mergeCell ref="D181:G181"/>
    <mergeCell ref="H181:I181"/>
    <mergeCell ref="D182:G182"/>
    <mergeCell ref="G186:I186"/>
    <mergeCell ref="A187:I187"/>
    <mergeCell ref="G189:I194"/>
    <mergeCell ref="H182:I182"/>
    <mergeCell ref="D183:G183"/>
    <mergeCell ref="H183:I183"/>
    <mergeCell ref="A184:A185"/>
    <mergeCell ref="B184:B185"/>
    <mergeCell ref="G184:I185"/>
    <mergeCell ref="E185:F185"/>
  </mergeCells>
  <printOptions horizontalCentered="1"/>
  <pageMargins left="0.39374999999999999" right="0.39374999999999999" top="0.39305555555555555" bottom="0.39375000000000004" header="0.19652777777777777" footer="3.9583333333333331E-2"/>
  <pageSetup paperSize="9" scale="65" firstPageNumber="0" orientation="portrait" horizontalDpi="300" verticalDpi="300" r:id="rId1"/>
  <headerFooter alignWithMargins="0">
    <oddHeader>&amp;RF1: Evaluation des FOSA</oddHeader>
    <oddFooter>&amp;LSection 14: Medicaments&amp;R&amp;P / &amp;N</oddFooter>
  </headerFooter>
  <rowBreaks count="6" manualBreakCount="6">
    <brk id="45" max="16383" man="1"/>
    <brk id="59" max="16383" man="1"/>
    <brk id="83" max="16383" man="1"/>
    <brk id="112" max="16383" man="1"/>
    <brk id="123" max="16383" man="1"/>
    <brk id="16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0D135C35F46F242ABD78D63C2151323" ma:contentTypeVersion="13" ma:contentTypeDescription="Create a new document." ma:contentTypeScope="" ma:versionID="a5c2e2c79351e04aeab1d6c339072878">
  <xsd:schema xmlns:xsd="http://www.w3.org/2001/XMLSchema" xmlns:xs="http://www.w3.org/2001/XMLSchema" xmlns:p="http://schemas.microsoft.com/office/2006/metadata/properties" xmlns:ns3="0c867391-8214-4b58-86b3-de07547409f9" xmlns:ns4="fddef6a8-5936-4909-96e0-2ad7a6b1720b" targetNamespace="http://schemas.microsoft.com/office/2006/metadata/properties" ma:root="true" ma:fieldsID="f2ce40d0c86a1b4b81ddaaaea764a7a2" ns3:_="" ns4:_="">
    <xsd:import namespace="0c867391-8214-4b58-86b3-de07547409f9"/>
    <xsd:import namespace="fddef6a8-5936-4909-96e0-2ad7a6b1720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EventHashCode" minOccurs="0"/>
                <xsd:element ref="ns4:MediaServiceGeneration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867391-8214-4b58-86b3-de07547409f9"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def6a8-5936-4909-96e0-2ad7a6b1720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2D52C54-6663-44F6-AEC3-7E3E2C0A7409}">
  <ds:schemaRefs>
    <ds:schemaRef ds:uri="http://schemas.microsoft.com/sharepoint/v3/contenttype/forms"/>
  </ds:schemaRefs>
</ds:datastoreItem>
</file>

<file path=customXml/itemProps2.xml><?xml version="1.0" encoding="utf-8"?>
<ds:datastoreItem xmlns:ds="http://schemas.openxmlformats.org/officeDocument/2006/customXml" ds:itemID="{49B7A3DE-C1E2-47F7-8180-7CD080C351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c867391-8214-4b58-86b3-de07547409f9"/>
    <ds:schemaRef ds:uri="fddef6a8-5936-4909-96e0-2ad7a6b172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848A600-E361-4BC5-9009-709064EDE2FF}">
  <ds:schemaRefs>
    <ds:schemaRef ds:uri="http://purl.org/dc/elements/1.1/"/>
    <ds:schemaRef ds:uri="http://purl.org/dc/terms/"/>
    <ds:schemaRef ds:uri="http://schemas.microsoft.com/office/2006/metadata/properties"/>
    <ds:schemaRef ds:uri="http://purl.org/dc/dcmitype/"/>
    <ds:schemaRef ds:uri="fddef6a8-5936-4909-96e0-2ad7a6b1720b"/>
    <ds:schemaRef ds:uri="http://schemas.openxmlformats.org/package/2006/metadata/core-properties"/>
    <ds:schemaRef ds:uri="http://schemas.microsoft.com/office/2006/documentManagement/types"/>
    <ds:schemaRef ds:uri="http://schemas.microsoft.com/office/infopath/2007/PartnerControls"/>
    <ds:schemaRef ds:uri="0c867391-8214-4b58-86b3-de07547409f9"/>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43</vt:i4>
      </vt:variant>
    </vt:vector>
  </HeadingPairs>
  <TitlesOfParts>
    <vt:vector size="57" baseType="lpstr">
      <vt:lpstr>Couverture</vt:lpstr>
      <vt:lpstr>1Generale</vt:lpstr>
      <vt:lpstr>2Administration</vt:lpstr>
      <vt:lpstr>3 Ressource humaine</vt:lpstr>
      <vt:lpstr>4Liste du personnel</vt:lpstr>
      <vt:lpstr>5Laboratoire</vt:lpstr>
      <vt:lpstr>6Services</vt:lpstr>
      <vt:lpstr>7SNIS</vt:lpstr>
      <vt:lpstr>8Util_HMIS</vt:lpstr>
      <vt:lpstr>9Frais imposés aux usagers</vt:lpstr>
      <vt:lpstr>11Autonomie</vt:lpstr>
      <vt:lpstr>12Observation directe</vt:lpstr>
      <vt:lpstr>13DOEquipment</vt:lpstr>
      <vt:lpstr>14DOMédicaments</vt:lpstr>
      <vt:lpstr>'11Autonomie'!Print_Area</vt:lpstr>
      <vt:lpstr>'12Observation directe'!Print_Area</vt:lpstr>
      <vt:lpstr>'13DOEquipment'!Print_Area</vt:lpstr>
      <vt:lpstr>'14DOMédicaments'!Print_Area</vt:lpstr>
      <vt:lpstr>'1Generale'!Print_Area</vt:lpstr>
      <vt:lpstr>'2Administration'!Print_Area</vt:lpstr>
      <vt:lpstr>'3 Ressource humaine'!Print_Area</vt:lpstr>
      <vt:lpstr>'4Liste du personnel'!Print_Area</vt:lpstr>
      <vt:lpstr>'5Laboratoire'!Print_Area</vt:lpstr>
      <vt:lpstr>'6Services'!Print_Area</vt:lpstr>
      <vt:lpstr>'7SNIS'!Print_Area</vt:lpstr>
      <vt:lpstr>'8Util_HMIS'!Print_Area</vt:lpstr>
      <vt:lpstr>'9Frais imposés aux usagers'!Print_Area</vt:lpstr>
      <vt:lpstr>Couverture!Print_Area</vt:lpstr>
      <vt:lpstr>'4Liste du personnel'!Print_Titles</vt:lpstr>
      <vt:lpstr>'12Observation directe'!Z_62A28031_BB72_409E_8219_7B624D8945FD__wvu_PrintArea</vt:lpstr>
      <vt:lpstr>'13DOEquipment'!Z_62A28031_BB72_409E_8219_7B624D8945FD__wvu_PrintArea</vt:lpstr>
      <vt:lpstr>'14DOMédicaments'!Z_62A28031_BB72_409E_8219_7B624D8945FD__wvu_PrintArea</vt:lpstr>
      <vt:lpstr>'1Generale'!Z_62A28031_BB72_409E_8219_7B624D8945FD__wvu_PrintArea</vt:lpstr>
      <vt:lpstr>'3 Ressource humaine'!Z_62A28031_BB72_409E_8219_7B624D8945FD__wvu_PrintArea</vt:lpstr>
      <vt:lpstr>'4Liste du personnel'!Z_62A28031_BB72_409E_8219_7B624D8945FD__wvu_PrintArea</vt:lpstr>
      <vt:lpstr>'5Laboratoire'!Z_62A28031_BB72_409E_8219_7B624D8945FD__wvu_PrintArea</vt:lpstr>
      <vt:lpstr>'6Services'!Z_62A28031_BB72_409E_8219_7B624D8945FD__wvu_PrintArea</vt:lpstr>
      <vt:lpstr>'7SNIS'!Z_62A28031_BB72_409E_8219_7B624D8945FD__wvu_PrintArea</vt:lpstr>
      <vt:lpstr>'8Util_HMIS'!Z_62A28031_BB72_409E_8219_7B624D8945FD__wvu_PrintArea</vt:lpstr>
      <vt:lpstr>'9Frais imposés aux usagers'!Z_62A28031_BB72_409E_8219_7B624D8945FD__wvu_PrintArea</vt:lpstr>
      <vt:lpstr>'8Util_HMIS'!Z_62A28031_BB72_409E_8219_7B624D8945FD__wvu_PrintTitles</vt:lpstr>
      <vt:lpstr>'11Autonomie'!Z_DC1A9161_9D02_40DA_9D1E_35691CCD702E__wvu_PrintArea</vt:lpstr>
      <vt:lpstr>'12Observation directe'!Z_DC1A9161_9D02_40DA_9D1E_35691CCD702E__wvu_PrintArea</vt:lpstr>
      <vt:lpstr>'13DOEquipment'!Z_DC1A9161_9D02_40DA_9D1E_35691CCD702E__wvu_PrintArea</vt:lpstr>
      <vt:lpstr>'14DOMédicaments'!Z_DC1A9161_9D02_40DA_9D1E_35691CCD702E__wvu_PrintArea</vt:lpstr>
      <vt:lpstr>'1Generale'!Z_DC1A9161_9D02_40DA_9D1E_35691CCD702E__wvu_PrintArea</vt:lpstr>
      <vt:lpstr>'2Administration'!Z_DC1A9161_9D02_40DA_9D1E_35691CCD702E__wvu_PrintArea</vt:lpstr>
      <vt:lpstr>'3 Ressource humaine'!Z_DC1A9161_9D02_40DA_9D1E_35691CCD702E__wvu_PrintArea</vt:lpstr>
      <vt:lpstr>'4Liste du personnel'!Z_DC1A9161_9D02_40DA_9D1E_35691CCD702E__wvu_PrintArea</vt:lpstr>
      <vt:lpstr>'5Laboratoire'!Z_DC1A9161_9D02_40DA_9D1E_35691CCD702E__wvu_PrintArea</vt:lpstr>
      <vt:lpstr>'6Services'!Z_DC1A9161_9D02_40DA_9D1E_35691CCD702E__wvu_PrintArea</vt:lpstr>
      <vt:lpstr>'7SNIS'!Z_DC1A9161_9D02_40DA_9D1E_35691CCD702E__wvu_PrintArea</vt:lpstr>
      <vt:lpstr>'8Util_HMIS'!Z_DC1A9161_9D02_40DA_9D1E_35691CCD702E__wvu_PrintArea</vt:lpstr>
      <vt:lpstr>'9Frais imposés aux usagers'!Z_DC1A9161_9D02_40DA_9D1E_35691CCD702E__wvu_PrintArea</vt:lpstr>
      <vt:lpstr>Couverture!Z_DC1A9161_9D02_40DA_9D1E_35691CCD702E__wvu_PrintArea</vt:lpstr>
      <vt:lpstr>'4Liste du personnel'!Z_DC1A9161_9D02_40DA_9D1E_35691CCD702E__wvu_PrintTitles</vt:lpstr>
      <vt:lpstr>'8Util_HMIS'!Z_DC1A9161_9D02_40DA_9D1E_35691CCD702E__wvu_PrintTitles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Josue Niyonsingiza</cp:lastModifiedBy>
  <dcterms:created xsi:type="dcterms:W3CDTF">2021-01-31T21:39:24Z</dcterms:created>
  <dcterms:modified xsi:type="dcterms:W3CDTF">2021-02-23T14:26:12Z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0x01010000D135C35F46F242ABD78D63C2151323</vt:lpwstr>
  </property>
</Properties>
</file>