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arivadeneiraalav_worldbank_org/Documents/7. COVID19/4_Data/0_docs/Ronda4/"/>
    </mc:Choice>
  </mc:AlternateContent>
  <xr:revisionPtr revIDLastSave="0" documentId="11_70C78719B7214F85DA2CFA9F6DA1362D70FD1750" xr6:coauthVersionLast="45" xr6:coauthVersionMax="45" xr10:uidLastSave="{00000000-0000-0000-0000-000000000000}"/>
  <bookViews>
    <workbookView xWindow="-110" yWindow="-110" windowWidth="19420" windowHeight="10420" tabRatio="697" firstSheet="1" activeTab="2" xr2:uid="{00000000-000D-0000-FFFF-FFFF00000000}"/>
  </bookViews>
  <sheets>
    <sheet name="Cover" sheetId="44" r:id="rId1"/>
    <sheet name="5.Behavior" sheetId="32" r:id="rId2"/>
    <sheet name="6.Access" sheetId="33" r:id="rId3"/>
    <sheet name="7.Employment " sheetId="55" r:id="rId4"/>
    <sheet name="9.Food insec" sheetId="36" r:id="rId5"/>
    <sheet name="10a.Concerns" sheetId="47" r:id="rId6"/>
    <sheet name="11.SafetyNets" sheetId="42" r:id="rId7"/>
    <sheet name="3.Basic Info" sheetId="40" r:id="rId8"/>
    <sheet name="13.Result of call" sheetId="48" r:id="rId9"/>
  </sheets>
  <externalReferences>
    <externalReference r:id="rId10"/>
  </externalReferences>
  <definedNames>
    <definedName name="__xlnm.Print_Area_1" localSheetId="5">#REF!</definedName>
    <definedName name="__xlnm.Print_Area_1" localSheetId="8">#REF!</definedName>
    <definedName name="__xlnm.Print_Area_1" localSheetId="3">#REF!</definedName>
    <definedName name="__xlnm.Print_Area_1" localSheetId="0">#REF!</definedName>
    <definedName name="__xlnm.Print_Area_1">#REF!</definedName>
    <definedName name="__xlnm.Print_Area_12" localSheetId="5">#REF!</definedName>
    <definedName name="__xlnm.Print_Area_12" localSheetId="8">#REF!</definedName>
    <definedName name="__xlnm.Print_Area_12" localSheetId="3">#REF!</definedName>
    <definedName name="__xlnm.Print_Area_12" localSheetId="0">#REF!</definedName>
    <definedName name="__xlnm.Print_Area_12">#REF!</definedName>
    <definedName name="__xlnm.Print_Area_14" localSheetId="5">#REF!</definedName>
    <definedName name="__xlnm.Print_Area_14" localSheetId="8">#REF!</definedName>
    <definedName name="__xlnm.Print_Area_14" localSheetId="3">#REF!</definedName>
    <definedName name="__xlnm.Print_Area_14" localSheetId="0">#REF!</definedName>
    <definedName name="__xlnm.Print_Area_14">#REF!</definedName>
    <definedName name="__xlnm.Print_Area_16" localSheetId="5">#REF!</definedName>
    <definedName name="__xlnm.Print_Area_16" localSheetId="3">#REF!</definedName>
    <definedName name="__xlnm.Print_Area_16" localSheetId="0">#REF!</definedName>
    <definedName name="__xlnm.Print_Area_16">#REF!</definedName>
    <definedName name="__xlnm.Print_Area_20" localSheetId="5">#REF!</definedName>
    <definedName name="__xlnm.Print_Area_20" localSheetId="3">#REF!</definedName>
    <definedName name="__xlnm.Print_Area_20" localSheetId="0">#REF!</definedName>
    <definedName name="__xlnm.Print_Area_20">#REF!</definedName>
    <definedName name="__xlnm.Print_Area_21" localSheetId="5">#REF!</definedName>
    <definedName name="__xlnm.Print_Area_21" localSheetId="3">#REF!</definedName>
    <definedName name="__xlnm.Print_Area_21" localSheetId="0">#REF!</definedName>
    <definedName name="__xlnm.Print_Area_21">#REF!</definedName>
    <definedName name="__xlnm.Print_Area_22" localSheetId="5">#REF!</definedName>
    <definedName name="__xlnm.Print_Area_22" localSheetId="3">#REF!</definedName>
    <definedName name="__xlnm.Print_Area_22" localSheetId="0">#REF!</definedName>
    <definedName name="__xlnm.Print_Area_22">#REF!</definedName>
    <definedName name="__xlnm.Print_Area_23" localSheetId="5">#REF!</definedName>
    <definedName name="__xlnm.Print_Area_23" localSheetId="3">#REF!</definedName>
    <definedName name="__xlnm.Print_Area_23" localSheetId="0">#REF!</definedName>
    <definedName name="__xlnm.Print_Area_23">#REF!</definedName>
    <definedName name="__xlnm.Print_Area_24" localSheetId="5">#REF!</definedName>
    <definedName name="__xlnm.Print_Area_24" localSheetId="3">#REF!</definedName>
    <definedName name="__xlnm.Print_Area_24" localSheetId="0">#REF!</definedName>
    <definedName name="__xlnm.Print_Area_24">#REF!</definedName>
    <definedName name="__xlnm.Print_Area_6" localSheetId="5">#REF!</definedName>
    <definedName name="__xlnm.Print_Area_6" localSheetId="3">#REF!</definedName>
    <definedName name="__xlnm.Print_Area_6" localSheetId="0">#REF!</definedName>
    <definedName name="__xlnm.Print_Area_6">#REF!</definedName>
    <definedName name="__xlnm.Print_Area_8" localSheetId="5">#REF!</definedName>
    <definedName name="__xlnm.Print_Area_8" localSheetId="3">#REF!</definedName>
    <definedName name="__xlnm.Print_Area_8" localSheetId="0">#REF!</definedName>
    <definedName name="__xlnm.Print_Area_8">#REF!</definedName>
    <definedName name="__xlnm.Print_Titles_10" localSheetId="5">#REF!</definedName>
    <definedName name="__xlnm.Print_Titles_10" localSheetId="3">#REF!</definedName>
    <definedName name="__xlnm.Print_Titles_10" localSheetId="0">#REF!</definedName>
    <definedName name="__xlnm.Print_Titles_10">#REF!</definedName>
    <definedName name="__xlnm.Print_Titles_22" localSheetId="5">#REF!</definedName>
    <definedName name="__xlnm.Print_Titles_22" localSheetId="3">#REF!</definedName>
    <definedName name="__xlnm.Print_Titles_22" localSheetId="0">#REF!</definedName>
    <definedName name="__xlnm.Print_Titles_22">#REF!</definedName>
    <definedName name="__xlnm.Print_Titles_6" localSheetId="5">#REF!</definedName>
    <definedName name="__xlnm.Print_Titles_6" localSheetId="3">#REF!</definedName>
    <definedName name="__xlnm.Print_Titles_6" localSheetId="0">#REF!</definedName>
    <definedName name="__xlnm.Print_Titles_6">#REF!</definedName>
    <definedName name="__xlnm.Print_Titles_7" localSheetId="5">#REF!</definedName>
    <definedName name="__xlnm.Print_Titles_7" localSheetId="3">#REF!</definedName>
    <definedName name="__xlnm.Print_Titles_7" localSheetId="0">#REF!</definedName>
    <definedName name="__xlnm.Print_Titles_7">#REF!</definedName>
    <definedName name="_Ref40744382" localSheetId="3">'7.Employment '!#REF!</definedName>
    <definedName name="_Ref41516640" localSheetId="2">'6.Access'!#REF!</definedName>
    <definedName name="cc">"#REF!"</definedName>
    <definedName name="cc_1">"#REF!"</definedName>
    <definedName name="cc_10">"#REF!"</definedName>
    <definedName name="cc_11">"#REF!"</definedName>
    <definedName name="cc_12">"#REF!"</definedName>
    <definedName name="cc_14">"#REF!"</definedName>
    <definedName name="cc_15">"#REF!"</definedName>
    <definedName name="cc_16">"#REF!"</definedName>
    <definedName name="cc_17">"#REF!"</definedName>
    <definedName name="cc_19">"#REF!"</definedName>
    <definedName name="cc_21">"#REF!"</definedName>
    <definedName name="cc_24">"#REF!"</definedName>
    <definedName name="cc_5">"#REF!"</definedName>
    <definedName name="cc_6">"#REF!"</definedName>
    <definedName name="cc_7">"#REF!"</definedName>
    <definedName name="cc_9">"#REF!"</definedName>
    <definedName name="CD" localSheetId="5">#REF!</definedName>
    <definedName name="CD" localSheetId="8">#REF!</definedName>
    <definedName name="CD" localSheetId="3">#REF!</definedName>
    <definedName name="CD" localSheetId="0">#REF!</definedName>
    <definedName name="CD">#REF!</definedName>
    <definedName name="CS" localSheetId="5">#REF!</definedName>
    <definedName name="CS" localSheetId="8">#REF!</definedName>
    <definedName name="CS" localSheetId="3">#REF!</definedName>
    <definedName name="CS" localSheetId="0">#REF!</definedName>
    <definedName name="CS">#REF!</definedName>
    <definedName name="HHHHHH" localSheetId="5">'[1](1) HOUSEHOLD ROSTER'!$B$1</definedName>
    <definedName name="HHHHHH" localSheetId="8">'[1](1) HOUSEHOLD ROSTER'!$B$1</definedName>
    <definedName name="HHHHHH" localSheetId="0">'[1](1) HOUSEHOLD ROSTER'!$B$1</definedName>
    <definedName name="HHHHHH">'[1](1) HOUSEHOLD ROSTER'!$B$1</definedName>
    <definedName name="new">"#REF!"</definedName>
    <definedName name="new_10">"#REF!"</definedName>
    <definedName name="new_11">"#REF!"</definedName>
    <definedName name="new_15">"#REF!"</definedName>
    <definedName name="new_16">"#REF!"</definedName>
    <definedName name="new_17">"#REF!"</definedName>
    <definedName name="new_19">"#REF!"</definedName>
    <definedName name="new_21">"#REF!"</definedName>
    <definedName name="new_24">"#REF!"</definedName>
    <definedName name="new_6">"#REF!"</definedName>
    <definedName name="new_7">"#REF!"</definedName>
    <definedName name="OLE_LINK2_10">#N/A</definedName>
    <definedName name="OLE_LINK2_11">#N/A</definedName>
    <definedName name="OLE_LINK2_9">#N/A</definedName>
    <definedName name="Perberja_Familjare">"#REF!"</definedName>
    <definedName name="Perberja_Familjare_1">"#REF!"</definedName>
    <definedName name="Perberja_Familjare_10">"#REF!"</definedName>
    <definedName name="Perberja_Familjare_11">"#REF!"</definedName>
    <definedName name="Perberja_Familjare_14">"#REF!"</definedName>
    <definedName name="Perberja_Familjare_15">"#REF!"</definedName>
    <definedName name="Perberja_Familjare_16">"#REF!"</definedName>
    <definedName name="Perberja_Familjare_17">"#REF!"</definedName>
    <definedName name="Perberja_Familjare_19">"#REF!"</definedName>
    <definedName name="Perberja_Familjare_21">"#REF!"</definedName>
    <definedName name="Perberja_Familjare_22">"#REF!"</definedName>
    <definedName name="Perberja_Familjare_23">"#REF!"</definedName>
    <definedName name="Perberja_Familjare_24">"#REF!"</definedName>
    <definedName name="Perberja_Familjare_6">"#REF!"</definedName>
    <definedName name="Perberja_Familjare_7">"#REF!"</definedName>
    <definedName name="Perberja_Familjare_9">"#REF!"</definedName>
    <definedName name="_xlnm.Print_Area" localSheetId="6">'11.SafetyNets'!$A$1:$Q$62</definedName>
    <definedName name="_xlnm.Print_Area" localSheetId="7">'3.Basic Info'!$A$1:$S$39</definedName>
    <definedName name="_xlnm.Print_Area" localSheetId="1">'5.Behavior'!$A$1:$Q$17</definedName>
    <definedName name="_xlnm.Print_Area" localSheetId="2">'6.Access'!$A$1:$S$162</definedName>
    <definedName name="_xlnm.Print_Area" localSheetId="3">'7.Employment '!#REF!</definedName>
    <definedName name="_xlnm.Print_Area" localSheetId="0">Cover!$A$1:$X$66</definedName>
    <definedName name="SECTION_1" localSheetId="5">#REF!</definedName>
    <definedName name="SECTION_1" localSheetId="8">#REF!</definedName>
    <definedName name="SECTION_1" localSheetId="3">#REF!</definedName>
    <definedName name="SECTION_1" localSheetId="0">#REF!</definedName>
    <definedName name="SECTION_1">#REF!</definedName>
    <definedName name="SECTION_1__HOUSEHOLD_INFORMATION">"#REF!"</definedName>
    <definedName name="SECTION_1__HOUSEHOLD_INFORMATION_10">"#REF!"</definedName>
    <definedName name="SECTION_1__HOUSEHOLD_INFORMATION_11">"#REF!"</definedName>
    <definedName name="SECTION_1__HOUSEHOLD_INFORMATION_12">"#REF!"</definedName>
    <definedName name="SECTION_1__HOUSEHOLD_INFORMATION_15">"#REF!"</definedName>
    <definedName name="SECTION_1__HOUSEHOLD_INFORMATION_16">"#REF!"</definedName>
    <definedName name="SECTION_1__HOUSEHOLD_INFORMATION_17">"#REF!"</definedName>
    <definedName name="SECTION_1__HOUSEHOLD_INFORMATION_19">"#REF!"</definedName>
    <definedName name="SECTION_1__HOUSEHOLD_INFORMATION_21">"#REF!"</definedName>
    <definedName name="SECTION_1__HOUSEHOLD_INFORMATION_22">"#REF!"</definedName>
    <definedName name="SECTION_1__HOUSEHOLD_INFORMATION_24">"#REF!"</definedName>
    <definedName name="SECTION_1__HOUSEHOLD_INFORMATION_5">"#REF!"</definedName>
    <definedName name="SECTION_1__HOUSEHOLD_INFORMATION_6">"#REF!"</definedName>
    <definedName name="SECTION_1__HOUSEHOLD_INFORMATION_7">"#REF!"</definedName>
    <definedName name="SECTION_1__HOUSEHOLD_INFORMATION_9">"#REF!"</definedName>
    <definedName name="SECTION_1_1">"#REF!"</definedName>
    <definedName name="SECTION_1_10">"#REF!"</definedName>
    <definedName name="SECTION_1_11">"#REF!"</definedName>
    <definedName name="SECTION_1_14">"#REF!"</definedName>
    <definedName name="SECTION_1_24">"#REF!"</definedName>
    <definedName name="SECTION_1_9">"#REF!"</definedName>
    <definedName name="TEST">#N/A</definedName>
    <definedName name="TEST_10">#N/A</definedName>
    <definedName name="TEST_11">#N/A</definedName>
    <definedName name="TEST_15">#N/A</definedName>
    <definedName name="TEST_16">#N/A</definedName>
    <definedName name="TEST_17">#N/A</definedName>
    <definedName name="TEST_19">#N/A</definedName>
    <definedName name="TEST_21">#N/A</definedName>
    <definedName name="TEST_22">#N/A</definedName>
    <definedName name="TEST_23">#N/A</definedName>
    <definedName name="TEST_9">#N/A</definedName>
    <definedName name="test22">"#REF!"</definedName>
    <definedName name="test22_1">"#REF!"</definedName>
    <definedName name="test22_10">"#REF!"</definedName>
    <definedName name="test22_11">"#REF!"</definedName>
    <definedName name="test22_14">"#REF!"</definedName>
    <definedName name="test22_24">"#REF!"</definedName>
    <definedName name="test22_9">"#REF!"</definedName>
    <definedName name="tillf">"#REF!"</definedName>
    <definedName name="tillf_10">"#REF!"</definedName>
    <definedName name="tillf_11">"#REF!"</definedName>
    <definedName name="tillf_12">"#REF!"</definedName>
    <definedName name="tillf_15">"#REF!"</definedName>
    <definedName name="tillf_16">"#REF!"</definedName>
    <definedName name="tillf_17">"#REF!"</definedName>
    <definedName name="tillf_19">"#REF!"</definedName>
    <definedName name="tillf_21">"#REF!"</definedName>
    <definedName name="tillf_24">"#REF!"</definedName>
    <definedName name="tillf_5">"#REF!"</definedName>
    <definedName name="tillf_6">"#REF!"</definedName>
    <definedName name="tillf_7">"#REF!"</definedName>
    <definedName name="tillf2">#N/A</definedName>
    <definedName name="UUUU" localSheetId="5">#REF!</definedName>
    <definedName name="UUUU" localSheetId="8">#REF!</definedName>
    <definedName name="UUUU" localSheetId="3">#REF!</definedName>
    <definedName name="UUUU" localSheetId="0">#REF!</definedName>
    <definedName name="UUUU">#REF!</definedName>
    <definedName name="VAL">#N/A</definedName>
    <definedName name="VAL_15">#N/A</definedName>
    <definedName name="VAL_16">#N/A</definedName>
    <definedName name="VAL_17">#N/A</definedName>
    <definedName name="VAL_19">#N/A</definedName>
    <definedName name="VAL_21">#N/A</definedName>
    <definedName name="VAL_23">#N/A</definedName>
    <definedName name="WHATTHAT">"#REF!"</definedName>
    <definedName name="WHATTHAT_1">"#REF!"</definedName>
    <definedName name="WHATTHAT_10">"#REF!"</definedName>
    <definedName name="WHATTHAT_11">"#REF!"</definedName>
    <definedName name="WHATTHAT_14">"#REF!"</definedName>
    <definedName name="WHATTHAT_22">"#REF!"</definedName>
    <definedName name="WHATTHAT_24">"#REF!"</definedName>
    <definedName name="WHATTHAT_6">"#REF!"</definedName>
    <definedName name="WHATTHAT_7">"#REF!"</definedName>
    <definedName name="WHATTHAT_9">"#REF!"</definedName>
    <definedName name="x" localSheetId="5">#REF!</definedName>
    <definedName name="x" localSheetId="8">#REF!</definedName>
    <definedName name="x" localSheetId="3">#REF!</definedName>
    <definedName name="x" localSheetId="0">#REF!</definedName>
    <definedName name="x">#REF!</definedName>
    <definedName name="xx">#N/A</definedName>
    <definedName name="xxx" localSheetId="5">#REF!</definedName>
    <definedName name="xxx" localSheetId="8">#REF!</definedName>
    <definedName name="xxx" localSheetId="3">#REF!</definedName>
    <definedName name="xxx" localSheetId="0">#REF!</definedName>
    <definedName name="xxx">#REF!</definedName>
    <definedName name="YG" localSheetId="5">'[1](1) HOUSEHOLD ROSTER'!$B$1</definedName>
    <definedName name="YG" localSheetId="8">'[1](1) HOUSEHOLD ROSTER'!$B$1</definedName>
    <definedName name="YG" localSheetId="0">'[1](1) HOUSEHOLD ROSTER'!$B$1</definedName>
    <definedName name="YG">'[1](1) HOUSEHOLD ROSTER'!$B$1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7" i="40" l="1"/>
  <c r="A3" i="40"/>
  <c r="A22" i="40"/>
  <c r="A26" i="40"/>
  <c r="A37" i="40"/>
  <c r="A41" i="40"/>
  <c r="G23" i="40"/>
  <c r="G14" i="40"/>
  <c r="A11" i="47"/>
  <c r="A18" i="47"/>
  <c r="B17" i="47"/>
  <c r="A276" i="55"/>
  <c r="A280" i="55"/>
  <c r="A283" i="55"/>
  <c r="A287" i="55"/>
  <c r="A291" i="55"/>
  <c r="A294" i="55"/>
  <c r="A301" i="55"/>
  <c r="A305" i="55"/>
  <c r="A308" i="55"/>
  <c r="A312" i="55"/>
  <c r="A316" i="55"/>
  <c r="A319" i="55"/>
  <c r="A326" i="55"/>
  <c r="A331" i="55"/>
  <c r="A334" i="55"/>
  <c r="A338" i="55"/>
  <c r="A343" i="55"/>
  <c r="A346" i="55"/>
  <c r="A352" i="55"/>
  <c r="B350" i="55"/>
  <c r="B324" i="55"/>
  <c r="B274" i="55"/>
  <c r="A267" i="55"/>
  <c r="G239" i="55"/>
  <c r="G238" i="55"/>
  <c r="I198" i="55"/>
  <c r="I199" i="55"/>
  <c r="G195" i="55"/>
  <c r="N177" i="55"/>
  <c r="N173" i="55"/>
  <c r="F171" i="55"/>
  <c r="F170" i="55"/>
  <c r="G167" i="55"/>
  <c r="G145" i="55"/>
  <c r="G141" i="55"/>
  <c r="G140" i="55"/>
  <c r="F115" i="55"/>
  <c r="H113" i="55"/>
  <c r="H112" i="55"/>
  <c r="F109" i="55"/>
  <c r="O80" i="55"/>
  <c r="O81" i="55"/>
  <c r="O82" i="55"/>
  <c r="H78" i="55"/>
  <c r="H77" i="55"/>
  <c r="D74" i="55"/>
  <c r="L50" i="55"/>
  <c r="L49" i="55"/>
  <c r="T46" i="55"/>
  <c r="T45" i="55"/>
  <c r="T44" i="55"/>
  <c r="T43" i="55"/>
  <c r="F20" i="55"/>
  <c r="F8" i="55"/>
  <c r="F243" i="55"/>
  <c r="F246" i="55"/>
  <c r="F242" i="55"/>
  <c r="F269" i="55"/>
  <c r="B295" i="55"/>
  <c r="A33" i="44"/>
  <c r="A43" i="44"/>
  <c r="A71" i="44"/>
  <c r="M39" i="44"/>
  <c r="G278" i="55"/>
  <c r="A11" i="33"/>
  <c r="B309" i="55"/>
  <c r="B284" i="55"/>
  <c r="A357" i="55"/>
  <c r="A360" i="55"/>
  <c r="A364" i="55"/>
  <c r="A369" i="55"/>
  <c r="A372" i="55"/>
  <c r="B300" i="55"/>
  <c r="A16" i="33"/>
  <c r="A20" i="33"/>
  <c r="A9" i="42"/>
  <c r="A25" i="42"/>
  <c r="M46" i="44"/>
  <c r="A9" i="32"/>
  <c r="J17" i="44"/>
  <c r="A74" i="44"/>
  <c r="A77" i="44"/>
  <c r="A80" i="44"/>
  <c r="A83" i="44"/>
  <c r="A86" i="44"/>
  <c r="J27" i="44"/>
  <c r="A33" i="42"/>
  <c r="A37" i="42"/>
  <c r="A52" i="42"/>
  <c r="F7" i="42"/>
  <c r="G289" i="55"/>
  <c r="A52" i="40"/>
  <c r="G14" i="33"/>
  <c r="A25" i="33"/>
  <c r="A30" i="33"/>
  <c r="A44" i="33"/>
  <c r="F31" i="42"/>
  <c r="A63" i="42"/>
  <c r="A69" i="42"/>
  <c r="A73" i="42"/>
  <c r="A78" i="42"/>
  <c r="I26" i="33"/>
  <c r="I27" i="33"/>
  <c r="A50" i="33"/>
  <c r="A55" i="33"/>
  <c r="A66" i="33"/>
  <c r="K93" i="33"/>
  <c r="G23" i="33"/>
  <c r="B320" i="55"/>
  <c r="G303" i="55"/>
  <c r="K47" i="33"/>
  <c r="K94" i="33"/>
  <c r="A72" i="33"/>
  <c r="A90" i="33"/>
  <c r="I51" i="33"/>
  <c r="K68" i="33"/>
  <c r="K69" i="33"/>
  <c r="A99" i="33"/>
  <c r="A111" i="33"/>
  <c r="G314" i="55"/>
  <c r="B335" i="55"/>
  <c r="K48" i="33"/>
  <c r="K45" i="33"/>
  <c r="K46" i="33"/>
  <c r="A119" i="33"/>
  <c r="B110" i="33"/>
  <c r="E88" i="33"/>
  <c r="A127" i="33"/>
  <c r="A134" i="33"/>
  <c r="A141" i="33"/>
  <c r="A152" i="33"/>
  <c r="B117" i="33"/>
  <c r="B42" i="33"/>
  <c r="F329" i="55"/>
  <c r="K122" i="33"/>
  <c r="K123" i="33"/>
  <c r="K124" i="33"/>
  <c r="K139" i="33"/>
  <c r="B347" i="55"/>
  <c r="G341" i="55"/>
  <c r="B361" i="55"/>
  <c r="F355" i="55"/>
  <c r="B373" i="55"/>
</calcChain>
</file>

<file path=xl/sharedStrings.xml><?xml version="1.0" encoding="utf-8"?>
<sst xmlns="http://schemas.openxmlformats.org/spreadsheetml/2006/main" count="1058" uniqueCount="492">
  <si>
    <t>NO</t>
  </si>
  <si>
    <t>&gt;&gt;</t>
  </si>
  <si>
    <t>⃝</t>
  </si>
  <si>
    <t xml:space="preserve">&gt;&gt; </t>
  </si>
  <si>
    <t>a</t>
  </si>
  <si>
    <t>b</t>
  </si>
  <si>
    <t>c</t>
  </si>
  <si>
    <t>d</t>
  </si>
  <si>
    <t>e</t>
  </si>
  <si>
    <t>f</t>
  </si>
  <si>
    <t>g</t>
  </si>
  <si>
    <t>h</t>
  </si>
  <si>
    <t>i</t>
  </si>
  <si>
    <t>SI</t>
  </si>
  <si>
    <t>OTRO</t>
  </si>
  <si>
    <t>RECHAZO</t>
  </si>
  <si>
    <t>SECCIÓN 3: INFORMACIÓN BASICA</t>
  </si>
  <si>
    <t>Sección 5. Comportamiento y Distanciamiento Social</t>
  </si>
  <si>
    <t>Sección 6. Acceso</t>
  </si>
  <si>
    <t>TRANSPORTE LIMITADO O NO HABÍA</t>
  </si>
  <si>
    <t>RESTRICCIÓN DE SALIR FUERA DE CASA</t>
  </si>
  <si>
    <t>FALTA DE DINERO</t>
  </si>
  <si>
    <t>PERSONAL MÉDICO NO DISPONIBLE</t>
  </si>
  <si>
    <t>Sección 7. Empleo</t>
  </si>
  <si>
    <t>MINERIA</t>
  </si>
  <si>
    <t>MANUFACTURA</t>
  </si>
  <si>
    <t>ACTIVIDADES  PROFESIONALES / CIENTÍFICAS / TÉCNICAS</t>
  </si>
  <si>
    <t>ELECTRICIDAD / AGUA / GAS /</t>
  </si>
  <si>
    <t>CONSTRUCCIÓN</t>
  </si>
  <si>
    <t>SERVICIOS FINANCIEROS</t>
  </si>
  <si>
    <t>SERVICIOS PERSONALES</t>
  </si>
  <si>
    <t>EDUCACION</t>
  </si>
  <si>
    <t>SALUD</t>
  </si>
  <si>
    <t>ADMINISTRACIÓN PUBLICA</t>
  </si>
  <si>
    <t>TURISMO</t>
  </si>
  <si>
    <t>NEGOCIO CERRADO POR OTRA RAZON</t>
  </si>
  <si>
    <t>CERRADO POR TEMPORADA</t>
  </si>
  <si>
    <t>NO TIENE CLIENTES</t>
  </si>
  <si>
    <t>NO PUEDE CONSEGUIR INSUMOS/MATERIA PRIMA</t>
  </si>
  <si>
    <t>NO PUEDE TRANSPORTAR SUS PRODUCTOS PARA EL COMERCIO</t>
  </si>
  <si>
    <t>Sección 9: Inseguridad Alimentaria Escala de experiencia</t>
  </si>
  <si>
    <t>¿Usted, o cualquier otro adulto en su hogar, estuvo sin comer durante un día entero por falta de dinero u otros recursos?</t>
  </si>
  <si>
    <t xml:space="preserve">Sección 11. Redes de seguridad </t>
  </si>
  <si>
    <t>GOBIERNO NACIONAL</t>
  </si>
  <si>
    <t>GOBIERNO PROVINCIAL</t>
  </si>
  <si>
    <t>ORGANIZACIÓN INTERNACIONAL</t>
  </si>
  <si>
    <t>IGLESIA</t>
  </si>
  <si>
    <t>MIEDO A SALIR Y CONTAGIARSE</t>
  </si>
  <si>
    <t>JUNTA PARROQUIAL</t>
  </si>
  <si>
    <t>MENOS CLIENTES</t>
  </si>
  <si>
    <t>COVER</t>
  </si>
  <si>
    <t>SECTION 13</t>
  </si>
  <si>
    <t>CITA 1</t>
  </si>
  <si>
    <t>DIA Y HORA</t>
  </si>
  <si>
    <t>CITA 2</t>
  </si>
  <si>
    <t>ETC</t>
  </si>
  <si>
    <t>CAPI: MUESTRA AUTOMATICAMENTE</t>
  </si>
  <si>
    <t>SI, PERO AHORA ESTOY OCUPADO</t>
  </si>
  <si>
    <t>SECCION 13</t>
  </si>
  <si>
    <t>&gt;&gt; SECCION 13</t>
  </si>
  <si>
    <t>¿Actualmente, usted vive en …</t>
  </si>
  <si>
    <t>¿Pudieron comprar las medicinas?</t>
  </si>
  <si>
    <t xml:space="preserve">
¿Su hogar se quedó sin alimentos por falta de dinero u otros recursos?</t>
  </si>
  <si>
    <t>SECCION 13: RESULTADO DE LA LLAMADA</t>
  </si>
  <si>
    <t>OCUPADO</t>
  </si>
  <si>
    <t>NUMERO INVALIDO / INEXISTENTE / INACTIVO</t>
  </si>
  <si>
    <t>CORTADO POR FALTA DE PAGO</t>
  </si>
  <si>
    <t>NO HUBO CONTACTO CON INFORMANTE CALIFICADO</t>
  </si>
  <si>
    <t>Sección 10a. Preocupaciones</t>
  </si>
  <si>
    <t>muy preocupado?</t>
  </si>
  <si>
    <t>algo preocupado?</t>
  </si>
  <si>
    <t>RESTAURANTES/ BARES/HOTELERIA</t>
  </si>
  <si>
    <t>NECESITA TIEMPO PARA EL TRABAJO DOMÉSTICO</t>
  </si>
  <si>
    <t>CUARENTENA/CONFINAMIENTO</t>
  </si>
  <si>
    <t>poco amenazada?</t>
  </si>
  <si>
    <t>nada amenazada?</t>
  </si>
  <si>
    <t>¿Cuándo puedo llamarle?</t>
  </si>
  <si>
    <t>MODULO DE CITAS</t>
  </si>
  <si>
    <t>una zona rural?</t>
  </si>
  <si>
    <t>una zona urbana?</t>
  </si>
  <si>
    <t>NINGUNO</t>
  </si>
  <si>
    <t>en un negocio del hogar o de algún miembro del hogar?</t>
  </si>
  <si>
    <t>como aprendiz o pasante?</t>
  </si>
  <si>
    <t>AGRICULTURA / GANADERIA / PESCA</t>
  </si>
  <si>
    <t>los mismos?</t>
  </si>
  <si>
    <t>NO TUVO INGRESOS</t>
  </si>
  <si>
    <t>NECESITA TIEMPO PARA CUIDAR A LOS HIJOS/AS</t>
  </si>
  <si>
    <t>poco preocupado?</t>
  </si>
  <si>
    <t>nada preocupado?</t>
  </si>
  <si>
    <t>GOBIERNO MUNICIPAL</t>
  </si>
  <si>
    <t>EMPRESA PRIVADA</t>
  </si>
  <si>
    <t>ONG / FUNDACIONES</t>
  </si>
  <si>
    <t>ADAPTAR EN CADA PAIS</t>
  </si>
  <si>
    <t>ADAPTAR A CADA PAIS</t>
  </si>
  <si>
    <t>como empleado / obrero de una institución pública, empresa privada u otra persona?</t>
  </si>
  <si>
    <t>en su propia actividad agrícola, crianza de animales o pesca?</t>
  </si>
  <si>
    <t>EXISTEN MUCHAS PERSONAS EN LA CASA</t>
  </si>
  <si>
    <t>HAY MUCHA TENSIÓN O CONFLICTOS EN EL HOGAR</t>
  </si>
  <si>
    <t>en su propio negocio, independiente o cuenta propia?</t>
  </si>
  <si>
    <t>TRABAJADOR TEMPORAL</t>
  </si>
  <si>
    <t>LUGAR DE TRABAJO CERRADO POR COVID-19</t>
  </si>
  <si>
    <t>LUGAR DE TRABAJO CERRADO POR OTRA RAZÓN</t>
  </si>
  <si>
    <t>más altos?</t>
  </si>
  <si>
    <t>menores?</t>
  </si>
  <si>
    <t>¿CUÁL ES EL RESULTADO?</t>
  </si>
  <si>
    <t>COMPLETO</t>
  </si>
  <si>
    <t>INCOMPLETO CON CITA</t>
  </si>
  <si>
    <t>INCOMPLETO RECHAZO</t>
  </si>
  <si>
    <t>CITA AL INICIO DEL CONTACTO</t>
  </si>
  <si>
    <t>¿Aunque no haya trabajado la semana pasada tiene un trabajo o negocio, al que seguro va volver?</t>
  </si>
  <si>
    <t>SUSPENDIDO TEMPORALMENTE CON SUELDO POR EL COVID-19</t>
  </si>
  <si>
    <t>SUSPENDIDO TEMPORALMENTE SIN SUELDO POR EL COVID-19</t>
  </si>
  <si>
    <t>¿Completar tareas asignadas por el profesor?</t>
  </si>
  <si>
    <t>¿Programas educativos por televisión?</t>
  </si>
  <si>
    <t>¿Programas educativos por radio?</t>
  </si>
  <si>
    <t>¿Sesiones en línea o virtuales con el profesor de clase?</t>
  </si>
  <si>
    <t>¿Uso de aplicaciones de aprendizaje?</t>
  </si>
  <si>
    <t>¿La última vez que le debian pagar, usted recibió …</t>
  </si>
  <si>
    <t>muy amenazada?</t>
  </si>
  <si>
    <t>algo amenazada?</t>
  </si>
  <si>
    <t>¿Ante la posibilidad de que usted o alguien de su familia pueda enfermarse gravemente por coronavirus, usted se siente …</t>
  </si>
  <si>
    <t>Debido al brote de coronavirus, ¿usted diría que la economía de su hogar se encuentra  ….</t>
  </si>
  <si>
    <t>MONTO EN MONEDA LOCAL</t>
  </si>
  <si>
    <t>CAPI: SÓLO SI EN 1.02 = NO</t>
  </si>
  <si>
    <t>INCOMPLETO SE CORTO LA LLAMADA</t>
  </si>
  <si>
    <t>ENCUESTADOR: RECUERDE QUE LA CONSULTA MÉDICA ES EN GENERAL</t>
  </si>
  <si>
    <t>NÚMERO DE CUARTOS</t>
  </si>
  <si>
    <t>POR TRABAJO</t>
  </si>
  <si>
    <t>servicio de televisión pagada (cable / satelital / otra)?</t>
  </si>
  <si>
    <t xml:space="preserve">Ahora me gustaría hacerle algunas preguntas sobre la alimentación de su hogar.
</t>
  </si>
  <si>
    <t>servicio de internet por celular?</t>
  </si>
  <si>
    <t>SECCION 6</t>
  </si>
  <si>
    <t>no le pagaron?</t>
  </si>
  <si>
    <t xml:space="preserve">¿Usted, o cualquier otro adulto en su hogar, tuvo que "saltar" alguna comida por falta de dinero u otros recursos? </t>
  </si>
  <si>
    <t>ENFERMÓ CON COVID-19</t>
  </si>
  <si>
    <t>ENFERMÓ CON OTRA ENFERMEDAD</t>
  </si>
  <si>
    <t>MIEDO AL CONTAGIO DEL COVID-19</t>
  </si>
  <si>
    <t>pago completo?</t>
  </si>
  <si>
    <t>pago parcial?</t>
  </si>
  <si>
    <t xml:space="preserve">La semana pasada, ¿pudo trabajar con normalidad ya sea en su lugar de trabajo o de forma remota? </t>
  </si>
  <si>
    <t>ANSIEDAD / CLAUSTROFOBIA</t>
  </si>
  <si>
    <t>OTRA RAZÓN</t>
  </si>
  <si>
    <t>¿Por qué no pudo realizar la consulta médica?</t>
  </si>
  <si>
    <t>¿Cuál es su ocupación?</t>
  </si>
  <si>
    <t>NO PUEDE IR POR RESTRICCIONES DE MOVILIDAD / CUARENTENA</t>
  </si>
  <si>
    <t xml:space="preserve">REDUCCIÓN DE HORAS DE TRABAJO POR DISMINUCIÓN DE ACTIVIDADES </t>
  </si>
  <si>
    <t>ENCUESTADOR: SI DUDA O NO SABE SE PONE SI</t>
  </si>
  <si>
    <t>LLAMA Y NO CONTESTA</t>
  </si>
  <si>
    <t>ECUADOR</t>
  </si>
  <si>
    <t>ENCUESTADOR: REGISTRE 99999 SI NO SABE O NO RESPONDE</t>
  </si>
  <si>
    <t>DESVIA A BUZON DE VOZ</t>
  </si>
  <si>
    <t>MOMENTANEAMENTE SIN SEÑAL</t>
  </si>
  <si>
    <t>TELEFONO DADO POR EL CONTACTO</t>
  </si>
  <si>
    <t>SE LEVANTÓ LA CUARENTENA EN MI CIUDAD</t>
  </si>
  <si>
    <t>NÚMERO DE HORAS</t>
  </si>
  <si>
    <t>SI / NO SABE</t>
  </si>
  <si>
    <t>Acudir a sitios de contratación temporal?</t>
  </si>
  <si>
    <t>Buscar en prensa, radio o internet?</t>
  </si>
  <si>
    <t>Registrarse en agencias de empleo?</t>
  </si>
  <si>
    <t>Tratar de establecer su propio taller, empresa o negocio?</t>
  </si>
  <si>
    <t>Esperar en la calle para que lo contraten?</t>
  </si>
  <si>
    <t>Asistir a entrevistas o dar exámenes de ingreso?</t>
  </si>
  <si>
    <t>¿A qué se dedica el negocio familiar / trabajo independiente / cuenta propia?</t>
  </si>
  <si>
    <t>¿En cuál de las siguientes actividades educativas participaron?</t>
  </si>
  <si>
    <t>FALTA DE TIEMPO DEL PADRE/MADRE</t>
  </si>
  <si>
    <t>POR ENFERMEDAD DE MENORES O PADRES</t>
  </si>
  <si>
    <t>NO TIENE ACCESO A TV, RADIO, GUÍAS IMPRESAS</t>
  </si>
  <si>
    <t>FALTA DE INTERÉS DE LOS MENORES</t>
  </si>
  <si>
    <t>SIN CLIENTES</t>
  </si>
  <si>
    <t>Otra gestión?</t>
  </si>
  <si>
    <t>NO TIENE ACCESO A UNA COMPUTADORA / LAPTOP</t>
  </si>
  <si>
    <t xml:space="preserve">FALTA DE RECURSOS (DINERO) </t>
  </si>
  <si>
    <t>POR ESTRÉS A CAUSA DE NUEVA FORMA DE EDUCACIÓN</t>
  </si>
  <si>
    <t>MUCHA COMPETENCIA</t>
  </si>
  <si>
    <t>OTRA</t>
  </si>
  <si>
    <t>DESPIDO</t>
  </si>
  <si>
    <t>RENUNCIA</t>
  </si>
  <si>
    <t>TERMINÓ SU CONTRATO</t>
  </si>
  <si>
    <t>TERMINÓ CICLO AGRÍCOLA O TEMPORADA DE TRABAJO</t>
  </si>
  <si>
    <t>CITA</t>
  </si>
  <si>
    <t>YA NO VIVE AQUÍ</t>
  </si>
  <si>
    <t>ENCUESTADOR: RECUERDE QUE SE REFIERE A CUALQUIER ENFERMEDAD</t>
  </si>
  <si>
    <t>COMPRA Y VENTA / COMERCIO</t>
  </si>
  <si>
    <t>j</t>
  </si>
  <si>
    <t>k</t>
  </si>
  <si>
    <t>l</t>
  </si>
  <si>
    <t>¿Cuál es la razón principal por la que no regresó al trabajo de [OCUPACION FB]?</t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</si>
  <si>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INGRESE EL NUMERO DE TELEFONO MARCADO</t>
    </r>
  </si>
  <si>
    <r>
      <rPr>
        <b/>
        <sz val="11"/>
        <rFont val="Calibri"/>
        <family val="2"/>
        <scheme val="minor"/>
      </rPr>
      <t>ENCUESTADOR:</t>
    </r>
    <r>
      <rPr>
        <sz val="11"/>
        <rFont val="Calibri"/>
        <family val="2"/>
        <scheme val="minor"/>
      </rPr>
      <t xml:space="preserve"> ¿ALGUIEN RESPONDIÓ LA LLAMADA?</t>
    </r>
  </si>
  <si>
    <t>ADAPTAR EN CADA PAIS SEGÚN LA NORMA LEGAL</t>
  </si>
  <si>
    <t>SI, ¿todos los miembros?</t>
  </si>
  <si>
    <t>SI, ¿algunos miembros?</t>
  </si>
  <si>
    <t>NO, ¿por otra razón?</t>
  </si>
  <si>
    <t>¿Cuál o cuáles fueron las instituciones u organizaciones que le dieron ese dinero?</t>
  </si>
  <si>
    <t xml:space="preserve">CASO ESPECIAL </t>
  </si>
  <si>
    <t>¿Cuál es la razón principal por la que salen de su casa?</t>
  </si>
  <si>
    <t>En la última semana, del lunes xx al domingo xxx, ¿en su hogar necesitaron comprar medicinas en general?</t>
  </si>
  <si>
    <t>Durante los últimos 7 días, desde el xxx hasta ayer xxxx, hubo un momento en el que:</t>
  </si>
  <si>
    <t>CONTACTO</t>
  </si>
  <si>
    <r>
      <rPr>
        <b/>
        <sz val="11"/>
        <rFont val="Calibri"/>
        <family val="2"/>
        <scheme val="minor"/>
      </rPr>
      <t xml:space="preserve">ENCUESTADOR EXPLIQUE: </t>
    </r>
    <r>
      <rPr>
        <sz val="11"/>
        <rFont val="Calibri"/>
        <family val="2"/>
        <scheme val="minor"/>
      </rPr>
      <t>Es muy importante su información ya que de esta manera podemos hacer un monitoreo sobre cómo está afectando el coronavirus a los hogares del país. ¿Seguimos?</t>
    </r>
  </si>
  <si>
    <t>¿Me puede dar algún número para contactarlo?</t>
  </si>
  <si>
    <t xml:space="preserve">TELEFONO: </t>
  </si>
  <si>
    <t>m</t>
  </si>
  <si>
    <t>ESTUDIANTE / JUBILADO / LABORES DE CASA</t>
  </si>
  <si>
    <t>ENCUESTA ANULADA</t>
  </si>
  <si>
    <t>SI LE DAN EL NÚMERO REGISTRE NO HUBO CONTACTO CON INFORMANTE CALIFICADO</t>
  </si>
  <si>
    <t>ENCUESTADOR SI NO LE DAN OTRO NÚMERO PARA UBICAR AL INFORMANTE REGISTRE 99999999 Y EN RESULTADO REGISTRE INFORMANTE NO UBICABLE</t>
  </si>
  <si>
    <t>INFORMANTE NO UBICABLE</t>
  </si>
  <si>
    <t>CAPI: SÓLO SI CONTACTO =99999999</t>
  </si>
  <si>
    <t>NINGÚN MIEMBRO DEL HOGAR ESTÁ EN CUARENTENA</t>
  </si>
  <si>
    <t>¿Usted o cualquier otro adulto en su hogar tenía hambre pero no comíó porque no había suficiente dinero u otros recursos para alimentarse?</t>
  </si>
  <si>
    <t>CAPI: SÓLO SI EN 1.05 = NO</t>
  </si>
  <si>
    <t>CAPI: SÓLO SI EN 1.03 = 2 o 3</t>
  </si>
  <si>
    <t>CAPI: SÓLO SI EN 1.03 O 1.04  = NO</t>
  </si>
  <si>
    <t>BÚSQUEDA DE EMPLEO</t>
  </si>
  <si>
    <t>Los últimos 15 días, ¿usted hizo alguna gestión para buscar trabajo tal como:</t>
  </si>
  <si>
    <t>ENCUESTADOR INDAGUE QUE HACE LA EMPRESA O QUE PRODUCE LA EMPRESA O NEGOCIO</t>
  </si>
  <si>
    <t>ENCUESTADOR NO LEA LAS OPCIONES</t>
  </si>
  <si>
    <t>Desde la última vez que le llamé, ¿usted o algún miembro del hogar empezó alguna actividad propia en agricultura, crianza de animales o pesca?</t>
  </si>
  <si>
    <t>Desde la última vez que le llamé, ¿los ingresos del negocio familiar / trabajo independiente / cuenta propia, fueron …</t>
  </si>
  <si>
    <t>Desde la última vez que le llamé, ¿cuál ha sido la dificultad más importante que ha tenido el negocio familiar / actividad independiente / cuenta propia?</t>
  </si>
  <si>
    <t>¿Actualmente habita la misma vivienda donde vivía cuando le llamé la última vez?</t>
  </si>
  <si>
    <t>NO SABE</t>
  </si>
  <si>
    <t xml:space="preserve">ENCUESTADOR: NO LEER LAS OPCIONES </t>
  </si>
  <si>
    <t xml:space="preserve">Desde la última vez que le llamé, ¿usted o algún miembro de su hogar se ha enfermado? </t>
  </si>
  <si>
    <t>Desde la última vez que le llamé, ¿algún miembro del hogar tuvo dificultad para respirar, tos seca o fiebre?</t>
  </si>
  <si>
    <t xml:space="preserve">Desde la última vez que le llamé, ¿usted o algún miembro de su hogar necesitó realizar alguna consulta médica? </t>
  </si>
  <si>
    <t>ENCUESTADOR FORMULE CADA UNA DE LAS PREGUNTAS</t>
  </si>
  <si>
    <t>ENCUESTADOR: FORMULE CADA UNA DE LAS PREGUNTAS</t>
  </si>
  <si>
    <t>OBSERVACIONES:</t>
  </si>
  <si>
    <t>ENCONTRÓ UNA ACTIVIDAD QUE SE AJUSTA A SU TIEMPO</t>
  </si>
  <si>
    <t>ENCONTRÓ UNA ACTIVIDAD QUE SE AJUSTA A SUS COMPETENCIAS</t>
  </si>
  <si>
    <t>NO TUVO SUFICIENTES CLIENTES / NO LE FUE BIEN</t>
  </si>
  <si>
    <t>¿Por qué razón no trabajó normalmente?</t>
  </si>
  <si>
    <t>ORGANIZACIÓN BARRIAL, JUNTA VECINOS, ETC</t>
  </si>
  <si>
    <t>SECCION 3</t>
  </si>
  <si>
    <t xml:space="preserve">¿Cuál fue el monto total que recibió la última vez?   </t>
  </si>
  <si>
    <t>ECUADOR ¿En qué provincia vive actualmente?</t>
  </si>
  <si>
    <t>¿Su actual hogar tiene …</t>
  </si>
  <si>
    <t>¿Con cuántos cuartos exclusivos para dormir, cuenta su actual vivienda?</t>
  </si>
  <si>
    <t>ECUADOR: ¿Vive en la misma provincia donde vivía cuando le llamé la última vez?</t>
  </si>
  <si>
    <t>¿El negocio familiar / trabajo independiente/ actividad por cuenta propia que tenía cuando le llamé la última vez, …</t>
  </si>
  <si>
    <t>está funcionando?</t>
  </si>
  <si>
    <t>está cerrado temporalmente?</t>
  </si>
  <si>
    <t>cerró definitivamente?</t>
  </si>
  <si>
    <t>ya no es de su propiedad?</t>
  </si>
  <si>
    <t>¿Cuál es la razón principal por la que RESPUESTA 7.23</t>
  </si>
  <si>
    <t>¿Cuál fue la razón principal por la que no tuvo ingresos o fueron menores los ingresos?</t>
  </si>
  <si>
    <t>NO TUVO NINGUNA DIFICULTAD</t>
  </si>
  <si>
    <t>¿Cuál es la razón principal por la que no han podido realizar estas actividades?</t>
  </si>
  <si>
    <t>ENCUESTADOR: SI RESPONDE CUARENTENA INDAGUE SI TIENE ALGUNA OTRA RAZÓN</t>
  </si>
  <si>
    <t>ENCUESTADOR NO LEA LAS OPCIONES E INDAGUE</t>
  </si>
  <si>
    <t>Desde la última vez que le llamé, ¿han podido realizar las actividades de agricultura, crianza de animales o pesca?</t>
  </si>
  <si>
    <t>¿Todos o algunos miembros de su hogar están en cuarentena? Es decir, se quedan en casa y salen sólo para ir al banco, a la farmacia o para abastecerse de alimentos.</t>
  </si>
  <si>
    <t>1.03a</t>
  </si>
  <si>
    <t xml:space="preserve">ENCUESTADOR SALUDE: 
</t>
  </si>
  <si>
    <t>Buenos días/tardes, ¡Le llamo por el Estudio del Coronavirus!</t>
  </si>
  <si>
    <r>
      <t xml:space="preserve">¿Se encuentra la persona que nos ayudó respondiendo una encuesta anterior? Era un/un </t>
    </r>
    <r>
      <rPr>
        <b/>
        <sz val="10"/>
        <color theme="4"/>
        <rFont val="Arial Narrow"/>
        <family val="2"/>
      </rPr>
      <t>Q03.03</t>
    </r>
    <r>
      <rPr>
        <sz val="10"/>
        <color theme="1"/>
        <rFont val="Arial Narrow"/>
        <family val="2"/>
      </rPr>
      <t>, de unos</t>
    </r>
    <r>
      <rPr>
        <b/>
        <sz val="10"/>
        <color theme="4"/>
        <rFont val="Arial Narrow"/>
        <family val="2"/>
      </rPr>
      <t xml:space="preserve"> Q03.07 </t>
    </r>
    <r>
      <rPr>
        <sz val="10"/>
        <color theme="1"/>
        <rFont val="Arial Narrow"/>
        <family val="2"/>
      </rPr>
      <t>años</t>
    </r>
  </si>
  <si>
    <t>APLICATIVO: SE JALA LAS VARIABLES Q03_03 SEXO Y Q03_07 EDAD</t>
  </si>
  <si>
    <t>NO LO CREE NECESARIO / NO CREEN EN CORONAVIRUS</t>
  </si>
  <si>
    <t>¿Logró realizar la consulta médica de manera presencial o de manera remota?</t>
  </si>
  <si>
    <t>SI, PRESENCIAL</t>
  </si>
  <si>
    <t>SI, DE MANERA REMOTA</t>
  </si>
  <si>
    <t>SOLO ATIENDEN EMERGENCIAS</t>
  </si>
  <si>
    <t>SOLO ATIENDEN CASOS COVID-19</t>
  </si>
  <si>
    <t>NO, ¿por vacaciones?</t>
  </si>
  <si>
    <t>NO TIENE ACCESO A INTERNET / WHATSAPP</t>
  </si>
  <si>
    <t>FALTA DE INTERES DE LOS PADRES / NO SABEN CÓMO GUIAR / TIENEN POCA PACIENCIA</t>
  </si>
  <si>
    <t>LOS PROFESORES NO ENVIARON TAREA</t>
  </si>
  <si>
    <t>NO HAY CONTACTO CON PROFESORES</t>
  </si>
  <si>
    <t>APLICATIVO: MOSTRAR LA FECHA DEL LUNES Y DOMINGO PASADOS A LA FECHA DE LA ENCUESTA</t>
  </si>
  <si>
    <t>ENCUESTADOR: SUME EL TOTAL DE HORAS TRABAJADAS A LA SEMANA</t>
  </si>
  <si>
    <t>Enviar o presentar hojas de vida?</t>
  </si>
  <si>
    <t>Subir hojas de vida en redes sociales/sitios web de empleo?</t>
  </si>
  <si>
    <t>Pedir trabajo a amigos, parientes u otros?</t>
  </si>
  <si>
    <t>Colocar avisos en tiendas o negocios?</t>
  </si>
  <si>
    <t>NINGUNA GESTION</t>
  </si>
  <si>
    <t>NECESITA CUIDAR A UN FAMILIAR ENFERMO / ADULTO MAYOR</t>
  </si>
  <si>
    <t xml:space="preserve">APLICATIVO: EN 1RA RONDA SI </t>
  </si>
  <si>
    <t xml:space="preserve">NO EXISTE OCUPACION-FB </t>
  </si>
  <si>
    <t>TRANSPORTE / ALMACENAMIENTO / COMUNICACIÓN</t>
  </si>
  <si>
    <t>NO HAY CLIENTES / PACIENTES</t>
  </si>
  <si>
    <t>ENCUESTADOR: AL FORMULAR LA PREGUNTA HAGA REFERENCIA AL NEGOCIO, ACTIVIDAD INDEPENDIENTE O CUENTA PROPIA INDICADO EN PREGUNTA ANTERIOR</t>
  </si>
  <si>
    <t>COMPRAR O RECIBIR INSUMOS</t>
  </si>
  <si>
    <t>PAGAR PRÉSTAMOS O DEUDAS</t>
  </si>
  <si>
    <t>PAGAR EL ARRIENDO / ALQUILER DEL ESTABLECIMIENTO</t>
  </si>
  <si>
    <t>PAGAR LOS SERVICIOS DEL ESTABLECIMIENTO: AGUA, LUZ, TELEFONO, INTERNET</t>
  </si>
  <si>
    <t>PAGAR A LOS TRABAJADORES</t>
  </si>
  <si>
    <t>VENDER LOS BIENES O SERVICIOS A LOS CLIENTES</t>
  </si>
  <si>
    <t>TERMINO CICLO AGRICOLA / POR TEMPORADA</t>
  </si>
  <si>
    <t>Desde la última vez que le llamé, ¿usted o algún miembro de su hogar ha recibido alimentos gratuitos o una tarjeta para cambiar por alimentos, de instituciones gubernamentales, no gubernamentales, organizaciones religiosas, o empresas?</t>
  </si>
  <si>
    <t>¿Cuál o cuáles fueron las instituciones u organizaciones que le entregaron estos alimentos gratuitos o una tarjeta para cambiar por alimentos?</t>
  </si>
  <si>
    <t>APLICATIVO: PERMITA HASTA 3 RESPUESTAS</t>
  </si>
  <si>
    <t>Desde la última vez que le llamé, ¿usted o algún miembro de su hogar ha recibido dinero ya sea en efectivo, cheque o transferencia electrónica de instituciones gubernamentales, no gubernamentales, organizaciones religiosas o empresas?</t>
  </si>
  <si>
    <t>ENCUESTADOR: NO INCLUYE SUELDOS, INTERESES, AFP, JUBILACION</t>
  </si>
  <si>
    <t>NO SOLICITO</t>
  </si>
  <si>
    <t>SI SOLICITO</t>
  </si>
  <si>
    <t>¿Su solicitud fue aceptada o rechazada?</t>
  </si>
  <si>
    <t>ACEPTADA</t>
  </si>
  <si>
    <t>RECHAZADA</t>
  </si>
  <si>
    <t>ENCUESTADOR: SI NO RESPONDE REGISTRE 99, SI NO HAY CUARTOS EXCLUSIVOS PARA DORMIR PONER 0</t>
  </si>
  <si>
    <r>
      <t xml:space="preserve">ENCUESTADOR REFORZAR: </t>
    </r>
    <r>
      <rPr>
        <sz val="9"/>
        <rFont val="Arial Narrow"/>
        <family val="2"/>
      </rPr>
      <t>Recuerde que le estoy consultando por cuartos destinados solo para dormir</t>
    </r>
  </si>
  <si>
    <t>servicio de internet WIFI?</t>
  </si>
  <si>
    <t>NO LE DIERON CITA / TURNO / NO LO CONSIDERARON GRAVE</t>
  </si>
  <si>
    <t>NO ESTAN INSCRITOS</t>
  </si>
  <si>
    <t>¿Por qué le rechazaron?</t>
  </si>
  <si>
    <t>Desde la última vez que le llamé, ¿usted o algún miembro del hogar empezó un negocio familiar, trabajo independiente o trabajo por cuenta propia?</t>
  </si>
  <si>
    <t>computadora de escritorio?</t>
  </si>
  <si>
    <t>computadora portatil o tablet?</t>
  </si>
  <si>
    <t>NO CUMPLO LOS REQUISITOS/ NO CALIFICO PARA EL PROGRAMA</t>
  </si>
  <si>
    <t>SE TERMINÓ EL PROGRAMA / SE ACABARON LOS FONDOS DEL PROGRAMA</t>
  </si>
  <si>
    <t>DAN PRIORIDAD A SUS CONOCIDOS (CORRUPCIÓN)</t>
  </si>
  <si>
    <t>TENÍA LOS DOCUMENTOS INCOMPLETOS</t>
  </si>
  <si>
    <t>NO PAGUÉ LA COIMA QUE ME PIDIERON</t>
  </si>
  <si>
    <t>ENCUESTADOR: INDAGUE POR ALGUNA OTRA RAZÓN</t>
  </si>
  <si>
    <t>APLICATIVO: PASE A 7.13</t>
  </si>
  <si>
    <t>¿Cuántas personas perdieron su empleo?</t>
  </si>
  <si>
    <t>NUMERO DE PERSONAS:</t>
  </si>
  <si>
    <t>ADAPTAR EN CADA PAIS LA FECHA DEL INICIO DE LA CUARENTENA</t>
  </si>
  <si>
    <t>¿La vivienda que ocupa este hogar es …</t>
  </si>
  <si>
    <t>en arriendo?</t>
  </si>
  <si>
    <t>propia y la están pagando?</t>
  </si>
  <si>
    <t>propia y totalmente pagada?</t>
  </si>
  <si>
    <t>cedida?</t>
  </si>
  <si>
    <t>recibida por servicios?</t>
  </si>
  <si>
    <t>¿Su hogar podrá realizar el siguiente pago de la renta / alquiler / cuota?</t>
  </si>
  <si>
    <t xml:space="preserve">ENCUESTADOR: ADAPTE EL TERMINO SEGÚN SE REFIERA A ARRIENDO O CUOTA O DIVIDENDO </t>
  </si>
  <si>
    <t>¿Usted o alguno de los miembros de su hogar es beneficiario del …</t>
  </si>
  <si>
    <t>anticresis?</t>
  </si>
  <si>
    <t>anticresis y arriendo? (mixto)</t>
  </si>
  <si>
    <t>NO, POR OTRAS RAZONES</t>
  </si>
  <si>
    <t>SI, A TODOS</t>
  </si>
  <si>
    <t>SI, PERO NO A TODOS</t>
  </si>
  <si>
    <t>No, no ha inscrito a ninguno</t>
  </si>
  <si>
    <t>NO SABE COMO HACERLO</t>
  </si>
  <si>
    <t>NO TIENE ACCESO A INTERNET, COMPUTADORA.</t>
  </si>
  <si>
    <t>NO SE HAN ABIERTO LAS INSCRIPCIONES TODAVÍA</t>
  </si>
  <si>
    <t>LOS NIÑOS, NIÑAS Y ADOLESCENTES DEBEN TRABAJAR</t>
  </si>
  <si>
    <t>POR DISCAPACIDAD</t>
  </si>
  <si>
    <t>TERMINÓ SUS ESTUDIOS</t>
  </si>
  <si>
    <t>OTRA, CUAL</t>
  </si>
  <si>
    <t xml:space="preserve">NO CUENTAN CON LOS RECURSOS ECONÓMICOS </t>
  </si>
  <si>
    <t>HAN DECIDIDO NO ENVIAR A LOS NNA A CLASES PRESENCIALES POR MIEDO AL CORONAVIRUS</t>
  </si>
  <si>
    <t>Durante el mes de julio, algún miembro de su hogar ha perdido su empleo, negocio o actividad independiente?</t>
  </si>
  <si>
    <t>¿Cuántos?</t>
  </si>
  <si>
    <t>NÚMERO DE NNA:</t>
  </si>
  <si>
    <t>¿Por qué no ha podido inscribirle / los?</t>
  </si>
  <si>
    <t>SI, presencial</t>
  </si>
  <si>
    <t>SI, virtual</t>
  </si>
  <si>
    <t>En la última semana, del lunes xxxx al domingo xxxx, ¿los niños, niñas y adolescentes de su hogar han participado en las actividades educativas?</t>
  </si>
  <si>
    <t xml:space="preserve">En la última semana, del lunes xxxx al domingo xxxx, ¿los niños, niñas y adolescentes o algún otro miembro del hogar, se comunicaron con los profesores?
</t>
  </si>
  <si>
    <t>Habitualmente, ¿Quién se encarga o encargaba principalmente de ayudarles en las actividades educativas?</t>
  </si>
  <si>
    <t>LA MADRE</t>
  </si>
  <si>
    <t>EL PADRE</t>
  </si>
  <si>
    <t>LA MADRE Y PADRE POR IGUAL</t>
  </si>
  <si>
    <t>HERMANAS MAYORES</t>
  </si>
  <si>
    <t>HERMANOS MAYORES</t>
  </si>
  <si>
    <t>OTROS NO MIEMBROS DEL HOGAR</t>
  </si>
  <si>
    <t>NO SABE / NO RESPONDE</t>
  </si>
  <si>
    <t>NADIE. ELLOS HACEN SOLOS</t>
  </si>
  <si>
    <t>SI, centro de desarrollo infantil CDI</t>
  </si>
  <si>
    <t>SI, programa CNH</t>
  </si>
  <si>
    <t>SI, educación inicial / SAPFI</t>
  </si>
  <si>
    <t>ESTABA DE VACACIÓN</t>
  </si>
  <si>
    <t>CIERRE DE LOS SERVICIOS</t>
  </si>
  <si>
    <t>ESTABAN AL CUIDADO EN EL HOGAR</t>
  </si>
  <si>
    <t>NÚMERO DE HORAS:</t>
  </si>
  <si>
    <t>¿Cuántas?</t>
  </si>
  <si>
    <t>NÚMERO DE NA:</t>
  </si>
  <si>
    <t>¿Cuántas horas a la semana realizó esta actividad durante la pandemia?</t>
  </si>
  <si>
    <t>Durante la pandemia, ¿alguna niña o adolescente mujer menor de 18 años ha realizado actividades del hogar como cocinar, limpiar, cuidar hermanos, sin remuneración?</t>
  </si>
  <si>
    <t>Durante la pandemia, ¿algún niño o adolescente hombre menor de 18 años ha realizado actividades del hogar como cocinar, limpiar, cuidar hermanos, sin remuneración?</t>
  </si>
  <si>
    <t>¿Cuántas horas a la semana realizó estas actividades en promedio?</t>
  </si>
  <si>
    <t>¿Cuántos NNA?</t>
  </si>
  <si>
    <t>¿Cuántas horas a la semana realizaba esta actividad antes de la pandemia?</t>
  </si>
  <si>
    <t>Bono de Desarrollo Humano?</t>
  </si>
  <si>
    <t>Bono de Discapacidad, Joaquín Gallegos Lara?</t>
  </si>
  <si>
    <t>Bono de Protección Familiar por la Emergencia Sanitaria COVID-19?</t>
  </si>
  <si>
    <t>Pensión mis mejores años?</t>
  </si>
  <si>
    <t>Pensión para adultos mayores?</t>
  </si>
  <si>
    <t>Pensión toda una vida?</t>
  </si>
  <si>
    <t>En el mes de julio, ¿recibió el [PROGRAMA]…</t>
  </si>
  <si>
    <t>¿Cuántas horas a la semana realizaba estas actividades?</t>
  </si>
  <si>
    <t>COMPOSICION DE NNA POR SEXO</t>
  </si>
  <si>
    <t>APLICATIVO: SUMAR EL TOTAL Y VERIFICAR CON EL INFORMANTE</t>
  </si>
  <si>
    <t>ENCUESTADOR: PREGUNTE ¿Actualmente en su hogar viven xxx  niños, niñas y adolescentes?</t>
  </si>
  <si>
    <t>¿Cuál es la razón principal por la que no participaron o realizaron actividades educativas?</t>
  </si>
  <si>
    <t>ELIMINADA</t>
  </si>
  <si>
    <t>OTRO MIEMBRO DEL HOGAR</t>
  </si>
  <si>
    <t>SI, Centro de Desarrollo Infantil CDI</t>
  </si>
  <si>
    <t>HERMANAS MUJERES MAYORES</t>
  </si>
  <si>
    <t>HERMANOS HOMBRES MAYORES</t>
  </si>
  <si>
    <t>O PREG 6.20</t>
  </si>
  <si>
    <t xml:space="preserve">APLICATIVO: SI 1.06 +1.07 ES MAYOR A 1 MUESTRE "ENCUESTADOR: HAY 1.08+1.09 MENORES DE 5 AÑOS, INDAGUE SOBRE EL MAYOR" </t>
  </si>
  <si>
    <t>¿Cuántos adolescentes?</t>
  </si>
  <si>
    <t>Antes de la pandemia, ¿alguna niña o adolescente mujer menor de 18 años ha realizado actividades del hogar como cocinar, limpiar, cuidar hermanos, sin remuneración?</t>
  </si>
  <si>
    <t>Antes de la pandemia, ¿algún niño o adolescente hombre menor de 18 años ha realizado actividades del hogar como cocinar, limpiar, cuidar hermanos, sin remuneración?</t>
  </si>
  <si>
    <t>APLICATIVO: PARA CADA UNO DE LOS PROGRAMAS QUE RESPONDIERON QUE SI, SE DEBE PREGUNTAR 11.07</t>
  </si>
  <si>
    <r>
      <rPr>
        <b/>
        <sz val="11"/>
        <rFont val="Calibri"/>
        <family val="2"/>
        <scheme val="minor"/>
      </rPr>
      <t xml:space="preserve">ECUADOR: </t>
    </r>
    <r>
      <rPr>
        <sz val="11"/>
        <rFont val="Calibri"/>
        <family val="2"/>
        <scheme val="minor"/>
      </rPr>
      <t xml:space="preserve">
ENCUESTADOR: Opinión Púbica Ecuador le agradece por su colaboración, si tuviese alguna duda puede comunicarse con Emilie Utreras al teléfono 099 278 2643 o Ana Isabel Oña al teléfono 0996132037. </t>
    </r>
    <r>
      <rPr>
        <sz val="11"/>
        <color rgb="FFFF0000"/>
        <rFont val="Calibri"/>
        <family val="2"/>
        <scheme val="minor"/>
      </rPr>
      <t/>
    </r>
  </si>
  <si>
    <t>NO CONSIDERA NECESARIO</t>
  </si>
  <si>
    <t>¿Cuántas horas a la semana realiza esta actividad?</t>
  </si>
  <si>
    <t>EIMINADA</t>
  </si>
  <si>
    <r>
      <t>La semana pasada, desde el lunes XX hasta el domingo XX, ¿</t>
    </r>
    <r>
      <rPr>
        <b/>
        <sz val="9"/>
        <rFont val="Arial Narrow"/>
        <family val="2"/>
      </rPr>
      <t>usted</t>
    </r>
    <r>
      <rPr>
        <sz val="9"/>
        <rFont val="Arial Narrow"/>
        <family val="2"/>
      </rPr>
      <t xml:space="preserve"> trabajó, o realizó algún negocio, actividad agrícola u otra actividad para generar ingresos, aunque sea sólo por una hora?</t>
    </r>
  </si>
  <si>
    <t>FALTA DE DINERO, CAPITAL O RECURSOS</t>
  </si>
  <si>
    <t>POR MAL TIEMPO (CLIMA)</t>
  </si>
  <si>
    <t>NUNCA TUVO NEGOCIO O ACTIVIDAD INDEPENDIENTE</t>
  </si>
  <si>
    <t>FALTA DE DINERO, CAPITAL O RECURSOS / QUIEBRA</t>
  </si>
  <si>
    <t>NO PUEDE TRASLADARSE O TRASLADAR SUS PRODUCTOS</t>
  </si>
  <si>
    <t>CUMPLIR LOS PROTOCOLOS DE BIOSEGURIDAD</t>
  </si>
  <si>
    <t>NO HE PODIDO COBRAR A LOS CLIENTES QUE ME DEBEN</t>
  </si>
  <si>
    <t>TRABAJO INFANTIL PARA NNA DE 5 A 14 AÑOS</t>
  </si>
  <si>
    <t>Durante la pandemia, ¿algún NNA menor de 15 años, realizó alguna actividad para generar ingresos, dentro o fuera del hogar?</t>
  </si>
  <si>
    <t>Antes de la pandemia, ¿algún NNA menor de 15 años, realizó alguna actividad para generar ingresos, dentro o fuera del hogar?</t>
  </si>
  <si>
    <t>Durante la pandemia, ¿algún adolescente entre 15 a 17 años, realizó alguna actividad para generar ingresos, dentro o fuera del hogar?</t>
  </si>
  <si>
    <t>Antes de la pandemia, ¿algún adolescente entre 15 a 17 años, realizó alguna actividad para generar ingresos, dentro o fuera del hogar?</t>
  </si>
  <si>
    <t>SECCION 9</t>
  </si>
  <si>
    <t>Ahora le voy a preguntar por los niños, niñas y adolescentes que viven actualmente en su hogar.</t>
  </si>
  <si>
    <r>
      <t xml:space="preserve">¿Cuántos </t>
    </r>
    <r>
      <rPr>
        <b/>
        <sz val="9"/>
        <rFont val="Arial Narrow"/>
        <family val="2"/>
      </rPr>
      <t>niños y adolescentes hombres</t>
    </r>
    <r>
      <rPr>
        <sz val="9"/>
        <rFont val="Arial Narrow"/>
        <family val="2"/>
      </rPr>
      <t xml:space="preserve"> entre 5 y 14 años</t>
    </r>
    <r>
      <rPr>
        <sz val="9"/>
        <rFont val="Arial Narrow"/>
        <family val="2"/>
      </rPr>
      <t>?</t>
    </r>
  </si>
  <si>
    <r>
      <t xml:space="preserve">¿Cuántas </t>
    </r>
    <r>
      <rPr>
        <b/>
        <sz val="9"/>
        <rFont val="Arial Narrow"/>
        <family val="2"/>
      </rPr>
      <t>niñas y adolescentes mujeres</t>
    </r>
    <r>
      <rPr>
        <sz val="9"/>
        <rFont val="Arial Narrow"/>
        <family val="2"/>
      </rPr>
      <t xml:space="preserve"> entre 5 y 14 años</t>
    </r>
    <r>
      <rPr>
        <sz val="9"/>
        <rFont val="Arial Narrow"/>
        <family val="2"/>
      </rPr>
      <t>?</t>
    </r>
  </si>
  <si>
    <r>
      <t xml:space="preserve">¿Cuántos </t>
    </r>
    <r>
      <rPr>
        <b/>
        <sz val="9"/>
        <rFont val="Arial Narrow"/>
        <family val="2"/>
      </rPr>
      <t>adolescentes hombres</t>
    </r>
    <r>
      <rPr>
        <sz val="9"/>
        <rFont val="Arial Narrow"/>
        <family val="2"/>
      </rPr>
      <t xml:space="preserve"> entre 15 y 17 años</t>
    </r>
    <r>
      <rPr>
        <sz val="9"/>
        <rFont val="Arial Narrow"/>
        <family val="2"/>
      </rPr>
      <t>?</t>
    </r>
  </si>
  <si>
    <r>
      <t xml:space="preserve">¿Cuántas </t>
    </r>
    <r>
      <rPr>
        <b/>
        <sz val="9"/>
        <rFont val="Arial Narrow"/>
        <family val="2"/>
      </rPr>
      <t>adolescentes mujeres</t>
    </r>
    <r>
      <rPr>
        <sz val="9"/>
        <rFont val="Arial Narrow"/>
        <family val="2"/>
      </rPr>
      <t xml:space="preserve"> entre 15 y 17 años</t>
    </r>
    <r>
      <rPr>
        <sz val="9"/>
        <rFont val="Arial Narrow"/>
        <family val="2"/>
      </rPr>
      <t>?</t>
    </r>
  </si>
  <si>
    <r>
      <t xml:space="preserve">¿Cuántos </t>
    </r>
    <r>
      <rPr>
        <b/>
        <sz val="9"/>
        <rFont val="Arial Narrow"/>
        <family val="2"/>
      </rPr>
      <t>niños hombres</t>
    </r>
    <r>
      <rPr>
        <sz val="9"/>
        <rFont val="Arial Narrow"/>
        <family val="2"/>
      </rPr>
      <t xml:space="preserve"> menores de 5 años?</t>
    </r>
  </si>
  <si>
    <r>
      <t xml:space="preserve">¿Cuántas </t>
    </r>
    <r>
      <rPr>
        <b/>
        <sz val="9"/>
        <rFont val="Arial Narrow"/>
        <family val="2"/>
      </rPr>
      <t>niñas mujeres</t>
    </r>
    <r>
      <rPr>
        <sz val="9"/>
        <rFont val="Arial Narrow"/>
        <family val="2"/>
      </rPr>
      <t xml:space="preserve"> menores de 5 años?</t>
    </r>
  </si>
  <si>
    <r>
      <rPr>
        <b/>
        <sz val="11"/>
        <rFont val="Calibri"/>
        <family val="2"/>
        <scheme val="minor"/>
      </rPr>
      <t xml:space="preserve">ENCUESTADOR SALUDE: </t>
    </r>
    <r>
      <rPr>
        <sz val="11"/>
        <rFont val="Calibri"/>
        <family val="2"/>
        <scheme val="minor"/>
      </rPr>
      <t xml:space="preserve">
Buenos días/tardes.¿El señor/a  [Nombre Apellido Informante Rondas previas]?.  ¡Le llamo en nombre de UNICEF por el Estudio del Coronavirus! </t>
    </r>
  </si>
  <si>
    <t>NADIE LE AYUDA</t>
  </si>
  <si>
    <r>
      <t xml:space="preserve">APLICATIVO: GUARDE </t>
    </r>
    <r>
      <rPr>
        <b/>
        <sz val="9"/>
        <color theme="4"/>
        <rFont val="Arial Narrow"/>
        <family val="2"/>
      </rPr>
      <t>OCUPACION R4</t>
    </r>
  </si>
  <si>
    <t>¿Cuántas horas trabajó Usted la semana pasada como [OCUPACION R4]?</t>
  </si>
  <si>
    <r>
      <t xml:space="preserve">APLICATIVO: GUARDE </t>
    </r>
    <r>
      <rPr>
        <b/>
        <sz val="9"/>
        <color rgb="FFFF0000"/>
        <rFont val="Arial Narrow"/>
        <family val="2"/>
      </rPr>
      <t>OCUPACION VV-R4</t>
    </r>
  </si>
  <si>
    <r>
      <t>ENCUESTADOR: ¿ESTA OCUPACIÓN DE [</t>
    </r>
    <r>
      <rPr>
        <sz val="9"/>
        <color theme="4"/>
        <rFont val="Arial Narrow"/>
        <family val="2"/>
      </rPr>
      <t>OCUPACION R4</t>
    </r>
    <r>
      <rPr>
        <sz val="9"/>
        <rFont val="Arial Narrow"/>
        <family val="2"/>
      </rPr>
      <t>] [</t>
    </r>
    <r>
      <rPr>
        <sz val="9"/>
        <color rgb="FFFF0000"/>
        <rFont val="Arial Narrow"/>
        <family val="2"/>
      </rPr>
      <t>OCUPACION VV-R4</t>
    </r>
    <r>
      <rPr>
        <sz val="9"/>
        <rFont val="Arial Narrow"/>
        <family val="2"/>
      </rPr>
      <t>] ES LA MISMA QUE TENIA ANTES DE LA CUARENTENA [OCUPACION FB]?</t>
    </r>
  </si>
  <si>
    <r>
      <t>Como [</t>
    </r>
    <r>
      <rPr>
        <sz val="9"/>
        <color theme="4"/>
        <rFont val="Arial Narrow"/>
        <family val="2"/>
      </rPr>
      <t>OCUPACION R4</t>
    </r>
    <r>
      <rPr>
        <sz val="9"/>
        <rFont val="Arial Narrow"/>
        <family val="2"/>
      </rPr>
      <t>] [</t>
    </r>
    <r>
      <rPr>
        <sz val="9"/>
        <color rgb="FFFF0000"/>
        <rFont val="Arial Narrow"/>
        <family val="2"/>
      </rPr>
      <t>OCUPACION VV-R4</t>
    </r>
    <r>
      <rPr>
        <sz val="9"/>
        <rFont val="Arial Narrow"/>
        <family val="2"/>
      </rPr>
      <t>], ¿usted trabaja ...</t>
    </r>
  </si>
  <si>
    <r>
      <t>¿A qué se dedica la empresa o negocio donde trabaja como [</t>
    </r>
    <r>
      <rPr>
        <sz val="9"/>
        <color theme="4"/>
        <rFont val="Arial Narrow"/>
        <family val="2"/>
      </rPr>
      <t>OCUPACION R4</t>
    </r>
    <r>
      <rPr>
        <sz val="9"/>
        <rFont val="Arial Narrow"/>
        <family val="2"/>
      </rPr>
      <t>] [</t>
    </r>
    <r>
      <rPr>
        <sz val="9"/>
        <color rgb="FFFF0000"/>
        <rFont val="Arial Narrow"/>
        <family val="2"/>
      </rPr>
      <t>OCUPACION VV-R4</t>
    </r>
    <r>
      <rPr>
        <sz val="9"/>
        <rFont val="Arial Narrow"/>
        <family val="2"/>
      </rPr>
      <t>]?</t>
    </r>
  </si>
  <si>
    <t>PASEAR A LOS NIÑOS</t>
  </si>
  <si>
    <t>CAMINAR / CORRER</t>
  </si>
  <si>
    <t>AUN NO TIENE RESPUESTA</t>
  </si>
  <si>
    <t>APLICATIVO: GUARDAR COMO PROGRAMA</t>
  </si>
  <si>
    <t>APLICATIVO: VALIDACION 7.34 DEBE SER MAYOR A 0 Y MENOR O IGUAL A 1.08+1.09</t>
  </si>
  <si>
    <t>INFORMANTE FALLECIDO</t>
  </si>
  <si>
    <t>ELIMINAR EN 1 MES MAS ….</t>
  </si>
  <si>
    <t>Desde que inició la cuarentena el (FECHA INICIO CUARENTENA), ¿usted o algún miembro de su hogar ha solicitado ayuda del gobierno nacional o local?</t>
  </si>
  <si>
    <t>¿Alguno de los niños, niñas o adolescentes en su hogar ha manifestado comportamientos o actitudes como: agresión, enojo, cambios en el apetito, miedos, entre otros, que no tenía antes de la pandemia?</t>
  </si>
  <si>
    <t>MENOS HORAS DE TRABAJO / MENOS SALARIO / NO LE PAGAN EL SUELDO</t>
  </si>
  <si>
    <t>NEGOCIO PROPIO - FAMILIAR, ACTIVIDAD INDEPENDIENTE O CUENTA PROPIA: SOLO SI NO TENÍA EN LA 1RA RONDA NI EN LA 2DA RONDA NI EN LA 3RA RONDA</t>
  </si>
  <si>
    <t>ACTIVIDAD AGRÍCOLA, CRIANZA DE ANIMALES O PESCA: SOLO SI NO TENÍA EN 1RA RONDA NI EN 2DA RONDA NI EN LA 3RA RONDA</t>
  </si>
  <si>
    <t>APLICATIVO: EN 1RA RONDA Q07_13=1 O EN 2DA RONDA P07_21=1 O EN 3RA RONDA R07_21=1</t>
  </si>
  <si>
    <t>Ahora le voy a preguntar sobre las actividades educativas de los niños, niñas y adolescentes de 5 a 17 años</t>
  </si>
  <si>
    <t>¿Usted ha podido inscribirle / los para el año lectivo 2020 - 2021?</t>
  </si>
  <si>
    <t>Desde que inicio la pandemia y mientras estaban en el periodo escolar, ¿tuvieron clases presenciales o virtuales, o realizaron cualquier actividad educativa?</t>
  </si>
  <si>
    <t>¿Cuál es la razón principal por la que no asistía?</t>
  </si>
  <si>
    <t>Habitualmente, ¿quién se encarga o encargaba principalmente de ayudarle en las actividades educativas?</t>
  </si>
  <si>
    <t>Habitualmente, ¿quién se encarga principalmente del cuidado de los niñas o niños menores de 5 años?</t>
  </si>
  <si>
    <t>APLICATIVO: EN 4TA RONDA SI EXISTE OCUPACIÓN R4 U OCUPACION VV-R4</t>
  </si>
  <si>
    <t>NO PUEDE IR POR RESTRICCIONES DE MOVILIDAD / CUARENTENA / TOQUE DE QUEDA</t>
  </si>
  <si>
    <r>
      <t xml:space="preserve">APLICATIVO: EN 4TA RONDA EXISTE </t>
    </r>
    <r>
      <rPr>
        <b/>
        <sz val="10"/>
        <color theme="4"/>
        <rFont val="Arial Narrow"/>
        <family val="2"/>
      </rPr>
      <t>OCUPACION R4</t>
    </r>
  </si>
  <si>
    <t>APLICATIVO: SI EN 3RA RONDA LA PREGUNTA R07.21=1 O R07.23=1 O R7.23=2</t>
  </si>
  <si>
    <t>Ahora le voy a preguntar sobre la actividad laboral de los niños, niñas y adolescentes de 5 a 14 años</t>
  </si>
  <si>
    <t>APLICATIVO: VALIDACION 7.37 DEBE SER MAYOR A 0 Y MENOR O IGUAL A 1.08+1.09</t>
  </si>
  <si>
    <t>Ahora le voy a preguntar sobre la actividad laboral de los adolescentes de 15 a 17 años</t>
  </si>
  <si>
    <t>APLICATIVO: VALIDACION 7.40 DEBE SER MAYOR A 0 Y MENOR O IGUAL A 1.10+1.11</t>
  </si>
  <si>
    <t>APLICATIVO: VALIDACION 7.43 DEBE SER MAYOR A 0 Y MENOR O IGUAL A 1.10+1.11</t>
  </si>
  <si>
    <t>¿Cuántas horas a la semana realizó estas actividades?</t>
  </si>
  <si>
    <t>TRABAJO INFANTIL Y ADOLESCENTE NO REMUNERADO, DE 5 A 17 AÑOS</t>
  </si>
  <si>
    <t>APLICATIVO: VALIDACION 7.46 DEBE SER MAYOR A 0 Y MENOR O IGUAL A 1.09+1.11</t>
  </si>
  <si>
    <t>APLICATIVO: VALIDACION 7.49 DEBE SER MAYOR A 0 Y MENOR O IGUAL A 1.09+1.11</t>
  </si>
  <si>
    <t>Ahora le voy a preguntar sobre la actividades en el hogar de las niñas y adolescentes mujeres menores a 18 años</t>
  </si>
  <si>
    <t>Ahora le voy a preguntar sobre la actividades en el hogar de los niños y adolescentes hombres menores a 18 años</t>
  </si>
  <si>
    <t>APLICATIVO: VALIDACION 7.52 DEBE SER MAYOR A 0 Y MENOR O IGUAL A 1.08+1.10</t>
  </si>
  <si>
    <t>APLICATIVO: VALIDACION 7.55 DEBE SER MAYOR A 0 Y MENOR O IGUAL A 1.08+1.10</t>
  </si>
  <si>
    <t>EXISTE OCUPACIÓN FB Y EXISTE OCUPACIÓN R4</t>
  </si>
  <si>
    <t>EXISTE OCUPACIÓN FB Y  EXISTE OCUPACIÓN VV-R4</t>
  </si>
  <si>
    <t>EXISTE OCUPACIÓN FB Y NO EXISTE OCUPACIÓN R4 Y NO EXISTE OCUPACIÓN VV-R4</t>
  </si>
  <si>
    <t>APLICATIVO: EN 1RA RONDA Q07_17=1 O Q08.01_1=1 O 2DA RONDA P07_28=1 O 3RA RONDA R07_28=1</t>
  </si>
  <si>
    <t>APLICATIVO: SI EN 3RA RONDA LA PREGUNTA 11.08=2 SE PREGUNTA 11.08 CASO CONTRARIO SE PASA A SECCION 3</t>
  </si>
  <si>
    <t>ENCUESTADOR: ¿CONTACTÓ A LA PERSONA QUE RESPONDIÓ EN LA 1RA RONDA?</t>
  </si>
  <si>
    <t>SOLO SI EN 3RA RONDA p01_07 ES IGUAL A "SIN NOMBRE"</t>
  </si>
  <si>
    <t>ENCUESTADOR: ¿CONTACTÓ A LA PERSONA QUE RESPONDIÓ EN LA 1RA RONDA O 2DA RONDA?</t>
  </si>
  <si>
    <t>SOLO SI EN 3RA RONDA p01_07 ES DIFERENTE A "SIN NOMBRE"</t>
  </si>
  <si>
    <t>APLICATIVO: SE DEBEN HABILITAR TODOS LOS NÚMEROS DE LA 1RA RONDA</t>
  </si>
  <si>
    <t>Menores 5</t>
  </si>
  <si>
    <t>5 a 14</t>
  </si>
  <si>
    <t>15 a 17</t>
  </si>
  <si>
    <t>H</t>
  </si>
  <si>
    <t>M</t>
  </si>
  <si>
    <t>Juanita</t>
  </si>
  <si>
    <t>Luisa</t>
  </si>
  <si>
    <t>Pedro, Maria</t>
  </si>
  <si>
    <t>SECCION PARA NN MENORES DE 5 AÑOS</t>
  </si>
  <si>
    <t>Ahora le voy a preguntar sobre las actividades educativas de los niños y niñas menores de 5 años</t>
  </si>
  <si>
    <r>
      <rPr>
        <b/>
        <sz val="9"/>
        <rFont val="Arial Narrow"/>
        <family val="2"/>
      </rPr>
      <t>Antes del inicio de la pandemia</t>
    </r>
    <r>
      <rPr>
        <sz val="9"/>
        <rFont val="Arial Narrow"/>
        <family val="2"/>
      </rPr>
      <t>, ¿algún niño o niña asistía a un Centro de Desarrollo Infantil (CDI), educación inIcial o participaba en el programa CNH?</t>
    </r>
  </si>
  <si>
    <t>APLICATIVO: SI 1.06 +1.07 ES MAYOR A 1 MUESTRE "ENCUESTADOR: HAY 1.08+1.09 MENORES DE 5 AÑOS, INDAGUE SOBRE EL MAYOR</t>
  </si>
  <si>
    <r>
      <rPr>
        <b/>
        <sz val="9"/>
        <rFont val="Arial Narrow"/>
        <family val="2"/>
      </rPr>
      <t>Durante la pandemia</t>
    </r>
    <r>
      <rPr>
        <sz val="9"/>
        <rFont val="Arial Narrow"/>
        <family val="2"/>
      </rPr>
      <t>, ¿algún niño o niña ha asistido a un centro de desarrollo infantil, educación incial o ha participado en el programa CNH?</t>
    </r>
  </si>
  <si>
    <r>
      <rPr>
        <b/>
        <sz val="11"/>
        <rFont val="Calibri"/>
        <family val="2"/>
        <scheme val="minor"/>
      </rPr>
      <t xml:space="preserve">ENCUESTADOR LEA AL INFORMANTE: </t>
    </r>
    <r>
      <rPr>
        <sz val="11"/>
        <rFont val="Calibri"/>
        <family val="2"/>
        <scheme val="minor"/>
      </rPr>
      <t>Buenos dias/tardes, cómo está Sr/Sra, NOMBRE DEL INFORMANTE. Mi nombre es .... le llamo en nombre de UNICEF, para saber qué ha pasado con usted y su hogar desde la última vez que le llamé el mes pasado. Cómo reconocimiento a su colaboración se sortearán tarjetas para compras. ¿Podemos empezar con la entrevista?.   Por motivos de seguridad y monitoreo de la calidad, esta entrevista será grabada.</t>
    </r>
  </si>
  <si>
    <t>POSESION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</si>
</sst>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name val="Courier New"/>
      <family val="3"/>
    </font>
    <font>
      <b/>
      <u/>
      <sz val="11"/>
      <name val="Arial"/>
      <family val="2"/>
    </font>
    <font>
      <b/>
      <sz val="10"/>
      <color theme="1"/>
      <name val="Arial Narrow"/>
      <family val="2"/>
    </font>
    <font>
      <sz val="9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7"/>
      <color theme="1"/>
      <name val="Calibri"/>
      <family val="2"/>
      <scheme val="minor"/>
    </font>
    <font>
      <b/>
      <sz val="9"/>
      <color rgb="FFFF0000"/>
      <name val="Arial Narrow"/>
      <family val="2"/>
    </font>
    <font>
      <sz val="9"/>
      <color rgb="FFFF0000"/>
      <name val="Arial Narrow"/>
      <family val="2"/>
    </font>
    <font>
      <sz val="9"/>
      <name val="Arial Narrow"/>
      <family val="2"/>
    </font>
    <font>
      <b/>
      <sz val="10"/>
      <name val="Arial Narrow"/>
      <family val="2"/>
    </font>
    <font>
      <sz val="11"/>
      <name val="Calibri"/>
      <family val="2"/>
      <scheme val="minor"/>
    </font>
    <font>
      <sz val="7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9"/>
      <name val="Arial Narrow"/>
      <family val="2"/>
    </font>
    <font>
      <b/>
      <sz val="12"/>
      <name val="Arial Narrow"/>
      <family val="2"/>
    </font>
    <font>
      <strike/>
      <sz val="9"/>
      <color rgb="FFFF0000"/>
      <name val="Arial Narrow"/>
      <family val="2"/>
    </font>
    <font>
      <b/>
      <strike/>
      <sz val="9"/>
      <color rgb="FFFF0000"/>
      <name val="Arial Narrow"/>
      <family val="2"/>
    </font>
    <font>
      <sz val="11"/>
      <color rgb="FF000000"/>
      <name val="Calibri"/>
      <family val="2"/>
    </font>
    <font>
      <sz val="9"/>
      <color rgb="FF000000"/>
      <name val="Arial Narrow"/>
      <family val="2"/>
    </font>
    <font>
      <b/>
      <strike/>
      <sz val="10"/>
      <color rgb="FFFF0000"/>
      <name val="Arial Narrow"/>
      <family val="2"/>
    </font>
    <font>
      <sz val="8"/>
      <name val="Times New Roman"/>
      <family val="1"/>
    </font>
    <font>
      <sz val="9"/>
      <color theme="8"/>
      <name val="Arial Narrow"/>
      <family val="2"/>
    </font>
    <font>
      <sz val="12"/>
      <name val="Arial Narrow"/>
      <family val="2"/>
    </font>
    <font>
      <b/>
      <sz val="11"/>
      <name val="Calibri"/>
      <family val="2"/>
      <scheme val="minor"/>
    </font>
    <font>
      <sz val="8"/>
      <name val="Arial Narrow"/>
      <family val="2"/>
    </font>
    <font>
      <sz val="10"/>
      <name val="Arial Narrow"/>
      <family val="2"/>
    </font>
    <font>
      <sz val="9"/>
      <color rgb="FF0070C0"/>
      <name val="Arial Narrow"/>
      <family val="2"/>
    </font>
    <font>
      <sz val="10"/>
      <color theme="1"/>
      <name val="Arial Narrow"/>
      <family val="2"/>
    </font>
    <font>
      <b/>
      <sz val="10"/>
      <color theme="4"/>
      <name val="Arial Narrow"/>
      <family val="2"/>
    </font>
    <font>
      <sz val="10"/>
      <color theme="4"/>
      <name val="Arial Narrow"/>
      <family val="2"/>
    </font>
    <font>
      <sz val="11"/>
      <color rgb="FFFF0000"/>
      <name val="Calibri"/>
      <family val="2"/>
      <scheme val="minor"/>
    </font>
    <font>
      <sz val="10"/>
      <color rgb="FF0000FF"/>
      <name val="Arial Narrow"/>
      <family val="2"/>
    </font>
    <font>
      <sz val="10"/>
      <color rgb="FFFF0000"/>
      <name val="Arial Narrow"/>
      <family val="2"/>
    </font>
    <font>
      <sz val="10"/>
      <color rgb="FF0070C0"/>
      <name val="Arial Narrow"/>
      <family val="2"/>
    </font>
    <font>
      <b/>
      <sz val="11"/>
      <name val="Arial Narrow"/>
      <family val="2"/>
    </font>
    <font>
      <b/>
      <i/>
      <sz val="10"/>
      <name val="Arial Narrow"/>
      <family val="2"/>
    </font>
    <font>
      <b/>
      <i/>
      <sz val="9"/>
      <name val="Arial Narrow"/>
      <family val="2"/>
    </font>
    <font>
      <sz val="9"/>
      <name val="Calibri"/>
      <family val="2"/>
      <scheme val="minor"/>
    </font>
    <font>
      <sz val="9"/>
      <color theme="4"/>
      <name val="Arial Narrow"/>
      <family val="2"/>
    </font>
    <font>
      <b/>
      <sz val="9"/>
      <color theme="4"/>
      <name val="Arial Narrow"/>
      <family val="2"/>
    </font>
    <font>
      <strike/>
      <sz val="7"/>
      <color rgb="FFFF0000"/>
      <name val="Calibri"/>
      <family val="2"/>
      <scheme val="minor"/>
    </font>
    <font>
      <strike/>
      <sz val="8"/>
      <color rgb="FFFF0000"/>
      <name val="Courier New"/>
      <family val="3"/>
    </font>
    <font>
      <b/>
      <sz val="7"/>
      <name val="Calibri"/>
      <family val="2"/>
      <scheme val="minor"/>
    </font>
    <font>
      <b/>
      <strike/>
      <sz val="7"/>
      <color rgb="FFFF0000"/>
      <name val="Calibri"/>
      <family val="2"/>
      <scheme val="minor"/>
    </font>
    <font>
      <sz val="9"/>
      <color rgb="FF0000FF"/>
      <name val="Arial Narrow"/>
      <family val="2"/>
    </font>
    <font>
      <b/>
      <u/>
      <sz val="9"/>
      <name val="Arial Narrow"/>
      <family val="2"/>
    </font>
    <font>
      <strike/>
      <sz val="9"/>
      <name val="Arial Narrow"/>
      <family val="2"/>
    </font>
    <font>
      <b/>
      <sz val="7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/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/>
      <diagonal/>
    </border>
    <border>
      <left/>
      <right/>
      <top style="hair">
        <color theme="4" tint="-0.24994659260841701"/>
      </top>
      <bottom/>
      <diagonal/>
    </border>
    <border>
      <left/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/>
      <top/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/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  <border>
      <left/>
      <right style="hair">
        <color theme="4" tint="-0.2499465926084170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hair">
        <color theme="4" tint="-0.24994659260841701"/>
      </left>
      <right/>
      <top/>
      <bottom/>
      <diagonal/>
    </border>
    <border>
      <left style="hair">
        <color theme="4" tint="-0.24994659260841701"/>
      </left>
      <right style="hair">
        <color theme="4" tint="-0.2499465926084170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theme="4" tint="-0.2499465926084170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theme="4" tint="-0.24994659260841701"/>
      </right>
      <top style="hair">
        <color auto="1"/>
      </top>
      <bottom style="hair">
        <color theme="4" tint="-0.24994659260841701"/>
      </bottom>
      <diagonal/>
    </border>
    <border>
      <left style="hair">
        <color theme="4" tint="-0.24994659260841701"/>
      </left>
      <right/>
      <top style="hair">
        <color auto="1"/>
      </top>
      <bottom style="hair">
        <color theme="4" tint="-0.24994659260841701"/>
      </bottom>
      <diagonal/>
    </border>
    <border>
      <left/>
      <right style="hair">
        <color auto="1"/>
      </right>
      <top style="hair">
        <color auto="1"/>
      </top>
      <bottom style="hair">
        <color theme="4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36">
    <xf numFmtId="0" fontId="0" fillId="0" borderId="0"/>
    <xf numFmtId="0" fontId="1" fillId="0" borderId="0"/>
    <xf numFmtId="0" fontId="2" fillId="0" borderId="0" applyNumberFormat="0" applyFill="0" applyBorder="0" applyProtection="0">
      <alignment vertical="top" wrapText="1"/>
    </xf>
    <xf numFmtId="0" fontId="4" fillId="0" borderId="0"/>
    <xf numFmtId="0" fontId="5" fillId="0" borderId="0" applyNumberFormat="0" applyFill="0" applyBorder="0" applyProtection="0">
      <alignment vertical="center"/>
    </xf>
    <xf numFmtId="0" fontId="6" fillId="0" borderId="0" applyNumberFormat="0" applyFill="0" applyBorder="0" applyProtection="0">
      <alignment horizontal="left"/>
    </xf>
    <xf numFmtId="0" fontId="3" fillId="0" borderId="0" applyNumberFormat="0" applyFill="0" applyBorder="0" applyProtection="0">
      <alignment vertical="center"/>
    </xf>
    <xf numFmtId="0" fontId="4" fillId="0" borderId="0"/>
    <xf numFmtId="0" fontId="4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7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292">
    <xf numFmtId="0" fontId="0" fillId="0" borderId="0" xfId="0"/>
    <xf numFmtId="0" fontId="8" fillId="0" borderId="0" xfId="0" applyFont="1" applyFill="1"/>
    <xf numFmtId="2" fontId="7" fillId="0" borderId="0" xfId="0" applyNumberFormat="1" applyFont="1" applyFill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8" fillId="0" borderId="0" xfId="0" applyNumberFormat="1" applyFont="1" applyFill="1"/>
    <xf numFmtId="0" fontId="14" fillId="0" borderId="0" xfId="0" applyFont="1" applyFill="1"/>
    <xf numFmtId="0" fontId="14" fillId="0" borderId="0" xfId="0" applyFont="1" applyFill="1" applyBorder="1"/>
    <xf numFmtId="0" fontId="10" fillId="0" borderId="0" xfId="0" applyFont="1" applyFill="1"/>
    <xf numFmtId="0" fontId="8" fillId="0" borderId="11" xfId="0" applyFont="1" applyFill="1" applyBorder="1"/>
    <xf numFmtId="0" fontId="8" fillId="0" borderId="12" xfId="0" applyFont="1" applyFill="1" applyBorder="1"/>
    <xf numFmtId="0" fontId="14" fillId="0" borderId="1" xfId="0" applyFont="1" applyFill="1" applyBorder="1" applyAlignment="1">
      <alignment horizontal="center"/>
    </xf>
    <xf numFmtId="0" fontId="17" fillId="0" borderId="10" xfId="0" applyFont="1" applyFill="1" applyBorder="1" applyAlignment="1">
      <alignment horizontal="center" vertical="center"/>
    </xf>
    <xf numFmtId="0" fontId="14" fillId="0" borderId="11" xfId="0" applyFont="1" applyFill="1" applyBorder="1"/>
    <xf numFmtId="0" fontId="14" fillId="0" borderId="12" xfId="0" applyFont="1" applyFill="1" applyBorder="1"/>
    <xf numFmtId="0" fontId="14" fillId="0" borderId="11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20" fillId="0" borderId="0" xfId="0" applyFont="1" applyFill="1"/>
    <xf numFmtId="2" fontId="15" fillId="0" borderId="0" xfId="0" applyNumberFormat="1" applyFont="1" applyFill="1" applyAlignment="1">
      <alignment horizontal="center"/>
    </xf>
    <xf numFmtId="0" fontId="14" fillId="0" borderId="26" xfId="0" applyFont="1" applyFill="1" applyBorder="1" applyAlignment="1">
      <alignment horizontal="center"/>
    </xf>
    <xf numFmtId="0" fontId="14" fillId="0" borderId="27" xfId="0" applyFont="1" applyFill="1" applyBorder="1"/>
    <xf numFmtId="0" fontId="14" fillId="0" borderId="24" xfId="0" applyFont="1" applyFill="1" applyBorder="1"/>
    <xf numFmtId="0" fontId="14" fillId="0" borderId="25" xfId="0" applyFont="1" applyFill="1" applyBorder="1"/>
    <xf numFmtId="0" fontId="14" fillId="0" borderId="28" xfId="0" applyFont="1" applyFill="1" applyBorder="1"/>
    <xf numFmtId="0" fontId="20" fillId="0" borderId="11" xfId="0" applyFont="1" applyFill="1" applyBorder="1"/>
    <xf numFmtId="2" fontId="15" fillId="0" borderId="0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1" fillId="0" borderId="10" xfId="0" applyFont="1" applyFill="1" applyBorder="1" applyAlignment="1">
      <alignment horizontal="center" vertical="center"/>
    </xf>
    <xf numFmtId="2" fontId="9" fillId="0" borderId="0" xfId="0" applyNumberFormat="1" applyFont="1" applyFill="1"/>
    <xf numFmtId="2" fontId="12" fillId="0" borderId="0" xfId="0" applyNumberFormat="1" applyFont="1" applyFill="1"/>
    <xf numFmtId="2" fontId="7" fillId="0" borderId="0" xfId="0" applyNumberFormat="1" applyFont="1" applyFill="1" applyBorder="1" applyAlignment="1">
      <alignment horizontal="center"/>
    </xf>
    <xf numFmtId="2" fontId="8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8" fillId="0" borderId="0" xfId="0" applyFont="1" applyFill="1" applyBorder="1"/>
    <xf numFmtId="0" fontId="21" fillId="0" borderId="0" xfId="5" quotePrefix="1" applyFont="1" applyFill="1" applyAlignment="1">
      <alignment horizontal="left" vertical="center"/>
    </xf>
    <xf numFmtId="0" fontId="20" fillId="0" borderId="0" xfId="1" applyFont="1" applyFill="1" applyAlignment="1">
      <alignment vertical="center"/>
    </xf>
    <xf numFmtId="0" fontId="20" fillId="0" borderId="0" xfId="3" applyFont="1" applyFill="1" applyAlignment="1">
      <alignment vertical="center"/>
    </xf>
    <xf numFmtId="0" fontId="13" fillId="0" borderId="0" xfId="0" applyFont="1" applyFill="1"/>
    <xf numFmtId="0" fontId="20" fillId="0" borderId="12" xfId="0" applyFont="1" applyFill="1" applyBorder="1"/>
    <xf numFmtId="0" fontId="20" fillId="0" borderId="0" xfId="0" applyFont="1" applyFill="1" applyBorder="1"/>
    <xf numFmtId="0" fontId="22" fillId="0" borderId="0" xfId="0" applyFont="1" applyFill="1"/>
    <xf numFmtId="0" fontId="22" fillId="0" borderId="0" xfId="0" applyFont="1" applyFill="1" applyBorder="1"/>
    <xf numFmtId="0" fontId="14" fillId="0" borderId="22" xfId="0" applyFont="1" applyFill="1" applyBorder="1"/>
    <xf numFmtId="0" fontId="14" fillId="0" borderId="23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/>
    </xf>
    <xf numFmtId="2" fontId="14" fillId="0" borderId="0" xfId="0" applyNumberFormat="1" applyFont="1" applyFill="1"/>
    <xf numFmtId="0" fontId="8" fillId="0" borderId="0" xfId="0" applyFont="1" applyFill="1" applyAlignment="1">
      <alignment vertical="top"/>
    </xf>
    <xf numFmtId="17" fontId="14" fillId="0" borderId="0" xfId="0" applyNumberFormat="1" applyFont="1" applyFill="1"/>
    <xf numFmtId="0" fontId="8" fillId="0" borderId="0" xfId="0" applyFont="1" applyFill="1" applyAlignment="1">
      <alignment wrapText="1"/>
    </xf>
    <xf numFmtId="0" fontId="8" fillId="0" borderId="0" xfId="0" applyFont="1" applyFill="1" applyBorder="1" applyAlignment="1">
      <alignment wrapText="1"/>
    </xf>
    <xf numFmtId="0" fontId="8" fillId="0" borderId="0" xfId="0" applyFont="1" applyFill="1" applyAlignment="1"/>
    <xf numFmtId="0" fontId="23" fillId="0" borderId="0" xfId="1" applyFont="1" applyFill="1" applyAlignment="1">
      <alignment vertical="center"/>
    </xf>
    <xf numFmtId="0" fontId="23" fillId="0" borderId="0" xfId="3" applyFont="1" applyFill="1" applyAlignment="1">
      <alignment vertical="center"/>
    </xf>
    <xf numFmtId="0" fontId="23" fillId="0" borderId="0" xfId="3" applyFont="1" applyFill="1" applyBorder="1" applyAlignment="1">
      <alignment vertical="center"/>
    </xf>
    <xf numFmtId="0" fontId="23" fillId="0" borderId="0" xfId="1" applyFont="1" applyFill="1" applyBorder="1" applyAlignment="1">
      <alignment vertical="center"/>
    </xf>
    <xf numFmtId="0" fontId="24" fillId="0" borderId="0" xfId="0" applyFont="1" applyFill="1" applyBorder="1" applyAlignment="1">
      <alignment horizontal="right"/>
    </xf>
    <xf numFmtId="0" fontId="25" fillId="0" borderId="0" xfId="0" applyFont="1" applyFill="1" applyBorder="1"/>
    <xf numFmtId="0" fontId="0" fillId="0" borderId="0" xfId="0" applyFont="1" applyFill="1" applyBorder="1"/>
    <xf numFmtId="0" fontId="22" fillId="0" borderId="0" xfId="0" applyFont="1" applyFill="1" applyBorder="1" applyAlignment="1">
      <alignment vertical="center"/>
    </xf>
    <xf numFmtId="0" fontId="22" fillId="0" borderId="0" xfId="0" applyFont="1" applyFill="1" applyAlignment="1">
      <alignment vertical="center"/>
    </xf>
    <xf numFmtId="0" fontId="24" fillId="0" borderId="0" xfId="0" applyFont="1" applyFill="1" applyBorder="1"/>
    <xf numFmtId="0" fontId="22" fillId="0" borderId="0" xfId="0" applyFont="1" applyFill="1" applyAlignment="1">
      <alignment horizontal="center" vertical="center"/>
    </xf>
    <xf numFmtId="2" fontId="20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vertical="center"/>
    </xf>
    <xf numFmtId="2" fontId="26" fillId="0" borderId="0" xfId="0" applyNumberFormat="1" applyFont="1" applyFill="1" applyAlignment="1">
      <alignment horizontal="center"/>
    </xf>
    <xf numFmtId="0" fontId="14" fillId="0" borderId="0" xfId="0" applyFont="1" applyFill="1" applyAlignment="1">
      <alignment vertical="center"/>
    </xf>
    <xf numFmtId="2" fontId="14" fillId="0" borderId="12" xfId="0" applyNumberFormat="1" applyFont="1" applyFill="1" applyBorder="1"/>
    <xf numFmtId="0" fontId="14" fillId="0" borderId="0" xfId="0" applyFont="1" applyFill="1" applyBorder="1" applyAlignment="1">
      <alignment horizontal="right"/>
    </xf>
    <xf numFmtId="2" fontId="14" fillId="0" borderId="0" xfId="0" applyNumberFormat="1" applyFont="1" applyFill="1" applyBorder="1"/>
    <xf numFmtId="0" fontId="28" fillId="0" borderId="0" xfId="0" applyFont="1" applyFill="1" applyBorder="1"/>
    <xf numFmtId="0" fontId="29" fillId="0" borderId="0" xfId="0" applyFont="1" applyFill="1"/>
    <xf numFmtId="2" fontId="21" fillId="0" borderId="0" xfId="0" applyNumberFormat="1" applyFont="1" applyFill="1"/>
    <xf numFmtId="2" fontId="20" fillId="0" borderId="0" xfId="0" applyNumberFormat="1" applyFont="1" applyFill="1"/>
    <xf numFmtId="2" fontId="14" fillId="0" borderId="0" xfId="0" applyNumberFormat="1" applyFont="1" applyFill="1" applyAlignment="1">
      <alignment horizontal="center"/>
    </xf>
    <xf numFmtId="2" fontId="1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14" fillId="0" borderId="0" xfId="0" applyFont="1" applyFill="1" applyAlignment="1">
      <alignment wrapText="1"/>
    </xf>
    <xf numFmtId="2" fontId="15" fillId="0" borderId="0" xfId="0" applyNumberFormat="1" applyFont="1" applyFill="1" applyBorder="1" applyAlignment="1">
      <alignment horizontal="center"/>
    </xf>
    <xf numFmtId="2" fontId="14" fillId="0" borderId="11" xfId="0" applyNumberFormat="1" applyFont="1" applyFill="1" applyBorder="1"/>
    <xf numFmtId="2" fontId="15" fillId="0" borderId="14" xfId="0" applyNumberFormat="1" applyFont="1" applyFill="1" applyBorder="1" applyAlignment="1">
      <alignment horizontal="center"/>
    </xf>
    <xf numFmtId="0" fontId="16" fillId="0" borderId="0" xfId="0" applyFont="1" applyFill="1" applyBorder="1"/>
    <xf numFmtId="0" fontId="16" fillId="0" borderId="15" xfId="0" applyFont="1" applyFill="1" applyBorder="1"/>
    <xf numFmtId="0" fontId="14" fillId="0" borderId="15" xfId="0" applyFont="1" applyFill="1" applyBorder="1"/>
    <xf numFmtId="0" fontId="31" fillId="0" borderId="1" xfId="0" applyFont="1" applyFill="1" applyBorder="1" applyAlignment="1">
      <alignment horizontal="center"/>
    </xf>
    <xf numFmtId="0" fontId="16" fillId="0" borderId="0" xfId="0" applyFont="1" applyFill="1" applyAlignment="1">
      <alignment wrapText="1"/>
    </xf>
    <xf numFmtId="0" fontId="16" fillId="0" borderId="0" xfId="0" applyFont="1" applyFill="1" applyAlignment="1">
      <alignment horizontal="left" wrapText="1"/>
    </xf>
    <xf numFmtId="2" fontId="15" fillId="0" borderId="11" xfId="0" applyNumberFormat="1" applyFont="1" applyFill="1" applyBorder="1"/>
    <xf numFmtId="0" fontId="15" fillId="0" borderId="11" xfId="0" applyFont="1" applyFill="1" applyBorder="1" applyAlignment="1"/>
    <xf numFmtId="0" fontId="30" fillId="0" borderId="0" xfId="0" applyFont="1" applyFill="1" applyAlignment="1">
      <alignment horizontal="left"/>
    </xf>
    <xf numFmtId="2" fontId="15" fillId="0" borderId="0" xfId="0" applyNumberFormat="1" applyFont="1" applyFill="1" applyAlignment="1">
      <alignment horizontal="center" vertical="top"/>
    </xf>
    <xf numFmtId="0" fontId="14" fillId="0" borderId="0" xfId="0" applyFont="1" applyFill="1" applyAlignment="1"/>
    <xf numFmtId="0" fontId="14" fillId="0" borderId="11" xfId="0" applyFont="1" applyFill="1" applyBorder="1" applyAlignment="1"/>
    <xf numFmtId="2" fontId="14" fillId="0" borderId="11" xfId="0" applyNumberFormat="1" applyFont="1" applyFill="1" applyBorder="1" applyAlignment="1"/>
    <xf numFmtId="0" fontId="31" fillId="0" borderId="0" xfId="0" applyFont="1" applyFill="1" applyBorder="1" applyAlignment="1">
      <alignment horizontal="center"/>
    </xf>
    <xf numFmtId="2" fontId="14" fillId="0" borderId="11" xfId="0" applyNumberFormat="1" applyFont="1" applyFill="1" applyBorder="1" applyAlignment="1">
      <alignment horizontal="left"/>
    </xf>
    <xf numFmtId="2" fontId="14" fillId="0" borderId="0" xfId="0" applyNumberFormat="1" applyFont="1" applyFill="1" applyBorder="1" applyAlignment="1"/>
    <xf numFmtId="0" fontId="14" fillId="0" borderId="0" xfId="0" applyFont="1" applyFill="1" applyBorder="1" applyAlignment="1"/>
    <xf numFmtId="0" fontId="30" fillId="0" borderId="0" xfId="0" applyFont="1" applyFill="1" applyBorder="1"/>
    <xf numFmtId="0" fontId="14" fillId="0" borderId="19" xfId="0" applyFont="1" applyFill="1" applyBorder="1"/>
    <xf numFmtId="0" fontId="14" fillId="0" borderId="16" xfId="0" applyFont="1" applyFill="1" applyBorder="1" applyAlignment="1">
      <alignment horizontal="center"/>
    </xf>
    <xf numFmtId="0" fontId="14" fillId="0" borderId="0" xfId="0" applyFont="1" applyFill="1" applyBorder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14" fillId="0" borderId="10" xfId="0" applyFont="1" applyFill="1" applyBorder="1"/>
    <xf numFmtId="1" fontId="14" fillId="0" borderId="1" xfId="0" applyNumberFormat="1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/>
    </xf>
    <xf numFmtId="0" fontId="17" fillId="0" borderId="22" xfId="0" applyFont="1" applyFill="1" applyBorder="1" applyAlignment="1">
      <alignment horizontal="center" vertical="center"/>
    </xf>
    <xf numFmtId="1" fontId="4" fillId="0" borderId="0" xfId="3" applyNumberFormat="1" applyFont="1" applyFill="1" applyAlignment="1">
      <alignment vertical="top"/>
    </xf>
    <xf numFmtId="1" fontId="4" fillId="0" borderId="0" xfId="3" applyNumberFormat="1" applyFont="1" applyFill="1" applyAlignment="1">
      <alignment horizontal="left" vertical="top"/>
    </xf>
    <xf numFmtId="1" fontId="4" fillId="0" borderId="19" xfId="3" applyNumberFormat="1" applyFont="1" applyFill="1" applyBorder="1" applyAlignment="1">
      <alignment vertical="top"/>
    </xf>
    <xf numFmtId="1" fontId="4" fillId="0" borderId="20" xfId="3" applyNumberFormat="1" applyFont="1" applyFill="1" applyBorder="1" applyAlignment="1">
      <alignment vertical="top"/>
    </xf>
    <xf numFmtId="0" fontId="14" fillId="0" borderId="15" xfId="0" applyFont="1" applyFill="1" applyBorder="1" applyAlignment="1">
      <alignment vertical="center"/>
    </xf>
    <xf numFmtId="0" fontId="14" fillId="0" borderId="20" xfId="0" applyFont="1" applyFill="1" applyBorder="1"/>
    <xf numFmtId="0" fontId="16" fillId="0" borderId="0" xfId="0" applyFont="1" applyFill="1"/>
    <xf numFmtId="0" fontId="22" fillId="0" borderId="30" xfId="0" applyFont="1" applyFill="1" applyBorder="1" applyAlignment="1">
      <alignment vertical="center"/>
    </xf>
    <xf numFmtId="0" fontId="22" fillId="0" borderId="31" xfId="0" applyFont="1" applyFill="1" applyBorder="1" applyAlignment="1">
      <alignment vertical="center"/>
    </xf>
    <xf numFmtId="0" fontId="22" fillId="0" borderId="32" xfId="0" applyFont="1" applyFill="1" applyBorder="1" applyAlignment="1">
      <alignment vertical="center"/>
    </xf>
    <xf numFmtId="0" fontId="22" fillId="0" borderId="14" xfId="0" applyFont="1" applyFill="1" applyBorder="1" applyAlignment="1">
      <alignment vertical="center"/>
    </xf>
    <xf numFmtId="0" fontId="22" fillId="0" borderId="33" xfId="0" applyFont="1" applyFill="1" applyBorder="1" applyAlignment="1">
      <alignment vertical="center"/>
    </xf>
    <xf numFmtId="0" fontId="22" fillId="0" borderId="34" xfId="0" applyFont="1" applyFill="1" applyBorder="1" applyAlignment="1">
      <alignment vertical="center"/>
    </xf>
    <xf numFmtId="0" fontId="22" fillId="0" borderId="15" xfId="0" applyFont="1" applyFill="1" applyBorder="1" applyAlignment="1">
      <alignment vertical="center"/>
    </xf>
    <xf numFmtId="0" fontId="22" fillId="0" borderId="35" xfId="0" applyFont="1" applyFill="1" applyBorder="1" applyAlignment="1">
      <alignment vertical="center"/>
    </xf>
    <xf numFmtId="0" fontId="20" fillId="0" borderId="0" xfId="0" applyFont="1" applyFill="1" applyAlignment="1">
      <alignment vertical="center"/>
    </xf>
    <xf numFmtId="0" fontId="34" fillId="0" borderId="0" xfId="0" applyFont="1" applyFill="1"/>
    <xf numFmtId="2" fontId="35" fillId="0" borderId="11" xfId="0" applyNumberFormat="1" applyFont="1" applyFill="1" applyBorder="1"/>
    <xf numFmtId="0" fontId="36" fillId="0" borderId="0" xfId="0" applyFont="1" applyFill="1" applyAlignment="1">
      <alignment horizontal="left" wrapText="1"/>
    </xf>
    <xf numFmtId="0" fontId="34" fillId="0" borderId="0" xfId="0" applyFont="1" applyFill="1" applyAlignment="1">
      <alignment horizontal="left" wrapText="1"/>
    </xf>
    <xf numFmtId="0" fontId="7" fillId="0" borderId="0" xfId="0" applyFont="1" applyFill="1" applyAlignment="1">
      <alignment horizontal="left" vertical="top"/>
    </xf>
    <xf numFmtId="0" fontId="34" fillId="0" borderId="0" xfId="0" applyFont="1" applyFill="1" applyAlignment="1">
      <alignment vertical="top" wrapText="1"/>
    </xf>
    <xf numFmtId="0" fontId="34" fillId="0" borderId="0" xfId="0" applyFont="1" applyFill="1" applyAlignment="1">
      <alignment vertical="top"/>
    </xf>
    <xf numFmtId="0" fontId="36" fillId="0" borderId="0" xfId="0" applyFont="1" applyFill="1" applyAlignment="1">
      <alignment vertical="top" wrapText="1"/>
    </xf>
    <xf numFmtId="0" fontId="34" fillId="0" borderId="1" xfId="0" applyFont="1" applyFill="1" applyBorder="1" applyAlignment="1">
      <alignment horizontal="center"/>
    </xf>
    <xf numFmtId="0" fontId="34" fillId="0" borderId="10" xfId="0" applyFont="1" applyFill="1" applyBorder="1" applyAlignment="1">
      <alignment horizontal="center" vertical="center"/>
    </xf>
    <xf numFmtId="0" fontId="34" fillId="0" borderId="11" xfId="0" applyFont="1" applyFill="1" applyBorder="1"/>
    <xf numFmtId="0" fontId="34" fillId="0" borderId="12" xfId="0" applyFont="1" applyFill="1" applyBorder="1"/>
    <xf numFmtId="0" fontId="34" fillId="0" borderId="11" xfId="0" applyFont="1" applyFill="1" applyBorder="1" applyAlignment="1"/>
    <xf numFmtId="0" fontId="34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Border="1"/>
    <xf numFmtId="0" fontId="34" fillId="0" borderId="0" xfId="0" applyFont="1" applyFill="1" applyBorder="1" applyAlignment="1"/>
    <xf numFmtId="2" fontId="35" fillId="0" borderId="0" xfId="0" applyNumberFormat="1" applyFont="1" applyFill="1" applyBorder="1"/>
    <xf numFmtId="0" fontId="16" fillId="0" borderId="0" xfId="0" applyFont="1" applyFill="1" applyAlignment="1">
      <alignment horizontal="left"/>
    </xf>
    <xf numFmtId="2" fontId="20" fillId="0" borderId="11" xfId="0" applyNumberFormat="1" applyFont="1" applyFill="1" applyBorder="1" applyAlignment="1"/>
    <xf numFmtId="2" fontId="20" fillId="0" borderId="11" xfId="0" applyNumberFormat="1" applyFont="1" applyFill="1" applyBorder="1" applyAlignment="1">
      <alignment horizontal="left"/>
    </xf>
    <xf numFmtId="0" fontId="33" fillId="0" borderId="0" xfId="0" applyFont="1" applyFill="1" applyBorder="1"/>
    <xf numFmtId="2" fontId="12" fillId="0" borderId="0" xfId="0" applyNumberFormat="1" applyFont="1" applyFill="1" applyAlignment="1">
      <alignment horizontal="center"/>
    </xf>
    <xf numFmtId="1" fontId="4" fillId="0" borderId="0" xfId="3" applyNumberFormat="1" applyFill="1" applyAlignment="1">
      <alignment vertical="top"/>
    </xf>
    <xf numFmtId="0" fontId="20" fillId="0" borderId="0" xfId="0" applyFont="1" applyFill="1" applyAlignment="1">
      <alignment horizontal="left" vertical="top"/>
    </xf>
    <xf numFmtId="1" fontId="14" fillId="0" borderId="0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22" fillId="0" borderId="0" xfId="0" applyFont="1" applyFill="1" applyBorder="1" applyAlignment="1">
      <alignment horizontal="left"/>
    </xf>
    <xf numFmtId="0" fontId="32" fillId="0" borderId="0" xfId="0" applyFont="1" applyFill="1"/>
    <xf numFmtId="0" fontId="32" fillId="0" borderId="0" xfId="0" applyFont="1" applyFill="1" applyBorder="1"/>
    <xf numFmtId="0" fontId="15" fillId="0" borderId="0" xfId="0" applyFont="1" applyFill="1"/>
    <xf numFmtId="0" fontId="40" fillId="0" borderId="0" xfId="0" applyFont="1" applyFill="1"/>
    <xf numFmtId="0" fontId="36" fillId="0" borderId="0" xfId="0" applyFont="1" applyFill="1" applyBorder="1" applyAlignment="1">
      <alignment horizontal="left"/>
    </xf>
    <xf numFmtId="0" fontId="35" fillId="0" borderId="0" xfId="0" applyFont="1" applyFill="1" applyBorder="1" applyAlignment="1">
      <alignment horizontal="center" vertical="center"/>
    </xf>
    <xf numFmtId="0" fontId="36" fillId="0" borderId="0" xfId="0" applyFont="1" applyFill="1" applyBorder="1"/>
    <xf numFmtId="0" fontId="36" fillId="0" borderId="0" xfId="0" applyFont="1" applyFill="1"/>
    <xf numFmtId="0" fontId="39" fillId="0" borderId="0" xfId="0" applyFont="1" applyFill="1"/>
    <xf numFmtId="0" fontId="38" fillId="0" borderId="0" xfId="0" applyFont="1" applyFill="1"/>
    <xf numFmtId="0" fontId="13" fillId="0" borderId="0" xfId="0" applyFont="1" applyFill="1" applyAlignment="1">
      <alignment horizontal="left"/>
    </xf>
    <xf numFmtId="0" fontId="14" fillId="0" borderId="0" xfId="0" applyFont="1" applyFill="1" applyAlignment="1">
      <alignment horizontal="center" vertical="top" wrapText="1"/>
    </xf>
    <xf numFmtId="0" fontId="14" fillId="0" borderId="19" xfId="0" applyFont="1" applyFill="1" applyBorder="1" applyAlignment="1">
      <alignment vertical="top" wrapText="1"/>
    </xf>
    <xf numFmtId="0" fontId="14" fillId="0" borderId="20" xfId="0" applyFont="1" applyFill="1" applyBorder="1" applyAlignment="1">
      <alignment vertical="top" wrapText="1"/>
    </xf>
    <xf numFmtId="0" fontId="37" fillId="0" borderId="0" xfId="0" applyFont="1" applyFill="1" applyAlignment="1">
      <alignment horizontal="left"/>
    </xf>
    <xf numFmtId="2" fontId="41" fillId="0" borderId="0" xfId="0" applyNumberFormat="1" applyFont="1" applyFill="1" applyAlignment="1">
      <alignment horizontal="left"/>
    </xf>
    <xf numFmtId="0" fontId="32" fillId="0" borderId="0" xfId="0" applyFont="1" applyFill="1" applyAlignment="1">
      <alignment vertical="top" wrapText="1"/>
    </xf>
    <xf numFmtId="0" fontId="32" fillId="0" borderId="0" xfId="0" applyFont="1" applyFill="1" applyAlignment="1">
      <alignment horizontal="center" vertical="top" wrapText="1"/>
    </xf>
    <xf numFmtId="0" fontId="32" fillId="0" borderId="0" xfId="0" applyFont="1" applyFill="1" applyBorder="1" applyAlignment="1">
      <alignment horizontal="left" vertical="center"/>
    </xf>
    <xf numFmtId="0" fontId="14" fillId="0" borderId="21" xfId="0" applyFont="1" applyFill="1" applyBorder="1" applyAlignment="1"/>
    <xf numFmtId="0" fontId="14" fillId="0" borderId="22" xfId="0" applyFont="1" applyFill="1" applyBorder="1" applyAlignment="1"/>
    <xf numFmtId="0" fontId="14" fillId="0" borderId="23" xfId="0" applyFont="1" applyFill="1" applyBorder="1" applyAlignment="1"/>
    <xf numFmtId="0" fontId="44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right"/>
    </xf>
    <xf numFmtId="0" fontId="17" fillId="0" borderId="10" xfId="0" applyFont="1" applyFill="1" applyBorder="1" applyAlignment="1">
      <alignment horizontal="left" vertical="center"/>
    </xf>
    <xf numFmtId="2" fontId="26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/>
    </xf>
    <xf numFmtId="0" fontId="47" fillId="0" borderId="0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right"/>
    </xf>
    <xf numFmtId="2" fontId="22" fillId="0" borderId="0" xfId="0" applyNumberFormat="1" applyFont="1" applyFill="1" applyBorder="1" applyAlignment="1">
      <alignment horizontal="center"/>
    </xf>
    <xf numFmtId="0" fontId="47" fillId="0" borderId="0" xfId="0" applyFont="1" applyFill="1" applyBorder="1" applyAlignment="1">
      <alignment horizontal="center" vertical="center"/>
    </xf>
    <xf numFmtId="0" fontId="49" fillId="0" borderId="10" xfId="0" applyFont="1" applyFill="1" applyBorder="1" applyAlignment="1">
      <alignment horizontal="center" vertical="center"/>
    </xf>
    <xf numFmtId="2" fontId="26" fillId="0" borderId="0" xfId="0" applyNumberFormat="1" applyFont="1" applyFill="1" applyBorder="1" applyAlignment="1">
      <alignment horizontal="left" vertical="center"/>
    </xf>
    <xf numFmtId="0" fontId="50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vertical="top"/>
    </xf>
    <xf numFmtId="0" fontId="5" fillId="0" borderId="0" xfId="0" applyFont="1" applyFill="1"/>
    <xf numFmtId="0" fontId="51" fillId="0" borderId="11" xfId="0" applyFont="1" applyFill="1" applyBorder="1"/>
    <xf numFmtId="0" fontId="15" fillId="0" borderId="0" xfId="0" applyFont="1" applyFill="1" applyAlignment="1">
      <alignment horizontal="center"/>
    </xf>
    <xf numFmtId="0" fontId="20" fillId="0" borderId="0" xfId="0" applyFont="1" applyFill="1" applyAlignment="1">
      <alignment wrapText="1"/>
    </xf>
    <xf numFmtId="0" fontId="20" fillId="0" borderId="0" xfId="0" applyFont="1" applyFill="1" applyBorder="1" applyAlignment="1">
      <alignment vertical="top" wrapText="1"/>
    </xf>
    <xf numFmtId="0" fontId="52" fillId="0" borderId="0" xfId="0" applyFont="1" applyFill="1"/>
    <xf numFmtId="0" fontId="49" fillId="0" borderId="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/>
    </xf>
    <xf numFmtId="0" fontId="53" fillId="0" borderId="11" xfId="0" applyFont="1" applyFill="1" applyBorder="1" applyAlignment="1">
      <alignment horizontal="right"/>
    </xf>
    <xf numFmtId="2" fontId="53" fillId="0" borderId="11" xfId="0" applyNumberFormat="1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15" fillId="0" borderId="10" xfId="0" applyFont="1" applyFill="1" applyBorder="1" applyAlignment="1">
      <alignment horizontal="center" vertical="center"/>
    </xf>
    <xf numFmtId="0" fontId="32" fillId="0" borderId="11" xfId="0" applyFont="1" applyFill="1" applyBorder="1"/>
    <xf numFmtId="0" fontId="32" fillId="0" borderId="12" xfId="0" applyFont="1" applyFill="1" applyBorder="1"/>
    <xf numFmtId="2" fontId="32" fillId="0" borderId="11" xfId="0" applyNumberFormat="1" applyFont="1" applyFill="1" applyBorder="1"/>
    <xf numFmtId="0" fontId="15" fillId="0" borderId="0" xfId="0" applyFont="1" applyFill="1" applyBorder="1" applyAlignment="1">
      <alignment horizontal="left"/>
    </xf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top" wrapText="1"/>
    </xf>
    <xf numFmtId="0" fontId="8" fillId="0" borderId="0" xfId="0" applyFont="1" applyFill="1" applyAlignment="1">
      <alignment horizontal="left" wrapText="1"/>
    </xf>
    <xf numFmtId="0" fontId="20" fillId="0" borderId="0" xfId="0" applyFont="1" applyFill="1" applyAlignment="1">
      <alignment horizontal="left"/>
    </xf>
    <xf numFmtId="0" fontId="48" fillId="0" borderId="0" xfId="0" applyFont="1" applyFill="1"/>
    <xf numFmtId="0" fontId="14" fillId="0" borderId="12" xfId="0" applyFont="1" applyFill="1" applyBorder="1" applyAlignment="1">
      <alignment horizontal="left"/>
    </xf>
    <xf numFmtId="2" fontId="14" fillId="0" borderId="12" xfId="0" applyNumberFormat="1" applyFont="1" applyFill="1" applyBorder="1" applyAlignment="1">
      <alignment horizontal="left"/>
    </xf>
    <xf numFmtId="0" fontId="20" fillId="0" borderId="0" xfId="0" applyFont="1" applyFill="1" applyAlignment="1">
      <alignment vertical="top"/>
    </xf>
    <xf numFmtId="0" fontId="20" fillId="0" borderId="1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right"/>
    </xf>
    <xf numFmtId="2" fontId="20" fillId="0" borderId="12" xfId="0" applyNumberFormat="1" applyFont="1" applyFill="1" applyBorder="1" applyAlignment="1">
      <alignment horizontal="center"/>
    </xf>
    <xf numFmtId="0" fontId="42" fillId="0" borderId="0" xfId="0" applyFont="1" applyFill="1" applyAlignment="1">
      <alignment horizontal="left" vertical="center" indent="5"/>
    </xf>
    <xf numFmtId="0" fontId="32" fillId="0" borderId="0" xfId="0" applyFont="1" applyFill="1" applyAlignment="1">
      <alignment vertical="center"/>
    </xf>
    <xf numFmtId="0" fontId="32" fillId="0" borderId="0" xfId="0" applyFont="1" applyFill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43" fillId="0" borderId="0" xfId="0" applyFont="1" applyFill="1" applyAlignment="1">
      <alignment horizontal="left" vertical="center" indent="5"/>
    </xf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1" fontId="14" fillId="0" borderId="29" xfId="0" applyNumberFormat="1" applyFont="1" applyFill="1" applyBorder="1" applyAlignment="1">
      <alignment horizontal="center"/>
    </xf>
    <xf numFmtId="0" fontId="37" fillId="0" borderId="0" xfId="0" applyFont="1" applyFill="1" applyAlignment="1">
      <alignment horizontal="justify" vertical="center"/>
    </xf>
    <xf numFmtId="0" fontId="45" fillId="0" borderId="11" xfId="0" applyFont="1" applyFill="1" applyBorder="1"/>
    <xf numFmtId="0" fontId="14" fillId="0" borderId="0" xfId="0" applyFont="1" applyFill="1" applyAlignment="1">
      <alignment horizontal="left"/>
    </xf>
    <xf numFmtId="2" fontId="15" fillId="0" borderId="0" xfId="0" applyNumberFormat="1" applyFont="1" applyFill="1" applyAlignment="1">
      <alignment horizontal="center" vertical="center"/>
    </xf>
    <xf numFmtId="0" fontId="14" fillId="0" borderId="4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wrapText="1"/>
    </xf>
    <xf numFmtId="0" fontId="14" fillId="0" borderId="0" xfId="0" applyFont="1" applyFill="1" applyBorder="1" applyAlignment="1">
      <alignment horizontal="left" wrapText="1"/>
    </xf>
    <xf numFmtId="0" fontId="14" fillId="0" borderId="0" xfId="0" applyFont="1" applyFill="1" applyAlignment="1">
      <alignment vertical="top" wrapText="1"/>
    </xf>
    <xf numFmtId="0" fontId="14" fillId="0" borderId="4" xfId="0" applyFont="1" applyFill="1" applyBorder="1" applyAlignment="1">
      <alignment horizontal="right"/>
    </xf>
    <xf numFmtId="0" fontId="20" fillId="0" borderId="12" xfId="0" applyFont="1" applyFill="1" applyBorder="1" applyAlignment="1">
      <alignment horizontal="center"/>
    </xf>
    <xf numFmtId="2" fontId="14" fillId="0" borderId="4" xfId="0" applyNumberFormat="1" applyFont="1" applyFill="1" applyBorder="1" applyAlignment="1">
      <alignment horizontal="center"/>
    </xf>
    <xf numFmtId="2" fontId="7" fillId="0" borderId="0" xfId="0" applyNumberFormat="1" applyFont="1" applyFill="1"/>
    <xf numFmtId="2" fontId="52" fillId="0" borderId="0" xfId="0" applyNumberFormat="1" applyFont="1" applyFill="1" applyAlignment="1">
      <alignment vertical="top"/>
    </xf>
    <xf numFmtId="0" fontId="20" fillId="0" borderId="0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0" fontId="54" fillId="0" borderId="10" xfId="0" applyFont="1" applyFill="1" applyBorder="1" applyAlignment="1">
      <alignment horizontal="center" vertical="center"/>
    </xf>
    <xf numFmtId="0" fontId="13" fillId="0" borderId="11" xfId="0" applyFont="1" applyFill="1" applyBorder="1"/>
    <xf numFmtId="2" fontId="20" fillId="0" borderId="0" xfId="0" applyNumberFormat="1" applyFont="1" applyFill="1" applyAlignment="1">
      <alignment horizontal="left"/>
    </xf>
    <xf numFmtId="0" fontId="32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top" wrapText="1"/>
    </xf>
    <xf numFmtId="0" fontId="16" fillId="0" borderId="0" xfId="0" applyFont="1" applyFill="1" applyBorder="1" applyAlignment="1">
      <alignment horizontal="left" wrapText="1"/>
    </xf>
    <xf numFmtId="0" fontId="16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wrapText="1"/>
    </xf>
    <xf numFmtId="0" fontId="14" fillId="0" borderId="0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left" vertical="top" wrapText="1"/>
    </xf>
    <xf numFmtId="0" fontId="14" fillId="0" borderId="0" xfId="0" applyFont="1" applyFill="1" applyAlignment="1">
      <alignment horizontal="left"/>
    </xf>
    <xf numFmtId="0" fontId="20" fillId="0" borderId="0" xfId="0" applyFont="1" applyFill="1" applyAlignment="1">
      <alignment horizontal="left" vertical="top" wrapText="1"/>
    </xf>
    <xf numFmtId="2" fontId="21" fillId="0" borderId="0" xfId="0" applyNumberFormat="1" applyFont="1" applyFill="1" applyAlignment="1">
      <alignment horizontal="left"/>
    </xf>
    <xf numFmtId="0" fontId="14" fillId="0" borderId="2" xfId="0" applyFont="1" applyFill="1" applyBorder="1" applyAlignment="1">
      <alignment wrapText="1"/>
    </xf>
    <xf numFmtId="0" fontId="20" fillId="0" borderId="0" xfId="0" applyFont="1" applyFill="1" applyAlignment="1">
      <alignment horizontal="left"/>
    </xf>
    <xf numFmtId="2" fontId="14" fillId="0" borderId="11" xfId="0" applyNumberFormat="1" applyFont="1" applyFill="1" applyBorder="1" applyAlignment="1">
      <alignment horizontal="center"/>
    </xf>
    <xf numFmtId="2" fontId="14" fillId="0" borderId="12" xfId="0" applyNumberFormat="1" applyFont="1" applyFill="1" applyBorder="1" applyAlignment="1">
      <alignment horizontal="center"/>
    </xf>
    <xf numFmtId="2" fontId="15" fillId="0" borderId="0" xfId="0" applyNumberFormat="1" applyFont="1" applyFill="1" applyBorder="1" applyAlignment="1">
      <alignment horizontal="left" vertical="center"/>
    </xf>
    <xf numFmtId="0" fontId="32" fillId="0" borderId="19" xfId="0" applyFont="1" applyFill="1" applyBorder="1" applyAlignment="1">
      <alignment horizontal="center"/>
    </xf>
    <xf numFmtId="0" fontId="32" fillId="0" borderId="20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4" fillId="0" borderId="20" xfId="0" applyFont="1" applyFill="1" applyBorder="1" applyAlignment="1">
      <alignment horizontal="center"/>
    </xf>
    <xf numFmtId="0" fontId="32" fillId="0" borderId="0" xfId="0" applyFont="1" applyFill="1" applyAlignment="1">
      <alignment horizontal="center" wrapText="1"/>
    </xf>
    <xf numFmtId="0" fontId="15" fillId="0" borderId="0" xfId="0" applyFont="1" applyFill="1" applyAlignment="1">
      <alignment horizontal="left" vertical="top" wrapText="1"/>
    </xf>
    <xf numFmtId="0" fontId="14" fillId="0" borderId="17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2" fontId="20" fillId="0" borderId="0" xfId="0" applyNumberFormat="1" applyFont="1" applyFill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13" fillId="0" borderId="0" xfId="0" applyFont="1" applyFill="1" applyAlignment="1">
      <alignment horizontal="left" vertical="center" wrapText="1"/>
    </xf>
    <xf numFmtId="0" fontId="8" fillId="0" borderId="12" xfId="0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left" vertical="top" wrapText="1"/>
    </xf>
    <xf numFmtId="0" fontId="8" fillId="0" borderId="17" xfId="0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2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8" fillId="0" borderId="10" xfId="0" applyFont="1" applyFill="1" applyBorder="1" applyAlignment="1">
      <alignment horizontal="right" vertical="center"/>
    </xf>
    <xf numFmtId="0" fontId="8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center" vertical="top" wrapText="1"/>
    </xf>
  </cellXfs>
  <cellStyles count="136">
    <cellStyle name="Answer Codes" xfId="4" xr:uid="{00000000-0005-0000-0000-000000000000}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Module title" xfId="5" xr:uid="{00000000-0005-0000-0000-00007F000000}"/>
    <cellStyle name="Normal" xfId="0" builtinId="0"/>
    <cellStyle name="Normal 2" xfId="3" xr:uid="{00000000-0005-0000-0000-000081000000}"/>
    <cellStyle name="Normal 2 2 2" xfId="7" xr:uid="{00000000-0005-0000-0000-000082000000}"/>
    <cellStyle name="Normal 3 2" xfId="8" xr:uid="{00000000-0005-0000-0000-000083000000}"/>
    <cellStyle name="Normal 4" xfId="65" xr:uid="{00000000-0005-0000-0000-000084000000}"/>
    <cellStyle name="Normal 7 2" xfId="1" xr:uid="{00000000-0005-0000-0000-000085000000}"/>
    <cellStyle name="Questions &amp; instructions" xfId="2" xr:uid="{00000000-0005-0000-0000-000086000000}"/>
    <cellStyle name="Suppl Instructions" xfId="6" xr:uid="{00000000-0005-0000-0000-000087000000}"/>
  </cellStyles>
  <dxfs count="0"/>
  <tableStyles count="0" defaultTableStyle="TableStyleMedium2" defaultPivotStyle="PivotStyleLight16"/>
  <colors>
    <mruColors>
      <color rgb="FFD6BBEB"/>
      <color rgb="FFFF00FF"/>
      <color rgb="FFCC00CC"/>
      <color rgb="FFFF3399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/D/Users/autah/Downloads/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1) HOUSEHOLD ROSTER"/>
      <sheetName val="TABLE OF CONTENTS"/>
      <sheetName val="upper HHROSTERINFO"/>
      <sheetName val="(2) MIGRATION"/>
      <sheetName val="(3) DWELLING - A"/>
      <sheetName val="(3) DWELLING... - B"/>
      <sheetName val="(3) DWELLING... - C"/>
      <sheetName val="(4) EDUCATION - A "/>
      <sheetName val="(4) EDUCATION - B "/>
      <sheetName val="(5) HEALTH - A"/>
      <sheetName val="(5) HEALTH - B"/>
      <sheetName val="(6) FERTILITY - A "/>
      <sheetName val="(6) FERTILITY -  B "/>
      <sheetName val="(7) LABOUR - A"/>
      <sheetName val="(7) LABOUR - B"/>
      <sheetName val="(7) LABOUR -  C"/>
      <sheetName val="LABOUR-D"/>
      <sheetName val="(8) TRANSFERS... - A , B "/>
      <sheetName val="(8) TRANSFERS... - C"/>
      <sheetName val="(9) SUBJECTIVE POVERTY"/>
      <sheetName val="(11) NONFOOD - A , B , C"/>
      <sheetName val="(12) AGRICULTURE - A1 to A3"/>
      <sheetName val="(12) AGRICULTURE -B"/>
      <sheetName val="(12) AGRICULTURE - C"/>
      <sheetName val="(12) AGRICULTURE - D"/>
      <sheetName val="(12) AGRICULTURE - E&amp;F"/>
      <sheetName val="(13) NONFARM - A "/>
      <sheetName val="(13) NONFARM- B"/>
      <sheetName val="(13) NONFARM - C"/>
      <sheetName val="(13) NONFARM - D"/>
      <sheetName val="(13) NONFARM - E "/>
      <sheetName val="(13) NONFARM - A , B , C"/>
      <sheetName val="(13) NONFARM - D , E"/>
      <sheetName val="(14) OTHER INCOME"/>
      <sheetName val="(15) ANTHROPOM"/>
      <sheetName val="(15) ANTHROPOM-A"/>
      <sheetName val="(15) ANTHROPOM-B"/>
      <sheetName val="FLAP OF HH MEMBERS"/>
      <sheetName val="CONTROL SHEET"/>
      <sheetName val="ROSTER INFORMATION"/>
      <sheetName val="(11) NONFOOD - A "/>
      <sheetName val="(11) NONFOOD - B"/>
      <sheetName val="(11) NONFOOD - C"/>
      <sheetName val="(13) NONFARM- B&amp;c"/>
      <sheetName val="COVER"/>
      <sheetName val="HH_ROSTER_INFO"/>
      <sheetName val="(3) DWELLING - B"/>
      <sheetName val="(3) DWELLING - C"/>
      <sheetName val="(7) LABOUR - C"/>
      <sheetName val="LABOUR - D"/>
      <sheetName val="(8) TRANSFERS - A , B "/>
      <sheetName val="(8) TRANSFERS - C"/>
      <sheetName val="SECTION 2 &amp; PANEL INFORMATION"/>
      <sheetName val="(12) AGRICULTURE - B"/>
      <sheetName val="(12) AGRICULTURE - E &amp; F"/>
      <sheetName val="(13) NONFARM- B &amp; C"/>
      <sheetName val="(15) ANTHROPOMETRIC - A"/>
      <sheetName val="(15) ANTHROPOMETRIC - B"/>
      <sheetName val="COUNTRY, DISTRICT CODES"/>
      <sheetName val="CROP CODES"/>
      <sheetName val="(13) UPPER NONFARM - A "/>
      <sheetName val="(13) UPPER NONFARM- B &amp; C"/>
      <sheetName val="(13) UPPER NONFARM - D"/>
      <sheetName val="(13) UPPER NONFARM - E "/>
      <sheetName val="Instructions"/>
      <sheetName val="1. HH ROSTER"/>
      <sheetName val="2. PLOT ROSTER"/>
      <sheetName val="3. PLOT ROSTER"/>
      <sheetName val="3. PLOT FLAP"/>
      <sheetName val="4. CROPS BY PLOT"/>
      <sheetName val="4. CROPS FLAP"/>
      <sheetName val="5. CROPS - HOUSEHOLD TOTALS"/>
      <sheetName val="CROPS - HOUSEHOLD FLAP"/>
      <sheetName val="6. PERMANENT CROPS BY PLOT"/>
      <sheetName val="7. PERMANENT CROPS - TOTAL"/>
      <sheetName val="8. OUTGROWERS"/>
      <sheetName val="9. BY-PRODUCTS"/>
      <sheetName val="10A. LIVESTOCK"/>
      <sheetName val="10B. LIVESTOCK BY-PRODUCTS"/>
      <sheetName val="11. FARM IMPLEMENTS"/>
      <sheetName val="12. FISHERY"/>
      <sheetName val="13. EXTENSION"/>
      <sheetName val="NETWORK ROSTER"/>
    </sheetNames>
    <sheetDataSet>
      <sheetData sheetId="0" refreshError="1">
        <row r="1">
          <cell r="B1" t="str">
            <v>MODULE 1: PERBERJA FAMILJARE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121"/>
  <sheetViews>
    <sheetView showGridLines="0" topLeftCell="A28" zoomScale="130" zoomScaleNormal="130" zoomScalePageLayoutView="85" workbookViewId="0">
      <selection activeCell="B33" sqref="B33:U38"/>
    </sheetView>
  </sheetViews>
  <sheetFormatPr defaultColWidth="8.6328125" defaultRowHeight="11.5" x14ac:dyDescent="0.35"/>
  <cols>
    <col min="1" max="1" width="8.81640625" style="103" customWidth="1"/>
    <col min="2" max="21" width="3.6328125" style="66" customWidth="1"/>
    <col min="22" max="25" width="3.6328125" style="101" customWidth="1"/>
    <col min="26" max="27" width="3.6328125" style="66" customWidth="1"/>
    <col min="28" max="16384" width="8.6328125" style="66"/>
  </cols>
  <sheetData>
    <row r="1" spans="1:25" s="35" customFormat="1" ht="18.75" customHeight="1" x14ac:dyDescent="0.35">
      <c r="B1" s="34" t="s">
        <v>50</v>
      </c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</row>
    <row r="2" spans="1:25" s="5" customFormat="1" ht="14.5" x14ac:dyDescent="0.35">
      <c r="A2" s="6"/>
      <c r="B2" s="98" t="s">
        <v>476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</row>
    <row r="3" spans="1:25" s="5" customFormat="1" ht="14.5" x14ac:dyDescent="0.35">
      <c r="A3" s="6"/>
      <c r="B3" s="98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25" s="5" customFormat="1" ht="14.5" x14ac:dyDescent="0.35">
      <c r="A4" s="80">
        <v>1.01</v>
      </c>
      <c r="B4" s="81" t="s">
        <v>187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25" s="5" customFormat="1" ht="14.5" x14ac:dyDescent="0.35">
      <c r="A5" s="80"/>
      <c r="B5" s="82"/>
      <c r="C5" s="83"/>
      <c r="D5" s="83"/>
      <c r="E5" s="83"/>
      <c r="F5" s="83"/>
      <c r="G5" s="83"/>
      <c r="H5" s="6"/>
      <c r="I5" s="6"/>
      <c r="J5" s="39" t="s">
        <v>56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25" s="5" customFormat="1" ht="14.5" x14ac:dyDescent="0.35">
      <c r="A6" s="80"/>
      <c r="B6" s="81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5" customFormat="1" ht="14.5" x14ac:dyDescent="0.35">
      <c r="A7" s="80">
        <v>1.02</v>
      </c>
      <c r="B7" s="81" t="s">
        <v>188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25" s="5" customFormat="1" ht="14.5" x14ac:dyDescent="0.35">
      <c r="A8" s="80"/>
      <c r="B8" s="81"/>
      <c r="C8" s="84">
        <v>1</v>
      </c>
      <c r="D8" s="12" t="s">
        <v>13</v>
      </c>
      <c r="E8" s="12"/>
      <c r="F8" s="79"/>
      <c r="G8" s="12"/>
      <c r="H8" s="13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s="5" customFormat="1" ht="14.5" x14ac:dyDescent="0.35">
      <c r="A9" s="80"/>
      <c r="B9" s="81"/>
      <c r="C9" s="84">
        <v>2</v>
      </c>
      <c r="D9" s="12" t="s">
        <v>0</v>
      </c>
      <c r="E9" s="12" t="s">
        <v>1</v>
      </c>
      <c r="F9" s="12" t="s">
        <v>51</v>
      </c>
      <c r="G9" s="12"/>
      <c r="H9" s="13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s="5" customFormat="1" ht="14.5" x14ac:dyDescent="0.35">
      <c r="A10" s="80"/>
      <c r="B10" s="81"/>
      <c r="C10" s="1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s="5" customFormat="1" ht="14.5" x14ac:dyDescent="0.35">
      <c r="A11" s="78"/>
      <c r="B11" s="143" t="s">
        <v>475</v>
      </c>
      <c r="C11" s="1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s="5" customFormat="1" ht="14.25" customHeight="1" x14ac:dyDescent="0.3">
      <c r="A12" s="18">
        <v>1.03</v>
      </c>
      <c r="B12" s="251" t="s">
        <v>423</v>
      </c>
      <c r="C12" s="251"/>
      <c r="D12" s="251"/>
      <c r="E12" s="251"/>
      <c r="F12" s="251"/>
      <c r="G12" s="251"/>
      <c r="H12" s="251"/>
      <c r="I12" s="251"/>
      <c r="J12" s="251"/>
      <c r="K12" s="251"/>
      <c r="L12" s="251"/>
      <c r="M12" s="251"/>
      <c r="N12" s="251"/>
      <c r="O12" s="251"/>
      <c r="P12" s="251"/>
      <c r="Q12" s="251"/>
      <c r="R12" s="251"/>
      <c r="S12" s="251"/>
      <c r="T12" s="251"/>
      <c r="U12" s="251"/>
    </row>
    <row r="13" spans="1:25" s="5" customFormat="1" ht="14.25" customHeight="1" x14ac:dyDescent="0.35">
      <c r="A13" s="18"/>
      <c r="B13" s="251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1"/>
      <c r="T13" s="251"/>
      <c r="U13" s="251"/>
      <c r="V13" s="85"/>
    </row>
    <row r="14" spans="1:25" s="5" customFormat="1" ht="14.25" customHeight="1" x14ac:dyDescent="0.35">
      <c r="A14" s="18"/>
      <c r="B14" s="251"/>
      <c r="C14" s="251"/>
      <c r="D14" s="251"/>
      <c r="E14" s="251"/>
      <c r="F14" s="251"/>
      <c r="G14" s="251"/>
      <c r="H14" s="251"/>
      <c r="I14" s="251"/>
      <c r="J14" s="251"/>
      <c r="K14" s="251"/>
      <c r="L14" s="251"/>
      <c r="M14" s="251"/>
      <c r="N14" s="251"/>
      <c r="O14" s="251"/>
      <c r="P14" s="251"/>
      <c r="Q14" s="251"/>
      <c r="R14" s="251"/>
      <c r="S14" s="251"/>
      <c r="T14" s="251"/>
      <c r="U14" s="251"/>
      <c r="V14" s="85"/>
    </row>
    <row r="15" spans="1:25" s="5" customFormat="1" ht="14.25" customHeight="1" x14ac:dyDescent="0.35">
      <c r="A15" s="18"/>
      <c r="B15" s="251"/>
      <c r="C15" s="251"/>
      <c r="D15" s="251"/>
      <c r="E15" s="251"/>
      <c r="F15" s="251"/>
      <c r="G15" s="251"/>
      <c r="H15" s="251"/>
      <c r="I15" s="251"/>
      <c r="J15" s="251"/>
      <c r="K15" s="251"/>
      <c r="L15" s="251"/>
      <c r="M15" s="251"/>
      <c r="N15" s="251"/>
      <c r="O15" s="251"/>
      <c r="P15" s="251"/>
      <c r="Q15" s="251"/>
      <c r="R15" s="251"/>
      <c r="S15" s="251"/>
      <c r="T15" s="251"/>
      <c r="U15" s="251"/>
      <c r="V15" s="85"/>
    </row>
    <row r="16" spans="1:25" s="5" customFormat="1" ht="14.25" customHeight="1" x14ac:dyDescent="0.35">
      <c r="A16" s="18"/>
      <c r="B16" s="140" t="s">
        <v>472</v>
      </c>
      <c r="L16" s="86"/>
      <c r="M16" s="86"/>
      <c r="N16" s="86"/>
      <c r="O16" s="86"/>
      <c r="P16" s="86"/>
      <c r="Q16" s="86"/>
      <c r="R16" s="86"/>
      <c r="S16" s="86"/>
      <c r="T16" s="86"/>
      <c r="U16" s="86"/>
    </row>
    <row r="17" spans="1:24" s="5" customFormat="1" ht="14.25" customHeight="1" x14ac:dyDescent="0.3">
      <c r="A17" s="18"/>
      <c r="C17" s="84">
        <v>1</v>
      </c>
      <c r="D17" s="11" t="s">
        <v>2</v>
      </c>
      <c r="E17" s="12" t="s">
        <v>13</v>
      </c>
      <c r="F17" s="12"/>
      <c r="G17" s="12"/>
      <c r="H17" s="12"/>
      <c r="I17" s="12" t="s">
        <v>1</v>
      </c>
      <c r="J17" s="87">
        <f>+A33</f>
        <v>1.04</v>
      </c>
      <c r="K17" s="12"/>
      <c r="L17" s="13"/>
      <c r="M17" s="251"/>
      <c r="N17" s="251"/>
      <c r="O17" s="251"/>
      <c r="P17" s="251"/>
      <c r="Q17" s="251"/>
      <c r="R17" s="251"/>
      <c r="S17" s="251"/>
      <c r="T17" s="251"/>
      <c r="U17" s="251"/>
      <c r="V17" s="205"/>
      <c r="W17" s="205"/>
      <c r="X17" s="205"/>
    </row>
    <row r="18" spans="1:24" s="5" customFormat="1" ht="14.25" customHeight="1" x14ac:dyDescent="0.3">
      <c r="A18" s="18"/>
      <c r="C18" s="84">
        <v>2</v>
      </c>
      <c r="D18" s="11" t="s">
        <v>2</v>
      </c>
      <c r="E18" s="12" t="s">
        <v>0</v>
      </c>
      <c r="F18" s="12"/>
      <c r="G18" s="12"/>
      <c r="H18" s="12"/>
      <c r="I18" s="12" t="s">
        <v>1</v>
      </c>
      <c r="J18" s="88" t="s">
        <v>179</v>
      </c>
      <c r="K18" s="12"/>
      <c r="L18" s="13"/>
      <c r="M18" s="251"/>
      <c r="N18" s="251"/>
      <c r="O18" s="251"/>
      <c r="P18" s="251"/>
      <c r="Q18" s="251"/>
      <c r="R18" s="251"/>
      <c r="S18" s="251"/>
      <c r="T18" s="251"/>
      <c r="U18" s="251"/>
      <c r="V18" s="205"/>
      <c r="W18" s="205"/>
      <c r="X18" s="205"/>
    </row>
    <row r="19" spans="1:24" s="5" customFormat="1" ht="14.25" customHeight="1" x14ac:dyDescent="0.35">
      <c r="A19" s="18"/>
      <c r="B19" s="86"/>
      <c r="C19" s="84">
        <v>3</v>
      </c>
      <c r="D19" s="11" t="s">
        <v>2</v>
      </c>
      <c r="E19" s="12" t="s">
        <v>180</v>
      </c>
      <c r="F19" s="12"/>
      <c r="G19" s="12"/>
      <c r="H19" s="12"/>
      <c r="I19" s="12" t="s">
        <v>1</v>
      </c>
      <c r="J19" s="88" t="s">
        <v>198</v>
      </c>
      <c r="K19" s="12"/>
      <c r="L19" s="13"/>
      <c r="M19" s="251"/>
      <c r="N19" s="251"/>
      <c r="O19" s="251"/>
      <c r="P19" s="251"/>
      <c r="Q19" s="251"/>
      <c r="R19" s="251"/>
      <c r="S19" s="251"/>
      <c r="T19" s="251"/>
      <c r="U19" s="251"/>
      <c r="V19" s="205"/>
      <c r="W19" s="205"/>
      <c r="X19" s="205"/>
    </row>
    <row r="20" spans="1:24" s="5" customFormat="1" ht="14.25" customHeight="1" x14ac:dyDescent="0.35">
      <c r="A20" s="18"/>
      <c r="B20" s="86"/>
      <c r="C20" s="86"/>
      <c r="D20" s="86"/>
      <c r="E20" s="86"/>
      <c r="F20" s="86"/>
      <c r="G20" s="86"/>
      <c r="H20" s="86"/>
    </row>
    <row r="21" spans="1:24" s="125" customFormat="1" ht="14.25" customHeight="1" x14ac:dyDescent="0.35">
      <c r="B21" s="143" t="s">
        <v>473</v>
      </c>
      <c r="C21" s="127"/>
      <c r="D21" s="127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</row>
    <row r="22" spans="1:24" s="125" customFormat="1" ht="14.25" customHeight="1" x14ac:dyDescent="0.3">
      <c r="A22" s="2" t="s">
        <v>254</v>
      </c>
      <c r="B22" s="129" t="s">
        <v>255</v>
      </c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28"/>
    </row>
    <row r="23" spans="1:24" s="125" customFormat="1" ht="14.25" customHeight="1" x14ac:dyDescent="0.3">
      <c r="A23" s="2"/>
      <c r="B23" s="131" t="s">
        <v>256</v>
      </c>
      <c r="C23" s="130"/>
      <c r="D23" s="130"/>
      <c r="E23" s="130"/>
      <c r="F23" s="130"/>
      <c r="G23" s="130"/>
      <c r="H23" s="132"/>
      <c r="I23" s="132"/>
      <c r="J23" s="132"/>
      <c r="K23" s="132"/>
      <c r="L23" s="132"/>
      <c r="M23" s="132"/>
      <c r="N23" s="132"/>
      <c r="O23" s="130"/>
      <c r="P23" s="130"/>
      <c r="Q23" s="130"/>
      <c r="R23" s="130"/>
      <c r="S23" s="130"/>
      <c r="T23" s="130"/>
      <c r="U23" s="128"/>
    </row>
    <row r="24" spans="1:24" s="125" customFormat="1" ht="14.25" customHeight="1" x14ac:dyDescent="0.3">
      <c r="A24" s="2"/>
      <c r="B24" s="131" t="s">
        <v>258</v>
      </c>
      <c r="C24" s="130"/>
      <c r="D24" s="130"/>
      <c r="E24" s="130"/>
      <c r="F24" s="130"/>
      <c r="G24" s="130"/>
      <c r="H24" s="132"/>
      <c r="I24" s="132"/>
      <c r="J24" s="132"/>
      <c r="K24" s="132"/>
      <c r="L24" s="132"/>
      <c r="M24" s="132"/>
      <c r="N24" s="132"/>
      <c r="O24" s="130"/>
      <c r="P24" s="130"/>
      <c r="Q24" s="130"/>
      <c r="R24" s="130"/>
      <c r="S24" s="130"/>
      <c r="T24" s="130"/>
      <c r="U24" s="128"/>
    </row>
    <row r="25" spans="1:24" s="125" customFormat="1" ht="14.25" customHeight="1" x14ac:dyDescent="0.3">
      <c r="A25" s="2"/>
      <c r="B25" s="131" t="s">
        <v>257</v>
      </c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28"/>
    </row>
    <row r="26" spans="1:24" s="125" customFormat="1" ht="14.25" customHeight="1" x14ac:dyDescent="0.3">
      <c r="A26" s="2"/>
      <c r="B26" s="140" t="s">
        <v>474</v>
      </c>
      <c r="L26" s="128"/>
      <c r="M26" s="128"/>
      <c r="N26" s="128"/>
      <c r="O26" s="128"/>
      <c r="P26" s="128"/>
      <c r="Q26" s="128"/>
      <c r="R26" s="128"/>
      <c r="S26" s="128"/>
      <c r="T26" s="128"/>
      <c r="U26" s="128"/>
    </row>
    <row r="27" spans="1:24" s="125" customFormat="1" ht="14.25" customHeight="1" x14ac:dyDescent="0.3">
      <c r="A27" s="2"/>
      <c r="C27" s="133">
        <v>1</v>
      </c>
      <c r="D27" s="134" t="s">
        <v>2</v>
      </c>
      <c r="E27" s="135" t="s">
        <v>13</v>
      </c>
      <c r="F27" s="135"/>
      <c r="G27" s="126"/>
      <c r="H27" s="136"/>
      <c r="I27" s="12" t="s">
        <v>1</v>
      </c>
      <c r="J27" s="87">
        <f>+A33</f>
        <v>1.04</v>
      </c>
      <c r="K27" s="12"/>
      <c r="L27" s="13"/>
      <c r="M27" s="128"/>
      <c r="N27" s="128"/>
      <c r="O27" s="128"/>
      <c r="P27" s="128"/>
      <c r="Q27" s="128"/>
      <c r="U27" s="128"/>
    </row>
    <row r="28" spans="1:24" s="125" customFormat="1" ht="14.25" customHeight="1" x14ac:dyDescent="0.3">
      <c r="A28" s="2"/>
      <c r="C28" s="133">
        <v>2</v>
      </c>
      <c r="D28" s="134" t="s">
        <v>2</v>
      </c>
      <c r="E28" s="135" t="s">
        <v>0</v>
      </c>
      <c r="F28" s="135"/>
      <c r="G28" s="88"/>
      <c r="H28" s="136"/>
      <c r="I28" s="12" t="s">
        <v>1</v>
      </c>
      <c r="J28" s="88" t="s">
        <v>179</v>
      </c>
      <c r="K28" s="12"/>
      <c r="L28" s="13"/>
      <c r="M28" s="128"/>
      <c r="N28" s="128"/>
      <c r="O28" s="128"/>
      <c r="P28" s="128"/>
      <c r="Q28" s="128"/>
      <c r="U28" s="128"/>
    </row>
    <row r="29" spans="1:24" s="125" customFormat="1" ht="14.25" customHeight="1" x14ac:dyDescent="0.3">
      <c r="A29" s="2"/>
      <c r="C29" s="133">
        <v>3</v>
      </c>
      <c r="D29" s="134" t="s">
        <v>2</v>
      </c>
      <c r="E29" s="135" t="s">
        <v>180</v>
      </c>
      <c r="F29" s="135"/>
      <c r="G29" s="137"/>
      <c r="H29" s="136"/>
      <c r="I29" s="12" t="s">
        <v>1</v>
      </c>
      <c r="J29" s="88" t="s">
        <v>198</v>
      </c>
      <c r="K29" s="12"/>
      <c r="L29" s="13"/>
      <c r="M29" s="128"/>
      <c r="N29" s="128"/>
      <c r="O29" s="128"/>
      <c r="P29" s="128"/>
      <c r="Q29" s="128"/>
      <c r="U29" s="128"/>
    </row>
    <row r="30" spans="1:24" s="125" customFormat="1" ht="14.25" customHeight="1" x14ac:dyDescent="0.3">
      <c r="A30" s="2"/>
      <c r="C30" s="138"/>
      <c r="D30" s="139"/>
      <c r="E30" s="140"/>
      <c r="F30" s="140"/>
      <c r="G30" s="141"/>
      <c r="H30" s="140"/>
      <c r="I30" s="140"/>
      <c r="J30" s="142"/>
      <c r="K30" s="128"/>
      <c r="L30" s="128"/>
      <c r="M30" s="128"/>
      <c r="N30" s="128"/>
      <c r="O30" s="128"/>
      <c r="P30" s="128"/>
      <c r="Q30" s="128"/>
      <c r="U30" s="128"/>
    </row>
    <row r="31" spans="1:24" s="5" customFormat="1" ht="14.25" customHeight="1" x14ac:dyDescent="0.35">
      <c r="B31" s="89" t="s">
        <v>189</v>
      </c>
      <c r="C31" s="86"/>
      <c r="D31" s="86"/>
      <c r="E31" s="86"/>
      <c r="F31" s="86"/>
      <c r="G31" s="86"/>
      <c r="H31" s="86"/>
      <c r="I31" s="86"/>
    </row>
    <row r="32" spans="1:24" s="5" customFormat="1" ht="14.25" customHeight="1" x14ac:dyDescent="0.35">
      <c r="B32" s="89" t="s">
        <v>148</v>
      </c>
      <c r="C32" s="86"/>
      <c r="D32" s="86"/>
      <c r="E32" s="86"/>
      <c r="F32" s="86"/>
      <c r="G32" s="86"/>
      <c r="H32" s="86"/>
      <c r="I32" s="86"/>
      <c r="J32" s="86"/>
      <c r="K32" s="86"/>
      <c r="L32" s="86"/>
      <c r="M32" s="86"/>
      <c r="N32" s="86"/>
      <c r="O32" s="86"/>
      <c r="P32" s="86"/>
      <c r="Q32" s="86"/>
      <c r="R32" s="86"/>
      <c r="S32" s="86"/>
      <c r="T32" s="86"/>
    </row>
    <row r="33" spans="1:33" s="5" customFormat="1" ht="17.75" customHeight="1" x14ac:dyDescent="0.25">
      <c r="A33" s="90">
        <f>+A12+0.01</f>
        <v>1.04</v>
      </c>
      <c r="B33" s="251" t="s">
        <v>490</v>
      </c>
      <c r="C33" s="251"/>
      <c r="D33" s="251"/>
      <c r="E33" s="251"/>
      <c r="F33" s="251"/>
      <c r="G33" s="251"/>
      <c r="H33" s="251"/>
      <c r="I33" s="251"/>
      <c r="J33" s="251"/>
      <c r="K33" s="251"/>
      <c r="L33" s="251"/>
      <c r="M33" s="251"/>
      <c r="N33" s="251"/>
      <c r="O33" s="251"/>
      <c r="P33" s="251"/>
      <c r="Q33" s="251"/>
      <c r="R33" s="251"/>
      <c r="S33" s="251"/>
      <c r="T33" s="251"/>
      <c r="U33" s="251"/>
      <c r="V33" s="91"/>
      <c r="Y33" s="77"/>
      <c r="Z33" s="77"/>
      <c r="AA33" s="77"/>
      <c r="AB33" s="77"/>
      <c r="AC33" s="77"/>
      <c r="AD33" s="77"/>
      <c r="AE33" s="77"/>
      <c r="AF33" s="77"/>
      <c r="AG33" s="77"/>
    </row>
    <row r="34" spans="1:33" s="5" customFormat="1" ht="13.5" customHeight="1" x14ac:dyDescent="0.25">
      <c r="A34" s="90"/>
      <c r="B34" s="251"/>
      <c r="C34" s="251"/>
      <c r="D34" s="251"/>
      <c r="E34" s="251"/>
      <c r="F34" s="251"/>
      <c r="G34" s="251"/>
      <c r="H34" s="251"/>
      <c r="I34" s="251"/>
      <c r="J34" s="251"/>
      <c r="K34" s="251"/>
      <c r="L34" s="251"/>
      <c r="M34" s="251"/>
      <c r="N34" s="251"/>
      <c r="O34" s="251"/>
      <c r="P34" s="251"/>
      <c r="Q34" s="251"/>
      <c r="R34" s="251"/>
      <c r="S34" s="251"/>
      <c r="T34" s="251"/>
      <c r="U34" s="251"/>
      <c r="Y34" s="77"/>
      <c r="Z34" s="77"/>
      <c r="AA34" s="77"/>
      <c r="AB34" s="77"/>
      <c r="AC34" s="77"/>
      <c r="AD34" s="77"/>
      <c r="AE34" s="77"/>
      <c r="AF34" s="77"/>
      <c r="AG34" s="77"/>
    </row>
    <row r="35" spans="1:33" s="5" customFormat="1" ht="13.5" customHeight="1" x14ac:dyDescent="0.25">
      <c r="A35" s="90"/>
      <c r="B35" s="251"/>
      <c r="C35" s="251"/>
      <c r="D35" s="251"/>
      <c r="E35" s="251"/>
      <c r="F35" s="251"/>
      <c r="G35" s="251"/>
      <c r="H35" s="251"/>
      <c r="I35" s="251"/>
      <c r="J35" s="251"/>
      <c r="K35" s="251"/>
      <c r="L35" s="251"/>
      <c r="M35" s="251"/>
      <c r="N35" s="251"/>
      <c r="O35" s="251"/>
      <c r="P35" s="251"/>
      <c r="Q35" s="251"/>
      <c r="R35" s="251"/>
      <c r="S35" s="251"/>
      <c r="T35" s="251"/>
      <c r="U35" s="251"/>
      <c r="AE35" s="77"/>
      <c r="AF35" s="77"/>
      <c r="AG35" s="77"/>
    </row>
    <row r="36" spans="1:33" s="5" customFormat="1" ht="13.5" customHeight="1" x14ac:dyDescent="0.25">
      <c r="A36" s="90"/>
      <c r="B36" s="251"/>
      <c r="C36" s="251"/>
      <c r="D36" s="251"/>
      <c r="E36" s="251"/>
      <c r="F36" s="251"/>
      <c r="G36" s="251"/>
      <c r="H36" s="251"/>
      <c r="I36" s="251"/>
      <c r="J36" s="251"/>
      <c r="K36" s="251"/>
      <c r="L36" s="251"/>
      <c r="M36" s="251"/>
      <c r="N36" s="251"/>
      <c r="O36" s="251"/>
      <c r="P36" s="251"/>
      <c r="Q36" s="251"/>
      <c r="R36" s="251"/>
      <c r="S36" s="251"/>
      <c r="T36" s="251"/>
      <c r="U36" s="251"/>
      <c r="AE36" s="77"/>
      <c r="AF36" s="77"/>
      <c r="AG36" s="77"/>
    </row>
    <row r="37" spans="1:33" s="5" customFormat="1" ht="15" customHeight="1" x14ac:dyDescent="0.25">
      <c r="A37" s="90"/>
      <c r="B37" s="251"/>
      <c r="C37" s="251"/>
      <c r="D37" s="251"/>
      <c r="E37" s="251"/>
      <c r="F37" s="251"/>
      <c r="G37" s="251"/>
      <c r="H37" s="251"/>
      <c r="I37" s="251"/>
      <c r="J37" s="251"/>
      <c r="K37" s="251"/>
      <c r="L37" s="251"/>
      <c r="M37" s="251"/>
      <c r="N37" s="251"/>
      <c r="O37" s="251"/>
      <c r="P37" s="251"/>
      <c r="Q37" s="251"/>
      <c r="R37" s="251"/>
      <c r="S37" s="251"/>
      <c r="T37" s="251"/>
      <c r="U37" s="251"/>
    </row>
    <row r="38" spans="1:33" s="5" customFormat="1" ht="15" customHeight="1" x14ac:dyDescent="0.25">
      <c r="A38" s="90"/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1"/>
      <c r="T38" s="251"/>
      <c r="U38" s="251"/>
    </row>
    <row r="39" spans="1:33" s="5" customFormat="1" ht="13" x14ac:dyDescent="0.3">
      <c r="B39" s="18"/>
      <c r="C39" s="84">
        <v>1</v>
      </c>
      <c r="D39" s="11" t="s">
        <v>2</v>
      </c>
      <c r="E39" s="12" t="s">
        <v>13</v>
      </c>
      <c r="F39" s="12"/>
      <c r="G39" s="12"/>
      <c r="H39" s="12"/>
      <c r="I39" s="12"/>
      <c r="J39" s="12"/>
      <c r="K39" s="12"/>
      <c r="L39" s="92" t="s">
        <v>1</v>
      </c>
      <c r="M39" s="144">
        <f>+A71</f>
        <v>1.06</v>
      </c>
      <c r="N39" s="13"/>
      <c r="P39" s="17"/>
    </row>
    <row r="40" spans="1:33" s="5" customFormat="1" ht="13" x14ac:dyDescent="0.3">
      <c r="B40" s="18"/>
      <c r="C40" s="84">
        <v>2</v>
      </c>
      <c r="D40" s="11" t="s">
        <v>2</v>
      </c>
      <c r="E40" s="12" t="s">
        <v>57</v>
      </c>
      <c r="F40" s="12"/>
      <c r="G40" s="93"/>
      <c r="H40" s="92"/>
      <c r="I40" s="92"/>
      <c r="J40" s="92"/>
      <c r="K40" s="92"/>
      <c r="L40" s="92" t="s">
        <v>1</v>
      </c>
      <c r="M40" s="144" t="s">
        <v>179</v>
      </c>
      <c r="N40" s="13"/>
    </row>
    <row r="41" spans="1:33" s="5" customFormat="1" ht="13" x14ac:dyDescent="0.3">
      <c r="B41" s="18"/>
      <c r="C41" s="84">
        <v>3</v>
      </c>
      <c r="D41" s="11" t="s">
        <v>2</v>
      </c>
      <c r="E41" s="12" t="s">
        <v>0</v>
      </c>
      <c r="F41" s="12"/>
      <c r="G41" s="93"/>
      <c r="H41" s="92"/>
      <c r="I41" s="92"/>
      <c r="J41" s="92"/>
      <c r="K41" s="92"/>
      <c r="L41" s="92"/>
      <c r="M41" s="93"/>
      <c r="N41" s="13"/>
    </row>
    <row r="42" spans="1:33" s="5" customFormat="1" ht="13" x14ac:dyDescent="0.3">
      <c r="A42" s="18"/>
      <c r="B42" s="94"/>
      <c r="C42" s="16"/>
      <c r="D42" s="6"/>
      <c r="E42" s="6"/>
      <c r="F42" s="75"/>
      <c r="G42" s="15"/>
      <c r="H42" s="6"/>
    </row>
    <row r="43" spans="1:33" s="5" customFormat="1" ht="14.75" customHeight="1" x14ac:dyDescent="0.3">
      <c r="A43" s="18">
        <f>+A33+0.01</f>
        <v>1.05</v>
      </c>
      <c r="B43" s="251" t="s">
        <v>199</v>
      </c>
      <c r="C43" s="251"/>
      <c r="D43" s="251"/>
      <c r="E43" s="251"/>
      <c r="F43" s="251"/>
      <c r="G43" s="251"/>
      <c r="H43" s="251"/>
      <c r="I43" s="251"/>
      <c r="J43" s="251"/>
      <c r="K43" s="251"/>
      <c r="L43" s="251"/>
      <c r="M43" s="251"/>
      <c r="N43" s="251"/>
      <c r="O43" s="251"/>
      <c r="P43" s="251"/>
      <c r="Q43" s="251"/>
      <c r="R43" s="251"/>
      <c r="S43" s="251"/>
      <c r="T43" s="251"/>
      <c r="U43" s="251"/>
    </row>
    <row r="44" spans="1:33" s="5" customFormat="1" ht="14.75" customHeight="1" x14ac:dyDescent="0.3">
      <c r="A44" s="18"/>
      <c r="B44" s="251"/>
      <c r="C44" s="251"/>
      <c r="D44" s="251"/>
      <c r="E44" s="251"/>
      <c r="F44" s="251"/>
      <c r="G44" s="251"/>
      <c r="H44" s="251"/>
      <c r="I44" s="251"/>
      <c r="J44" s="251"/>
      <c r="K44" s="251"/>
      <c r="L44" s="251"/>
      <c r="M44" s="251"/>
      <c r="N44" s="251"/>
      <c r="O44" s="251"/>
      <c r="P44" s="251"/>
      <c r="Q44" s="251"/>
      <c r="R44" s="251"/>
      <c r="S44" s="251"/>
      <c r="T44" s="251"/>
      <c r="U44" s="251"/>
    </row>
    <row r="45" spans="1:33" s="5" customFormat="1" ht="14.75" customHeight="1" x14ac:dyDescent="0.3">
      <c r="A45" s="18"/>
      <c r="B45" s="251"/>
      <c r="C45" s="251"/>
      <c r="D45" s="251"/>
      <c r="E45" s="251"/>
      <c r="F45" s="251"/>
      <c r="G45" s="251"/>
      <c r="H45" s="251"/>
      <c r="I45" s="251"/>
      <c r="J45" s="251"/>
      <c r="K45" s="251"/>
      <c r="L45" s="251"/>
      <c r="M45" s="251"/>
      <c r="N45" s="251"/>
      <c r="O45" s="251"/>
      <c r="P45" s="251"/>
      <c r="Q45" s="251"/>
      <c r="R45" s="251"/>
      <c r="S45" s="251"/>
      <c r="T45" s="251"/>
      <c r="U45" s="251"/>
    </row>
    <row r="46" spans="1:33" s="5" customFormat="1" ht="13" x14ac:dyDescent="0.3">
      <c r="B46" s="18"/>
      <c r="C46" s="84">
        <v>1</v>
      </c>
      <c r="D46" s="11" t="s">
        <v>2</v>
      </c>
      <c r="E46" s="12" t="s">
        <v>13</v>
      </c>
      <c r="F46" s="12"/>
      <c r="G46" s="12"/>
      <c r="H46" s="12"/>
      <c r="I46" s="12"/>
      <c r="J46" s="12"/>
      <c r="K46" s="12"/>
      <c r="L46" s="92" t="s">
        <v>1</v>
      </c>
      <c r="M46" s="145">
        <f>+M39</f>
        <v>1.06</v>
      </c>
      <c r="N46" s="93"/>
      <c r="O46" s="12"/>
      <c r="P46" s="13"/>
      <c r="R46" s="17"/>
    </row>
    <row r="47" spans="1:33" s="5" customFormat="1" ht="13" x14ac:dyDescent="0.3">
      <c r="B47" s="18"/>
      <c r="C47" s="84">
        <v>2</v>
      </c>
      <c r="D47" s="11" t="s">
        <v>2</v>
      </c>
      <c r="E47" s="12" t="s">
        <v>57</v>
      </c>
      <c r="F47" s="12"/>
      <c r="G47" s="93"/>
      <c r="H47" s="92"/>
      <c r="I47" s="92"/>
      <c r="J47" s="92"/>
      <c r="K47" s="92"/>
      <c r="L47" s="92" t="s">
        <v>1</v>
      </c>
      <c r="M47" s="145" t="s">
        <v>179</v>
      </c>
      <c r="N47" s="93"/>
      <c r="O47" s="93"/>
      <c r="P47" s="13"/>
    </row>
    <row r="48" spans="1:33" s="5" customFormat="1" ht="13" x14ac:dyDescent="0.3">
      <c r="B48" s="18"/>
      <c r="C48" s="84">
        <v>3</v>
      </c>
      <c r="D48" s="11" t="s">
        <v>2</v>
      </c>
      <c r="E48" s="12" t="s">
        <v>0</v>
      </c>
      <c r="F48" s="12"/>
      <c r="G48" s="93"/>
      <c r="H48" s="92"/>
      <c r="I48" s="92"/>
      <c r="J48" s="92"/>
      <c r="K48" s="92"/>
      <c r="L48" s="92" t="s">
        <v>1</v>
      </c>
      <c r="M48" s="145" t="s">
        <v>58</v>
      </c>
      <c r="N48" s="93"/>
      <c r="O48" s="93"/>
      <c r="P48" s="13"/>
    </row>
    <row r="49" spans="1:25" s="5" customFormat="1" ht="13" x14ac:dyDescent="0.3">
      <c r="B49" s="18"/>
      <c r="C49" s="94"/>
      <c r="D49" s="16"/>
      <c r="E49" s="6"/>
      <c r="F49" s="6"/>
      <c r="G49" s="96"/>
      <c r="H49" s="97"/>
      <c r="I49" s="97"/>
      <c r="J49" s="97"/>
      <c r="K49" s="97"/>
      <c r="L49" s="97"/>
      <c r="M49" s="96"/>
      <c r="N49" s="6"/>
    </row>
    <row r="50" spans="1:25" s="5" customFormat="1" ht="14" customHeight="1" x14ac:dyDescent="0.35">
      <c r="B50" s="98" t="s">
        <v>198</v>
      </c>
      <c r="C50" s="6"/>
      <c r="D50" s="6"/>
      <c r="E50" s="6"/>
      <c r="F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</row>
    <row r="51" spans="1:25" s="5" customFormat="1" ht="14" customHeight="1" x14ac:dyDescent="0.35">
      <c r="A51" s="78"/>
      <c r="B51" s="81" t="s">
        <v>200</v>
      </c>
      <c r="C51" s="6"/>
      <c r="D51" s="6"/>
      <c r="E51" s="6"/>
      <c r="F51" s="6"/>
      <c r="G51" s="6"/>
      <c r="H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</row>
    <row r="52" spans="1:25" s="5" customFormat="1" ht="18.5" customHeight="1" x14ac:dyDescent="0.25">
      <c r="B52" s="250" t="s">
        <v>206</v>
      </c>
      <c r="C52" s="250"/>
      <c r="D52" s="250"/>
      <c r="E52" s="250"/>
      <c r="F52" s="250"/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6"/>
      <c r="W52" s="6"/>
      <c r="X52" s="6"/>
      <c r="Y52" s="6"/>
    </row>
    <row r="53" spans="1:25" s="5" customFormat="1" ht="14.5" customHeight="1" x14ac:dyDescent="0.25">
      <c r="B53" s="250"/>
      <c r="C53" s="250"/>
      <c r="D53" s="250"/>
      <c r="E53" s="250"/>
      <c r="F53" s="250"/>
      <c r="G53" s="250"/>
      <c r="H53" s="250"/>
      <c r="I53" s="250"/>
      <c r="J53" s="250"/>
      <c r="K53" s="250"/>
      <c r="L53" s="250"/>
      <c r="M53" s="250"/>
      <c r="N53" s="250"/>
      <c r="O53" s="250"/>
      <c r="P53" s="250"/>
      <c r="Q53" s="250"/>
      <c r="R53" s="250"/>
      <c r="S53" s="250"/>
      <c r="T53" s="250"/>
      <c r="U53" s="250"/>
      <c r="V53" s="6"/>
      <c r="W53" s="6"/>
      <c r="X53" s="6"/>
      <c r="Y53" s="6"/>
    </row>
    <row r="54" spans="1:25" s="5" customFormat="1" ht="14.5" x14ac:dyDescent="0.35">
      <c r="B54" s="81" t="s">
        <v>205</v>
      </c>
      <c r="F54" s="6"/>
      <c r="G54" s="6"/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  <c r="U54" s="66"/>
      <c r="V54" s="6"/>
      <c r="W54" s="6"/>
      <c r="X54" s="6"/>
      <c r="Y54" s="6"/>
    </row>
    <row r="55" spans="1:25" s="5" customFormat="1" x14ac:dyDescent="0.25">
      <c r="B55" s="5" t="s">
        <v>201</v>
      </c>
      <c r="C55" s="83"/>
      <c r="D55" s="83"/>
      <c r="E55" s="83"/>
      <c r="F55" s="83"/>
      <c r="G55" s="83"/>
      <c r="H55" s="113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  <c r="U55" s="66"/>
      <c r="V55" s="6"/>
      <c r="W55" s="6"/>
      <c r="X55" s="6"/>
      <c r="Y55" s="6"/>
    </row>
    <row r="56" spans="1:25" s="5" customFormat="1" x14ac:dyDescent="0.25">
      <c r="F56" s="6"/>
      <c r="M56" s="6"/>
      <c r="N56" s="6"/>
      <c r="O56" s="6"/>
      <c r="P56" s="6"/>
      <c r="Q56" s="6"/>
      <c r="R56" s="6"/>
      <c r="S56" s="6"/>
      <c r="T56" s="6"/>
      <c r="V56" s="6"/>
      <c r="W56" s="6"/>
      <c r="X56" s="6"/>
      <c r="Y56" s="6"/>
    </row>
    <row r="57" spans="1:25" s="5" customFormat="1" x14ac:dyDescent="0.25">
      <c r="C57" s="99"/>
      <c r="D57" s="227" t="s">
        <v>59</v>
      </c>
      <c r="E57" s="100"/>
      <c r="F57" s="114"/>
      <c r="T57" s="6"/>
      <c r="U57" s="6"/>
      <c r="V57" s="6"/>
      <c r="W57" s="6"/>
      <c r="X57" s="6"/>
      <c r="Y57" s="6"/>
    </row>
    <row r="58" spans="1:25" s="5" customFormat="1" x14ac:dyDescent="0.25">
      <c r="T58" s="6"/>
      <c r="U58" s="6"/>
      <c r="V58" s="6"/>
      <c r="W58" s="6"/>
      <c r="X58" s="6"/>
      <c r="Y58" s="6"/>
    </row>
    <row r="59" spans="1:25" s="5" customFormat="1" ht="14" customHeight="1" x14ac:dyDescent="0.35">
      <c r="B59" s="98" t="s">
        <v>77</v>
      </c>
      <c r="C59" s="6"/>
      <c r="D59" s="6"/>
      <c r="E59" s="6"/>
      <c r="F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</row>
    <row r="60" spans="1:25" s="5" customFormat="1" ht="14" customHeight="1" x14ac:dyDescent="0.35">
      <c r="A60" s="78"/>
      <c r="B60" s="81" t="s">
        <v>76</v>
      </c>
      <c r="C60" s="6"/>
      <c r="D60" s="6"/>
      <c r="E60" s="6"/>
      <c r="F60" s="6"/>
      <c r="G60" s="6"/>
      <c r="H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</row>
    <row r="61" spans="1:25" s="5" customFormat="1" ht="14.5" x14ac:dyDescent="0.35">
      <c r="B61" s="81"/>
      <c r="C61" s="5" t="s">
        <v>52</v>
      </c>
      <c r="E61" s="5" t="s">
        <v>53</v>
      </c>
      <c r="F61" s="6"/>
      <c r="G61" s="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"/>
      <c r="W61" s="6"/>
      <c r="X61" s="6"/>
      <c r="Y61" s="6"/>
    </row>
    <row r="62" spans="1:25" s="5" customFormat="1" x14ac:dyDescent="0.25">
      <c r="C62" s="5" t="s">
        <v>54</v>
      </c>
      <c r="E62" s="5" t="s">
        <v>53</v>
      </c>
      <c r="F62" s="6"/>
      <c r="G62" s="6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  <c r="U62" s="66"/>
      <c r="V62" s="6"/>
      <c r="W62" s="6"/>
      <c r="X62" s="6"/>
      <c r="Y62" s="6"/>
    </row>
    <row r="63" spans="1:25" s="5" customFormat="1" x14ac:dyDescent="0.25">
      <c r="C63" s="5" t="s">
        <v>55</v>
      </c>
      <c r="E63" s="5" t="s">
        <v>53</v>
      </c>
      <c r="F63" s="6"/>
      <c r="M63" s="6"/>
      <c r="N63" s="6"/>
      <c r="O63" s="6"/>
      <c r="P63" s="6"/>
      <c r="Q63" s="6"/>
      <c r="R63" s="6"/>
      <c r="S63" s="6"/>
      <c r="T63" s="6"/>
      <c r="V63" s="6"/>
      <c r="W63" s="6"/>
      <c r="X63" s="6"/>
      <c r="Y63" s="6"/>
    </row>
    <row r="64" spans="1:25" s="5" customFormat="1" x14ac:dyDescent="0.25">
      <c r="G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</row>
    <row r="65" spans="1:25" s="5" customFormat="1" x14ac:dyDescent="0.25">
      <c r="C65" s="99"/>
      <c r="D65" s="227" t="s">
        <v>59</v>
      </c>
      <c r="E65" s="100"/>
      <c r="F65" s="100"/>
      <c r="G65" s="228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</row>
    <row r="66" spans="1:25" s="5" customFormat="1" x14ac:dyDescent="0.25"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</row>
    <row r="67" spans="1:25" s="5" customFormat="1" ht="13" x14ac:dyDescent="0.3">
      <c r="A67" s="78"/>
      <c r="B67" s="17" t="s">
        <v>383</v>
      </c>
      <c r="V67" s="6"/>
      <c r="W67" s="6"/>
      <c r="X67" s="6"/>
      <c r="Y67" s="6"/>
    </row>
    <row r="68" spans="1:25" x14ac:dyDescent="0.25">
      <c r="A68" s="5"/>
      <c r="B68" s="163"/>
      <c r="C68" s="232"/>
      <c r="D68" s="232"/>
      <c r="E68" s="232"/>
      <c r="F68" s="232"/>
      <c r="G68" s="232"/>
    </row>
    <row r="69" spans="1:25" x14ac:dyDescent="0.25">
      <c r="A69" s="5"/>
      <c r="B69" s="214" t="s">
        <v>416</v>
      </c>
      <c r="C69" s="214"/>
      <c r="D69" s="214"/>
      <c r="E69" s="214"/>
      <c r="F69" s="214"/>
      <c r="G69" s="214"/>
      <c r="H69" s="124"/>
      <c r="I69" s="124"/>
      <c r="J69" s="124"/>
      <c r="K69" s="124"/>
      <c r="L69" s="124"/>
      <c r="M69" s="124"/>
      <c r="N69" s="124"/>
      <c r="O69" s="124"/>
      <c r="P69" s="124"/>
      <c r="Q69" s="124"/>
      <c r="R69" s="124"/>
    </row>
    <row r="70" spans="1:25" x14ac:dyDescent="0.25">
      <c r="A70" s="5"/>
      <c r="B70" s="214"/>
      <c r="C70" s="214"/>
      <c r="D70" s="214"/>
      <c r="E70" s="214"/>
      <c r="F70" s="214"/>
      <c r="G70" s="214"/>
      <c r="H70" s="124"/>
      <c r="I70" s="124"/>
      <c r="J70" s="124"/>
      <c r="K70" s="124"/>
      <c r="L70" s="124"/>
      <c r="M70" s="124"/>
      <c r="N70" s="124"/>
      <c r="O70" s="124"/>
      <c r="P70" s="124"/>
      <c r="Q70" s="124"/>
      <c r="R70" s="124"/>
      <c r="T70" s="66" t="s">
        <v>480</v>
      </c>
      <c r="V70" s="101" t="s">
        <v>481</v>
      </c>
    </row>
    <row r="71" spans="1:25" s="5" customFormat="1" ht="13.25" customHeight="1" x14ac:dyDescent="0.25">
      <c r="A71" s="63">
        <f>+A43+0.01</f>
        <v>1.06</v>
      </c>
      <c r="B71" s="249" t="s">
        <v>421</v>
      </c>
      <c r="C71" s="249"/>
      <c r="D71" s="249"/>
      <c r="E71" s="249"/>
      <c r="F71" s="249"/>
      <c r="G71" s="249"/>
      <c r="H71" s="249"/>
      <c r="I71" s="249"/>
      <c r="J71" s="249"/>
      <c r="K71" s="249"/>
      <c r="L71" s="249"/>
      <c r="M71" s="249"/>
      <c r="N71" s="249"/>
      <c r="O71" s="249"/>
      <c r="P71" s="249"/>
      <c r="Q71" s="66"/>
      <c r="R71" s="66" t="s">
        <v>477</v>
      </c>
      <c r="S71" s="66"/>
      <c r="T71" s="66">
        <v>1</v>
      </c>
      <c r="U71" s="66"/>
      <c r="V71" s="5">
        <v>1</v>
      </c>
      <c r="X71" s="5" t="s">
        <v>484</v>
      </c>
    </row>
    <row r="72" spans="1:25" s="5" customFormat="1" x14ac:dyDescent="0.25">
      <c r="B72" s="237"/>
      <c r="C72" s="165"/>
      <c r="D72" s="166"/>
      <c r="E72" s="237"/>
      <c r="F72" s="237"/>
      <c r="G72" s="237"/>
      <c r="H72" s="237"/>
      <c r="I72" s="237"/>
      <c r="J72" s="237"/>
      <c r="K72" s="237"/>
      <c r="L72" s="237"/>
      <c r="M72" s="237"/>
      <c r="N72" s="237"/>
      <c r="O72" s="237"/>
      <c r="P72" s="237"/>
      <c r="Q72" s="66"/>
      <c r="R72" s="66" t="s">
        <v>478</v>
      </c>
      <c r="S72" s="66"/>
      <c r="T72" s="66">
        <v>0</v>
      </c>
      <c r="U72" s="66"/>
      <c r="V72" s="5">
        <v>1</v>
      </c>
      <c r="X72" s="5" t="s">
        <v>482</v>
      </c>
    </row>
    <row r="73" spans="1:25" s="5" customFormat="1" x14ac:dyDescent="0.25">
      <c r="B73" s="66"/>
      <c r="C73" s="66"/>
      <c r="D73" s="66"/>
      <c r="E73" s="66"/>
      <c r="F73" s="66"/>
      <c r="G73" s="66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 t="s">
        <v>479</v>
      </c>
      <c r="S73" s="66"/>
      <c r="T73" s="66">
        <v>0</v>
      </c>
      <c r="U73" s="66"/>
      <c r="V73" s="6">
        <v>1</v>
      </c>
      <c r="W73" s="6"/>
      <c r="X73" s="5" t="s">
        <v>483</v>
      </c>
    </row>
    <row r="74" spans="1:25" s="5" customFormat="1" x14ac:dyDescent="0.25">
      <c r="A74" s="63">
        <f>+A71+0.01</f>
        <v>1.07</v>
      </c>
      <c r="B74" s="249" t="s">
        <v>422</v>
      </c>
      <c r="C74" s="249"/>
      <c r="D74" s="249"/>
      <c r="E74" s="249"/>
      <c r="F74" s="249"/>
      <c r="G74" s="249"/>
      <c r="H74" s="249"/>
      <c r="I74" s="249"/>
      <c r="J74" s="249"/>
      <c r="K74" s="249"/>
      <c r="L74" s="249"/>
      <c r="M74" s="249"/>
      <c r="N74" s="249"/>
      <c r="O74" s="249"/>
      <c r="P74" s="249"/>
      <c r="Q74" s="66"/>
      <c r="R74" s="66"/>
      <c r="S74" s="66"/>
      <c r="T74" s="66">
        <v>1</v>
      </c>
      <c r="U74" s="66"/>
      <c r="V74" s="6">
        <v>3</v>
      </c>
      <c r="W74" s="6"/>
    </row>
    <row r="75" spans="1:25" s="5" customFormat="1" x14ac:dyDescent="0.25">
      <c r="B75" s="237"/>
      <c r="C75" s="165"/>
      <c r="D75" s="166"/>
      <c r="E75" s="237"/>
      <c r="F75" s="237"/>
      <c r="G75" s="237"/>
      <c r="H75" s="237"/>
      <c r="I75" s="237"/>
      <c r="J75" s="237"/>
      <c r="K75" s="237"/>
      <c r="L75" s="237"/>
      <c r="M75" s="237"/>
      <c r="N75" s="237"/>
      <c r="O75" s="237"/>
      <c r="P75" s="237"/>
      <c r="Q75" s="66"/>
      <c r="R75" s="66"/>
      <c r="S75" s="66"/>
      <c r="T75" s="66"/>
      <c r="U75" s="66"/>
      <c r="V75" s="6"/>
      <c r="W75" s="6"/>
    </row>
    <row r="76" spans="1:25" s="5" customFormat="1" x14ac:dyDescent="0.25">
      <c r="B76" s="237"/>
      <c r="C76" s="237"/>
      <c r="D76" s="237"/>
      <c r="E76" s="237"/>
      <c r="F76" s="237"/>
      <c r="G76" s="237"/>
      <c r="H76" s="237"/>
      <c r="I76" s="237"/>
      <c r="J76" s="237"/>
      <c r="K76" s="237"/>
      <c r="L76" s="237"/>
      <c r="M76" s="237"/>
      <c r="N76" s="237"/>
      <c r="O76" s="237"/>
      <c r="P76" s="237"/>
      <c r="Q76" s="66"/>
      <c r="R76" s="66"/>
      <c r="S76" s="66"/>
      <c r="T76" s="66"/>
      <c r="U76" s="66"/>
      <c r="V76" s="6"/>
      <c r="W76" s="6"/>
    </row>
    <row r="77" spans="1:25" s="5" customFormat="1" ht="13.75" customHeight="1" x14ac:dyDescent="0.25">
      <c r="A77" s="63">
        <f>+A74+0.01</f>
        <v>1.08</v>
      </c>
      <c r="B77" s="252" t="s">
        <v>417</v>
      </c>
      <c r="C77" s="252"/>
      <c r="D77" s="252"/>
      <c r="E77" s="252"/>
      <c r="F77" s="252"/>
      <c r="G77" s="252"/>
      <c r="H77" s="252"/>
      <c r="I77" s="252"/>
      <c r="J77" s="252"/>
      <c r="K77" s="252"/>
      <c r="L77" s="252"/>
      <c r="M77" s="252"/>
      <c r="N77" s="252"/>
      <c r="O77" s="252"/>
      <c r="P77" s="252"/>
      <c r="Q77" s="252"/>
      <c r="R77" s="252"/>
      <c r="S77" s="252"/>
      <c r="T77" s="252"/>
      <c r="U77" s="252"/>
      <c r="V77" s="6"/>
      <c r="W77" s="6"/>
    </row>
    <row r="78" spans="1:25" s="5" customFormat="1" ht="13" x14ac:dyDescent="0.3">
      <c r="A78" s="18"/>
      <c r="B78" s="66"/>
      <c r="C78" s="165"/>
      <c r="D78" s="166"/>
      <c r="E78" s="66"/>
      <c r="F78" s="66"/>
      <c r="G78" s="66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</row>
    <row r="79" spans="1:25" s="5" customFormat="1" ht="13" x14ac:dyDescent="0.3">
      <c r="A79" s="18"/>
      <c r="B79" s="66"/>
      <c r="C79" s="66"/>
      <c r="D79" s="66"/>
      <c r="E79" s="66"/>
      <c r="F79" s="66"/>
      <c r="G79" s="66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  <c r="U79" s="66"/>
    </row>
    <row r="80" spans="1:25" s="5" customFormat="1" ht="13.75" customHeight="1" x14ac:dyDescent="0.25">
      <c r="A80" s="63">
        <f>+A77+0.01</f>
        <v>1.0900000000000001</v>
      </c>
      <c r="B80" s="252" t="s">
        <v>418</v>
      </c>
      <c r="C80" s="252"/>
      <c r="D80" s="252"/>
      <c r="E80" s="252"/>
      <c r="F80" s="252"/>
      <c r="G80" s="252"/>
      <c r="H80" s="252"/>
      <c r="I80" s="252"/>
      <c r="J80" s="252"/>
      <c r="K80" s="252"/>
      <c r="L80" s="252"/>
      <c r="M80" s="252"/>
      <c r="N80" s="252"/>
      <c r="O80" s="252"/>
      <c r="P80" s="252"/>
      <c r="Q80" s="252"/>
      <c r="R80" s="252"/>
      <c r="S80" s="252"/>
      <c r="T80" s="252"/>
      <c r="U80" s="252"/>
    </row>
    <row r="81" spans="1:21" s="5" customFormat="1" ht="13" x14ac:dyDescent="0.3">
      <c r="A81" s="18"/>
      <c r="B81" s="66"/>
      <c r="C81" s="165"/>
      <c r="D81" s="1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</row>
    <row r="82" spans="1:21" ht="13" x14ac:dyDescent="0.35">
      <c r="A82" s="102"/>
    </row>
    <row r="83" spans="1:21" x14ac:dyDescent="0.25">
      <c r="A83" s="63">
        <f>+A80+0.01</f>
        <v>1.1000000000000001</v>
      </c>
      <c r="B83" s="252" t="s">
        <v>419</v>
      </c>
      <c r="C83" s="252"/>
      <c r="D83" s="252"/>
      <c r="E83" s="252"/>
      <c r="F83" s="252"/>
      <c r="G83" s="252"/>
      <c r="H83" s="252"/>
      <c r="I83" s="252"/>
      <c r="J83" s="252"/>
      <c r="K83" s="252"/>
      <c r="L83" s="252"/>
      <c r="M83" s="252"/>
      <c r="N83" s="252"/>
      <c r="O83" s="252"/>
      <c r="P83" s="252"/>
      <c r="Q83" s="252"/>
      <c r="R83" s="252"/>
      <c r="S83" s="252"/>
      <c r="T83" s="252"/>
      <c r="U83" s="252"/>
    </row>
    <row r="84" spans="1:21" ht="13" x14ac:dyDescent="0.35">
      <c r="A84" s="102"/>
      <c r="C84" s="165"/>
      <c r="D84" s="166"/>
    </row>
    <row r="85" spans="1:21" ht="13" x14ac:dyDescent="0.35">
      <c r="A85" s="102"/>
    </row>
    <row r="86" spans="1:21" x14ac:dyDescent="0.25">
      <c r="A86" s="63">
        <f>+A83+0.01</f>
        <v>1.1100000000000001</v>
      </c>
      <c r="B86" s="252" t="s">
        <v>420</v>
      </c>
      <c r="C86" s="252"/>
      <c r="D86" s="252"/>
      <c r="E86" s="252"/>
      <c r="F86" s="252"/>
      <c r="G86" s="252"/>
      <c r="H86" s="252"/>
      <c r="I86" s="252"/>
      <c r="J86" s="252"/>
      <c r="K86" s="252"/>
      <c r="L86" s="252"/>
      <c r="M86" s="252"/>
      <c r="N86" s="252"/>
      <c r="O86" s="252"/>
      <c r="P86" s="252"/>
      <c r="Q86" s="252"/>
      <c r="R86" s="252"/>
      <c r="S86" s="252"/>
      <c r="T86" s="252"/>
      <c r="U86" s="252"/>
    </row>
    <row r="87" spans="1:21" ht="13" x14ac:dyDescent="0.35">
      <c r="A87" s="102"/>
      <c r="C87" s="165"/>
      <c r="D87" s="166"/>
    </row>
    <row r="88" spans="1:21" ht="13" x14ac:dyDescent="0.35">
      <c r="A88" s="102"/>
    </row>
    <row r="89" spans="1:21" ht="13" x14ac:dyDescent="0.35">
      <c r="A89" s="102"/>
      <c r="B89" s="66" t="s">
        <v>384</v>
      </c>
    </row>
    <row r="90" spans="1:21" ht="13" x14ac:dyDescent="0.35">
      <c r="A90" s="102"/>
      <c r="B90" s="66" t="s">
        <v>385</v>
      </c>
    </row>
    <row r="91" spans="1:21" ht="13" x14ac:dyDescent="0.35">
      <c r="A91" s="102"/>
    </row>
    <row r="92" spans="1:21" ht="13" x14ac:dyDescent="0.35">
      <c r="A92" s="102"/>
    </row>
    <row r="93" spans="1:21" ht="13" x14ac:dyDescent="0.35">
      <c r="A93" s="102"/>
    </row>
    <row r="94" spans="1:21" ht="13" x14ac:dyDescent="0.35">
      <c r="A94" s="102"/>
    </row>
    <row r="95" spans="1:21" ht="13" x14ac:dyDescent="0.35">
      <c r="A95" s="102"/>
    </row>
    <row r="96" spans="1:21" ht="13" x14ac:dyDescent="0.35">
      <c r="A96" s="102"/>
    </row>
    <row r="97" spans="1:1" ht="13" x14ac:dyDescent="0.35">
      <c r="A97" s="102"/>
    </row>
    <row r="98" spans="1:1" ht="13" x14ac:dyDescent="0.35">
      <c r="A98" s="102"/>
    </row>
    <row r="99" spans="1:1" ht="13" x14ac:dyDescent="0.35">
      <c r="A99" s="102"/>
    </row>
    <row r="100" spans="1:1" ht="13" x14ac:dyDescent="0.35">
      <c r="A100" s="102"/>
    </row>
    <row r="101" spans="1:1" ht="13" x14ac:dyDescent="0.35">
      <c r="A101" s="102"/>
    </row>
    <row r="102" spans="1:1" ht="13" x14ac:dyDescent="0.35">
      <c r="A102" s="102"/>
    </row>
    <row r="103" spans="1:1" ht="13" x14ac:dyDescent="0.35">
      <c r="A103" s="102"/>
    </row>
    <row r="104" spans="1:1" ht="13" x14ac:dyDescent="0.35">
      <c r="A104" s="102"/>
    </row>
    <row r="105" spans="1:1" ht="13" x14ac:dyDescent="0.35">
      <c r="A105" s="102"/>
    </row>
    <row r="106" spans="1:1" ht="13" x14ac:dyDescent="0.35">
      <c r="A106" s="102"/>
    </row>
    <row r="107" spans="1:1" ht="13" x14ac:dyDescent="0.35">
      <c r="A107" s="102"/>
    </row>
    <row r="108" spans="1:1" ht="13" x14ac:dyDescent="0.35">
      <c r="A108" s="102"/>
    </row>
    <row r="109" spans="1:1" ht="13" x14ac:dyDescent="0.35">
      <c r="A109" s="102"/>
    </row>
    <row r="110" spans="1:1" ht="13" x14ac:dyDescent="0.35">
      <c r="A110" s="102"/>
    </row>
    <row r="111" spans="1:1" ht="13" x14ac:dyDescent="0.35">
      <c r="A111" s="102"/>
    </row>
    <row r="112" spans="1:1" ht="13" x14ac:dyDescent="0.35">
      <c r="A112" s="102"/>
    </row>
    <row r="113" spans="1:1" ht="13" x14ac:dyDescent="0.35">
      <c r="A113" s="102"/>
    </row>
    <row r="114" spans="1:1" ht="13" x14ac:dyDescent="0.35">
      <c r="A114" s="102"/>
    </row>
    <row r="115" spans="1:1" ht="13" x14ac:dyDescent="0.35">
      <c r="A115" s="102"/>
    </row>
    <row r="116" spans="1:1" ht="13" x14ac:dyDescent="0.35">
      <c r="A116" s="102"/>
    </row>
    <row r="117" spans="1:1" ht="13" x14ac:dyDescent="0.35">
      <c r="A117" s="102"/>
    </row>
    <row r="118" spans="1:1" ht="13" x14ac:dyDescent="0.35">
      <c r="A118" s="102"/>
    </row>
    <row r="119" spans="1:1" ht="13" x14ac:dyDescent="0.35">
      <c r="A119" s="102"/>
    </row>
    <row r="120" spans="1:1" ht="13" x14ac:dyDescent="0.35">
      <c r="A120" s="102"/>
    </row>
    <row r="121" spans="1:1" ht="13" x14ac:dyDescent="0.35">
      <c r="A121" s="102"/>
    </row>
  </sheetData>
  <mergeCells count="11">
    <mergeCell ref="B83:U83"/>
    <mergeCell ref="B86:U86"/>
    <mergeCell ref="B74:P74"/>
    <mergeCell ref="B77:U77"/>
    <mergeCell ref="B80:U80"/>
    <mergeCell ref="B71:P71"/>
    <mergeCell ref="B52:U53"/>
    <mergeCell ref="B43:U45"/>
    <mergeCell ref="B12:U15"/>
    <mergeCell ref="B33:U38"/>
    <mergeCell ref="M17:U19"/>
  </mergeCells>
  <pageMargins left="0.7" right="0.7" top="0.75" bottom="0.75" header="0.3" footer="0.3"/>
  <pageSetup orientation="portrait" r:id="rId1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O52"/>
  <sheetViews>
    <sheetView showGridLines="0" zoomScale="95" zoomScaleNormal="125" zoomScalePageLayoutView="125" workbookViewId="0">
      <selection activeCell="P13" sqref="P13"/>
    </sheetView>
  </sheetViews>
  <sheetFormatPr defaultColWidth="4.453125" defaultRowHeight="11.5" x14ac:dyDescent="0.25"/>
  <cols>
    <col min="1" max="1" width="6.6328125" style="46" customWidth="1"/>
    <col min="2" max="16384" width="4.453125" style="5"/>
  </cols>
  <sheetData>
    <row r="1" spans="1:15" s="71" customFormat="1" ht="15.5" x14ac:dyDescent="0.35">
      <c r="B1" s="72" t="s">
        <v>17</v>
      </c>
    </row>
    <row r="2" spans="1:15" x14ac:dyDescent="0.25">
      <c r="A2" s="73"/>
    </row>
    <row r="3" spans="1:15" ht="14" customHeight="1" x14ac:dyDescent="0.3">
      <c r="A3" s="18">
        <v>5.0599999999999996</v>
      </c>
      <c r="B3" s="253" t="s">
        <v>253</v>
      </c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</row>
    <row r="4" spans="1:15" ht="13" x14ac:dyDescent="0.3">
      <c r="A4" s="18"/>
      <c r="B4" s="253"/>
      <c r="C4" s="253"/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</row>
    <row r="5" spans="1:15" ht="13" x14ac:dyDescent="0.3">
      <c r="A5" s="18"/>
      <c r="B5" s="10">
        <v>1</v>
      </c>
      <c r="C5" s="11" t="s">
        <v>2</v>
      </c>
      <c r="D5" s="12" t="s">
        <v>190</v>
      </c>
      <c r="E5" s="12"/>
      <c r="F5" s="12"/>
      <c r="G5" s="24"/>
      <c r="H5" s="24"/>
      <c r="I5" s="92" t="s">
        <v>1</v>
      </c>
      <c r="J5" s="95" t="s">
        <v>131</v>
      </c>
      <c r="K5" s="43"/>
      <c r="M5" s="17"/>
    </row>
    <row r="6" spans="1:15" ht="13" x14ac:dyDescent="0.3">
      <c r="A6" s="18"/>
      <c r="B6" s="10">
        <v>2</v>
      </c>
      <c r="C6" s="11" t="s">
        <v>2</v>
      </c>
      <c r="D6" s="12" t="s">
        <v>191</v>
      </c>
      <c r="E6" s="12"/>
      <c r="F6" s="12"/>
      <c r="G6" s="24"/>
      <c r="H6" s="24"/>
      <c r="I6" s="92"/>
      <c r="J6" s="42"/>
      <c r="K6" s="43"/>
    </row>
    <row r="7" spans="1:15" ht="13" x14ac:dyDescent="0.3">
      <c r="A7" s="18"/>
      <c r="B7" s="10">
        <v>3</v>
      </c>
      <c r="C7" s="11" t="s">
        <v>2</v>
      </c>
      <c r="D7" s="12" t="s">
        <v>209</v>
      </c>
      <c r="E7" s="12"/>
      <c r="F7" s="12"/>
      <c r="G7" s="24"/>
      <c r="H7" s="24"/>
      <c r="I7" s="24"/>
      <c r="J7" s="24"/>
      <c r="K7" s="42"/>
      <c r="L7" s="43"/>
    </row>
    <row r="8" spans="1:15" ht="13" x14ac:dyDescent="0.3">
      <c r="A8" s="18"/>
      <c r="C8" s="17"/>
      <c r="D8" s="17"/>
      <c r="E8" s="17"/>
      <c r="F8" s="17"/>
      <c r="G8" s="17"/>
      <c r="H8" s="17"/>
      <c r="I8" s="17"/>
      <c r="J8" s="17"/>
      <c r="K8" s="17"/>
    </row>
    <row r="9" spans="1:15" ht="13.25" customHeight="1" x14ac:dyDescent="0.3">
      <c r="A9" s="18">
        <f>+A3+0.01</f>
        <v>5.0699999999999994</v>
      </c>
      <c r="B9" s="5" t="s">
        <v>195</v>
      </c>
      <c r="C9" s="17"/>
      <c r="D9" s="17"/>
      <c r="E9" s="17"/>
      <c r="F9" s="17"/>
      <c r="G9" s="17"/>
      <c r="H9" s="17"/>
      <c r="I9" s="17"/>
      <c r="J9" s="17"/>
    </row>
    <row r="10" spans="1:15" ht="13.25" customHeight="1" x14ac:dyDescent="0.3">
      <c r="A10" s="18"/>
      <c r="B10" s="5" t="s">
        <v>217</v>
      </c>
      <c r="C10" s="17"/>
      <c r="D10" s="17"/>
      <c r="E10" s="17"/>
      <c r="F10" s="17"/>
      <c r="G10" s="17"/>
      <c r="H10" s="17"/>
      <c r="I10" s="17"/>
      <c r="J10" s="17"/>
    </row>
    <row r="11" spans="1:15" ht="13" x14ac:dyDescent="0.3">
      <c r="A11" s="18"/>
      <c r="B11" s="10">
        <v>1</v>
      </c>
      <c r="C11" s="11" t="s">
        <v>2</v>
      </c>
      <c r="D11" s="12" t="s">
        <v>127</v>
      </c>
      <c r="E11" s="12"/>
      <c r="F11" s="12"/>
      <c r="G11" s="12"/>
      <c r="H11" s="12"/>
      <c r="I11" s="24"/>
      <c r="J11" s="24"/>
      <c r="K11" s="38"/>
      <c r="L11" s="17"/>
    </row>
    <row r="12" spans="1:15" ht="13" x14ac:dyDescent="0.3">
      <c r="A12" s="18"/>
      <c r="B12" s="10">
        <v>2</v>
      </c>
      <c r="C12" s="11" t="s">
        <v>2</v>
      </c>
      <c r="D12" s="12" t="s">
        <v>96</v>
      </c>
      <c r="E12" s="12"/>
      <c r="F12" s="12"/>
      <c r="G12" s="12"/>
      <c r="H12" s="12"/>
      <c r="I12" s="24"/>
      <c r="J12" s="24"/>
      <c r="K12" s="38"/>
      <c r="L12" s="17"/>
    </row>
    <row r="13" spans="1:15" ht="13" x14ac:dyDescent="0.3">
      <c r="A13" s="18"/>
      <c r="B13" s="10">
        <v>3</v>
      </c>
      <c r="C13" s="11" t="s">
        <v>2</v>
      </c>
      <c r="D13" s="12" t="s">
        <v>97</v>
      </c>
      <c r="E13" s="12"/>
      <c r="F13" s="12"/>
      <c r="G13" s="12"/>
      <c r="H13" s="12"/>
      <c r="I13" s="24"/>
      <c r="J13" s="24"/>
      <c r="K13" s="38"/>
      <c r="L13" s="17"/>
    </row>
    <row r="14" spans="1:15" x14ac:dyDescent="0.25">
      <c r="B14" s="10">
        <v>4</v>
      </c>
      <c r="C14" s="11" t="s">
        <v>2</v>
      </c>
      <c r="D14" s="12" t="s">
        <v>259</v>
      </c>
      <c r="E14" s="12"/>
      <c r="F14" s="12"/>
      <c r="G14" s="12"/>
      <c r="H14" s="12"/>
      <c r="I14" s="24"/>
      <c r="J14" s="24"/>
      <c r="K14" s="38"/>
    </row>
    <row r="15" spans="1:15" x14ac:dyDescent="0.25">
      <c r="A15" s="74"/>
      <c r="B15" s="10">
        <v>5</v>
      </c>
      <c r="C15" s="11" t="s">
        <v>2</v>
      </c>
      <c r="D15" s="12" t="s">
        <v>140</v>
      </c>
      <c r="E15" s="12"/>
      <c r="F15" s="12"/>
      <c r="G15" s="12"/>
      <c r="H15" s="12"/>
      <c r="I15" s="24"/>
      <c r="J15" s="24"/>
      <c r="K15" s="38"/>
    </row>
    <row r="16" spans="1:15" x14ac:dyDescent="0.25">
      <c r="A16" s="74"/>
      <c r="B16" s="10">
        <v>6</v>
      </c>
      <c r="C16" s="11" t="s">
        <v>2</v>
      </c>
      <c r="D16" s="12" t="s">
        <v>153</v>
      </c>
      <c r="E16" s="12"/>
      <c r="F16" s="12"/>
      <c r="G16" s="12"/>
      <c r="H16" s="12"/>
      <c r="I16" s="24"/>
      <c r="J16" s="24"/>
      <c r="K16" s="38"/>
    </row>
    <row r="17" spans="1:11" x14ac:dyDescent="0.25">
      <c r="A17" s="74"/>
      <c r="B17" s="10">
        <v>7</v>
      </c>
      <c r="C17" s="11" t="s">
        <v>2</v>
      </c>
      <c r="D17" s="12" t="s">
        <v>141</v>
      </c>
      <c r="E17" s="12"/>
      <c r="F17" s="12"/>
      <c r="G17" s="12"/>
      <c r="H17" s="12"/>
      <c r="I17" s="24"/>
      <c r="J17" s="24"/>
      <c r="K17" s="38"/>
    </row>
    <row r="18" spans="1:11" x14ac:dyDescent="0.25">
      <c r="A18" s="74"/>
      <c r="B18" s="10">
        <v>8</v>
      </c>
      <c r="C18" s="11" t="s">
        <v>2</v>
      </c>
      <c r="D18" s="12" t="s">
        <v>431</v>
      </c>
      <c r="E18" s="12"/>
      <c r="F18" s="12"/>
      <c r="G18" s="12"/>
      <c r="H18" s="12"/>
      <c r="I18" s="24"/>
      <c r="J18" s="24"/>
      <c r="K18" s="38"/>
    </row>
    <row r="19" spans="1:11" x14ac:dyDescent="0.25">
      <c r="A19" s="74"/>
      <c r="B19" s="10">
        <v>9</v>
      </c>
      <c r="C19" s="11" t="s">
        <v>2</v>
      </c>
      <c r="D19" s="12" t="s">
        <v>432</v>
      </c>
      <c r="E19" s="12"/>
      <c r="F19" s="12"/>
      <c r="G19" s="12"/>
      <c r="H19" s="12"/>
      <c r="I19" s="24"/>
      <c r="J19" s="24"/>
      <c r="K19" s="38"/>
    </row>
    <row r="20" spans="1:11" x14ac:dyDescent="0.25">
      <c r="A20" s="74"/>
    </row>
    <row r="21" spans="1:11" x14ac:dyDescent="0.25">
      <c r="A21" s="74"/>
    </row>
    <row r="22" spans="1:11" x14ac:dyDescent="0.25">
      <c r="A22" s="74"/>
    </row>
    <row r="23" spans="1:11" x14ac:dyDescent="0.25">
      <c r="A23" s="74"/>
    </row>
    <row r="24" spans="1:11" x14ac:dyDescent="0.25">
      <c r="A24" s="74"/>
    </row>
    <row r="25" spans="1:11" x14ac:dyDescent="0.25">
      <c r="A25" s="74"/>
    </row>
    <row r="26" spans="1:11" x14ac:dyDescent="0.25">
      <c r="A26" s="74"/>
    </row>
    <row r="27" spans="1:11" x14ac:dyDescent="0.25">
      <c r="A27" s="74"/>
    </row>
    <row r="28" spans="1:11" x14ac:dyDescent="0.25">
      <c r="A28" s="74"/>
    </row>
    <row r="29" spans="1:11" x14ac:dyDescent="0.25">
      <c r="A29" s="74"/>
    </row>
    <row r="30" spans="1:11" x14ac:dyDescent="0.25">
      <c r="A30" s="74"/>
    </row>
    <row r="31" spans="1:11" x14ac:dyDescent="0.25">
      <c r="A31" s="74"/>
    </row>
    <row r="32" spans="1:11" x14ac:dyDescent="0.25">
      <c r="A32" s="74"/>
    </row>
    <row r="33" spans="1:1" x14ac:dyDescent="0.25">
      <c r="A33" s="74"/>
    </row>
    <row r="34" spans="1:1" x14ac:dyDescent="0.25">
      <c r="A34" s="74"/>
    </row>
    <row r="35" spans="1:1" x14ac:dyDescent="0.25">
      <c r="A35" s="74"/>
    </row>
    <row r="36" spans="1:1" x14ac:dyDescent="0.25">
      <c r="A36" s="74"/>
    </row>
    <row r="37" spans="1:1" x14ac:dyDescent="0.25">
      <c r="A37" s="74"/>
    </row>
    <row r="38" spans="1:1" x14ac:dyDescent="0.25">
      <c r="A38" s="74"/>
    </row>
    <row r="39" spans="1:1" x14ac:dyDescent="0.25">
      <c r="A39" s="74"/>
    </row>
    <row r="40" spans="1:1" x14ac:dyDescent="0.25">
      <c r="A40" s="74"/>
    </row>
    <row r="41" spans="1:1" x14ac:dyDescent="0.25">
      <c r="A41" s="74"/>
    </row>
    <row r="42" spans="1:1" x14ac:dyDescent="0.25">
      <c r="A42" s="74"/>
    </row>
    <row r="43" spans="1:1" x14ac:dyDescent="0.25">
      <c r="A43" s="74"/>
    </row>
    <row r="44" spans="1:1" x14ac:dyDescent="0.25">
      <c r="A44" s="74"/>
    </row>
    <row r="45" spans="1:1" x14ac:dyDescent="0.25">
      <c r="A45" s="74"/>
    </row>
    <row r="46" spans="1:1" x14ac:dyDescent="0.25">
      <c r="A46" s="74"/>
    </row>
    <row r="47" spans="1:1" x14ac:dyDescent="0.25">
      <c r="A47" s="74"/>
    </row>
    <row r="48" spans="1:1" x14ac:dyDescent="0.25">
      <c r="A48" s="74"/>
    </row>
    <row r="49" spans="1:1" x14ac:dyDescent="0.25">
      <c r="A49" s="74"/>
    </row>
    <row r="50" spans="1:1" x14ac:dyDescent="0.25">
      <c r="A50" s="74"/>
    </row>
    <row r="51" spans="1:1" x14ac:dyDescent="0.25">
      <c r="A51" s="74"/>
    </row>
    <row r="52" spans="1:1" x14ac:dyDescent="0.25">
      <c r="A52" s="74"/>
    </row>
  </sheetData>
  <mergeCells count="1">
    <mergeCell ref="B3:O4"/>
  </mergeCells>
  <pageMargins left="0.70866141732283472" right="0.70866141732283472" top="0.74803149606299213" bottom="0.74803149606299213" header="0.31496062992125984" footer="0.31496062992125984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AB179"/>
  <sheetViews>
    <sheetView showGridLines="0" tabSelected="1" topLeftCell="A38" zoomScale="99" zoomScaleNormal="125" zoomScalePageLayoutView="125" workbookViewId="0">
      <selection activeCell="B45" activeCellId="1" sqref="D45:D48 B45:B48"/>
    </sheetView>
  </sheetViews>
  <sheetFormatPr defaultColWidth="4.453125" defaultRowHeight="11.5" x14ac:dyDescent="0.25"/>
  <cols>
    <col min="1" max="1" width="7" style="46" customWidth="1"/>
    <col min="2" max="16" width="5.90625" style="5" customWidth="1"/>
    <col min="17" max="17" width="4.453125" style="5"/>
    <col min="18" max="18" width="4.36328125" style="5" customWidth="1"/>
    <col min="19" max="16384" width="4.453125" style="5"/>
  </cols>
  <sheetData>
    <row r="1" spans="1:7" s="71" customFormat="1" ht="15.5" x14ac:dyDescent="0.35">
      <c r="B1" s="72" t="s">
        <v>18</v>
      </c>
    </row>
    <row r="2" spans="1:7" x14ac:dyDescent="0.25">
      <c r="A2" s="73"/>
    </row>
    <row r="3" spans="1:7" ht="13" x14ac:dyDescent="0.25">
      <c r="A3" s="25">
        <v>6.01</v>
      </c>
      <c r="B3" s="5" t="s">
        <v>196</v>
      </c>
    </row>
    <row r="4" spans="1:7" x14ac:dyDescent="0.25">
      <c r="A4" s="75"/>
      <c r="B4" s="10">
        <v>1</v>
      </c>
      <c r="C4" s="11" t="s">
        <v>2</v>
      </c>
      <c r="D4" s="12" t="s">
        <v>13</v>
      </c>
      <c r="E4" s="12"/>
      <c r="F4" s="12"/>
      <c r="G4" s="13"/>
    </row>
    <row r="5" spans="1:7" x14ac:dyDescent="0.25">
      <c r="A5" s="75"/>
      <c r="B5" s="10">
        <v>2</v>
      </c>
      <c r="C5" s="11" t="s">
        <v>2</v>
      </c>
      <c r="D5" s="12" t="s">
        <v>0</v>
      </c>
      <c r="E5" s="12"/>
      <c r="F5" s="12" t="s">
        <v>1</v>
      </c>
      <c r="G5" s="210">
        <v>6.03</v>
      </c>
    </row>
    <row r="6" spans="1:7" x14ac:dyDescent="0.25">
      <c r="A6" s="75"/>
    </row>
    <row r="7" spans="1:7" ht="11.75" customHeight="1" x14ac:dyDescent="0.25">
      <c r="A7" s="25">
        <v>6.02</v>
      </c>
      <c r="B7" s="5" t="s">
        <v>61</v>
      </c>
    </row>
    <row r="8" spans="1:7" ht="11.75" customHeight="1" x14ac:dyDescent="0.25">
      <c r="A8" s="25"/>
      <c r="B8" s="10">
        <v>1</v>
      </c>
      <c r="C8" s="11" t="s">
        <v>2</v>
      </c>
      <c r="D8" s="12" t="s">
        <v>13</v>
      </c>
      <c r="E8" s="13"/>
    </row>
    <row r="9" spans="1:7" ht="11.75" customHeight="1" x14ac:dyDescent="0.25">
      <c r="A9" s="25"/>
      <c r="B9" s="10">
        <v>2</v>
      </c>
      <c r="C9" s="11" t="s">
        <v>2</v>
      </c>
      <c r="D9" s="12" t="s">
        <v>0</v>
      </c>
      <c r="E9" s="13"/>
    </row>
    <row r="10" spans="1:7" ht="11.75" customHeight="1" x14ac:dyDescent="0.25">
      <c r="A10" s="25"/>
    </row>
    <row r="11" spans="1:7" ht="13" x14ac:dyDescent="0.25">
      <c r="A11" s="25">
        <f>+A7+0.01</f>
        <v>6.0299999999999994</v>
      </c>
      <c r="B11" s="5" t="s">
        <v>224</v>
      </c>
    </row>
    <row r="12" spans="1:7" ht="13" x14ac:dyDescent="0.25">
      <c r="A12" s="25"/>
      <c r="B12" s="5" t="s">
        <v>181</v>
      </c>
    </row>
    <row r="13" spans="1:7" ht="13" x14ac:dyDescent="0.25">
      <c r="A13" s="25"/>
      <c r="B13" s="10">
        <v>1</v>
      </c>
      <c r="C13" s="11" t="s">
        <v>2</v>
      </c>
      <c r="D13" s="12" t="s">
        <v>13</v>
      </c>
      <c r="E13" s="12"/>
      <c r="F13" s="12"/>
      <c r="G13" s="13"/>
    </row>
    <row r="14" spans="1:7" ht="13" x14ac:dyDescent="0.25">
      <c r="A14" s="25"/>
      <c r="B14" s="10">
        <v>2</v>
      </c>
      <c r="C14" s="11" t="s">
        <v>2</v>
      </c>
      <c r="D14" s="12" t="s">
        <v>0</v>
      </c>
      <c r="E14" s="12"/>
      <c r="F14" s="12" t="s">
        <v>1</v>
      </c>
      <c r="G14" s="210">
        <f>A20</f>
        <v>6.0499999999999989</v>
      </c>
    </row>
    <row r="15" spans="1:7" ht="13" x14ac:dyDescent="0.25">
      <c r="A15" s="25"/>
    </row>
    <row r="16" spans="1:7" ht="13" x14ac:dyDescent="0.25">
      <c r="A16" s="25">
        <f>+A11+0.01</f>
        <v>6.0399999999999991</v>
      </c>
      <c r="B16" s="5" t="s">
        <v>225</v>
      </c>
    </row>
    <row r="17" spans="1:14" ht="13" x14ac:dyDescent="0.25">
      <c r="A17" s="25"/>
      <c r="B17" s="10">
        <v>1</v>
      </c>
      <c r="C17" s="11" t="s">
        <v>2</v>
      </c>
      <c r="D17" s="12" t="s">
        <v>13</v>
      </c>
      <c r="E17" s="12"/>
      <c r="F17" s="12"/>
      <c r="G17" s="13"/>
    </row>
    <row r="18" spans="1:14" ht="13" x14ac:dyDescent="0.25">
      <c r="A18" s="25"/>
      <c r="B18" s="10">
        <v>2</v>
      </c>
      <c r="C18" s="11" t="s">
        <v>2</v>
      </c>
      <c r="D18" s="12" t="s">
        <v>0</v>
      </c>
      <c r="E18" s="12"/>
      <c r="F18" s="12"/>
      <c r="G18" s="210"/>
    </row>
    <row r="19" spans="1:14" ht="13" x14ac:dyDescent="0.25">
      <c r="A19" s="25"/>
    </row>
    <row r="20" spans="1:14" ht="13" x14ac:dyDescent="0.25">
      <c r="A20" s="25">
        <f>+A16+0.01</f>
        <v>6.0499999999999989</v>
      </c>
      <c r="B20" s="5" t="s">
        <v>226</v>
      </c>
    </row>
    <row r="21" spans="1:14" ht="13" x14ac:dyDescent="0.25">
      <c r="A21" s="25"/>
      <c r="B21" s="5" t="s">
        <v>125</v>
      </c>
    </row>
    <row r="22" spans="1:14" ht="13" x14ac:dyDescent="0.25">
      <c r="A22" s="25"/>
      <c r="B22" s="10">
        <v>1</v>
      </c>
      <c r="C22" s="11" t="s">
        <v>2</v>
      </c>
      <c r="D22" s="12" t="s">
        <v>13</v>
      </c>
      <c r="E22" s="12"/>
      <c r="F22" s="12"/>
      <c r="G22" s="13"/>
    </row>
    <row r="23" spans="1:14" ht="13" x14ac:dyDescent="0.25">
      <c r="A23" s="25"/>
      <c r="B23" s="10">
        <v>2</v>
      </c>
      <c r="C23" s="11" t="s">
        <v>2</v>
      </c>
      <c r="D23" s="12" t="s">
        <v>0</v>
      </c>
      <c r="E23" s="12"/>
      <c r="F23" s="12" t="s">
        <v>1</v>
      </c>
      <c r="G23" s="210">
        <f>+A44</f>
        <v>6.0799999999999983</v>
      </c>
    </row>
    <row r="24" spans="1:14" ht="13" x14ac:dyDescent="0.25">
      <c r="A24" s="25"/>
    </row>
    <row r="25" spans="1:14" ht="13" x14ac:dyDescent="0.25">
      <c r="A25" s="25">
        <f>+A20+0.01</f>
        <v>6.0599999999999987</v>
      </c>
      <c r="B25" s="5" t="s">
        <v>260</v>
      </c>
    </row>
    <row r="26" spans="1:14" ht="13" x14ac:dyDescent="0.25">
      <c r="A26" s="25"/>
      <c r="B26" s="10">
        <v>1</v>
      </c>
      <c r="C26" s="11" t="s">
        <v>2</v>
      </c>
      <c r="D26" s="12" t="s">
        <v>261</v>
      </c>
      <c r="E26" s="12"/>
      <c r="F26" s="12"/>
      <c r="G26" s="12"/>
      <c r="H26" s="12" t="s">
        <v>1</v>
      </c>
      <c r="I26" s="210">
        <f>+A44</f>
        <v>6.0799999999999983</v>
      </c>
    </row>
    <row r="27" spans="1:14" ht="13" x14ac:dyDescent="0.25">
      <c r="A27" s="25"/>
      <c r="B27" s="10">
        <v>2</v>
      </c>
      <c r="C27" s="11" t="s">
        <v>2</v>
      </c>
      <c r="D27" s="12" t="s">
        <v>262</v>
      </c>
      <c r="E27" s="12"/>
      <c r="F27" s="12"/>
      <c r="G27" s="12"/>
      <c r="H27" s="12" t="s">
        <v>1</v>
      </c>
      <c r="I27" s="210">
        <f>+I26</f>
        <v>6.0799999999999983</v>
      </c>
    </row>
    <row r="28" spans="1:14" ht="13" x14ac:dyDescent="0.25">
      <c r="A28" s="25"/>
      <c r="B28" s="10">
        <v>3</v>
      </c>
      <c r="C28" s="11" t="s">
        <v>2</v>
      </c>
      <c r="D28" s="12" t="s">
        <v>0</v>
      </c>
      <c r="E28" s="12"/>
      <c r="F28" s="12"/>
      <c r="G28" s="12"/>
      <c r="H28" s="12"/>
      <c r="I28" s="210"/>
    </row>
    <row r="29" spans="1:14" ht="13" x14ac:dyDescent="0.25">
      <c r="A29" s="25"/>
      <c r="B29" s="15"/>
      <c r="C29" s="16"/>
      <c r="D29" s="6"/>
      <c r="E29" s="6"/>
    </row>
    <row r="30" spans="1:14" ht="13" x14ac:dyDescent="0.25">
      <c r="A30" s="25">
        <f>+A25+0.01</f>
        <v>6.0699999999999985</v>
      </c>
      <c r="B30" s="5" t="s">
        <v>142</v>
      </c>
    </row>
    <row r="31" spans="1:14" ht="13" x14ac:dyDescent="0.25">
      <c r="A31" s="25"/>
      <c r="B31" s="76" t="s">
        <v>217</v>
      </c>
      <c r="C31" s="16"/>
      <c r="D31" s="6"/>
      <c r="E31" s="68"/>
      <c r="F31" s="69"/>
    </row>
    <row r="32" spans="1:14" ht="13" x14ac:dyDescent="0.25">
      <c r="A32" s="25"/>
      <c r="B32" s="10">
        <v>1</v>
      </c>
      <c r="C32" s="11" t="s">
        <v>2</v>
      </c>
      <c r="D32" s="12" t="s">
        <v>21</v>
      </c>
      <c r="E32" s="12"/>
      <c r="F32" s="12"/>
      <c r="G32" s="12"/>
      <c r="H32" s="12"/>
      <c r="I32" s="12"/>
      <c r="J32" s="12"/>
      <c r="K32" s="12"/>
      <c r="L32" s="12"/>
      <c r="M32" s="12"/>
      <c r="N32" s="104"/>
    </row>
    <row r="33" spans="1:18" ht="13" x14ac:dyDescent="0.25">
      <c r="A33" s="25"/>
      <c r="B33" s="10">
        <v>2</v>
      </c>
      <c r="C33" s="11" t="s">
        <v>2</v>
      </c>
      <c r="D33" s="12" t="s">
        <v>22</v>
      </c>
      <c r="E33" s="12"/>
      <c r="F33" s="12"/>
      <c r="G33" s="12"/>
      <c r="H33" s="12"/>
      <c r="I33" s="12"/>
      <c r="J33" s="12"/>
      <c r="K33" s="12"/>
      <c r="L33" s="12"/>
      <c r="M33" s="12"/>
      <c r="N33" s="104"/>
    </row>
    <row r="34" spans="1:18" ht="13" x14ac:dyDescent="0.25">
      <c r="A34" s="25"/>
      <c r="B34" s="10">
        <v>3</v>
      </c>
      <c r="C34" s="11" t="s">
        <v>2</v>
      </c>
      <c r="D34" s="12" t="s">
        <v>303</v>
      </c>
      <c r="E34" s="12"/>
      <c r="F34" s="12"/>
      <c r="G34" s="12"/>
      <c r="H34" s="12"/>
      <c r="I34" s="12"/>
      <c r="J34" s="12"/>
      <c r="K34" s="12"/>
      <c r="L34" s="12"/>
      <c r="M34" s="12"/>
      <c r="N34" s="104"/>
    </row>
    <row r="35" spans="1:18" ht="13" x14ac:dyDescent="0.25">
      <c r="A35" s="25"/>
      <c r="B35" s="10">
        <v>4</v>
      </c>
      <c r="C35" s="11" t="s">
        <v>2</v>
      </c>
      <c r="D35" s="12" t="s">
        <v>19</v>
      </c>
      <c r="E35" s="12"/>
      <c r="F35" s="12"/>
      <c r="G35" s="12"/>
      <c r="H35" s="12"/>
      <c r="I35" s="12"/>
      <c r="J35" s="12"/>
      <c r="K35" s="12"/>
      <c r="L35" s="12"/>
      <c r="M35" s="12"/>
      <c r="N35" s="104"/>
    </row>
    <row r="36" spans="1:18" ht="13" x14ac:dyDescent="0.25">
      <c r="A36" s="25"/>
      <c r="B36" s="10">
        <v>5</v>
      </c>
      <c r="C36" s="11" t="s">
        <v>2</v>
      </c>
      <c r="D36" s="12" t="s">
        <v>20</v>
      </c>
      <c r="E36" s="12"/>
      <c r="F36" s="12"/>
      <c r="G36" s="12"/>
      <c r="H36" s="12"/>
      <c r="I36" s="12"/>
      <c r="J36" s="12"/>
      <c r="K36" s="12"/>
      <c r="L36" s="12"/>
      <c r="M36" s="12"/>
      <c r="N36" s="104"/>
    </row>
    <row r="37" spans="1:18" ht="13" x14ac:dyDescent="0.25">
      <c r="A37" s="25"/>
      <c r="B37" s="10">
        <v>6</v>
      </c>
      <c r="C37" s="11" t="s">
        <v>2</v>
      </c>
      <c r="D37" s="5" t="s">
        <v>47</v>
      </c>
      <c r="E37" s="12"/>
      <c r="F37" s="12"/>
      <c r="G37" s="12"/>
      <c r="H37" s="12"/>
      <c r="I37" s="12"/>
      <c r="J37" s="12"/>
      <c r="K37" s="12"/>
      <c r="L37" s="12"/>
      <c r="M37" s="12"/>
      <c r="N37" s="104"/>
    </row>
    <row r="38" spans="1:18" ht="13" x14ac:dyDescent="0.25">
      <c r="A38" s="25"/>
      <c r="B38" s="10">
        <v>7</v>
      </c>
      <c r="C38" s="11" t="s">
        <v>2</v>
      </c>
      <c r="D38" s="12" t="s">
        <v>14</v>
      </c>
      <c r="E38" s="12"/>
      <c r="F38" s="12"/>
      <c r="G38" s="12"/>
      <c r="H38" s="12"/>
      <c r="I38" s="12"/>
      <c r="J38" s="12"/>
      <c r="K38" s="12"/>
      <c r="L38" s="12"/>
      <c r="M38" s="12"/>
      <c r="N38" s="104"/>
    </row>
    <row r="39" spans="1:18" ht="13" x14ac:dyDescent="0.25">
      <c r="A39" s="25"/>
      <c r="B39" s="10">
        <v>8</v>
      </c>
      <c r="C39" s="11" t="s">
        <v>2</v>
      </c>
      <c r="D39" s="12" t="s">
        <v>263</v>
      </c>
      <c r="E39" s="12"/>
      <c r="F39" s="12"/>
      <c r="G39" s="12"/>
      <c r="H39" s="12"/>
      <c r="I39" s="12"/>
      <c r="J39" s="12"/>
      <c r="K39" s="12"/>
      <c r="L39" s="12"/>
      <c r="M39" s="12"/>
      <c r="N39" s="104"/>
    </row>
    <row r="40" spans="1:18" ht="13" x14ac:dyDescent="0.25">
      <c r="A40" s="25"/>
      <c r="B40" s="10">
        <v>9</v>
      </c>
      <c r="C40" s="11" t="s">
        <v>2</v>
      </c>
      <c r="D40" s="12" t="s">
        <v>264</v>
      </c>
      <c r="E40" s="12"/>
      <c r="F40" s="12"/>
      <c r="G40" s="12"/>
      <c r="H40" s="12"/>
      <c r="I40" s="12"/>
      <c r="J40" s="12"/>
      <c r="K40" s="12"/>
      <c r="L40" s="12"/>
      <c r="M40" s="12"/>
      <c r="N40" s="104"/>
    </row>
    <row r="41" spans="1:18" ht="13.75" customHeight="1" x14ac:dyDescent="0.25">
      <c r="A41" s="25"/>
    </row>
    <row r="42" spans="1:18" ht="14" customHeight="1" x14ac:dyDescent="0.25">
      <c r="A42" s="25"/>
      <c r="B42" s="258" t="str">
        <f xml:space="preserve"> CONCATENATE("APLICATIVO: SI LA SUMA DE 1.08+1.09+1.10+1.11 ES MAYOR A 0, CONTINUA CON ", A44," CASO CONTRARIO PASAR A ",A119)</f>
        <v>APLICATIVO: SI LA SUMA DE 1.08+1.09+1.10+1.11 ES MAYOR A 0, CONTINUA CON 6.08 CASO CONTRARIO PASAR A 6.16</v>
      </c>
      <c r="C42" s="258"/>
      <c r="D42" s="258"/>
      <c r="E42" s="258"/>
      <c r="F42" s="258"/>
      <c r="G42" s="258"/>
      <c r="H42" s="258"/>
      <c r="I42" s="258"/>
      <c r="J42" s="258"/>
      <c r="K42" s="258"/>
      <c r="L42" s="258"/>
      <c r="M42" s="258"/>
      <c r="N42" s="258"/>
      <c r="O42" s="258"/>
      <c r="P42" s="258"/>
    </row>
    <row r="43" spans="1:18" ht="14" customHeight="1" x14ac:dyDescent="0.25">
      <c r="A43" s="25"/>
      <c r="B43" s="149" t="s">
        <v>444</v>
      </c>
      <c r="C43" s="208"/>
      <c r="D43" s="208"/>
      <c r="E43" s="208"/>
      <c r="F43" s="208"/>
      <c r="G43" s="208"/>
      <c r="H43" s="208"/>
      <c r="I43" s="208"/>
      <c r="J43" s="208"/>
      <c r="K43" s="208"/>
      <c r="L43" s="208"/>
      <c r="M43" s="208"/>
      <c r="N43" s="208"/>
      <c r="O43" s="208"/>
      <c r="P43" s="208"/>
    </row>
    <row r="44" spans="1:18" ht="13.75" customHeight="1" x14ac:dyDescent="0.25">
      <c r="A44" s="25">
        <f>+A30+0.01</f>
        <v>6.0799999999999983</v>
      </c>
      <c r="B44" s="91" t="s">
        <v>349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</row>
    <row r="45" spans="1:18" ht="13" x14ac:dyDescent="0.25">
      <c r="A45" s="25"/>
      <c r="B45" s="10">
        <v>1</v>
      </c>
      <c r="C45" s="11" t="s">
        <v>2</v>
      </c>
      <c r="D45" s="12" t="s">
        <v>347</v>
      </c>
      <c r="E45" s="12"/>
      <c r="F45" s="12"/>
      <c r="G45" s="12"/>
      <c r="H45" s="12"/>
      <c r="I45" s="12"/>
      <c r="J45" s="14" t="s">
        <v>1</v>
      </c>
      <c r="K45" s="67">
        <f>+A90</f>
        <v>6.1299999999999972</v>
      </c>
    </row>
    <row r="46" spans="1:18" ht="13" x14ac:dyDescent="0.25">
      <c r="A46" s="25"/>
      <c r="B46" s="10">
        <v>2</v>
      </c>
      <c r="C46" s="11" t="s">
        <v>2</v>
      </c>
      <c r="D46" s="12" t="s">
        <v>348</v>
      </c>
      <c r="E46" s="12"/>
      <c r="F46" s="12"/>
      <c r="G46" s="12"/>
      <c r="H46" s="12"/>
      <c r="I46" s="12"/>
      <c r="J46" s="14" t="s">
        <v>1</v>
      </c>
      <c r="K46" s="67">
        <f>+K45</f>
        <v>6.1299999999999972</v>
      </c>
    </row>
    <row r="47" spans="1:18" ht="13" x14ac:dyDescent="0.25">
      <c r="A47" s="25"/>
      <c r="B47" s="10">
        <v>3</v>
      </c>
      <c r="C47" s="11" t="s">
        <v>2</v>
      </c>
      <c r="D47" s="12" t="s">
        <v>265</v>
      </c>
      <c r="E47" s="12"/>
      <c r="F47" s="12"/>
      <c r="G47" s="12"/>
      <c r="H47" s="12"/>
      <c r="I47" s="12"/>
      <c r="J47" s="14" t="s">
        <v>1</v>
      </c>
      <c r="K47" s="67">
        <f>+A50</f>
        <v>6.0899999999999981</v>
      </c>
      <c r="R47" s="37"/>
    </row>
    <row r="48" spans="1:18" ht="13" x14ac:dyDescent="0.25">
      <c r="A48" s="25"/>
      <c r="B48" s="10">
        <v>4</v>
      </c>
      <c r="C48" s="11" t="s">
        <v>2</v>
      </c>
      <c r="D48" s="12" t="s">
        <v>192</v>
      </c>
      <c r="E48" s="12"/>
      <c r="F48" s="12"/>
      <c r="G48" s="12"/>
      <c r="H48" s="12"/>
      <c r="I48" s="12"/>
      <c r="J48" s="14"/>
      <c r="K48" s="67">
        <f>+A72</f>
        <v>6.1199999999999974</v>
      </c>
    </row>
    <row r="49" spans="1:14" ht="13" x14ac:dyDescent="0.25">
      <c r="A49" s="25"/>
      <c r="B49" s="15"/>
      <c r="C49" s="16"/>
      <c r="D49" s="6"/>
      <c r="E49" s="68"/>
      <c r="F49" s="69"/>
    </row>
    <row r="50" spans="1:14" ht="13" x14ac:dyDescent="0.25">
      <c r="A50" s="25">
        <f>+A44+0.01</f>
        <v>6.0899999999999981</v>
      </c>
      <c r="B50" s="66" t="s">
        <v>445</v>
      </c>
      <c r="C50" s="16"/>
      <c r="D50" s="6"/>
      <c r="E50" s="68"/>
      <c r="F50" s="69"/>
    </row>
    <row r="51" spans="1:14" ht="13" x14ac:dyDescent="0.25">
      <c r="A51" s="25"/>
      <c r="B51" s="10">
        <v>1</v>
      </c>
      <c r="C51" s="11" t="s">
        <v>2</v>
      </c>
      <c r="D51" s="12" t="s">
        <v>331</v>
      </c>
      <c r="E51" s="12"/>
      <c r="F51" s="12"/>
      <c r="G51" s="12"/>
      <c r="H51" s="12"/>
      <c r="I51" s="67">
        <f>+A66</f>
        <v>6.1099999999999977</v>
      </c>
    </row>
    <row r="52" spans="1:14" ht="13" x14ac:dyDescent="0.25">
      <c r="A52" s="25"/>
      <c r="B52" s="10">
        <v>2</v>
      </c>
      <c r="C52" s="11" t="s">
        <v>2</v>
      </c>
      <c r="D52" s="12" t="s">
        <v>332</v>
      </c>
      <c r="E52" s="12"/>
      <c r="F52" s="12"/>
      <c r="G52" s="12"/>
      <c r="H52" s="12"/>
      <c r="I52" s="13"/>
    </row>
    <row r="53" spans="1:14" ht="13" x14ac:dyDescent="0.25">
      <c r="A53" s="25"/>
      <c r="B53" s="10">
        <v>3</v>
      </c>
      <c r="C53" s="11" t="s">
        <v>2</v>
      </c>
      <c r="D53" s="12" t="s">
        <v>333</v>
      </c>
      <c r="E53" s="12"/>
      <c r="F53" s="12"/>
      <c r="G53" s="12"/>
      <c r="H53" s="12"/>
      <c r="I53" s="13"/>
    </row>
    <row r="54" spans="1:14" ht="13" x14ac:dyDescent="0.25">
      <c r="A54" s="25"/>
      <c r="B54" s="66"/>
      <c r="C54" s="16"/>
      <c r="D54" s="6"/>
      <c r="E54" s="68"/>
      <c r="F54" s="69"/>
    </row>
    <row r="55" spans="1:14" ht="13" x14ac:dyDescent="0.25">
      <c r="A55" s="25">
        <f>+A50+0.01</f>
        <v>6.0999999999999979</v>
      </c>
      <c r="B55" s="66" t="s">
        <v>346</v>
      </c>
      <c r="C55" s="16"/>
      <c r="D55" s="6"/>
      <c r="E55" s="68"/>
      <c r="F55" s="69"/>
    </row>
    <row r="56" spans="1:14" ht="13" x14ac:dyDescent="0.25">
      <c r="A56" s="25"/>
      <c r="B56" s="10" t="s">
        <v>4</v>
      </c>
      <c r="C56" s="11" t="s">
        <v>2</v>
      </c>
      <c r="D56" s="12" t="s">
        <v>334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spans="1:14" ht="13" x14ac:dyDescent="0.25">
      <c r="A57" s="25"/>
      <c r="B57" s="10" t="s">
        <v>5</v>
      </c>
      <c r="C57" s="11" t="s">
        <v>2</v>
      </c>
      <c r="D57" s="12" t="s">
        <v>335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spans="1:14" ht="13" x14ac:dyDescent="0.25">
      <c r="A58" s="25"/>
      <c r="B58" s="10" t="s">
        <v>6</v>
      </c>
      <c r="C58" s="11" t="s">
        <v>2</v>
      </c>
      <c r="D58" s="12" t="s">
        <v>336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spans="1:14" ht="13" x14ac:dyDescent="0.25">
      <c r="A59" s="25"/>
      <c r="B59" s="10" t="s">
        <v>7</v>
      </c>
      <c r="C59" s="11" t="s">
        <v>2</v>
      </c>
      <c r="D59" s="12" t="s">
        <v>341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spans="1:14" ht="13" x14ac:dyDescent="0.25">
      <c r="A60" s="25"/>
      <c r="B60" s="10" t="s">
        <v>8</v>
      </c>
      <c r="C60" s="11" t="s">
        <v>2</v>
      </c>
      <c r="D60" s="12" t="s">
        <v>342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spans="1:14" ht="13" x14ac:dyDescent="0.25">
      <c r="A61" s="25"/>
      <c r="B61" s="10" t="s">
        <v>9</v>
      </c>
      <c r="C61" s="11" t="s">
        <v>2</v>
      </c>
      <c r="D61" s="12" t="s">
        <v>337</v>
      </c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spans="1:14" ht="13" x14ac:dyDescent="0.25">
      <c r="A62" s="25"/>
      <c r="B62" s="10" t="s">
        <v>10</v>
      </c>
      <c r="C62" s="11" t="s">
        <v>2</v>
      </c>
      <c r="D62" s="12" t="s">
        <v>338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spans="1:14" ht="13" x14ac:dyDescent="0.25">
      <c r="A63" s="25"/>
      <c r="B63" s="10" t="s">
        <v>11</v>
      </c>
      <c r="C63" s="11" t="s">
        <v>2</v>
      </c>
      <c r="D63" s="12" t="s">
        <v>339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spans="1:14" ht="13" x14ac:dyDescent="0.25">
      <c r="A64" s="25"/>
      <c r="B64" s="10" t="s">
        <v>12</v>
      </c>
      <c r="C64" s="11" t="s">
        <v>2</v>
      </c>
      <c r="D64" s="12" t="s">
        <v>340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spans="1:17" ht="13" x14ac:dyDescent="0.25">
      <c r="A65" s="25"/>
      <c r="B65" s="66"/>
      <c r="C65" s="16"/>
      <c r="D65" s="6"/>
      <c r="E65" s="68"/>
      <c r="F65" s="69"/>
    </row>
    <row r="66" spans="1:17" ht="13.5" customHeight="1" x14ac:dyDescent="0.25">
      <c r="A66" s="25">
        <f>+A55+0.01</f>
        <v>6.1099999999999977</v>
      </c>
      <c r="B66" s="253" t="s">
        <v>446</v>
      </c>
      <c r="C66" s="253"/>
      <c r="D66" s="253"/>
      <c r="E66" s="253"/>
      <c r="F66" s="253"/>
      <c r="G66" s="253"/>
      <c r="H66" s="253"/>
      <c r="I66" s="253"/>
      <c r="J66" s="253"/>
      <c r="K66" s="253"/>
      <c r="L66" s="253"/>
      <c r="M66" s="253"/>
      <c r="N66" s="253"/>
      <c r="O66" s="253"/>
      <c r="P66" s="253"/>
      <c r="Q66" s="253"/>
    </row>
    <row r="67" spans="1:17" ht="13" x14ac:dyDescent="0.25">
      <c r="A67" s="25"/>
      <c r="B67" s="253"/>
      <c r="C67" s="253"/>
      <c r="D67" s="253"/>
      <c r="E67" s="253"/>
      <c r="F67" s="253"/>
      <c r="G67" s="253"/>
      <c r="H67" s="253"/>
      <c r="I67" s="253"/>
      <c r="J67" s="253"/>
      <c r="K67" s="253"/>
      <c r="L67" s="253"/>
      <c r="M67" s="253"/>
      <c r="N67" s="253"/>
      <c r="O67" s="253"/>
      <c r="P67" s="253"/>
      <c r="Q67" s="253"/>
    </row>
    <row r="68" spans="1:17" ht="13" x14ac:dyDescent="0.25">
      <c r="A68" s="25"/>
      <c r="B68" s="10">
        <v>1</v>
      </c>
      <c r="C68" s="11" t="s">
        <v>2</v>
      </c>
      <c r="D68" s="12" t="s">
        <v>347</v>
      </c>
      <c r="E68" s="12"/>
      <c r="F68" s="12"/>
      <c r="G68" s="12"/>
      <c r="H68" s="12"/>
      <c r="I68" s="12"/>
      <c r="J68" s="14" t="s">
        <v>1</v>
      </c>
      <c r="K68" s="67">
        <f>+A90</f>
        <v>6.1299999999999972</v>
      </c>
    </row>
    <row r="69" spans="1:17" ht="13" x14ac:dyDescent="0.25">
      <c r="A69" s="25"/>
      <c r="B69" s="10">
        <v>2</v>
      </c>
      <c r="C69" s="11" t="s">
        <v>2</v>
      </c>
      <c r="D69" s="12" t="s">
        <v>348</v>
      </c>
      <c r="E69" s="12"/>
      <c r="F69" s="12"/>
      <c r="G69" s="12"/>
      <c r="H69" s="12"/>
      <c r="I69" s="12"/>
      <c r="J69" s="14" t="s">
        <v>1</v>
      </c>
      <c r="K69" s="67">
        <f>+K68</f>
        <v>6.1299999999999972</v>
      </c>
    </row>
    <row r="70" spans="1:17" ht="13" x14ac:dyDescent="0.25">
      <c r="A70" s="25"/>
      <c r="B70" s="10">
        <v>3</v>
      </c>
      <c r="C70" s="11" t="s">
        <v>2</v>
      </c>
      <c r="D70" s="12" t="s">
        <v>0</v>
      </c>
      <c r="E70" s="12"/>
      <c r="F70" s="12"/>
      <c r="G70" s="12"/>
      <c r="H70" s="12"/>
      <c r="I70" s="12"/>
      <c r="J70" s="14"/>
      <c r="K70" s="67"/>
    </row>
    <row r="71" spans="1:17" ht="13" x14ac:dyDescent="0.25">
      <c r="A71" s="25"/>
      <c r="B71" s="66"/>
      <c r="C71" s="16"/>
      <c r="D71" s="6"/>
      <c r="E71" s="68"/>
      <c r="F71" s="69"/>
    </row>
    <row r="72" spans="1:17" ht="13" x14ac:dyDescent="0.25">
      <c r="A72" s="25">
        <f>A66+0.01</f>
        <v>6.1199999999999974</v>
      </c>
      <c r="B72" s="76" t="s">
        <v>386</v>
      </c>
      <c r="C72" s="16"/>
      <c r="D72" s="6"/>
      <c r="E72" s="68"/>
      <c r="F72" s="69"/>
      <c r="I72" s="17"/>
    </row>
    <row r="73" spans="1:17" ht="13" x14ac:dyDescent="0.25">
      <c r="A73" s="25"/>
      <c r="B73" s="76" t="s">
        <v>217</v>
      </c>
      <c r="C73" s="16"/>
      <c r="D73" s="6"/>
      <c r="E73" s="68"/>
      <c r="F73" s="69"/>
      <c r="I73" s="17"/>
    </row>
    <row r="74" spans="1:17" ht="13.75" customHeight="1" x14ac:dyDescent="0.25">
      <c r="A74" s="25"/>
      <c r="B74" s="10">
        <v>1</v>
      </c>
      <c r="C74" s="11" t="s">
        <v>2</v>
      </c>
      <c r="D74" s="12" t="s">
        <v>266</v>
      </c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04"/>
    </row>
    <row r="75" spans="1:17" ht="13" x14ac:dyDescent="0.25">
      <c r="A75" s="25"/>
      <c r="B75" s="10">
        <v>2</v>
      </c>
      <c r="C75" s="11" t="s">
        <v>2</v>
      </c>
      <c r="D75" s="12" t="s">
        <v>166</v>
      </c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04"/>
    </row>
    <row r="76" spans="1:17" ht="13.75" customHeight="1" x14ac:dyDescent="0.25">
      <c r="A76" s="25"/>
      <c r="B76" s="10">
        <v>3</v>
      </c>
      <c r="C76" s="11" t="s">
        <v>2</v>
      </c>
      <c r="D76" s="12" t="s">
        <v>170</v>
      </c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04"/>
    </row>
    <row r="77" spans="1:17" ht="13" x14ac:dyDescent="0.25">
      <c r="A77" s="25"/>
      <c r="B77" s="10">
        <v>4</v>
      </c>
      <c r="C77" s="11" t="s">
        <v>2</v>
      </c>
      <c r="D77" s="12" t="s">
        <v>164</v>
      </c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04"/>
    </row>
    <row r="78" spans="1:17" ht="13" x14ac:dyDescent="0.25">
      <c r="A78" s="25"/>
      <c r="B78" s="10">
        <v>5</v>
      </c>
      <c r="C78" s="11" t="s">
        <v>2</v>
      </c>
      <c r="D78" s="12" t="s">
        <v>267</v>
      </c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04"/>
    </row>
    <row r="79" spans="1:17" ht="13" x14ac:dyDescent="0.25">
      <c r="A79" s="25"/>
      <c r="B79" s="10">
        <v>6</v>
      </c>
      <c r="C79" s="11" t="s">
        <v>2</v>
      </c>
      <c r="D79" s="12" t="s">
        <v>167</v>
      </c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04"/>
    </row>
    <row r="80" spans="1:17" ht="13" x14ac:dyDescent="0.25">
      <c r="A80" s="25"/>
      <c r="B80" s="10">
        <v>7</v>
      </c>
      <c r="C80" s="11" t="s">
        <v>2</v>
      </c>
      <c r="D80" s="12" t="s">
        <v>171</v>
      </c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04"/>
    </row>
    <row r="81" spans="1:28" ht="13" x14ac:dyDescent="0.25">
      <c r="A81" s="25"/>
      <c r="B81" s="10">
        <v>8</v>
      </c>
      <c r="C81" s="11" t="s">
        <v>2</v>
      </c>
      <c r="D81" s="12" t="s">
        <v>165</v>
      </c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04"/>
    </row>
    <row r="82" spans="1:28" ht="13" x14ac:dyDescent="0.25">
      <c r="A82" s="25"/>
      <c r="B82" s="10">
        <v>9</v>
      </c>
      <c r="C82" s="11" t="s">
        <v>2</v>
      </c>
      <c r="D82" s="12" t="s">
        <v>172</v>
      </c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04"/>
    </row>
    <row r="83" spans="1:28" ht="13" x14ac:dyDescent="0.25">
      <c r="A83" s="25"/>
      <c r="B83" s="10">
        <v>10</v>
      </c>
      <c r="C83" s="11" t="s">
        <v>2</v>
      </c>
      <c r="D83" s="12" t="s">
        <v>141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04"/>
    </row>
    <row r="84" spans="1:28" ht="13" x14ac:dyDescent="0.25">
      <c r="A84" s="25"/>
      <c r="B84" s="10"/>
      <c r="C84" s="11"/>
      <c r="D84" s="231" t="s">
        <v>387</v>
      </c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04"/>
    </row>
    <row r="85" spans="1:28" ht="13" x14ac:dyDescent="0.25">
      <c r="A85" s="25"/>
      <c r="B85" s="10">
        <v>12</v>
      </c>
      <c r="C85" s="11" t="s">
        <v>2</v>
      </c>
      <c r="D85" s="12" t="s">
        <v>268</v>
      </c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04"/>
    </row>
    <row r="86" spans="1:28" ht="13" x14ac:dyDescent="0.25">
      <c r="A86" s="25"/>
      <c r="B86" s="10">
        <v>13</v>
      </c>
      <c r="C86" s="11" t="s">
        <v>2</v>
      </c>
      <c r="D86" s="12" t="s">
        <v>269</v>
      </c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04"/>
    </row>
    <row r="87" spans="1:28" ht="13" x14ac:dyDescent="0.25">
      <c r="A87" s="25"/>
      <c r="B87" s="10">
        <v>14</v>
      </c>
      <c r="C87" s="11" t="s">
        <v>2</v>
      </c>
      <c r="D87" s="12" t="s">
        <v>304</v>
      </c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04"/>
    </row>
    <row r="88" spans="1:28" ht="13" x14ac:dyDescent="0.25">
      <c r="A88" s="25"/>
      <c r="B88" s="15"/>
      <c r="C88" s="16"/>
      <c r="D88" s="68" t="s">
        <v>1</v>
      </c>
      <c r="E88" s="69">
        <f>+A119</f>
        <v>6.1599999999999966</v>
      </c>
      <c r="F88" s="6"/>
      <c r="G88" s="6"/>
      <c r="H88" s="6"/>
      <c r="I88" s="6"/>
      <c r="J88" s="6"/>
      <c r="K88" s="16"/>
      <c r="L88" s="68"/>
      <c r="M88" s="69"/>
    </row>
    <row r="89" spans="1:28" ht="13" x14ac:dyDescent="0.25">
      <c r="A89" s="25"/>
      <c r="B89" s="15"/>
      <c r="C89" s="16"/>
      <c r="D89" s="6"/>
      <c r="E89" s="68"/>
      <c r="F89" s="69"/>
    </row>
    <row r="90" spans="1:28" ht="13.25" customHeight="1" x14ac:dyDescent="0.3">
      <c r="A90" s="78">
        <f>+A72+0.01</f>
        <v>6.1299999999999972</v>
      </c>
      <c r="B90" s="91" t="s">
        <v>163</v>
      </c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</row>
    <row r="91" spans="1:28" ht="13" x14ac:dyDescent="0.3">
      <c r="A91" s="78"/>
      <c r="B91" s="17" t="s">
        <v>227</v>
      </c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</row>
    <row r="92" spans="1:28" ht="13" x14ac:dyDescent="0.3">
      <c r="A92" s="78"/>
      <c r="B92" s="10" t="s">
        <v>4</v>
      </c>
      <c r="C92" s="105" t="s">
        <v>112</v>
      </c>
      <c r="D92" s="12"/>
      <c r="E92" s="12"/>
      <c r="F92" s="12"/>
      <c r="G92" s="12"/>
      <c r="H92" s="12"/>
      <c r="I92" s="12"/>
      <c r="J92" s="13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</row>
    <row r="93" spans="1:28" ht="13" x14ac:dyDescent="0.3">
      <c r="A93" s="78"/>
      <c r="B93" s="10" t="s">
        <v>5</v>
      </c>
      <c r="C93" s="105" t="s">
        <v>115</v>
      </c>
      <c r="D93" s="12"/>
      <c r="E93" s="12"/>
      <c r="F93" s="12"/>
      <c r="G93" s="12"/>
      <c r="H93" s="12"/>
      <c r="I93" s="12"/>
      <c r="J93" s="13"/>
      <c r="K93" s="5" t="str">
        <f>CONCATENATE("APLICATIVO: NO SE VISIBILIZA SI ", A44, " O ", A66, " ES IGUAL A SI")</f>
        <v>APLICATIVO: NO SE VISIBILIZA SI 6.08 O 6.11 ES IGUAL A SI</v>
      </c>
      <c r="U93" s="77"/>
      <c r="V93" s="77"/>
      <c r="W93" s="77"/>
      <c r="X93" s="77"/>
      <c r="Y93" s="77"/>
      <c r="Z93" s="77"/>
      <c r="AA93" s="77"/>
      <c r="AB93" s="77"/>
    </row>
    <row r="94" spans="1:28" ht="13" x14ac:dyDescent="0.3">
      <c r="A94" s="78"/>
      <c r="B94" s="10" t="s">
        <v>6</v>
      </c>
      <c r="C94" s="105" t="s">
        <v>116</v>
      </c>
      <c r="D94" s="12"/>
      <c r="E94" s="12"/>
      <c r="F94" s="12"/>
      <c r="G94" s="12"/>
      <c r="H94" s="12"/>
      <c r="I94" s="12"/>
      <c r="J94" s="13"/>
      <c r="K94" s="5" t="str">
        <f>CONCATENATE("APLICATIVO: NO SE VISIBILIZA SI ", A44, " O ", A66, " ES IGUAL A SI")</f>
        <v>APLICATIVO: NO SE VISIBILIZA SI 6.08 O 6.11 ES IGUAL A SI</v>
      </c>
      <c r="U94" s="77"/>
      <c r="V94" s="77"/>
      <c r="W94" s="77"/>
      <c r="X94" s="77"/>
      <c r="Y94" s="77"/>
      <c r="Z94" s="77"/>
      <c r="AA94" s="77"/>
      <c r="AB94" s="77"/>
    </row>
    <row r="95" spans="1:28" ht="13" x14ac:dyDescent="0.3">
      <c r="A95" s="78"/>
      <c r="B95" s="10" t="s">
        <v>7</v>
      </c>
      <c r="C95" s="105" t="s">
        <v>113</v>
      </c>
      <c r="D95" s="12"/>
      <c r="E95" s="12"/>
      <c r="F95" s="12"/>
      <c r="G95" s="12"/>
      <c r="H95" s="12"/>
      <c r="I95" s="12"/>
      <c r="J95" s="13"/>
      <c r="U95" s="77"/>
      <c r="V95" s="77"/>
      <c r="W95" s="77"/>
      <c r="X95" s="77"/>
      <c r="Y95" s="77"/>
      <c r="Z95" s="77"/>
      <c r="AA95" s="77"/>
      <c r="AB95" s="77"/>
    </row>
    <row r="96" spans="1:28" ht="13" x14ac:dyDescent="0.3">
      <c r="A96" s="78"/>
      <c r="B96" s="10" t="s">
        <v>8</v>
      </c>
      <c r="C96" s="105" t="s">
        <v>114</v>
      </c>
      <c r="D96" s="12"/>
      <c r="E96" s="12"/>
      <c r="F96" s="12"/>
      <c r="G96" s="12"/>
      <c r="H96" s="12"/>
      <c r="I96" s="12"/>
      <c r="J96" s="13"/>
      <c r="U96" s="77"/>
      <c r="V96" s="77"/>
      <c r="W96" s="77"/>
      <c r="X96" s="77"/>
      <c r="Y96" s="77"/>
      <c r="Z96" s="77"/>
      <c r="AA96" s="77"/>
      <c r="AB96" s="77"/>
    </row>
    <row r="97" spans="1:19" ht="13" x14ac:dyDescent="0.3">
      <c r="A97" s="78"/>
      <c r="B97" s="10" t="s">
        <v>9</v>
      </c>
      <c r="C97" s="105" t="s">
        <v>14</v>
      </c>
      <c r="D97" s="12"/>
      <c r="E97" s="12"/>
      <c r="F97" s="12"/>
      <c r="G97" s="12"/>
      <c r="H97" s="12"/>
      <c r="I97" s="12"/>
      <c r="J97" s="13"/>
    </row>
    <row r="98" spans="1:19" x14ac:dyDescent="0.25">
      <c r="A98" s="5"/>
    </row>
    <row r="99" spans="1:19" ht="12" customHeight="1" x14ac:dyDescent="0.3">
      <c r="A99" s="78">
        <f>+A90+0.01</f>
        <v>6.139999999999997</v>
      </c>
      <c r="B99" s="91" t="s">
        <v>351</v>
      </c>
      <c r="C99" s="91"/>
      <c r="D99" s="91"/>
      <c r="E99" s="91"/>
      <c r="F99" s="91"/>
      <c r="G99" s="91"/>
      <c r="H99" s="91"/>
      <c r="I99" s="91"/>
      <c r="J99" s="91"/>
      <c r="K99" s="91"/>
      <c r="L99" s="91"/>
      <c r="M99" s="91"/>
      <c r="N99" s="91"/>
    </row>
    <row r="100" spans="1:19" ht="12" customHeight="1" x14ac:dyDescent="0.25">
      <c r="A100" s="5"/>
      <c r="B100" s="44">
        <v>1</v>
      </c>
      <c r="C100" s="11" t="s">
        <v>2</v>
      </c>
      <c r="D100" s="105" t="s">
        <v>352</v>
      </c>
      <c r="E100" s="12"/>
      <c r="F100" s="12"/>
      <c r="G100" s="12"/>
      <c r="H100" s="12"/>
      <c r="I100" s="12"/>
      <c r="J100" s="12"/>
      <c r="K100" s="104"/>
    </row>
    <row r="101" spans="1:19" ht="12" customHeight="1" x14ac:dyDescent="0.25">
      <c r="A101" s="5"/>
      <c r="B101" s="44">
        <v>2</v>
      </c>
      <c r="C101" s="11" t="s">
        <v>2</v>
      </c>
      <c r="D101" s="105" t="s">
        <v>353</v>
      </c>
      <c r="E101" s="12"/>
      <c r="F101" s="12"/>
      <c r="G101" s="12"/>
      <c r="H101" s="12"/>
      <c r="I101" s="12"/>
      <c r="J101" s="12"/>
      <c r="K101" s="104"/>
    </row>
    <row r="102" spans="1:19" ht="12" customHeight="1" x14ac:dyDescent="0.25">
      <c r="A102" s="5"/>
      <c r="B102" s="44">
        <v>3</v>
      </c>
      <c r="C102" s="11" t="s">
        <v>2</v>
      </c>
      <c r="D102" s="105" t="s">
        <v>354</v>
      </c>
      <c r="E102" s="12"/>
      <c r="F102" s="12"/>
      <c r="G102" s="12"/>
      <c r="H102" s="12"/>
      <c r="I102" s="12"/>
      <c r="J102" s="12"/>
      <c r="K102" s="104"/>
    </row>
    <row r="103" spans="1:19" x14ac:dyDescent="0.25">
      <c r="A103" s="5"/>
      <c r="B103" s="44">
        <v>4</v>
      </c>
      <c r="C103" s="11" t="s">
        <v>2</v>
      </c>
      <c r="D103" s="105" t="s">
        <v>355</v>
      </c>
      <c r="E103" s="12"/>
      <c r="F103" s="12"/>
      <c r="G103" s="12"/>
      <c r="H103" s="12"/>
      <c r="I103" s="12"/>
      <c r="J103" s="12"/>
      <c r="K103" s="104"/>
    </row>
    <row r="104" spans="1:19" x14ac:dyDescent="0.25">
      <c r="A104" s="5"/>
      <c r="B104" s="10">
        <v>5</v>
      </c>
      <c r="C104" s="11" t="s">
        <v>2</v>
      </c>
      <c r="D104" s="105" t="s">
        <v>356</v>
      </c>
      <c r="E104" s="12"/>
      <c r="F104" s="12"/>
      <c r="G104" s="12"/>
      <c r="H104" s="12"/>
      <c r="I104" s="12"/>
      <c r="J104" s="12"/>
      <c r="K104" s="104"/>
    </row>
    <row r="105" spans="1:19" ht="11.25" customHeight="1" x14ac:dyDescent="0.25">
      <c r="A105" s="5"/>
      <c r="B105" s="44">
        <v>6</v>
      </c>
      <c r="C105" s="11" t="s">
        <v>2</v>
      </c>
      <c r="D105" s="105" t="s">
        <v>388</v>
      </c>
      <c r="E105" s="12"/>
      <c r="F105" s="12"/>
      <c r="G105" s="12"/>
      <c r="H105" s="12"/>
      <c r="I105" s="12"/>
      <c r="J105" s="12"/>
      <c r="K105" s="104"/>
      <c r="N105" s="17"/>
      <c r="O105" s="17"/>
      <c r="P105" s="17"/>
      <c r="Q105" s="17"/>
      <c r="R105" s="17"/>
      <c r="S105" s="17"/>
    </row>
    <row r="106" spans="1:19" ht="12" customHeight="1" x14ac:dyDescent="0.25">
      <c r="A106" s="5"/>
      <c r="B106" s="44">
        <v>7</v>
      </c>
      <c r="C106" s="11" t="s">
        <v>2</v>
      </c>
      <c r="D106" s="105" t="s">
        <v>357</v>
      </c>
      <c r="E106" s="12"/>
      <c r="F106" s="12"/>
      <c r="G106" s="12"/>
      <c r="H106" s="12"/>
      <c r="I106" s="12"/>
      <c r="J106" s="12"/>
      <c r="K106" s="104"/>
    </row>
    <row r="107" spans="1:19" ht="12" customHeight="1" x14ac:dyDescent="0.25">
      <c r="A107" s="5"/>
      <c r="B107" s="44">
        <v>8</v>
      </c>
      <c r="C107" s="11" t="s">
        <v>2</v>
      </c>
      <c r="D107" s="105" t="s">
        <v>359</v>
      </c>
      <c r="E107" s="12"/>
      <c r="F107" s="12"/>
      <c r="G107" s="12"/>
      <c r="H107" s="12"/>
      <c r="I107" s="12"/>
      <c r="J107" s="12"/>
      <c r="K107" s="104"/>
    </row>
    <row r="108" spans="1:19" ht="12" customHeight="1" x14ac:dyDescent="0.25">
      <c r="A108" s="5"/>
      <c r="B108" s="44">
        <v>9</v>
      </c>
      <c r="C108" s="11" t="s">
        <v>2</v>
      </c>
      <c r="D108" s="105" t="s">
        <v>358</v>
      </c>
      <c r="E108" s="12"/>
      <c r="F108" s="12"/>
      <c r="G108" s="12"/>
      <c r="H108" s="12"/>
      <c r="I108" s="12"/>
      <c r="J108" s="12"/>
      <c r="K108" s="104"/>
    </row>
    <row r="109" spans="1:19" ht="12" customHeight="1" x14ac:dyDescent="0.25">
      <c r="A109" s="5"/>
    </row>
    <row r="110" spans="1:19" x14ac:dyDescent="0.25">
      <c r="A110" s="5"/>
      <c r="B110" s="5" t="str">
        <f>CONCATENATE("APLICATIVO: SI EN LA PREGUNTA ",A44, " RESPONDEN 1 O 2 SE PREGUNTA ",A111," CASO CONTRARIO PASA A ", A119)</f>
        <v>APLICATIVO: SI EN LA PREGUNTA 6.08 RESPONDEN 1 O 2 SE PREGUNTA 6.15 CASO CONTRARIO PASA A 6.16</v>
      </c>
    </row>
    <row r="111" spans="1:19" ht="15" customHeight="1" x14ac:dyDescent="0.3">
      <c r="A111" s="78">
        <f>+A99+0.01</f>
        <v>6.1499999999999968</v>
      </c>
      <c r="B111" s="252" t="s">
        <v>350</v>
      </c>
      <c r="C111" s="252"/>
      <c r="D111" s="252"/>
      <c r="E111" s="252"/>
      <c r="F111" s="252"/>
      <c r="G111" s="252"/>
      <c r="H111" s="252"/>
      <c r="I111" s="252"/>
      <c r="J111" s="252"/>
      <c r="K111" s="252"/>
      <c r="L111" s="252"/>
      <c r="M111" s="252"/>
      <c r="N111" s="252"/>
    </row>
    <row r="112" spans="1:19" ht="15" customHeight="1" x14ac:dyDescent="0.3">
      <c r="A112" s="78"/>
      <c r="B112" s="252"/>
      <c r="C112" s="252"/>
      <c r="D112" s="252"/>
      <c r="E112" s="252"/>
      <c r="F112" s="252"/>
      <c r="G112" s="252"/>
      <c r="H112" s="252"/>
      <c r="I112" s="252"/>
      <c r="J112" s="252"/>
      <c r="K112" s="252"/>
      <c r="L112" s="252"/>
      <c r="M112" s="252"/>
      <c r="N112" s="252"/>
    </row>
    <row r="113" spans="1:18" x14ac:dyDescent="0.25">
      <c r="B113" s="10">
        <v>1</v>
      </c>
      <c r="C113" s="11" t="s">
        <v>2</v>
      </c>
      <c r="D113" s="12" t="s">
        <v>13</v>
      </c>
      <c r="E113" s="12"/>
      <c r="F113" s="13"/>
    </row>
    <row r="114" spans="1:18" x14ac:dyDescent="0.25">
      <c r="A114" s="5"/>
      <c r="B114" s="10">
        <v>2</v>
      </c>
      <c r="C114" s="11" t="s">
        <v>2</v>
      </c>
      <c r="D114" s="12" t="s">
        <v>0</v>
      </c>
      <c r="E114" s="14"/>
      <c r="F114" s="67"/>
    </row>
    <row r="115" spans="1:18" ht="12" customHeight="1" x14ac:dyDescent="0.25">
      <c r="A115" s="5"/>
    </row>
    <row r="116" spans="1:18" ht="15.5" x14ac:dyDescent="0.35">
      <c r="A116" s="5"/>
      <c r="B116" s="259" t="s">
        <v>485</v>
      </c>
      <c r="C116" s="259"/>
      <c r="D116" s="259"/>
      <c r="E116" s="259"/>
      <c r="F116" s="259"/>
      <c r="G116" s="259"/>
      <c r="H116" s="259"/>
      <c r="I116" s="259"/>
      <c r="J116" s="259"/>
      <c r="K116" s="259"/>
      <c r="L116" s="259"/>
      <c r="M116" s="259"/>
    </row>
    <row r="117" spans="1:18" ht="13" x14ac:dyDescent="0.3">
      <c r="A117" s="18"/>
      <c r="B117" s="257" t="str">
        <f>CONCATENATE("APLICATIVO: SI LA SUMA DE LAS VARIABLES 1.06 + 1.07 ES MAYOR A CERO SE PREGUNTA ", A119, " CASO CONTRARIO SE PASA A SECCIÓN 7")</f>
        <v>APLICATIVO: SI LA SUMA DE LAS VARIABLES 1.06 + 1.07 ES MAYOR A CERO SE PREGUNTA 6.16 CASO CONTRARIO SE PASA A SECCIÓN 7</v>
      </c>
      <c r="C117" s="257"/>
      <c r="D117" s="257"/>
      <c r="E117" s="257"/>
      <c r="F117" s="257"/>
      <c r="G117" s="257"/>
      <c r="H117" s="257"/>
      <c r="I117" s="257"/>
      <c r="J117" s="257"/>
      <c r="K117" s="257"/>
      <c r="L117" s="257"/>
      <c r="M117" s="257"/>
      <c r="N117" s="257"/>
      <c r="O117" s="257"/>
      <c r="P117" s="257"/>
      <c r="Q117" s="257"/>
      <c r="R117" s="5" t="s">
        <v>392</v>
      </c>
    </row>
    <row r="118" spans="1:18" ht="13" x14ac:dyDescent="0.3">
      <c r="A118" s="18"/>
      <c r="B118" s="149" t="s">
        <v>486</v>
      </c>
      <c r="C118" s="232"/>
      <c r="D118" s="232"/>
      <c r="E118" s="232"/>
      <c r="F118" s="232"/>
      <c r="G118" s="232"/>
      <c r="H118" s="232"/>
      <c r="I118" s="232"/>
      <c r="J118" s="232"/>
      <c r="K118" s="232"/>
      <c r="L118" s="232"/>
      <c r="M118" s="232"/>
      <c r="N118" s="232"/>
      <c r="O118" s="232"/>
      <c r="P118" s="232"/>
      <c r="Q118" s="232"/>
    </row>
    <row r="119" spans="1:18" ht="13.75" customHeight="1" x14ac:dyDescent="0.25">
      <c r="A119" s="233">
        <f>+A111+0.01</f>
        <v>6.1599999999999966</v>
      </c>
      <c r="B119" s="256" t="s">
        <v>487</v>
      </c>
      <c r="C119" s="256"/>
      <c r="D119" s="256"/>
      <c r="E119" s="256"/>
      <c r="F119" s="256"/>
      <c r="G119" s="256"/>
      <c r="H119" s="256"/>
      <c r="I119" s="256"/>
      <c r="J119" s="256"/>
      <c r="K119" s="256"/>
      <c r="L119" s="256"/>
      <c r="M119" s="256"/>
      <c r="N119" s="256"/>
      <c r="O119" s="256"/>
      <c r="P119" s="256"/>
      <c r="Q119" s="256"/>
    </row>
    <row r="120" spans="1:18" ht="13.75" customHeight="1" x14ac:dyDescent="0.25">
      <c r="A120" s="233"/>
      <c r="B120" s="256"/>
      <c r="C120" s="256"/>
      <c r="D120" s="256"/>
      <c r="E120" s="256"/>
      <c r="F120" s="256"/>
      <c r="G120" s="256"/>
      <c r="H120" s="256"/>
      <c r="I120" s="256"/>
      <c r="J120" s="256"/>
      <c r="K120" s="256"/>
      <c r="L120" s="256"/>
      <c r="M120" s="256"/>
      <c r="N120" s="256"/>
      <c r="O120" s="256"/>
      <c r="P120" s="256"/>
      <c r="Q120" s="256"/>
    </row>
    <row r="121" spans="1:18" ht="13.75" customHeight="1" x14ac:dyDescent="0.25">
      <c r="A121" s="233"/>
      <c r="B121" s="254" t="s">
        <v>488</v>
      </c>
      <c r="C121" s="254"/>
      <c r="D121" s="254"/>
      <c r="E121" s="254"/>
      <c r="F121" s="254"/>
      <c r="G121" s="254"/>
      <c r="H121" s="254"/>
      <c r="I121" s="254"/>
      <c r="J121" s="254"/>
      <c r="K121" s="254"/>
      <c r="L121" s="254"/>
      <c r="M121" s="254"/>
      <c r="N121" s="254"/>
      <c r="O121" s="254"/>
      <c r="P121" s="254"/>
      <c r="Q121" s="254"/>
    </row>
    <row r="122" spans="1:18" ht="13" x14ac:dyDescent="0.25">
      <c r="A122" s="233"/>
      <c r="B122" s="10">
        <v>1</v>
      </c>
      <c r="C122" s="11" t="s">
        <v>2</v>
      </c>
      <c r="D122" s="12" t="s">
        <v>389</v>
      </c>
      <c r="E122" s="12"/>
      <c r="F122" s="12"/>
      <c r="G122" s="12"/>
      <c r="H122" s="12"/>
      <c r="I122" s="12"/>
      <c r="J122" s="14" t="s">
        <v>1</v>
      </c>
      <c r="K122" s="67">
        <f>+A134</f>
        <v>6.1799999999999962</v>
      </c>
    </row>
    <row r="123" spans="1:18" ht="13" x14ac:dyDescent="0.25">
      <c r="A123" s="233"/>
      <c r="B123" s="10">
        <v>2</v>
      </c>
      <c r="C123" s="11" t="s">
        <v>2</v>
      </c>
      <c r="D123" s="12" t="s">
        <v>361</v>
      </c>
      <c r="E123" s="12"/>
      <c r="F123" s="12"/>
      <c r="G123" s="12"/>
      <c r="H123" s="12"/>
      <c r="I123" s="12"/>
      <c r="J123" s="14" t="s">
        <v>1</v>
      </c>
      <c r="K123" s="67">
        <f>+K122</f>
        <v>6.1799999999999962</v>
      </c>
    </row>
    <row r="124" spans="1:18" ht="13" x14ac:dyDescent="0.25">
      <c r="A124" s="233"/>
      <c r="B124" s="10">
        <v>3</v>
      </c>
      <c r="C124" s="11" t="s">
        <v>2</v>
      </c>
      <c r="D124" s="12" t="s">
        <v>362</v>
      </c>
      <c r="E124" s="12"/>
      <c r="F124" s="12"/>
      <c r="G124" s="12"/>
      <c r="H124" s="12"/>
      <c r="I124" s="12"/>
      <c r="J124" s="14" t="s">
        <v>1</v>
      </c>
      <c r="K124" s="67">
        <f>+K123</f>
        <v>6.1799999999999962</v>
      </c>
    </row>
    <row r="125" spans="1:18" ht="13" x14ac:dyDescent="0.25">
      <c r="A125" s="233"/>
      <c r="B125" s="10">
        <v>4</v>
      </c>
      <c r="C125" s="11" t="s">
        <v>2</v>
      </c>
      <c r="D125" s="12" t="s">
        <v>0</v>
      </c>
      <c r="E125" s="12"/>
      <c r="F125" s="12"/>
      <c r="G125" s="12"/>
      <c r="H125" s="12"/>
      <c r="I125" s="12"/>
      <c r="J125" s="14"/>
      <c r="K125" s="67"/>
    </row>
    <row r="126" spans="1:18" ht="13" x14ac:dyDescent="0.25">
      <c r="A126" s="233"/>
      <c r="B126" s="234"/>
      <c r="C126" s="234"/>
      <c r="D126" s="234"/>
      <c r="E126" s="234"/>
      <c r="F126" s="234"/>
      <c r="G126" s="234"/>
      <c r="H126" s="234"/>
      <c r="I126" s="234"/>
      <c r="J126" s="234"/>
      <c r="K126" s="234"/>
    </row>
    <row r="127" spans="1:18" ht="13" x14ac:dyDescent="0.25">
      <c r="A127" s="233">
        <f>+A119+0.01</f>
        <v>6.1699999999999964</v>
      </c>
      <c r="B127" s="260" t="s">
        <v>447</v>
      </c>
      <c r="C127" s="260"/>
      <c r="D127" s="260"/>
      <c r="E127" s="260"/>
      <c r="F127" s="260"/>
      <c r="G127" s="260"/>
      <c r="H127" s="260"/>
      <c r="I127" s="260"/>
      <c r="J127" s="260"/>
      <c r="K127" s="260"/>
    </row>
    <row r="128" spans="1:18" ht="13" x14ac:dyDescent="0.25">
      <c r="A128" s="233"/>
      <c r="B128" s="10">
        <v>1</v>
      </c>
      <c r="C128" s="11" t="s">
        <v>2</v>
      </c>
      <c r="D128" s="12" t="s">
        <v>363</v>
      </c>
      <c r="E128" s="12"/>
      <c r="F128" s="12"/>
      <c r="G128" s="12"/>
      <c r="H128" s="12"/>
      <c r="I128" s="12"/>
      <c r="J128" s="14"/>
      <c r="K128" s="67"/>
    </row>
    <row r="129" spans="1:22" ht="13" x14ac:dyDescent="0.25">
      <c r="A129" s="233"/>
      <c r="B129" s="10">
        <v>2</v>
      </c>
      <c r="C129" s="11" t="s">
        <v>2</v>
      </c>
      <c r="D129" s="12" t="s">
        <v>364</v>
      </c>
      <c r="E129" s="12"/>
      <c r="F129" s="12"/>
      <c r="G129" s="12"/>
      <c r="H129" s="12"/>
      <c r="I129" s="12"/>
      <c r="J129" s="14"/>
      <c r="K129" s="67"/>
    </row>
    <row r="130" spans="1:22" ht="13" x14ac:dyDescent="0.3">
      <c r="A130" s="18"/>
      <c r="B130" s="10">
        <v>3</v>
      </c>
      <c r="C130" s="11" t="s">
        <v>2</v>
      </c>
      <c r="D130" s="12" t="s">
        <v>365</v>
      </c>
      <c r="E130" s="12"/>
      <c r="F130" s="12"/>
      <c r="G130" s="12"/>
      <c r="H130" s="12"/>
      <c r="I130" s="12"/>
      <c r="J130" s="14"/>
      <c r="K130" s="67"/>
    </row>
    <row r="131" spans="1:22" ht="13" x14ac:dyDescent="0.3">
      <c r="A131" s="18"/>
      <c r="B131" s="10">
        <v>4</v>
      </c>
      <c r="C131" s="11" t="s">
        <v>2</v>
      </c>
      <c r="D131" s="12" t="s">
        <v>399</v>
      </c>
      <c r="E131" s="12"/>
      <c r="F131" s="12"/>
      <c r="G131" s="12"/>
      <c r="H131" s="12"/>
      <c r="I131" s="12"/>
      <c r="J131" s="14"/>
      <c r="K131" s="67"/>
    </row>
    <row r="132" spans="1:22" ht="13" x14ac:dyDescent="0.3">
      <c r="A132" s="18"/>
      <c r="B132" s="10">
        <v>5</v>
      </c>
      <c r="C132" s="11" t="s">
        <v>2</v>
      </c>
      <c r="D132" s="12" t="s">
        <v>330</v>
      </c>
      <c r="E132" s="12"/>
      <c r="F132" s="12"/>
      <c r="G132" s="12"/>
      <c r="H132" s="12"/>
      <c r="I132" s="12"/>
      <c r="J132" s="12"/>
      <c r="K132" s="67"/>
    </row>
    <row r="133" spans="1:22" ht="13" x14ac:dyDescent="0.3">
      <c r="A133" s="18"/>
      <c r="D133" s="46"/>
    </row>
    <row r="134" spans="1:22" ht="13.75" customHeight="1" x14ac:dyDescent="0.3">
      <c r="A134" s="18">
        <f>+A127+0.01</f>
        <v>6.1799999999999962</v>
      </c>
      <c r="B134" s="252" t="s">
        <v>489</v>
      </c>
      <c r="C134" s="252"/>
      <c r="D134" s="252"/>
      <c r="E134" s="252"/>
      <c r="F134" s="252"/>
      <c r="G134" s="252"/>
      <c r="H134" s="252"/>
      <c r="I134" s="252"/>
      <c r="J134" s="252"/>
      <c r="K134" s="252"/>
      <c r="L134" s="252"/>
      <c r="M134" s="252"/>
      <c r="N134" s="252"/>
      <c r="O134" s="252"/>
      <c r="P134" s="252"/>
      <c r="Q134" s="252"/>
      <c r="R134" s="235"/>
      <c r="S134" s="235"/>
      <c r="T134" s="235"/>
      <c r="U134" s="235"/>
      <c r="V134" s="235"/>
    </row>
    <row r="135" spans="1:22" ht="13.75" customHeight="1" x14ac:dyDescent="0.25">
      <c r="A135" s="233"/>
      <c r="B135" s="255" t="s">
        <v>393</v>
      </c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  <c r="Q135" s="255"/>
    </row>
    <row r="136" spans="1:22" ht="13" x14ac:dyDescent="0.25">
      <c r="A136" s="233"/>
      <c r="B136" s="10">
        <v>1</v>
      </c>
      <c r="C136" s="11" t="s">
        <v>2</v>
      </c>
      <c r="D136" s="12" t="s">
        <v>360</v>
      </c>
      <c r="E136" s="12"/>
      <c r="F136" s="12"/>
      <c r="G136" s="12"/>
      <c r="H136" s="12"/>
      <c r="I136" s="12"/>
      <c r="J136" s="14"/>
      <c r="K136" s="67"/>
    </row>
    <row r="137" spans="1:22" ht="13" x14ac:dyDescent="0.25">
      <c r="A137" s="233"/>
      <c r="B137" s="10">
        <v>2</v>
      </c>
      <c r="C137" s="11" t="s">
        <v>2</v>
      </c>
      <c r="D137" s="12" t="s">
        <v>361</v>
      </c>
      <c r="E137" s="12"/>
      <c r="F137" s="12"/>
      <c r="G137" s="12"/>
      <c r="H137" s="12"/>
      <c r="I137" s="12"/>
      <c r="J137" s="14"/>
      <c r="K137" s="67"/>
    </row>
    <row r="138" spans="1:22" ht="13" x14ac:dyDescent="0.25">
      <c r="A138" s="233"/>
      <c r="B138" s="10">
        <v>3</v>
      </c>
      <c r="C138" s="11" t="s">
        <v>2</v>
      </c>
      <c r="D138" s="12" t="s">
        <v>362</v>
      </c>
      <c r="E138" s="12"/>
      <c r="F138" s="12"/>
      <c r="G138" s="12"/>
      <c r="H138" s="12"/>
      <c r="I138" s="12"/>
      <c r="J138" s="14"/>
      <c r="K138" s="67"/>
    </row>
    <row r="139" spans="1:22" ht="13" x14ac:dyDescent="0.25">
      <c r="A139" s="233"/>
      <c r="B139" s="10">
        <v>4</v>
      </c>
      <c r="C139" s="11" t="s">
        <v>2</v>
      </c>
      <c r="D139" s="12" t="s">
        <v>0</v>
      </c>
      <c r="E139" s="12"/>
      <c r="F139" s="12"/>
      <c r="G139" s="12"/>
      <c r="H139" s="12"/>
      <c r="I139" s="12"/>
      <c r="J139" s="14" t="s">
        <v>1</v>
      </c>
      <c r="K139" s="67">
        <f>+A152</f>
        <v>6.1999999999999957</v>
      </c>
    </row>
    <row r="140" spans="1:22" ht="13" x14ac:dyDescent="0.25">
      <c r="A140" s="233"/>
      <c r="B140" s="236"/>
      <c r="C140" s="236"/>
      <c r="D140" s="236"/>
      <c r="E140" s="236"/>
      <c r="F140" s="236"/>
      <c r="G140" s="236"/>
      <c r="H140" s="236"/>
      <c r="I140" s="236"/>
      <c r="J140" s="236"/>
      <c r="K140" s="236"/>
      <c r="L140" s="6"/>
    </row>
    <row r="141" spans="1:22" ht="13.75" customHeight="1" x14ac:dyDescent="0.3">
      <c r="A141" s="18">
        <f>+A134+0.01</f>
        <v>6.1899999999999959</v>
      </c>
      <c r="B141" s="254" t="s">
        <v>448</v>
      </c>
      <c r="C141" s="254"/>
      <c r="D141" s="254"/>
      <c r="E141" s="254"/>
      <c r="F141" s="254"/>
      <c r="G141" s="254"/>
      <c r="H141" s="254"/>
      <c r="I141" s="254"/>
      <c r="J141" s="254"/>
      <c r="K141" s="254"/>
      <c r="L141" s="254"/>
      <c r="M141" s="254"/>
      <c r="N141" s="254"/>
      <c r="O141" s="254"/>
      <c r="P141" s="254"/>
    </row>
    <row r="142" spans="1:22" ht="13" x14ac:dyDescent="0.3">
      <c r="A142" s="18"/>
      <c r="B142" s="44">
        <v>1</v>
      </c>
      <c r="C142" s="11" t="s">
        <v>2</v>
      </c>
      <c r="D142" s="12" t="s">
        <v>352</v>
      </c>
      <c r="E142" s="12"/>
      <c r="F142" s="12"/>
      <c r="G142" s="12"/>
      <c r="H142" s="12"/>
      <c r="I142" s="12"/>
      <c r="J142" s="12"/>
      <c r="K142" s="12"/>
      <c r="L142" s="12"/>
      <c r="M142" s="104"/>
    </row>
    <row r="143" spans="1:22" ht="13" x14ac:dyDescent="0.3">
      <c r="A143" s="18"/>
      <c r="B143" s="44">
        <v>2</v>
      </c>
      <c r="C143" s="11" t="s">
        <v>2</v>
      </c>
      <c r="D143" s="12" t="s">
        <v>353</v>
      </c>
      <c r="E143" s="12"/>
      <c r="F143" s="12"/>
      <c r="G143" s="12"/>
      <c r="H143" s="12"/>
      <c r="I143" s="12"/>
      <c r="J143" s="12"/>
      <c r="K143" s="12"/>
      <c r="L143" s="12"/>
      <c r="M143" s="104"/>
    </row>
    <row r="144" spans="1:22" ht="13" x14ac:dyDescent="0.3">
      <c r="A144" s="18"/>
      <c r="B144" s="44">
        <v>3</v>
      </c>
      <c r="C144" s="11" t="s">
        <v>2</v>
      </c>
      <c r="D144" s="12" t="s">
        <v>354</v>
      </c>
      <c r="E144" s="12"/>
      <c r="F144" s="12"/>
      <c r="G144" s="12"/>
      <c r="H144" s="12"/>
      <c r="I144" s="12"/>
      <c r="J144" s="12"/>
      <c r="K144" s="12"/>
      <c r="L144" s="12"/>
      <c r="M144" s="104"/>
    </row>
    <row r="145" spans="1:17" ht="13" x14ac:dyDescent="0.3">
      <c r="A145" s="18"/>
      <c r="B145" s="44">
        <v>4</v>
      </c>
      <c r="C145" s="11" t="s">
        <v>2</v>
      </c>
      <c r="D145" s="12" t="s">
        <v>390</v>
      </c>
      <c r="E145" s="12"/>
      <c r="F145" s="12"/>
      <c r="G145" s="12"/>
      <c r="H145" s="12"/>
      <c r="I145" s="12"/>
      <c r="J145" s="12"/>
      <c r="K145" s="12"/>
      <c r="L145" s="12"/>
      <c r="M145" s="104"/>
    </row>
    <row r="146" spans="1:17" ht="13" x14ac:dyDescent="0.3">
      <c r="A146" s="18"/>
      <c r="B146" s="10">
        <v>5</v>
      </c>
      <c r="C146" s="11" t="s">
        <v>2</v>
      </c>
      <c r="D146" s="12" t="s">
        <v>391</v>
      </c>
      <c r="E146" s="12"/>
      <c r="F146" s="12"/>
      <c r="G146" s="12"/>
      <c r="H146" s="12"/>
      <c r="I146" s="12"/>
      <c r="J146" s="12"/>
      <c r="K146" s="12"/>
      <c r="L146" s="12"/>
      <c r="M146" s="104"/>
    </row>
    <row r="147" spans="1:17" ht="13" x14ac:dyDescent="0.3">
      <c r="A147" s="18"/>
      <c r="B147" s="44">
        <v>6</v>
      </c>
      <c r="C147" s="11" t="s">
        <v>2</v>
      </c>
      <c r="D147" s="12" t="s">
        <v>388</v>
      </c>
      <c r="E147" s="12"/>
      <c r="F147" s="12"/>
      <c r="G147" s="12"/>
      <c r="H147" s="12"/>
      <c r="I147" s="12"/>
      <c r="J147" s="12"/>
      <c r="K147" s="12"/>
      <c r="L147" s="12"/>
      <c r="M147" s="104"/>
    </row>
    <row r="148" spans="1:17" ht="13" x14ac:dyDescent="0.3">
      <c r="A148" s="18"/>
      <c r="B148" s="44">
        <v>7</v>
      </c>
      <c r="C148" s="11" t="s">
        <v>2</v>
      </c>
      <c r="D148" s="12" t="s">
        <v>357</v>
      </c>
      <c r="E148" s="12"/>
      <c r="F148" s="12"/>
      <c r="G148" s="12"/>
      <c r="H148" s="12"/>
      <c r="I148" s="12"/>
      <c r="J148" s="12"/>
      <c r="K148" s="12"/>
      <c r="L148" s="12"/>
      <c r="M148" s="104"/>
    </row>
    <row r="149" spans="1:17" ht="13" x14ac:dyDescent="0.3">
      <c r="A149" s="18"/>
      <c r="B149" s="44">
        <v>8</v>
      </c>
      <c r="C149" s="11" t="s">
        <v>2</v>
      </c>
      <c r="D149" s="12" t="s">
        <v>424</v>
      </c>
      <c r="E149" s="12"/>
      <c r="F149" s="12"/>
      <c r="G149" s="12"/>
      <c r="H149" s="12"/>
      <c r="I149" s="12"/>
      <c r="J149" s="12"/>
      <c r="K149" s="12"/>
      <c r="L149" s="12"/>
      <c r="M149" s="104"/>
    </row>
    <row r="150" spans="1:17" ht="13" x14ac:dyDescent="0.3">
      <c r="A150" s="18"/>
      <c r="B150" s="44">
        <v>9</v>
      </c>
      <c r="C150" s="11" t="s">
        <v>2</v>
      </c>
      <c r="D150" s="12" t="s">
        <v>358</v>
      </c>
      <c r="E150" s="12"/>
      <c r="F150" s="12"/>
      <c r="G150" s="12"/>
      <c r="H150" s="12"/>
      <c r="I150" s="12"/>
      <c r="J150" s="12"/>
      <c r="K150" s="12"/>
      <c r="L150" s="12"/>
      <c r="M150" s="104"/>
    </row>
    <row r="151" spans="1:17" ht="13" x14ac:dyDescent="0.3">
      <c r="A151" s="18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</row>
    <row r="152" spans="1:17" ht="13.75" customHeight="1" x14ac:dyDescent="0.3">
      <c r="A152" s="18">
        <f>+A141+0.01</f>
        <v>6.1999999999999957</v>
      </c>
      <c r="B152" s="254" t="s">
        <v>449</v>
      </c>
      <c r="C152" s="254"/>
      <c r="D152" s="254"/>
      <c r="E152" s="254"/>
      <c r="F152" s="254"/>
      <c r="G152" s="254"/>
      <c r="H152" s="254"/>
      <c r="I152" s="254"/>
      <c r="J152" s="254"/>
      <c r="K152" s="254"/>
      <c r="L152" s="254"/>
      <c r="M152" s="254"/>
      <c r="N152" s="254"/>
      <c r="O152" s="254"/>
      <c r="P152" s="254"/>
      <c r="Q152" s="254"/>
    </row>
    <row r="153" spans="1:17" ht="13" x14ac:dyDescent="0.3">
      <c r="A153" s="18"/>
      <c r="B153" s="44">
        <v>1</v>
      </c>
      <c r="C153" s="11" t="s">
        <v>2</v>
      </c>
      <c r="D153" s="12" t="s">
        <v>352</v>
      </c>
      <c r="E153" s="12"/>
      <c r="F153" s="12"/>
      <c r="G153" s="12"/>
      <c r="H153" s="12"/>
      <c r="I153" s="12"/>
      <c r="J153" s="12"/>
      <c r="K153" s="12"/>
      <c r="L153" s="12"/>
      <c r="M153" s="104"/>
    </row>
    <row r="154" spans="1:17" ht="13" x14ac:dyDescent="0.3">
      <c r="A154" s="18"/>
      <c r="B154" s="44">
        <v>2</v>
      </c>
      <c r="C154" s="11" t="s">
        <v>2</v>
      </c>
      <c r="D154" s="12" t="s">
        <v>353</v>
      </c>
      <c r="E154" s="12"/>
      <c r="F154" s="12"/>
      <c r="G154" s="12"/>
      <c r="H154" s="12"/>
      <c r="I154" s="12"/>
      <c r="J154" s="12"/>
      <c r="K154" s="12"/>
      <c r="L154" s="12"/>
      <c r="M154" s="104"/>
    </row>
    <row r="155" spans="1:17" ht="13" x14ac:dyDescent="0.3">
      <c r="A155" s="18"/>
      <c r="B155" s="44">
        <v>3</v>
      </c>
      <c r="C155" s="11" t="s">
        <v>2</v>
      </c>
      <c r="D155" s="12" t="s">
        <v>354</v>
      </c>
      <c r="E155" s="12"/>
      <c r="F155" s="12"/>
      <c r="G155" s="12"/>
      <c r="H155" s="12"/>
      <c r="I155" s="12"/>
      <c r="J155" s="12"/>
      <c r="K155" s="12"/>
      <c r="L155" s="12"/>
      <c r="M155" s="104"/>
    </row>
    <row r="156" spans="1:17" ht="13" x14ac:dyDescent="0.3">
      <c r="A156" s="18"/>
      <c r="B156" s="44">
        <v>4</v>
      </c>
      <c r="C156" s="11" t="s">
        <v>2</v>
      </c>
      <c r="D156" s="12" t="s">
        <v>390</v>
      </c>
      <c r="E156" s="12"/>
      <c r="F156" s="12"/>
      <c r="G156" s="12"/>
      <c r="H156" s="12"/>
      <c r="I156" s="12"/>
      <c r="J156" s="12"/>
      <c r="K156" s="12"/>
      <c r="L156" s="12"/>
      <c r="M156" s="104"/>
    </row>
    <row r="157" spans="1:17" ht="13" x14ac:dyDescent="0.3">
      <c r="A157" s="18"/>
      <c r="B157" s="10">
        <v>5</v>
      </c>
      <c r="C157" s="11" t="s">
        <v>2</v>
      </c>
      <c r="D157" s="12" t="s">
        <v>391</v>
      </c>
      <c r="E157" s="12"/>
      <c r="F157" s="12"/>
      <c r="G157" s="12"/>
      <c r="H157" s="12"/>
      <c r="I157" s="12"/>
      <c r="J157" s="12"/>
      <c r="K157" s="12"/>
      <c r="L157" s="12"/>
      <c r="M157" s="104"/>
    </row>
    <row r="158" spans="1:17" ht="13" x14ac:dyDescent="0.3">
      <c r="A158" s="18"/>
      <c r="B158" s="44">
        <v>6</v>
      </c>
      <c r="C158" s="11" t="s">
        <v>2</v>
      </c>
      <c r="D158" s="12" t="s">
        <v>388</v>
      </c>
      <c r="E158" s="12"/>
      <c r="F158" s="12"/>
      <c r="G158" s="12"/>
      <c r="H158" s="12"/>
      <c r="I158" s="12"/>
      <c r="J158" s="12"/>
      <c r="K158" s="12"/>
      <c r="L158" s="12"/>
      <c r="M158" s="104"/>
    </row>
    <row r="159" spans="1:17" ht="13" x14ac:dyDescent="0.3">
      <c r="A159" s="18"/>
      <c r="B159" s="44">
        <v>7</v>
      </c>
      <c r="C159" s="11" t="s">
        <v>2</v>
      </c>
      <c r="D159" s="12" t="s">
        <v>357</v>
      </c>
      <c r="E159" s="12"/>
      <c r="F159" s="12"/>
      <c r="G159" s="12"/>
      <c r="H159" s="12"/>
      <c r="I159" s="12"/>
      <c r="J159" s="12"/>
      <c r="K159" s="12"/>
      <c r="L159" s="12"/>
      <c r="M159" s="104"/>
    </row>
    <row r="160" spans="1:17" ht="13" x14ac:dyDescent="0.3">
      <c r="A160" s="18"/>
      <c r="B160" s="44"/>
      <c r="C160" s="11"/>
      <c r="D160" s="231" t="s">
        <v>401</v>
      </c>
      <c r="E160" s="12"/>
      <c r="F160" s="12"/>
      <c r="G160" s="12"/>
      <c r="H160" s="12"/>
      <c r="I160" s="12"/>
      <c r="J160" s="12"/>
      <c r="K160" s="12"/>
      <c r="L160" s="12"/>
      <c r="M160" s="104"/>
    </row>
    <row r="161" spans="1:13" ht="13" x14ac:dyDescent="0.3">
      <c r="A161" s="18"/>
      <c r="B161" s="44">
        <v>9</v>
      </c>
      <c r="C161" s="11" t="s">
        <v>2</v>
      </c>
      <c r="D161" s="12" t="s">
        <v>358</v>
      </c>
      <c r="E161" s="12"/>
      <c r="F161" s="12"/>
      <c r="G161" s="12"/>
      <c r="H161" s="12"/>
      <c r="I161" s="12"/>
      <c r="J161" s="12"/>
      <c r="K161" s="12"/>
      <c r="L161" s="12"/>
      <c r="M161" s="104"/>
    </row>
    <row r="162" spans="1:13" ht="13" x14ac:dyDescent="0.3">
      <c r="A162" s="18"/>
    </row>
    <row r="163" spans="1:13" ht="13" x14ac:dyDescent="0.3">
      <c r="A163" s="18"/>
    </row>
    <row r="164" spans="1:13" ht="13" x14ac:dyDescent="0.3">
      <c r="A164" s="18"/>
    </row>
    <row r="165" spans="1:13" ht="13" x14ac:dyDescent="0.3">
      <c r="A165" s="18"/>
    </row>
    <row r="166" spans="1:13" ht="13" x14ac:dyDescent="0.3">
      <c r="A166" s="18"/>
    </row>
    <row r="167" spans="1:13" ht="13" x14ac:dyDescent="0.3">
      <c r="A167" s="18"/>
    </row>
    <row r="168" spans="1:13" ht="13" x14ac:dyDescent="0.3">
      <c r="A168" s="18"/>
    </row>
    <row r="169" spans="1:13" ht="13" x14ac:dyDescent="0.3">
      <c r="A169" s="18"/>
    </row>
    <row r="170" spans="1:13" ht="13" x14ac:dyDescent="0.3">
      <c r="A170" s="18"/>
    </row>
    <row r="171" spans="1:13" ht="13" x14ac:dyDescent="0.3">
      <c r="A171" s="18"/>
    </row>
    <row r="172" spans="1:13" ht="13" x14ac:dyDescent="0.3">
      <c r="A172" s="18"/>
    </row>
    <row r="173" spans="1:13" ht="13" x14ac:dyDescent="0.3">
      <c r="A173" s="18"/>
    </row>
    <row r="174" spans="1:13" ht="13" x14ac:dyDescent="0.3">
      <c r="A174" s="18"/>
    </row>
    <row r="175" spans="1:13" ht="13" x14ac:dyDescent="0.3">
      <c r="A175" s="18"/>
    </row>
    <row r="176" spans="1:13" ht="13" x14ac:dyDescent="0.3">
      <c r="A176" s="18"/>
    </row>
    <row r="177" spans="1:1" ht="13" x14ac:dyDescent="0.3">
      <c r="A177" s="18"/>
    </row>
    <row r="178" spans="1:1" ht="13" x14ac:dyDescent="0.3">
      <c r="A178" s="18"/>
    </row>
    <row r="179" spans="1:1" ht="13" x14ac:dyDescent="0.3">
      <c r="A179" s="18"/>
    </row>
  </sheetData>
  <mergeCells count="12">
    <mergeCell ref="B111:N112"/>
    <mergeCell ref="B42:P42"/>
    <mergeCell ref="B66:Q67"/>
    <mergeCell ref="B116:M116"/>
    <mergeCell ref="B127:K127"/>
    <mergeCell ref="B152:Q152"/>
    <mergeCell ref="B141:P141"/>
    <mergeCell ref="B135:Q135"/>
    <mergeCell ref="B119:Q120"/>
    <mergeCell ref="B117:Q117"/>
    <mergeCell ref="B121:Q121"/>
    <mergeCell ref="B134:Q134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C388"/>
  <sheetViews>
    <sheetView showGridLines="0" topLeftCell="A162" zoomScale="110" zoomScaleNormal="110" zoomScaleSheetLayoutView="85" zoomScalePageLayoutView="95" workbookViewId="0">
      <selection activeCell="B352" sqref="B352:Q353"/>
    </sheetView>
  </sheetViews>
  <sheetFormatPr defaultColWidth="4.453125" defaultRowHeight="13.25" customHeight="1" x14ac:dyDescent="0.3"/>
  <cols>
    <col min="1" max="1" width="8" style="63" customWidth="1"/>
    <col min="2" max="2" width="5.453125" style="153" bestFit="1" customWidth="1"/>
    <col min="3" max="3" width="4.81640625" style="153" bestFit="1" customWidth="1"/>
    <col min="4" max="4" width="5.36328125" style="153" bestFit="1" customWidth="1"/>
    <col min="5" max="5" width="4.453125" style="153"/>
    <col min="6" max="6" width="5.36328125" style="153" bestFit="1" customWidth="1"/>
    <col min="7" max="7" width="5.81640625" style="153" bestFit="1" customWidth="1"/>
    <col min="8" max="10" width="5.36328125" style="153" bestFit="1" customWidth="1"/>
    <col min="11" max="11" width="4.453125" style="153"/>
    <col min="12" max="12" width="5.36328125" style="153" bestFit="1" customWidth="1"/>
    <col min="13" max="14" width="4.453125" style="153"/>
    <col min="15" max="15" width="5.36328125" style="153" bestFit="1" customWidth="1"/>
    <col min="16" max="19" width="4.453125" style="153"/>
    <col min="20" max="20" width="5.36328125" style="153" bestFit="1" customWidth="1"/>
    <col min="21" max="37" width="4.453125" style="153"/>
    <col min="38" max="38" width="19.81640625" style="153" customWidth="1"/>
    <col min="39" max="41" width="4.453125" style="153"/>
    <col min="42" max="42" width="9.6328125" style="153" customWidth="1"/>
    <col min="43" max="43" width="4.453125" style="153"/>
    <col min="44" max="44" width="15.453125" style="153" customWidth="1"/>
    <col min="45" max="16384" width="4.453125" style="153"/>
  </cols>
  <sheetData>
    <row r="1" spans="1:18" s="71" customFormat="1" ht="13" customHeight="1" x14ac:dyDescent="0.35">
      <c r="B1" s="72" t="s">
        <v>23</v>
      </c>
    </row>
    <row r="2" spans="1:18" s="5" customFormat="1" ht="13" customHeight="1" x14ac:dyDescent="0.25">
      <c r="A2" s="25"/>
      <c r="C2" s="206"/>
      <c r="D2" s="206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</row>
    <row r="3" spans="1:18" s="5" customFormat="1" ht="13" customHeight="1" x14ac:dyDescent="0.25">
      <c r="A3" s="25"/>
      <c r="B3" s="214" t="s">
        <v>270</v>
      </c>
      <c r="C3" s="206"/>
      <c r="D3" s="206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</row>
    <row r="4" spans="1:18" s="5" customFormat="1" ht="13" customHeight="1" x14ac:dyDescent="0.25">
      <c r="A4" s="25">
        <v>7.01</v>
      </c>
      <c r="B4" s="252" t="s">
        <v>402</v>
      </c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  <c r="O4" s="252"/>
      <c r="P4" s="252"/>
      <c r="Q4" s="252"/>
      <c r="R4" s="252"/>
    </row>
    <row r="5" spans="1:18" s="5" customFormat="1" ht="13" customHeight="1" x14ac:dyDescent="0.25">
      <c r="A5" s="25"/>
      <c r="B5" s="252"/>
      <c r="C5" s="252"/>
      <c r="D5" s="252"/>
      <c r="E5" s="252"/>
      <c r="F5" s="252"/>
      <c r="G5" s="252"/>
      <c r="H5" s="252"/>
      <c r="I5" s="252"/>
      <c r="J5" s="252"/>
      <c r="K5" s="252"/>
      <c r="L5" s="252"/>
      <c r="M5" s="252"/>
      <c r="N5" s="252"/>
      <c r="O5" s="252"/>
      <c r="P5" s="252"/>
      <c r="Q5" s="252"/>
      <c r="R5" s="252"/>
    </row>
    <row r="6" spans="1:18" s="5" customFormat="1" ht="13" customHeight="1" x14ac:dyDescent="0.25">
      <c r="A6" s="25"/>
      <c r="B6" s="252"/>
      <c r="C6" s="252"/>
      <c r="D6" s="252"/>
      <c r="E6" s="252"/>
      <c r="F6" s="252"/>
      <c r="G6" s="252"/>
      <c r="H6" s="252"/>
      <c r="I6" s="252"/>
      <c r="J6" s="252"/>
      <c r="K6" s="252"/>
      <c r="L6" s="252"/>
      <c r="M6" s="252"/>
      <c r="N6" s="252"/>
      <c r="O6" s="252"/>
      <c r="P6" s="252"/>
      <c r="Q6" s="252"/>
      <c r="R6" s="252"/>
    </row>
    <row r="7" spans="1:18" s="5" customFormat="1" ht="13" customHeight="1" x14ac:dyDescent="0.25">
      <c r="A7" s="25"/>
      <c r="B7" s="10">
        <v>1</v>
      </c>
      <c r="C7" s="11"/>
      <c r="D7" s="12" t="s">
        <v>13</v>
      </c>
      <c r="E7" s="14"/>
      <c r="F7" s="14"/>
      <c r="G7" s="177"/>
    </row>
    <row r="8" spans="1:18" s="5" customFormat="1" ht="13" customHeight="1" x14ac:dyDescent="0.25">
      <c r="A8" s="25"/>
      <c r="B8" s="10">
        <v>2</v>
      </c>
      <c r="C8" s="11"/>
      <c r="D8" s="12" t="s">
        <v>0</v>
      </c>
      <c r="E8" s="14" t="s">
        <v>1</v>
      </c>
      <c r="F8" s="262">
        <f>A18</f>
        <v>7.0599999999999987</v>
      </c>
      <c r="G8" s="263"/>
    </row>
    <row r="9" spans="1:18" s="5" customFormat="1" ht="13" customHeight="1" x14ac:dyDescent="0.25">
      <c r="A9" s="25"/>
      <c r="C9" s="16"/>
      <c r="D9" s="6"/>
      <c r="E9" s="6"/>
      <c r="F9" s="6"/>
      <c r="G9" s="6"/>
      <c r="H9" s="75"/>
    </row>
    <row r="10" spans="1:18" s="5" customFormat="1" ht="13" customHeight="1" x14ac:dyDescent="0.25">
      <c r="A10" s="25">
        <v>7.02</v>
      </c>
      <c r="B10" s="5" t="s">
        <v>143</v>
      </c>
      <c r="C10" s="16"/>
      <c r="D10" s="6"/>
      <c r="E10" s="6"/>
      <c r="F10" s="6"/>
      <c r="G10" s="6"/>
      <c r="H10" s="75"/>
    </row>
    <row r="11" spans="1:18" s="5" customFormat="1" ht="13" customHeight="1" x14ac:dyDescent="0.25">
      <c r="A11" s="25"/>
      <c r="C11" s="11"/>
      <c r="D11" s="12"/>
      <c r="E11" s="14"/>
      <c r="F11" s="262"/>
      <c r="G11" s="263"/>
      <c r="H11" s="75"/>
      <c r="I11" s="17" t="s">
        <v>425</v>
      </c>
      <c r="J11" s="17"/>
      <c r="K11" s="17"/>
      <c r="L11" s="17"/>
      <c r="M11" s="17"/>
      <c r="N11" s="17"/>
      <c r="O11" s="17"/>
    </row>
    <row r="12" spans="1:18" s="5" customFormat="1" ht="13" customHeight="1" x14ac:dyDescent="0.25">
      <c r="A12" s="46"/>
    </row>
    <row r="13" spans="1:18" s="40" customFormat="1" ht="13" customHeight="1" x14ac:dyDescent="0.25">
      <c r="A13" s="25">
        <v>7.0299999999999994</v>
      </c>
      <c r="B13" s="252" t="s">
        <v>426</v>
      </c>
      <c r="C13" s="252"/>
      <c r="D13" s="252"/>
      <c r="E13" s="252"/>
      <c r="F13" s="252"/>
      <c r="G13" s="252"/>
      <c r="H13" s="252"/>
      <c r="I13" s="252"/>
      <c r="J13" s="252"/>
      <c r="K13" s="252"/>
      <c r="L13" s="252"/>
      <c r="M13" s="5"/>
      <c r="N13" s="5"/>
      <c r="O13" s="5"/>
    </row>
    <row r="14" spans="1:18" s="40" customFormat="1" ht="13" customHeight="1" x14ac:dyDescent="0.25">
      <c r="A14" s="25"/>
      <c r="B14" s="252" t="s">
        <v>271</v>
      </c>
      <c r="C14" s="252"/>
      <c r="D14" s="252"/>
      <c r="E14" s="252"/>
      <c r="F14" s="252"/>
      <c r="G14" s="252"/>
      <c r="H14" s="252"/>
      <c r="I14" s="252"/>
      <c r="J14" s="252"/>
      <c r="K14" s="252"/>
      <c r="L14" s="252"/>
      <c r="M14" s="252"/>
      <c r="N14" s="252"/>
      <c r="O14" s="252"/>
    </row>
    <row r="15" spans="1:18" s="40" customFormat="1" ht="13" customHeight="1" x14ac:dyDescent="0.25">
      <c r="A15" s="25"/>
      <c r="B15" s="10"/>
      <c r="C15" s="178" t="s">
        <v>154</v>
      </c>
      <c r="D15" s="12"/>
      <c r="E15" s="14"/>
      <c r="F15" s="14"/>
      <c r="G15" s="210"/>
      <c r="H15" s="5"/>
      <c r="I15" s="5"/>
      <c r="J15" s="5"/>
      <c r="K15" s="5"/>
      <c r="L15" s="5"/>
      <c r="M15" s="5"/>
      <c r="N15" s="5"/>
      <c r="O15" s="5"/>
    </row>
    <row r="16" spans="1:18" s="40" customFormat="1" ht="13" customHeight="1" x14ac:dyDescent="0.25">
      <c r="A16" s="179"/>
      <c r="B16" s="261" t="s">
        <v>315</v>
      </c>
      <c r="C16" s="261"/>
      <c r="D16" s="261"/>
      <c r="E16" s="261"/>
      <c r="F16" s="261"/>
      <c r="G16" s="261"/>
      <c r="H16" s="261"/>
      <c r="I16" s="261"/>
      <c r="J16" s="261"/>
      <c r="K16" s="261"/>
      <c r="L16" s="261"/>
      <c r="M16" s="261"/>
    </row>
    <row r="17" spans="1:21" s="40" customFormat="1" ht="13" customHeight="1" x14ac:dyDescent="0.25">
      <c r="A17" s="179"/>
      <c r="B17" s="180"/>
      <c r="C17" s="181"/>
      <c r="D17" s="41"/>
      <c r="E17" s="182"/>
      <c r="F17" s="182"/>
      <c r="G17" s="183"/>
    </row>
    <row r="18" spans="1:21" s="40" customFormat="1" ht="13" customHeight="1" x14ac:dyDescent="0.25">
      <c r="A18" s="25">
        <v>7.0599999999999987</v>
      </c>
      <c r="B18" s="5" t="s">
        <v>109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</row>
    <row r="19" spans="1:21" s="40" customFormat="1" ht="13" customHeight="1" x14ac:dyDescent="0.25">
      <c r="A19" s="25"/>
      <c r="B19" s="10">
        <v>1</v>
      </c>
      <c r="C19" s="11"/>
      <c r="D19" s="12" t="s">
        <v>155</v>
      </c>
      <c r="E19" s="14"/>
      <c r="F19" s="262"/>
      <c r="G19" s="263"/>
      <c r="H19" s="5"/>
      <c r="I19" s="5" t="s">
        <v>146</v>
      </c>
      <c r="J19" s="5"/>
      <c r="K19" s="5"/>
      <c r="L19" s="5"/>
      <c r="M19" s="5"/>
      <c r="N19" s="5"/>
      <c r="O19" s="5"/>
      <c r="P19" s="5"/>
      <c r="Q19" s="5"/>
    </row>
    <row r="20" spans="1:21" s="40" customFormat="1" ht="13" customHeight="1" x14ac:dyDescent="0.25">
      <c r="A20" s="25"/>
      <c r="B20" s="10">
        <v>2</v>
      </c>
      <c r="C20" s="11"/>
      <c r="D20" s="12" t="s">
        <v>0</v>
      </c>
      <c r="E20" s="14" t="s">
        <v>1</v>
      </c>
      <c r="F20" s="262">
        <f>+A27</f>
        <v>7.0899999999999981</v>
      </c>
      <c r="G20" s="263"/>
      <c r="H20" s="5"/>
      <c r="I20" s="5"/>
      <c r="J20" s="5"/>
      <c r="K20" s="5"/>
      <c r="L20" s="5"/>
      <c r="M20" s="5"/>
      <c r="N20" s="5"/>
      <c r="O20" s="5"/>
      <c r="P20" s="5"/>
      <c r="Q20" s="5"/>
    </row>
    <row r="21" spans="1:21" s="40" customFormat="1" ht="13" customHeight="1" x14ac:dyDescent="0.25">
      <c r="A21" s="25"/>
      <c r="B21" s="15"/>
      <c r="C21" s="16"/>
      <c r="D21" s="6"/>
      <c r="E21" s="68"/>
      <c r="F21" s="68"/>
      <c r="G21" s="75"/>
      <c r="H21" s="5"/>
      <c r="I21" s="5"/>
      <c r="J21" s="5"/>
      <c r="K21" s="5"/>
      <c r="L21" s="5"/>
      <c r="M21" s="5"/>
      <c r="N21" s="5"/>
      <c r="O21" s="5"/>
      <c r="P21" s="5"/>
      <c r="Q21" s="5"/>
    </row>
    <row r="22" spans="1:21" s="40" customFormat="1" ht="13" customHeight="1" x14ac:dyDescent="0.25">
      <c r="A22" s="25">
        <v>7.0699999999999985</v>
      </c>
      <c r="B22" s="5" t="s">
        <v>143</v>
      </c>
      <c r="C22" s="16"/>
      <c r="D22" s="6"/>
      <c r="E22" s="6"/>
      <c r="F22" s="6"/>
      <c r="G22" s="6"/>
      <c r="H22" s="75"/>
      <c r="I22" s="5"/>
      <c r="J22" s="5"/>
      <c r="K22" s="5"/>
      <c r="L22" s="5"/>
      <c r="M22" s="5"/>
      <c r="N22" s="5"/>
      <c r="O22" s="5"/>
    </row>
    <row r="23" spans="1:21" s="40" customFormat="1" ht="13" customHeight="1" x14ac:dyDescent="0.25">
      <c r="A23" s="25"/>
      <c r="B23" s="5"/>
      <c r="C23" s="11"/>
      <c r="D23" s="12"/>
      <c r="E23" s="14"/>
      <c r="F23" s="262"/>
      <c r="G23" s="263"/>
      <c r="H23" s="75"/>
      <c r="I23" s="17" t="s">
        <v>427</v>
      </c>
      <c r="J23" s="17"/>
      <c r="K23" s="17"/>
      <c r="L23" s="17"/>
      <c r="M23" s="17"/>
      <c r="N23" s="17"/>
      <c r="O23" s="17"/>
    </row>
    <row r="24" spans="1:21" s="40" customFormat="1" ht="13" customHeight="1" x14ac:dyDescent="0.25">
      <c r="A24" s="179"/>
      <c r="B24" s="261" t="s">
        <v>315</v>
      </c>
      <c r="C24" s="261"/>
      <c r="D24" s="261"/>
      <c r="E24" s="261"/>
      <c r="F24" s="261"/>
      <c r="G24" s="261"/>
      <c r="H24" s="261"/>
      <c r="I24" s="261"/>
      <c r="J24" s="261"/>
      <c r="K24" s="261"/>
      <c r="L24" s="261"/>
      <c r="M24" s="261"/>
    </row>
    <row r="25" spans="1:21" s="40" customFormat="1" ht="13" customHeight="1" x14ac:dyDescent="0.25">
      <c r="A25" s="179"/>
      <c r="C25" s="184"/>
      <c r="D25" s="41"/>
      <c r="E25" s="182"/>
      <c r="F25" s="183"/>
      <c r="G25" s="183"/>
      <c r="H25" s="183"/>
    </row>
    <row r="26" spans="1:21" s="40" customFormat="1" ht="13" customHeight="1" x14ac:dyDescent="0.25">
      <c r="A26" s="211"/>
      <c r="B26" s="264" t="s">
        <v>214</v>
      </c>
      <c r="C26" s="264"/>
      <c r="D26" s="264"/>
      <c r="E26" s="264"/>
      <c r="F26" s="264"/>
      <c r="G26" s="264"/>
      <c r="H26" s="264"/>
      <c r="I26" s="264"/>
      <c r="J26" s="264"/>
      <c r="K26" s="264"/>
      <c r="L26" s="264"/>
      <c r="M26" s="264"/>
      <c r="N26" s="264"/>
      <c r="O26" s="5"/>
      <c r="P26" s="5"/>
      <c r="Q26" s="5"/>
      <c r="R26" s="5"/>
      <c r="S26" s="5"/>
      <c r="U26" s="215"/>
    </row>
    <row r="27" spans="1:21" s="40" customFormat="1" ht="13" customHeight="1" x14ac:dyDescent="0.25">
      <c r="A27" s="25">
        <v>7.0899999999999981</v>
      </c>
      <c r="B27" s="5" t="s">
        <v>215</v>
      </c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5"/>
      <c r="O27" s="5"/>
      <c r="P27" s="5"/>
      <c r="Q27" s="5"/>
      <c r="R27" s="5"/>
      <c r="S27" s="5"/>
      <c r="U27" s="215"/>
    </row>
    <row r="28" spans="1:21" s="40" customFormat="1" ht="13" customHeight="1" x14ac:dyDescent="0.25">
      <c r="A28" s="25"/>
      <c r="B28" s="10" t="s">
        <v>4</v>
      </c>
      <c r="C28" s="185"/>
      <c r="D28" s="12" t="s">
        <v>157</v>
      </c>
      <c r="E28" s="12"/>
      <c r="F28" s="12"/>
      <c r="G28" s="12"/>
      <c r="H28" s="12"/>
      <c r="I28" s="12"/>
      <c r="J28" s="12"/>
      <c r="K28" s="12"/>
      <c r="L28" s="12"/>
      <c r="M28" s="13"/>
      <c r="N28" s="5"/>
      <c r="O28" s="5"/>
      <c r="P28" s="5"/>
      <c r="Q28" s="5"/>
      <c r="R28" s="5"/>
      <c r="S28" s="5"/>
      <c r="U28" s="215"/>
    </row>
    <row r="29" spans="1:21" s="40" customFormat="1" ht="13" customHeight="1" x14ac:dyDescent="0.25">
      <c r="A29" s="25"/>
      <c r="B29" s="10" t="s">
        <v>5</v>
      </c>
      <c r="C29" s="185"/>
      <c r="D29" s="12" t="s">
        <v>272</v>
      </c>
      <c r="E29" s="12"/>
      <c r="F29" s="12"/>
      <c r="G29" s="12"/>
      <c r="H29" s="12"/>
      <c r="I29" s="12"/>
      <c r="J29" s="12"/>
      <c r="K29" s="12"/>
      <c r="L29" s="12"/>
      <c r="M29" s="13"/>
      <c r="N29" s="271"/>
      <c r="O29" s="272"/>
      <c r="P29" s="272"/>
      <c r="Q29" s="272"/>
      <c r="R29" s="272"/>
      <c r="S29" s="272"/>
      <c r="U29" s="215"/>
    </row>
    <row r="30" spans="1:21" s="40" customFormat="1" ht="13" customHeight="1" x14ac:dyDescent="0.25">
      <c r="A30" s="25"/>
      <c r="B30" s="10" t="s">
        <v>6</v>
      </c>
      <c r="C30" s="185"/>
      <c r="D30" s="12" t="s">
        <v>273</v>
      </c>
      <c r="E30" s="12"/>
      <c r="F30" s="12"/>
      <c r="G30" s="12"/>
      <c r="H30" s="12"/>
      <c r="I30" s="12"/>
      <c r="J30" s="12"/>
      <c r="K30" s="12"/>
      <c r="L30" s="12"/>
      <c r="M30" s="13"/>
      <c r="N30" s="271"/>
      <c r="O30" s="272"/>
      <c r="P30" s="272"/>
      <c r="Q30" s="272"/>
      <c r="R30" s="272"/>
      <c r="S30" s="272"/>
      <c r="U30" s="215"/>
    </row>
    <row r="31" spans="1:21" s="40" customFormat="1" ht="13" customHeight="1" x14ac:dyDescent="0.25">
      <c r="A31" s="25"/>
      <c r="B31" s="10" t="s">
        <v>7</v>
      </c>
      <c r="C31" s="185"/>
      <c r="D31" s="12" t="s">
        <v>161</v>
      </c>
      <c r="E31" s="12"/>
      <c r="F31" s="12"/>
      <c r="G31" s="12"/>
      <c r="H31" s="12"/>
      <c r="I31" s="12"/>
      <c r="J31" s="12"/>
      <c r="K31" s="12"/>
      <c r="L31" s="12"/>
      <c r="M31" s="13"/>
      <c r="N31" s="271"/>
      <c r="O31" s="272"/>
      <c r="P31" s="272"/>
      <c r="Q31" s="272"/>
      <c r="R31" s="272"/>
      <c r="S31" s="272"/>
      <c r="U31" s="215"/>
    </row>
    <row r="32" spans="1:21" s="40" customFormat="1" ht="13" customHeight="1" x14ac:dyDescent="0.25">
      <c r="A32" s="25"/>
      <c r="B32" s="10" t="s">
        <v>8</v>
      </c>
      <c r="C32" s="185"/>
      <c r="D32" s="12" t="s">
        <v>274</v>
      </c>
      <c r="E32" s="12"/>
      <c r="F32" s="12"/>
      <c r="G32" s="12"/>
      <c r="H32" s="12"/>
      <c r="I32" s="12"/>
      <c r="J32" s="12"/>
      <c r="K32" s="12"/>
      <c r="L32" s="12"/>
      <c r="M32" s="13"/>
      <c r="N32" s="271"/>
      <c r="O32" s="272"/>
      <c r="P32" s="272"/>
      <c r="Q32" s="272"/>
      <c r="R32" s="272"/>
      <c r="S32" s="272"/>
      <c r="U32" s="215"/>
    </row>
    <row r="33" spans="1:31" s="40" customFormat="1" ht="13" customHeight="1" x14ac:dyDescent="0.25">
      <c r="A33" s="25"/>
      <c r="B33" s="10" t="s">
        <v>9</v>
      </c>
      <c r="C33" s="185"/>
      <c r="D33" s="12" t="s">
        <v>158</v>
      </c>
      <c r="E33" s="12"/>
      <c r="F33" s="12"/>
      <c r="G33" s="12"/>
      <c r="H33" s="12"/>
      <c r="I33" s="12"/>
      <c r="J33" s="12"/>
      <c r="K33" s="12"/>
      <c r="L33" s="12"/>
      <c r="M33" s="13"/>
      <c r="N33" s="5"/>
      <c r="O33" s="5"/>
      <c r="P33" s="5"/>
      <c r="Q33" s="5"/>
      <c r="R33" s="5"/>
      <c r="S33" s="5"/>
      <c r="U33" s="215"/>
    </row>
    <row r="34" spans="1:31" s="40" customFormat="1" ht="13" customHeight="1" x14ac:dyDescent="0.25">
      <c r="A34" s="25"/>
      <c r="B34" s="10" t="s">
        <v>10</v>
      </c>
      <c r="C34" s="185"/>
      <c r="D34" s="12" t="s">
        <v>156</v>
      </c>
      <c r="E34" s="12"/>
      <c r="F34" s="12"/>
      <c r="G34" s="12"/>
      <c r="H34" s="12"/>
      <c r="I34" s="12"/>
      <c r="J34" s="12"/>
      <c r="K34" s="12"/>
      <c r="L34" s="12"/>
      <c r="M34" s="13"/>
      <c r="N34" s="5"/>
      <c r="O34" s="5"/>
      <c r="P34" s="5"/>
      <c r="Q34" s="5"/>
      <c r="R34" s="5"/>
      <c r="S34" s="5"/>
      <c r="U34" s="215"/>
    </row>
    <row r="35" spans="1:31" s="40" customFormat="1" ht="13" customHeight="1" x14ac:dyDescent="0.25">
      <c r="A35" s="25"/>
      <c r="B35" s="10" t="s">
        <v>11</v>
      </c>
      <c r="C35" s="185"/>
      <c r="D35" s="12" t="s">
        <v>159</v>
      </c>
      <c r="E35" s="12"/>
      <c r="F35" s="12"/>
      <c r="G35" s="12"/>
      <c r="H35" s="12"/>
      <c r="I35" s="12"/>
      <c r="J35" s="12"/>
      <c r="K35" s="12"/>
      <c r="L35" s="12"/>
      <c r="M35" s="13"/>
      <c r="N35" s="5"/>
      <c r="O35" s="5"/>
      <c r="P35" s="5"/>
      <c r="Q35" s="5"/>
      <c r="R35" s="5"/>
      <c r="S35" s="5"/>
      <c r="U35" s="215"/>
    </row>
    <row r="36" spans="1:31" s="40" customFormat="1" ht="13" customHeight="1" x14ac:dyDescent="0.25">
      <c r="A36" s="25"/>
      <c r="B36" s="10" t="s">
        <v>12</v>
      </c>
      <c r="C36" s="185"/>
      <c r="D36" s="12" t="s">
        <v>275</v>
      </c>
      <c r="E36" s="12"/>
      <c r="F36" s="12"/>
      <c r="G36" s="12"/>
      <c r="H36" s="12"/>
      <c r="I36" s="12"/>
      <c r="J36" s="12"/>
      <c r="K36" s="12"/>
      <c r="L36" s="12"/>
      <c r="M36" s="13"/>
      <c r="N36" s="5"/>
      <c r="O36" s="5"/>
      <c r="P36" s="5"/>
      <c r="Q36" s="5"/>
      <c r="R36" s="5"/>
      <c r="S36" s="5"/>
      <c r="U36" s="215"/>
    </row>
    <row r="37" spans="1:31" s="40" customFormat="1" ht="13" customHeight="1" x14ac:dyDescent="0.25">
      <c r="A37" s="25"/>
      <c r="B37" s="10" t="s">
        <v>183</v>
      </c>
      <c r="C37" s="185"/>
      <c r="D37" s="12" t="s">
        <v>160</v>
      </c>
      <c r="E37" s="12"/>
      <c r="F37" s="12"/>
      <c r="G37" s="12"/>
      <c r="H37" s="12"/>
      <c r="I37" s="12"/>
      <c r="J37" s="12"/>
      <c r="K37" s="12"/>
      <c r="L37" s="12"/>
      <c r="M37" s="13"/>
      <c r="N37" s="5"/>
      <c r="O37" s="5"/>
      <c r="P37" s="5"/>
      <c r="Q37" s="5"/>
      <c r="R37" s="5"/>
      <c r="S37" s="5"/>
      <c r="U37" s="215"/>
    </row>
    <row r="38" spans="1:31" s="40" customFormat="1" ht="13" customHeight="1" x14ac:dyDescent="0.25">
      <c r="A38" s="211"/>
      <c r="B38" s="10" t="s">
        <v>184</v>
      </c>
      <c r="C38" s="185"/>
      <c r="D38" s="12" t="s">
        <v>169</v>
      </c>
      <c r="E38" s="12"/>
      <c r="F38" s="12"/>
      <c r="G38" s="12"/>
      <c r="H38" s="12"/>
      <c r="I38" s="12"/>
      <c r="J38" s="12"/>
      <c r="K38" s="12"/>
      <c r="L38" s="12"/>
      <c r="M38" s="13"/>
      <c r="N38" s="5"/>
      <c r="O38" s="5"/>
      <c r="P38" s="5"/>
      <c r="Q38" s="5"/>
      <c r="R38" s="5"/>
      <c r="S38" s="5"/>
      <c r="U38" s="215"/>
    </row>
    <row r="39" spans="1:31" s="40" customFormat="1" ht="13" customHeight="1" x14ac:dyDescent="0.25">
      <c r="A39" s="211"/>
      <c r="B39" s="10" t="s">
        <v>185</v>
      </c>
      <c r="C39" s="185"/>
      <c r="D39" s="12" t="s">
        <v>203</v>
      </c>
      <c r="E39" s="12"/>
      <c r="F39" s="12"/>
      <c r="G39" s="12"/>
      <c r="H39" s="12"/>
      <c r="I39" s="12"/>
      <c r="J39" s="12"/>
      <c r="K39" s="12"/>
      <c r="L39" s="12"/>
      <c r="M39" s="13"/>
      <c r="N39" s="5"/>
      <c r="O39" s="5"/>
      <c r="P39" s="5"/>
      <c r="Q39" s="5"/>
      <c r="R39" s="5"/>
      <c r="S39" s="5"/>
      <c r="U39" s="215"/>
    </row>
    <row r="40" spans="1:31" s="40" customFormat="1" ht="13" customHeight="1" x14ac:dyDescent="0.25">
      <c r="A40" s="211"/>
      <c r="B40" s="10" t="s">
        <v>202</v>
      </c>
      <c r="C40" s="185"/>
      <c r="D40" s="12" t="s">
        <v>276</v>
      </c>
      <c r="E40" s="12"/>
      <c r="F40" s="12"/>
      <c r="G40" s="12"/>
      <c r="H40" s="12"/>
      <c r="I40" s="12"/>
      <c r="J40" s="12"/>
      <c r="K40" s="12"/>
      <c r="L40" s="12"/>
      <c r="M40" s="13"/>
      <c r="N40" s="5"/>
      <c r="O40" s="5"/>
      <c r="P40" s="5"/>
      <c r="Q40" s="5"/>
      <c r="R40" s="5"/>
      <c r="S40" s="5"/>
      <c r="U40" s="215"/>
    </row>
    <row r="41" spans="1:31" s="40" customFormat="1" ht="13" customHeight="1" x14ac:dyDescent="0.25">
      <c r="A41" s="186"/>
      <c r="B41" s="180"/>
      <c r="C41" s="187"/>
      <c r="D41" s="41"/>
      <c r="E41" s="41"/>
      <c r="F41" s="41"/>
      <c r="G41" s="41"/>
      <c r="H41" s="41"/>
      <c r="I41" s="41"/>
      <c r="J41" s="41"/>
      <c r="K41" s="41"/>
      <c r="L41" s="41"/>
      <c r="M41" s="41"/>
      <c r="U41" s="215"/>
      <c r="V41" s="215"/>
      <c r="W41" s="215"/>
      <c r="X41" s="215"/>
      <c r="Y41" s="215"/>
      <c r="Z41" s="215"/>
      <c r="AA41" s="215"/>
      <c r="AB41" s="215"/>
    </row>
    <row r="42" spans="1:31" s="5" customFormat="1" ht="13" customHeight="1" x14ac:dyDescent="0.25">
      <c r="A42" s="25"/>
      <c r="B42" s="211" t="s">
        <v>278</v>
      </c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188"/>
      <c r="V42" s="188"/>
      <c r="W42" s="188"/>
      <c r="X42" s="188"/>
      <c r="Y42" s="188"/>
      <c r="Z42" s="188"/>
      <c r="AA42" s="188"/>
      <c r="AB42" s="188"/>
      <c r="AC42" s="188"/>
      <c r="AD42" s="188"/>
      <c r="AE42" s="188"/>
    </row>
    <row r="43" spans="1:31" s="5" customFormat="1" ht="13" customHeight="1" x14ac:dyDescent="0.25">
      <c r="A43" s="25"/>
      <c r="C43" s="10">
        <v>1</v>
      </c>
      <c r="D43" s="11"/>
      <c r="E43" s="12" t="s">
        <v>467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 t="s">
        <v>1</v>
      </c>
      <c r="T43" s="216">
        <f>+A47</f>
        <v>7.13</v>
      </c>
      <c r="V43" s="188"/>
      <c r="W43" s="188"/>
      <c r="X43" s="188"/>
      <c r="Y43" s="188"/>
      <c r="Z43" s="188"/>
      <c r="AA43" s="188"/>
      <c r="AB43" s="188"/>
      <c r="AC43" s="188"/>
      <c r="AD43" s="188"/>
      <c r="AE43" s="188"/>
    </row>
    <row r="44" spans="1:31" s="5" customFormat="1" ht="13" customHeight="1" x14ac:dyDescent="0.25">
      <c r="A44" s="25"/>
      <c r="C44" s="10">
        <v>2</v>
      </c>
      <c r="D44" s="11"/>
      <c r="E44" s="12" t="s">
        <v>468</v>
      </c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 t="s">
        <v>1</v>
      </c>
      <c r="T44" s="217">
        <f>+A47</f>
        <v>7.13</v>
      </c>
      <c r="V44" s="188"/>
      <c r="W44" s="188"/>
      <c r="X44" s="188"/>
      <c r="Y44" s="188"/>
      <c r="Z44" s="188"/>
      <c r="AA44" s="188"/>
      <c r="AB44" s="188"/>
      <c r="AC44" s="188"/>
      <c r="AD44" s="188"/>
      <c r="AE44" s="188"/>
    </row>
    <row r="45" spans="1:31" s="5" customFormat="1" ht="13" customHeight="1" x14ac:dyDescent="0.25">
      <c r="A45" s="25"/>
      <c r="C45" s="10">
        <v>3</v>
      </c>
      <c r="D45" s="11"/>
      <c r="E45" s="12" t="s">
        <v>469</v>
      </c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 t="s">
        <v>1</v>
      </c>
      <c r="T45" s="217">
        <f>+A52</f>
        <v>7.14</v>
      </c>
      <c r="V45" s="188"/>
      <c r="W45" s="188"/>
      <c r="X45" s="188"/>
      <c r="Y45" s="188"/>
      <c r="Z45" s="188"/>
      <c r="AA45" s="188"/>
      <c r="AB45" s="188"/>
      <c r="AC45" s="188"/>
      <c r="AD45" s="188"/>
      <c r="AE45" s="188"/>
    </row>
    <row r="46" spans="1:31" s="5" customFormat="1" ht="13" customHeight="1" x14ac:dyDescent="0.25">
      <c r="A46" s="25"/>
      <c r="C46" s="10">
        <v>5</v>
      </c>
      <c r="D46" s="11"/>
      <c r="E46" s="12" t="s">
        <v>279</v>
      </c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 t="s">
        <v>1</v>
      </c>
      <c r="T46" s="217">
        <f>+A79</f>
        <v>7.1499999999999995</v>
      </c>
      <c r="V46" s="188"/>
      <c r="W46" s="188"/>
      <c r="X46" s="188"/>
      <c r="Y46" s="188"/>
      <c r="Z46" s="188"/>
      <c r="AA46" s="188"/>
      <c r="AB46" s="188"/>
      <c r="AC46" s="188"/>
      <c r="AD46" s="188"/>
      <c r="AE46" s="188"/>
    </row>
    <row r="47" spans="1:31" s="5" customFormat="1" ht="13" customHeight="1" x14ac:dyDescent="0.25">
      <c r="A47" s="25">
        <v>7.13</v>
      </c>
      <c r="B47" s="252" t="s">
        <v>428</v>
      </c>
      <c r="C47" s="252"/>
      <c r="D47" s="252"/>
      <c r="E47" s="252"/>
      <c r="F47" s="252"/>
      <c r="G47" s="252"/>
      <c r="H47" s="252"/>
      <c r="I47" s="252"/>
      <c r="J47" s="252"/>
      <c r="K47" s="252"/>
      <c r="L47" s="252"/>
      <c r="M47" s="252"/>
      <c r="N47" s="252"/>
      <c r="O47" s="252"/>
      <c r="P47" s="252"/>
    </row>
    <row r="48" spans="1:31" s="5" customFormat="1" ht="13" customHeight="1" x14ac:dyDescent="0.25">
      <c r="A48" s="25"/>
      <c r="B48" s="252"/>
      <c r="C48" s="252"/>
      <c r="D48" s="252"/>
      <c r="E48" s="252"/>
      <c r="F48" s="252"/>
      <c r="G48" s="252"/>
      <c r="H48" s="252"/>
      <c r="I48" s="252"/>
      <c r="J48" s="252"/>
      <c r="K48" s="252"/>
      <c r="L48" s="252"/>
      <c r="M48" s="252"/>
      <c r="N48" s="252"/>
      <c r="O48" s="252"/>
      <c r="P48" s="252"/>
    </row>
    <row r="49" spans="1:31" s="5" customFormat="1" ht="13" customHeight="1" x14ac:dyDescent="0.25">
      <c r="A49" s="25"/>
      <c r="B49" s="10">
        <v>1</v>
      </c>
      <c r="C49" s="11"/>
      <c r="D49" s="12" t="s">
        <v>13</v>
      </c>
      <c r="E49" s="12"/>
      <c r="F49" s="12"/>
      <c r="G49" s="12"/>
      <c r="H49" s="12"/>
      <c r="I49" s="14"/>
      <c r="J49" s="14"/>
      <c r="K49" s="14" t="s">
        <v>1</v>
      </c>
      <c r="L49" s="210">
        <f>+A142</f>
        <v>7.2099999999999982</v>
      </c>
      <c r="M49" s="188"/>
      <c r="N49" s="188"/>
      <c r="O49" s="188"/>
      <c r="P49" s="188"/>
      <c r="Q49" s="188"/>
      <c r="X49" s="188"/>
      <c r="Y49" s="188"/>
      <c r="Z49" s="188"/>
      <c r="AA49" s="188"/>
      <c r="AB49" s="188"/>
      <c r="AC49" s="188"/>
      <c r="AD49" s="188"/>
      <c r="AE49" s="188"/>
    </row>
    <row r="50" spans="1:31" s="5" customFormat="1" ht="13" customHeight="1" x14ac:dyDescent="0.25">
      <c r="A50" s="25"/>
      <c r="B50" s="10">
        <v>2</v>
      </c>
      <c r="C50" s="11"/>
      <c r="D50" s="12" t="s">
        <v>0</v>
      </c>
      <c r="E50" s="12"/>
      <c r="F50" s="12"/>
      <c r="G50" s="12"/>
      <c r="H50" s="12"/>
      <c r="I50" s="14"/>
      <c r="J50" s="14"/>
      <c r="K50" s="14" t="s">
        <v>1</v>
      </c>
      <c r="L50" s="210">
        <f>+A52</f>
        <v>7.14</v>
      </c>
      <c r="M50" s="188"/>
      <c r="N50" s="188"/>
      <c r="O50" s="188"/>
      <c r="P50" s="188"/>
      <c r="Q50" s="188"/>
      <c r="X50" s="188"/>
      <c r="Y50" s="188"/>
      <c r="Z50" s="188"/>
      <c r="AA50" s="188"/>
      <c r="AB50" s="188"/>
      <c r="AC50" s="188"/>
      <c r="AD50" s="188"/>
      <c r="AE50" s="188"/>
    </row>
    <row r="51" spans="1:31" s="5" customFormat="1" ht="13" customHeight="1" x14ac:dyDescent="0.25">
      <c r="A51" s="25"/>
      <c r="B51" s="15"/>
      <c r="C51" s="16"/>
      <c r="D51" s="6"/>
      <c r="E51" s="6"/>
      <c r="F51" s="6"/>
      <c r="G51" s="6"/>
      <c r="H51" s="6"/>
      <c r="I51" s="68"/>
      <c r="J51" s="75"/>
      <c r="K51" s="75"/>
      <c r="M51" s="188"/>
      <c r="N51" s="188"/>
      <c r="O51" s="188"/>
      <c r="P51" s="188"/>
      <c r="Q51" s="188"/>
      <c r="X51" s="188"/>
      <c r="Y51" s="188"/>
      <c r="Z51" s="188"/>
      <c r="AA51" s="188"/>
      <c r="AB51" s="188"/>
      <c r="AC51" s="188"/>
      <c r="AD51" s="188"/>
      <c r="AE51" s="188"/>
    </row>
    <row r="52" spans="1:31" s="5" customFormat="1" ht="13" customHeight="1" x14ac:dyDescent="0.25">
      <c r="A52" s="25">
        <v>7.14</v>
      </c>
      <c r="B52" s="5" t="s">
        <v>186</v>
      </c>
      <c r="C52" s="16"/>
      <c r="D52" s="6"/>
      <c r="E52" s="6"/>
      <c r="F52" s="6"/>
      <c r="G52" s="6"/>
      <c r="H52" s="75"/>
    </row>
    <row r="53" spans="1:31" s="5" customFormat="1" ht="13" customHeight="1" x14ac:dyDescent="0.25">
      <c r="A53" s="25"/>
      <c r="B53" s="188" t="s">
        <v>223</v>
      </c>
      <c r="C53" s="16"/>
      <c r="D53" s="6"/>
      <c r="E53" s="6"/>
      <c r="F53" s="6"/>
      <c r="G53" s="6"/>
      <c r="H53" s="75"/>
    </row>
    <row r="54" spans="1:31" s="5" customFormat="1" ht="13" customHeight="1" x14ac:dyDescent="0.25">
      <c r="A54" s="25"/>
      <c r="B54" s="10">
        <v>1</v>
      </c>
      <c r="C54" s="11"/>
      <c r="D54" s="12" t="s">
        <v>100</v>
      </c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3"/>
      <c r="U54" s="189"/>
      <c r="V54" s="189"/>
      <c r="W54" s="189"/>
      <c r="X54" s="189"/>
      <c r="Y54" s="189"/>
      <c r="Z54" s="189"/>
      <c r="AA54" s="189"/>
      <c r="AB54" s="189"/>
    </row>
    <row r="55" spans="1:31" s="5" customFormat="1" ht="13" customHeight="1" x14ac:dyDescent="0.25">
      <c r="A55" s="25"/>
      <c r="B55" s="10">
        <v>2</v>
      </c>
      <c r="C55" s="11"/>
      <c r="D55" s="12" t="s">
        <v>101</v>
      </c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3"/>
      <c r="U55" s="189"/>
      <c r="V55" s="189"/>
      <c r="W55" s="189"/>
      <c r="X55" s="189"/>
      <c r="Y55" s="189"/>
      <c r="Z55" s="189"/>
      <c r="AA55" s="189"/>
      <c r="AB55" s="189"/>
    </row>
    <row r="56" spans="1:31" s="5" customFormat="1" ht="13" customHeight="1" x14ac:dyDescent="0.25">
      <c r="A56" s="25"/>
      <c r="B56" s="10">
        <v>3</v>
      </c>
      <c r="C56" s="11"/>
      <c r="D56" s="12" t="s">
        <v>110</v>
      </c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3"/>
      <c r="U56" s="189"/>
      <c r="V56" s="189"/>
      <c r="W56" s="189"/>
      <c r="X56" s="189"/>
      <c r="Y56" s="189"/>
      <c r="Z56" s="189"/>
      <c r="AA56" s="189"/>
      <c r="AB56" s="189"/>
    </row>
    <row r="57" spans="1:31" s="5" customFormat="1" ht="13" customHeight="1" x14ac:dyDescent="0.25">
      <c r="A57" s="25"/>
      <c r="B57" s="10">
        <v>4</v>
      </c>
      <c r="C57" s="11"/>
      <c r="D57" s="12" t="s">
        <v>111</v>
      </c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3"/>
      <c r="U57" s="189"/>
      <c r="V57" s="189"/>
      <c r="W57" s="189"/>
      <c r="X57" s="189"/>
      <c r="Y57" s="189"/>
      <c r="Z57" s="189"/>
      <c r="AA57" s="189"/>
      <c r="AB57" s="189"/>
    </row>
    <row r="58" spans="1:31" s="5" customFormat="1" ht="13" customHeight="1" x14ac:dyDescent="0.25">
      <c r="A58" s="25"/>
      <c r="B58" s="10">
        <v>5</v>
      </c>
      <c r="C58" s="11"/>
      <c r="D58" s="12" t="s">
        <v>144</v>
      </c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3"/>
      <c r="U58" s="189"/>
      <c r="V58" s="189"/>
      <c r="W58" s="189"/>
      <c r="X58" s="189"/>
      <c r="Y58" s="189"/>
      <c r="Z58" s="189"/>
      <c r="AA58" s="189"/>
      <c r="AB58" s="189"/>
    </row>
    <row r="59" spans="1:31" s="5" customFormat="1" ht="13" customHeight="1" x14ac:dyDescent="0.25">
      <c r="A59" s="25"/>
      <c r="B59" s="10">
        <v>6</v>
      </c>
      <c r="C59" s="11"/>
      <c r="D59" s="12" t="s">
        <v>134</v>
      </c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3"/>
      <c r="U59" s="189"/>
      <c r="V59" s="189"/>
      <c r="W59" s="189"/>
      <c r="X59" s="189"/>
      <c r="Y59" s="189"/>
      <c r="Z59" s="189"/>
      <c r="AA59" s="189"/>
      <c r="AB59" s="189"/>
    </row>
    <row r="60" spans="1:31" s="5" customFormat="1" ht="13" customHeight="1" x14ac:dyDescent="0.25">
      <c r="A60" s="25"/>
      <c r="B60" s="10">
        <v>7</v>
      </c>
      <c r="C60" s="11"/>
      <c r="D60" s="12" t="s">
        <v>135</v>
      </c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3"/>
      <c r="U60" s="189"/>
      <c r="V60" s="189"/>
      <c r="W60" s="189"/>
      <c r="X60" s="189"/>
      <c r="Y60" s="189"/>
      <c r="Z60" s="189"/>
      <c r="AA60" s="189"/>
      <c r="AB60" s="189"/>
    </row>
    <row r="61" spans="1:31" s="5" customFormat="1" ht="13" customHeight="1" x14ac:dyDescent="0.25">
      <c r="A61" s="25"/>
      <c r="B61" s="10">
        <v>8</v>
      </c>
      <c r="C61" s="11"/>
      <c r="D61" s="12" t="s">
        <v>277</v>
      </c>
      <c r="G61" s="12"/>
      <c r="H61" s="12"/>
      <c r="I61" s="12"/>
      <c r="J61" s="12"/>
      <c r="K61" s="12"/>
      <c r="L61" s="12"/>
      <c r="M61" s="12"/>
      <c r="N61" s="12"/>
      <c r="O61" s="12"/>
      <c r="P61" s="13"/>
      <c r="U61" s="189"/>
      <c r="V61" s="189"/>
      <c r="W61" s="189"/>
      <c r="X61" s="189"/>
      <c r="Y61" s="189"/>
      <c r="Z61" s="189"/>
      <c r="AA61" s="189"/>
      <c r="AB61" s="189"/>
    </row>
    <row r="62" spans="1:31" s="5" customFormat="1" ht="13" customHeight="1" x14ac:dyDescent="0.25">
      <c r="A62" s="25"/>
      <c r="B62" s="10">
        <v>9</v>
      </c>
      <c r="C62" s="11"/>
      <c r="D62" s="12" t="s">
        <v>86</v>
      </c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3"/>
      <c r="U62" s="189"/>
      <c r="V62" s="189"/>
      <c r="W62" s="189"/>
      <c r="X62" s="189"/>
      <c r="Y62" s="189"/>
      <c r="Z62" s="189"/>
      <c r="AA62" s="189"/>
      <c r="AB62" s="189"/>
    </row>
    <row r="63" spans="1:31" s="5" customFormat="1" ht="13" customHeight="1" x14ac:dyDescent="0.25">
      <c r="A63" s="25"/>
      <c r="B63" s="10">
        <v>10</v>
      </c>
      <c r="C63" s="11"/>
      <c r="D63" s="12" t="s">
        <v>175</v>
      </c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3"/>
      <c r="U63" s="189"/>
      <c r="V63" s="189"/>
      <c r="W63" s="189"/>
      <c r="X63" s="189"/>
      <c r="Y63" s="189"/>
      <c r="Z63" s="189"/>
      <c r="AA63" s="189"/>
      <c r="AB63" s="189"/>
    </row>
    <row r="64" spans="1:31" s="5" customFormat="1" ht="13" customHeight="1" x14ac:dyDescent="0.25">
      <c r="A64" s="25"/>
      <c r="B64" s="10">
        <v>11</v>
      </c>
      <c r="C64" s="11"/>
      <c r="D64" s="12" t="s">
        <v>176</v>
      </c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3"/>
      <c r="U64" s="189"/>
      <c r="V64" s="189"/>
      <c r="W64" s="189"/>
      <c r="X64" s="189"/>
      <c r="Y64" s="189"/>
      <c r="Z64" s="189"/>
      <c r="AA64" s="189"/>
      <c r="AB64" s="189"/>
    </row>
    <row r="65" spans="1:28" s="5" customFormat="1" ht="13" customHeight="1" x14ac:dyDescent="0.25">
      <c r="A65" s="25"/>
      <c r="B65" s="10">
        <v>12</v>
      </c>
      <c r="C65" s="11"/>
      <c r="D65" s="12" t="s">
        <v>177</v>
      </c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3"/>
      <c r="U65" s="189"/>
      <c r="V65" s="189"/>
      <c r="W65" s="189"/>
      <c r="X65" s="189"/>
      <c r="Y65" s="189"/>
      <c r="Z65" s="189"/>
      <c r="AA65" s="189"/>
      <c r="AB65" s="189"/>
    </row>
    <row r="66" spans="1:28" s="5" customFormat="1" ht="13" customHeight="1" x14ac:dyDescent="0.25">
      <c r="A66" s="211"/>
      <c r="B66" s="10">
        <v>13</v>
      </c>
      <c r="C66" s="11"/>
      <c r="D66" s="5" t="s">
        <v>178</v>
      </c>
      <c r="E66" s="12"/>
      <c r="F66" s="12"/>
      <c r="G66" s="12"/>
      <c r="U66" s="189"/>
    </row>
    <row r="67" spans="1:28" s="5" customFormat="1" ht="13" customHeight="1" x14ac:dyDescent="0.25">
      <c r="A67" s="211"/>
      <c r="B67" s="10">
        <v>14</v>
      </c>
      <c r="C67" s="11"/>
      <c r="D67" s="12" t="s">
        <v>173</v>
      </c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3"/>
      <c r="U67" s="189"/>
    </row>
    <row r="68" spans="1:28" s="5" customFormat="1" ht="13" customHeight="1" x14ac:dyDescent="0.25">
      <c r="A68" s="211"/>
      <c r="B68" s="10">
        <v>15</v>
      </c>
      <c r="C68" s="11"/>
      <c r="D68" s="12" t="s">
        <v>232</v>
      </c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3"/>
      <c r="U68" s="189"/>
    </row>
    <row r="69" spans="1:28" s="5" customFormat="1" ht="13" customHeight="1" x14ac:dyDescent="0.25">
      <c r="A69" s="211"/>
      <c r="B69" s="10">
        <v>16</v>
      </c>
      <c r="C69" s="11"/>
      <c r="D69" s="12" t="s">
        <v>230</v>
      </c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3"/>
      <c r="U69" s="189"/>
    </row>
    <row r="70" spans="1:28" s="5" customFormat="1" ht="13" customHeight="1" x14ac:dyDescent="0.25">
      <c r="A70" s="211"/>
      <c r="B70" s="10">
        <v>17</v>
      </c>
      <c r="C70" s="11"/>
      <c r="D70" s="12" t="s">
        <v>231</v>
      </c>
      <c r="E70" s="12"/>
      <c r="U70" s="189"/>
    </row>
    <row r="71" spans="1:28" s="5" customFormat="1" ht="12.65" customHeight="1" x14ac:dyDescent="0.25">
      <c r="A71" s="211"/>
      <c r="B71" s="10">
        <v>18</v>
      </c>
      <c r="C71" s="11"/>
      <c r="D71" s="5" t="s">
        <v>403</v>
      </c>
      <c r="E71" s="190"/>
      <c r="F71" s="190"/>
      <c r="G71" s="190"/>
      <c r="H71" s="190"/>
      <c r="I71" s="12"/>
      <c r="J71" s="12"/>
      <c r="K71" s="12"/>
      <c r="L71" s="12"/>
      <c r="M71" s="12"/>
      <c r="N71" s="12"/>
      <c r="O71" s="12"/>
      <c r="P71" s="13"/>
      <c r="U71" s="189"/>
    </row>
    <row r="72" spans="1:28" s="5" customFormat="1" ht="13" customHeight="1" x14ac:dyDescent="0.25">
      <c r="A72" s="211"/>
      <c r="B72" s="10">
        <v>19</v>
      </c>
      <c r="C72" s="11"/>
      <c r="D72" s="12" t="s">
        <v>136</v>
      </c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3"/>
      <c r="U72" s="189"/>
    </row>
    <row r="73" spans="1:28" s="5" customFormat="1" ht="13" customHeight="1" x14ac:dyDescent="0.25">
      <c r="A73" s="211"/>
      <c r="B73" s="10">
        <v>20</v>
      </c>
      <c r="C73" s="11"/>
      <c r="D73" s="12" t="s">
        <v>174</v>
      </c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3"/>
      <c r="U73" s="189"/>
    </row>
    <row r="74" spans="1:28" s="5" customFormat="1" ht="12.65" customHeight="1" x14ac:dyDescent="0.25">
      <c r="A74" s="25"/>
      <c r="C74" s="16" t="s">
        <v>1</v>
      </c>
      <c r="D74" s="69">
        <f>+A79</f>
        <v>7.1499999999999995</v>
      </c>
      <c r="U74" s="189"/>
    </row>
    <row r="75" spans="1:28" s="5" customFormat="1" ht="13" x14ac:dyDescent="0.25">
      <c r="A75" s="25"/>
      <c r="U75" s="189"/>
    </row>
    <row r="76" spans="1:28" s="5" customFormat="1" ht="13" customHeight="1" x14ac:dyDescent="0.25">
      <c r="A76" s="25"/>
      <c r="B76" s="211" t="s">
        <v>450</v>
      </c>
      <c r="C76" s="25"/>
      <c r="D76" s="25"/>
      <c r="E76" s="25"/>
      <c r="F76" s="25"/>
      <c r="G76" s="25"/>
      <c r="H76" s="25"/>
      <c r="I76" s="25"/>
    </row>
    <row r="77" spans="1:28" s="5" customFormat="1" ht="13" customHeight="1" x14ac:dyDescent="0.25">
      <c r="A77" s="25"/>
      <c r="C77" s="10">
        <v>1</v>
      </c>
      <c r="D77" s="11"/>
      <c r="E77" s="12" t="s">
        <v>13</v>
      </c>
      <c r="F77" s="12"/>
      <c r="G77" s="14" t="s">
        <v>1</v>
      </c>
      <c r="H77" s="209">
        <f>+A79</f>
        <v>7.1499999999999995</v>
      </c>
      <c r="I77" s="13"/>
    </row>
    <row r="78" spans="1:28" s="5" customFormat="1" ht="13" customHeight="1" x14ac:dyDescent="0.3">
      <c r="A78" s="25"/>
      <c r="C78" s="10">
        <v>2</v>
      </c>
      <c r="D78" s="11"/>
      <c r="E78" s="12" t="s">
        <v>0</v>
      </c>
      <c r="F78" s="12"/>
      <c r="G78" s="14" t="s">
        <v>1</v>
      </c>
      <c r="H78" s="209">
        <f>+A142</f>
        <v>7.2099999999999982</v>
      </c>
      <c r="I78" s="202"/>
      <c r="J78" s="153"/>
      <c r="K78" s="153"/>
      <c r="L78" s="153"/>
      <c r="M78" s="153"/>
    </row>
    <row r="79" spans="1:28" s="5" customFormat="1" ht="13" customHeight="1" x14ac:dyDescent="0.25">
      <c r="A79" s="25">
        <v>7.1499999999999995</v>
      </c>
      <c r="B79" s="5" t="s">
        <v>429</v>
      </c>
    </row>
    <row r="80" spans="1:28" s="5" customFormat="1" ht="13" customHeight="1" x14ac:dyDescent="0.25">
      <c r="A80" s="25"/>
      <c r="B80" s="10">
        <v>1</v>
      </c>
      <c r="C80" s="11"/>
      <c r="D80" s="12" t="s">
        <v>98</v>
      </c>
      <c r="E80" s="12"/>
      <c r="F80" s="12"/>
      <c r="G80" s="12"/>
      <c r="H80" s="12"/>
      <c r="I80" s="12"/>
      <c r="J80" s="12"/>
      <c r="K80" s="12"/>
      <c r="L80" s="12"/>
      <c r="M80" s="12"/>
      <c r="N80" s="14" t="s">
        <v>1</v>
      </c>
      <c r="O80" s="209">
        <f>+A91</f>
        <v>7.169999999999999</v>
      </c>
      <c r="P80" s="13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</row>
    <row r="81" spans="1:16" s="5" customFormat="1" ht="13" customHeight="1" x14ac:dyDescent="0.25">
      <c r="A81" s="25"/>
      <c r="B81" s="10">
        <v>2</v>
      </c>
      <c r="C81" s="11"/>
      <c r="D81" s="12" t="s">
        <v>81</v>
      </c>
      <c r="E81" s="12"/>
      <c r="F81" s="12"/>
      <c r="G81" s="12"/>
      <c r="H81" s="12"/>
      <c r="I81" s="12"/>
      <c r="J81" s="12"/>
      <c r="K81" s="12"/>
      <c r="L81" s="12"/>
      <c r="M81" s="12"/>
      <c r="N81" s="14" t="s">
        <v>1</v>
      </c>
      <c r="O81" s="209">
        <f>+O80</f>
        <v>7.169999999999999</v>
      </c>
      <c r="P81" s="13"/>
    </row>
    <row r="82" spans="1:16" s="5" customFormat="1" ht="13" customHeight="1" x14ac:dyDescent="0.25">
      <c r="A82" s="25"/>
      <c r="B82" s="10">
        <v>3</v>
      </c>
      <c r="C82" s="11"/>
      <c r="D82" s="12" t="s">
        <v>95</v>
      </c>
      <c r="E82" s="12"/>
      <c r="F82" s="12"/>
      <c r="G82" s="12"/>
      <c r="H82" s="12"/>
      <c r="I82" s="12"/>
      <c r="J82" s="12"/>
      <c r="K82" s="12"/>
      <c r="L82" s="12"/>
      <c r="M82" s="12"/>
      <c r="N82" s="14" t="s">
        <v>1</v>
      </c>
      <c r="O82" s="209">
        <f>+O81</f>
        <v>7.169999999999999</v>
      </c>
      <c r="P82" s="13"/>
    </row>
    <row r="83" spans="1:16" s="5" customFormat="1" ht="13" customHeight="1" x14ac:dyDescent="0.25">
      <c r="A83" s="25"/>
      <c r="B83" s="10">
        <v>4</v>
      </c>
      <c r="C83" s="11"/>
      <c r="D83" s="12" t="s">
        <v>94</v>
      </c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3"/>
    </row>
    <row r="84" spans="1:16" s="5" customFormat="1" ht="13" customHeight="1" x14ac:dyDescent="0.25">
      <c r="A84" s="25"/>
      <c r="B84" s="10">
        <v>5</v>
      </c>
      <c r="C84" s="11"/>
      <c r="D84" s="12" t="s">
        <v>82</v>
      </c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3"/>
    </row>
    <row r="85" spans="1:16" s="5" customFormat="1" ht="13" customHeight="1" x14ac:dyDescent="0.25">
      <c r="A85" s="25"/>
      <c r="B85" s="15"/>
      <c r="C85" s="1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</row>
    <row r="86" spans="1:16" s="5" customFormat="1" ht="13" customHeight="1" x14ac:dyDescent="0.25">
      <c r="A86" s="25">
        <v>7.1599999999999993</v>
      </c>
      <c r="B86" s="5" t="s">
        <v>117</v>
      </c>
    </row>
    <row r="87" spans="1:16" s="5" customFormat="1" ht="13" customHeight="1" x14ac:dyDescent="0.25">
      <c r="A87" s="25"/>
      <c r="B87" s="10">
        <v>1</v>
      </c>
      <c r="C87" s="11"/>
      <c r="D87" s="12" t="s">
        <v>137</v>
      </c>
      <c r="E87" s="12"/>
      <c r="F87" s="12"/>
      <c r="G87" s="13"/>
    </row>
    <row r="88" spans="1:16" s="5" customFormat="1" ht="13" customHeight="1" x14ac:dyDescent="0.25">
      <c r="A88" s="25"/>
      <c r="B88" s="10">
        <v>2</v>
      </c>
      <c r="C88" s="11"/>
      <c r="D88" s="12" t="s">
        <v>138</v>
      </c>
      <c r="E88" s="12"/>
      <c r="F88" s="12"/>
      <c r="G88" s="13"/>
    </row>
    <row r="89" spans="1:16" s="5" customFormat="1" ht="13" customHeight="1" x14ac:dyDescent="0.25">
      <c r="A89" s="25"/>
      <c r="B89" s="10">
        <v>3</v>
      </c>
      <c r="C89" s="11"/>
      <c r="D89" s="12" t="s">
        <v>132</v>
      </c>
      <c r="E89" s="12"/>
      <c r="F89" s="12"/>
      <c r="G89" s="13"/>
    </row>
    <row r="90" spans="1:16" s="5" customFormat="1" ht="13" customHeight="1" x14ac:dyDescent="0.25">
      <c r="A90" s="25"/>
    </row>
    <row r="91" spans="1:16" s="5" customFormat="1" ht="13" customHeight="1" x14ac:dyDescent="0.25">
      <c r="A91" s="25">
        <v>7.169999999999999</v>
      </c>
      <c r="B91" s="5" t="s">
        <v>430</v>
      </c>
    </row>
    <row r="92" spans="1:16" s="5" customFormat="1" ht="13" customHeight="1" x14ac:dyDescent="0.25">
      <c r="A92" s="25"/>
      <c r="B92" s="5" t="s">
        <v>216</v>
      </c>
    </row>
    <row r="93" spans="1:16" s="5" customFormat="1" ht="13" customHeight="1" x14ac:dyDescent="0.25">
      <c r="A93" s="25"/>
      <c r="B93" s="10">
        <v>1</v>
      </c>
      <c r="C93" s="185"/>
      <c r="D93" s="12" t="s">
        <v>83</v>
      </c>
      <c r="E93" s="12"/>
      <c r="F93" s="12"/>
      <c r="G93" s="12"/>
      <c r="H93" s="12"/>
      <c r="I93" s="12"/>
      <c r="J93" s="12"/>
      <c r="K93" s="12"/>
      <c r="L93" s="12"/>
      <c r="M93" s="13"/>
    </row>
    <row r="94" spans="1:16" s="5" customFormat="1" ht="13" customHeight="1" x14ac:dyDescent="0.3">
      <c r="A94" s="18"/>
      <c r="B94" s="10">
        <v>2</v>
      </c>
      <c r="C94" s="185"/>
      <c r="D94" s="12" t="s">
        <v>24</v>
      </c>
      <c r="E94" s="12"/>
      <c r="F94" s="12"/>
      <c r="G94" s="12"/>
      <c r="H94" s="12"/>
      <c r="I94" s="12"/>
      <c r="J94" s="12"/>
      <c r="K94" s="12"/>
      <c r="L94" s="12"/>
      <c r="M94" s="13"/>
    </row>
    <row r="95" spans="1:16" s="5" customFormat="1" ht="13" customHeight="1" x14ac:dyDescent="0.3">
      <c r="A95" s="191"/>
      <c r="B95" s="10">
        <v>3</v>
      </c>
      <c r="C95" s="185"/>
      <c r="D95" s="12" t="s">
        <v>25</v>
      </c>
      <c r="E95" s="12"/>
      <c r="F95" s="12"/>
      <c r="G95" s="12"/>
      <c r="H95" s="12"/>
      <c r="I95" s="12"/>
      <c r="J95" s="12"/>
      <c r="K95" s="12"/>
      <c r="L95" s="12"/>
      <c r="M95" s="13"/>
    </row>
    <row r="96" spans="1:16" s="5" customFormat="1" ht="13" customHeight="1" x14ac:dyDescent="0.25">
      <c r="A96" s="25"/>
      <c r="B96" s="10">
        <v>4</v>
      </c>
      <c r="C96" s="185"/>
      <c r="D96" s="12" t="s">
        <v>26</v>
      </c>
      <c r="E96" s="12"/>
      <c r="F96" s="12"/>
      <c r="G96" s="12"/>
      <c r="H96" s="12"/>
      <c r="I96" s="12"/>
      <c r="J96" s="12"/>
      <c r="K96" s="12"/>
      <c r="L96" s="12"/>
      <c r="M96" s="13"/>
    </row>
    <row r="97" spans="1:16" s="5" customFormat="1" ht="13" customHeight="1" x14ac:dyDescent="0.3">
      <c r="A97" s="18"/>
      <c r="B97" s="10">
        <v>5</v>
      </c>
      <c r="C97" s="185"/>
      <c r="D97" s="12" t="s">
        <v>27</v>
      </c>
      <c r="E97" s="12"/>
      <c r="F97" s="12"/>
      <c r="G97" s="12"/>
      <c r="H97" s="12"/>
      <c r="I97" s="12"/>
      <c r="J97" s="12"/>
      <c r="K97" s="12"/>
      <c r="L97" s="12"/>
      <c r="M97" s="13"/>
    </row>
    <row r="98" spans="1:16" s="5" customFormat="1" ht="13" customHeight="1" x14ac:dyDescent="0.3">
      <c r="A98" s="191"/>
      <c r="B98" s="10">
        <v>6</v>
      </c>
      <c r="C98" s="185"/>
      <c r="D98" s="12" t="s">
        <v>28</v>
      </c>
      <c r="E98" s="12"/>
      <c r="F98" s="12"/>
      <c r="G98" s="12"/>
      <c r="H98" s="12"/>
      <c r="I98" s="12"/>
      <c r="J98" s="12"/>
      <c r="K98" s="12"/>
      <c r="L98" s="12"/>
      <c r="M98" s="13"/>
    </row>
    <row r="99" spans="1:16" s="5" customFormat="1" ht="13" customHeight="1" x14ac:dyDescent="0.25">
      <c r="A99" s="25"/>
      <c r="B99" s="10">
        <v>7</v>
      </c>
      <c r="C99" s="185"/>
      <c r="D99" s="12" t="s">
        <v>280</v>
      </c>
      <c r="E99" s="12"/>
      <c r="F99" s="12"/>
      <c r="G99" s="12"/>
      <c r="H99" s="12"/>
      <c r="I99" s="12"/>
      <c r="J99" s="12"/>
      <c r="K99" s="12"/>
      <c r="L99" s="12"/>
      <c r="M99" s="13"/>
    </row>
    <row r="100" spans="1:16" s="5" customFormat="1" ht="13" customHeight="1" x14ac:dyDescent="0.3">
      <c r="A100" s="18"/>
      <c r="B100" s="10">
        <v>8</v>
      </c>
      <c r="C100" s="185"/>
      <c r="D100" s="12" t="s">
        <v>182</v>
      </c>
      <c r="E100" s="12"/>
      <c r="F100" s="12"/>
      <c r="G100" s="12"/>
      <c r="H100" s="12"/>
      <c r="I100" s="12"/>
      <c r="J100" s="12"/>
      <c r="K100" s="12"/>
      <c r="L100" s="12"/>
      <c r="M100" s="13"/>
    </row>
    <row r="101" spans="1:16" s="5" customFormat="1" ht="13" customHeight="1" x14ac:dyDescent="0.3">
      <c r="A101" s="191"/>
      <c r="B101" s="10">
        <v>9</v>
      </c>
      <c r="C101" s="185"/>
      <c r="D101" s="12" t="s">
        <v>29</v>
      </c>
      <c r="E101" s="12"/>
      <c r="F101" s="12"/>
      <c r="G101" s="12"/>
      <c r="H101" s="12"/>
      <c r="I101" s="12"/>
      <c r="J101" s="12"/>
      <c r="K101" s="12"/>
      <c r="L101" s="12"/>
      <c r="M101" s="13"/>
    </row>
    <row r="102" spans="1:16" s="5" customFormat="1" ht="13" customHeight="1" x14ac:dyDescent="0.25">
      <c r="A102" s="25"/>
      <c r="B102" s="10">
        <v>10</v>
      </c>
      <c r="C102" s="185"/>
      <c r="D102" s="12" t="s">
        <v>30</v>
      </c>
      <c r="E102" s="12"/>
      <c r="F102" s="12"/>
      <c r="G102" s="12"/>
      <c r="H102" s="12"/>
      <c r="I102" s="12"/>
      <c r="J102" s="12"/>
      <c r="K102" s="12"/>
      <c r="L102" s="12"/>
      <c r="M102" s="13"/>
    </row>
    <row r="103" spans="1:16" s="5" customFormat="1" ht="13" customHeight="1" x14ac:dyDescent="0.3">
      <c r="A103" s="18"/>
      <c r="B103" s="10">
        <v>11</v>
      </c>
      <c r="C103" s="185"/>
      <c r="D103" s="12" t="s">
        <v>31</v>
      </c>
      <c r="E103" s="12"/>
      <c r="F103" s="12"/>
      <c r="G103" s="12"/>
      <c r="H103" s="12"/>
      <c r="I103" s="12"/>
      <c r="J103" s="12"/>
      <c r="K103" s="12"/>
      <c r="L103" s="12"/>
      <c r="M103" s="13"/>
    </row>
    <row r="104" spans="1:16" s="5" customFormat="1" ht="13" customHeight="1" x14ac:dyDescent="0.3">
      <c r="A104" s="191"/>
      <c r="B104" s="10">
        <v>12</v>
      </c>
      <c r="C104" s="185"/>
      <c r="D104" s="12" t="s">
        <v>32</v>
      </c>
      <c r="E104" s="12"/>
      <c r="F104" s="12"/>
      <c r="G104" s="12"/>
      <c r="H104" s="12"/>
      <c r="I104" s="12"/>
      <c r="J104" s="12"/>
      <c r="K104" s="12"/>
      <c r="L104" s="12"/>
      <c r="M104" s="13"/>
    </row>
    <row r="105" spans="1:16" s="5" customFormat="1" ht="13" customHeight="1" x14ac:dyDescent="0.25">
      <c r="A105" s="25"/>
      <c r="B105" s="10">
        <v>13</v>
      </c>
      <c r="C105" s="185"/>
      <c r="D105" s="12" t="s">
        <v>33</v>
      </c>
      <c r="E105" s="12"/>
      <c r="F105" s="12"/>
      <c r="G105" s="12"/>
      <c r="H105" s="12"/>
      <c r="I105" s="12"/>
      <c r="J105" s="12"/>
      <c r="K105" s="12"/>
      <c r="L105" s="12"/>
      <c r="M105" s="13"/>
    </row>
    <row r="106" spans="1:16" s="5" customFormat="1" ht="13" customHeight="1" x14ac:dyDescent="0.3">
      <c r="A106" s="18"/>
      <c r="B106" s="10">
        <v>14</v>
      </c>
      <c r="C106" s="185"/>
      <c r="D106" s="12" t="s">
        <v>34</v>
      </c>
      <c r="E106" s="12"/>
      <c r="F106" s="12"/>
      <c r="G106" s="12"/>
      <c r="H106" s="12"/>
      <c r="I106" s="12"/>
      <c r="J106" s="12"/>
      <c r="K106" s="12"/>
      <c r="L106" s="12"/>
      <c r="M106" s="13"/>
    </row>
    <row r="107" spans="1:16" s="5" customFormat="1" ht="13" customHeight="1" x14ac:dyDescent="0.3">
      <c r="A107" s="18"/>
      <c r="B107" s="10">
        <v>15</v>
      </c>
      <c r="C107" s="185"/>
      <c r="D107" s="5" t="s">
        <v>71</v>
      </c>
      <c r="E107" s="12"/>
      <c r="F107" s="12"/>
      <c r="G107" s="12"/>
      <c r="H107" s="12"/>
      <c r="I107" s="12"/>
      <c r="J107" s="12"/>
      <c r="K107" s="12"/>
      <c r="L107" s="12"/>
      <c r="M107" s="13"/>
    </row>
    <row r="108" spans="1:16" s="5" customFormat="1" ht="13" customHeight="1" x14ac:dyDescent="0.3">
      <c r="A108" s="191"/>
      <c r="B108" s="10">
        <v>16</v>
      </c>
      <c r="C108" s="185"/>
      <c r="D108" s="12" t="s">
        <v>14</v>
      </c>
      <c r="E108" s="12"/>
      <c r="F108" s="12"/>
      <c r="G108" s="12"/>
      <c r="H108" s="12"/>
      <c r="I108" s="12"/>
      <c r="J108" s="12"/>
      <c r="K108" s="12"/>
      <c r="L108" s="12"/>
      <c r="M108" s="13"/>
    </row>
    <row r="109" spans="1:16" s="5" customFormat="1" ht="13" customHeight="1" x14ac:dyDescent="0.25">
      <c r="A109" s="25"/>
      <c r="B109" s="15"/>
      <c r="C109" s="16"/>
      <c r="D109" s="6"/>
      <c r="E109" s="6"/>
      <c r="F109" s="69">
        <f>+A114</f>
        <v>7.1799999999999988</v>
      </c>
      <c r="G109" s="6"/>
      <c r="H109" s="37"/>
      <c r="I109" s="6"/>
      <c r="J109" s="6"/>
      <c r="K109" s="6"/>
      <c r="L109" s="6"/>
      <c r="M109" s="6"/>
      <c r="N109" s="6"/>
      <c r="O109" s="6"/>
      <c r="P109" s="6"/>
    </row>
    <row r="110" spans="1:16" s="5" customFormat="1" ht="13" customHeight="1" x14ac:dyDescent="0.25">
      <c r="A110" s="25"/>
      <c r="B110" s="97"/>
      <c r="C110" s="1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</row>
    <row r="111" spans="1:16" s="5" customFormat="1" ht="13" customHeight="1" x14ac:dyDescent="0.25">
      <c r="A111" s="25"/>
      <c r="B111" s="211" t="s">
        <v>452</v>
      </c>
      <c r="C111" s="25"/>
      <c r="D111" s="25"/>
      <c r="E111" s="25"/>
      <c r="F111" s="25"/>
      <c r="G111" s="25"/>
      <c r="H111" s="25"/>
      <c r="I111" s="25"/>
    </row>
    <row r="112" spans="1:16" s="5" customFormat="1" ht="13" customHeight="1" x14ac:dyDescent="0.25">
      <c r="A112" s="25"/>
      <c r="C112" s="10">
        <v>1</v>
      </c>
      <c r="D112" s="178"/>
      <c r="E112" s="12" t="s">
        <v>13</v>
      </c>
      <c r="F112" s="12"/>
      <c r="G112" s="14" t="s">
        <v>1</v>
      </c>
      <c r="H112" s="209">
        <f>+A114</f>
        <v>7.1799999999999988</v>
      </c>
      <c r="I112" s="13"/>
    </row>
    <row r="113" spans="1:17" s="5" customFormat="1" ht="13" customHeight="1" x14ac:dyDescent="0.3">
      <c r="A113" s="25"/>
      <c r="C113" s="10">
        <v>2</v>
      </c>
      <c r="D113" s="178"/>
      <c r="E113" s="12" t="s">
        <v>0</v>
      </c>
      <c r="F113" s="12"/>
      <c r="G113" s="14" t="s">
        <v>1</v>
      </c>
      <c r="H113" s="209">
        <f>A142</f>
        <v>7.2099999999999982</v>
      </c>
      <c r="I113" s="202"/>
      <c r="J113" s="153"/>
      <c r="K113" s="153"/>
      <c r="L113" s="153"/>
      <c r="M113" s="153"/>
    </row>
    <row r="114" spans="1:17" s="5" customFormat="1" ht="13" customHeight="1" x14ac:dyDescent="0.25">
      <c r="A114" s="25">
        <v>7.1799999999999988</v>
      </c>
      <c r="B114" s="252" t="s">
        <v>139</v>
      </c>
      <c r="C114" s="252"/>
      <c r="D114" s="252"/>
      <c r="E114" s="252"/>
      <c r="F114" s="252"/>
      <c r="G114" s="252"/>
      <c r="H114" s="252"/>
      <c r="I114" s="252"/>
      <c r="J114" s="252"/>
      <c r="K114" s="252"/>
      <c r="L114" s="252"/>
      <c r="M114" s="252"/>
      <c r="N114" s="252"/>
      <c r="O114" s="252"/>
      <c r="P114" s="252"/>
      <c r="Q114" s="252"/>
    </row>
    <row r="115" spans="1:17" s="5" customFormat="1" ht="13" customHeight="1" x14ac:dyDescent="0.25">
      <c r="A115" s="25"/>
      <c r="B115" s="10">
        <v>1</v>
      </c>
      <c r="C115" s="11"/>
      <c r="D115" s="12" t="s">
        <v>13</v>
      </c>
      <c r="E115" s="14" t="s">
        <v>1</v>
      </c>
      <c r="F115" s="262">
        <f>+A142</f>
        <v>7.2099999999999982</v>
      </c>
      <c r="G115" s="263"/>
    </row>
    <row r="116" spans="1:17" s="5" customFormat="1" ht="13" customHeight="1" x14ac:dyDescent="0.25">
      <c r="A116" s="25"/>
      <c r="B116" s="10">
        <v>2</v>
      </c>
      <c r="C116" s="11"/>
      <c r="D116" s="12" t="s">
        <v>0</v>
      </c>
      <c r="E116" s="14"/>
      <c r="F116" s="262"/>
      <c r="G116" s="263"/>
    </row>
    <row r="117" spans="1:17" s="5" customFormat="1" ht="13" customHeight="1" x14ac:dyDescent="0.25">
      <c r="A117" s="25"/>
      <c r="B117" s="15"/>
      <c r="C117" s="16"/>
      <c r="D117" s="6"/>
      <c r="E117" s="68"/>
      <c r="F117" s="68"/>
      <c r="G117" s="75"/>
    </row>
    <row r="118" spans="1:17" s="5" customFormat="1" ht="13" customHeight="1" x14ac:dyDescent="0.25">
      <c r="A118" s="25">
        <v>7.1899999999999986</v>
      </c>
      <c r="B118" s="5" t="s">
        <v>233</v>
      </c>
      <c r="C118" s="17"/>
      <c r="D118" s="17"/>
      <c r="E118" s="17"/>
      <c r="F118" s="17"/>
      <c r="G118" s="17"/>
      <c r="H118" s="17"/>
      <c r="I118" s="17"/>
      <c r="J118" s="17"/>
    </row>
    <row r="119" spans="1:17" s="5" customFormat="1" ht="13" customHeight="1" x14ac:dyDescent="0.25">
      <c r="A119" s="25"/>
      <c r="B119" s="188" t="s">
        <v>223</v>
      </c>
      <c r="C119" s="16"/>
      <c r="D119" s="6"/>
      <c r="E119" s="6"/>
      <c r="F119" s="6"/>
      <c r="G119" s="6"/>
      <c r="H119" s="75"/>
    </row>
    <row r="120" spans="1:17" s="5" customFormat="1" ht="13" customHeight="1" x14ac:dyDescent="0.25">
      <c r="A120" s="25"/>
      <c r="B120" s="10">
        <v>1</v>
      </c>
      <c r="C120" s="11"/>
      <c r="D120" s="12" t="s">
        <v>110</v>
      </c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3"/>
    </row>
    <row r="121" spans="1:17" s="5" customFormat="1" ht="13" customHeight="1" x14ac:dyDescent="0.25">
      <c r="A121" s="25"/>
      <c r="B121" s="10">
        <v>2</v>
      </c>
      <c r="C121" s="11"/>
      <c r="D121" s="12" t="s">
        <v>111</v>
      </c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3"/>
    </row>
    <row r="122" spans="1:17" s="5" customFormat="1" ht="13" customHeight="1" x14ac:dyDescent="0.25">
      <c r="A122" s="25"/>
      <c r="B122" s="10">
        <v>3</v>
      </c>
      <c r="C122" s="11"/>
      <c r="D122" s="12" t="s">
        <v>100</v>
      </c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3"/>
    </row>
    <row r="123" spans="1:17" s="5" customFormat="1" ht="13" customHeight="1" x14ac:dyDescent="0.25">
      <c r="A123" s="25"/>
      <c r="B123" s="10">
        <v>4</v>
      </c>
      <c r="C123" s="11"/>
      <c r="D123" s="12" t="s">
        <v>101</v>
      </c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3"/>
    </row>
    <row r="124" spans="1:17" s="5" customFormat="1" ht="13" customHeight="1" x14ac:dyDescent="0.25">
      <c r="A124" s="25"/>
      <c r="B124" s="10">
        <v>5</v>
      </c>
      <c r="C124" s="11"/>
      <c r="D124" s="12" t="s">
        <v>145</v>
      </c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3"/>
    </row>
    <row r="125" spans="1:17" s="5" customFormat="1" ht="13" customHeight="1" x14ac:dyDescent="0.25">
      <c r="A125" s="25"/>
      <c r="B125" s="10">
        <v>6</v>
      </c>
      <c r="C125" s="11"/>
      <c r="D125" s="12" t="s">
        <v>451</v>
      </c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3"/>
    </row>
    <row r="126" spans="1:17" s="5" customFormat="1" ht="13" customHeight="1" x14ac:dyDescent="0.25">
      <c r="A126" s="25"/>
      <c r="B126" s="10">
        <v>7</v>
      </c>
      <c r="C126" s="11"/>
      <c r="D126" s="5" t="s">
        <v>99</v>
      </c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3"/>
    </row>
    <row r="127" spans="1:17" s="5" customFormat="1" ht="13" customHeight="1" x14ac:dyDescent="0.25">
      <c r="A127" s="25"/>
      <c r="B127" s="10">
        <v>8</v>
      </c>
      <c r="C127" s="11"/>
      <c r="D127" s="12" t="s">
        <v>134</v>
      </c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3"/>
    </row>
    <row r="128" spans="1:17" s="5" customFormat="1" ht="13" customHeight="1" x14ac:dyDescent="0.25">
      <c r="A128" s="25"/>
      <c r="B128" s="10">
        <v>9</v>
      </c>
      <c r="C128" s="11"/>
      <c r="D128" s="12" t="s">
        <v>135</v>
      </c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3"/>
    </row>
    <row r="129" spans="1:31" s="5" customFormat="1" ht="13" customHeight="1" x14ac:dyDescent="0.25">
      <c r="A129" s="25"/>
      <c r="B129" s="10">
        <v>10</v>
      </c>
      <c r="C129" s="11"/>
      <c r="D129" s="12" t="s">
        <v>277</v>
      </c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3"/>
    </row>
    <row r="130" spans="1:31" s="5" customFormat="1" ht="13" customHeight="1" x14ac:dyDescent="0.25">
      <c r="A130" s="25"/>
      <c r="B130" s="10">
        <v>11</v>
      </c>
      <c r="C130" s="11"/>
      <c r="D130" s="12" t="s">
        <v>86</v>
      </c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3"/>
    </row>
    <row r="131" spans="1:31" s="5" customFormat="1" ht="13" customHeight="1" x14ac:dyDescent="0.25">
      <c r="A131" s="25"/>
      <c r="B131" s="10">
        <v>12</v>
      </c>
      <c r="C131" s="11"/>
      <c r="D131" s="12" t="s">
        <v>136</v>
      </c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3"/>
    </row>
    <row r="132" spans="1:31" s="5" customFormat="1" ht="13" customHeight="1" x14ac:dyDescent="0.25">
      <c r="A132" s="25"/>
      <c r="B132" s="10">
        <v>13</v>
      </c>
      <c r="C132" s="11"/>
      <c r="D132" s="12" t="s">
        <v>14</v>
      </c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3"/>
    </row>
    <row r="133" spans="1:31" s="5" customFormat="1" ht="13" customHeight="1" x14ac:dyDescent="0.25">
      <c r="A133" s="25"/>
      <c r="B133" s="10">
        <v>14</v>
      </c>
      <c r="C133" s="11"/>
      <c r="D133" s="5" t="s">
        <v>403</v>
      </c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3"/>
    </row>
    <row r="134" spans="1:31" s="5" customFormat="1" ht="13" customHeight="1" x14ac:dyDescent="0.25">
      <c r="A134" s="25"/>
      <c r="B134" s="10">
        <v>15</v>
      </c>
      <c r="C134" s="11"/>
      <c r="D134" s="12" t="s">
        <v>281</v>
      </c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3"/>
    </row>
    <row r="135" spans="1:31" s="5" customFormat="1" ht="13" customHeight="1" x14ac:dyDescent="0.25">
      <c r="A135" s="25"/>
      <c r="B135" s="10">
        <v>16</v>
      </c>
      <c r="C135" s="11"/>
      <c r="D135" s="12" t="s">
        <v>404</v>
      </c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3"/>
    </row>
    <row r="136" spans="1:31" s="5" customFormat="1" ht="13" customHeight="1" x14ac:dyDescent="0.25">
      <c r="A136" s="25"/>
    </row>
    <row r="137" spans="1:31" s="5" customFormat="1" ht="13" customHeight="1" x14ac:dyDescent="0.25">
      <c r="A137" s="46"/>
      <c r="B137" s="273" t="s">
        <v>441</v>
      </c>
      <c r="C137" s="273"/>
      <c r="D137" s="273"/>
      <c r="E137" s="273"/>
      <c r="F137" s="273"/>
      <c r="G137" s="273"/>
      <c r="H137" s="273"/>
      <c r="I137" s="273"/>
      <c r="J137" s="273"/>
      <c r="K137" s="273"/>
      <c r="L137" s="273"/>
      <c r="M137" s="273"/>
      <c r="N137" s="273"/>
      <c r="O137" s="273"/>
      <c r="P137" s="273"/>
      <c r="Q137" s="242"/>
      <c r="R137" s="242"/>
      <c r="S137" s="242"/>
    </row>
    <row r="138" spans="1:31" s="5" customFormat="1" ht="13" customHeight="1" x14ac:dyDescent="0.25">
      <c r="A138" s="46"/>
      <c r="B138" s="273"/>
      <c r="C138" s="273"/>
      <c r="D138" s="273"/>
      <c r="E138" s="273"/>
      <c r="F138" s="273"/>
      <c r="G138" s="273"/>
      <c r="H138" s="273"/>
      <c r="I138" s="273"/>
      <c r="J138" s="273"/>
      <c r="K138" s="273"/>
      <c r="L138" s="273"/>
      <c r="M138" s="273"/>
      <c r="N138" s="273"/>
      <c r="O138" s="273"/>
      <c r="P138" s="273"/>
      <c r="Q138" s="242"/>
      <c r="R138" s="242"/>
      <c r="S138" s="242"/>
    </row>
    <row r="139" spans="1:31" s="5" customFormat="1" ht="13" customHeight="1" x14ac:dyDescent="0.25">
      <c r="A139" s="25"/>
      <c r="B139" s="258" t="s">
        <v>443</v>
      </c>
      <c r="C139" s="258"/>
      <c r="D139" s="258"/>
      <c r="E139" s="258"/>
      <c r="F139" s="258"/>
      <c r="G139" s="258"/>
      <c r="H139" s="258"/>
      <c r="I139" s="258"/>
      <c r="J139" s="258"/>
      <c r="K139" s="258"/>
      <c r="L139" s="258"/>
      <c r="M139" s="258"/>
      <c r="N139" s="258"/>
      <c r="O139" s="258"/>
      <c r="P139" s="258"/>
      <c r="Q139" s="188"/>
      <c r="R139" s="188"/>
      <c r="S139" s="188"/>
      <c r="T139" s="188"/>
      <c r="U139" s="188"/>
      <c r="V139" s="188"/>
      <c r="W139" s="188"/>
      <c r="X139" s="188"/>
      <c r="Y139" s="188"/>
      <c r="Z139" s="188"/>
      <c r="AA139" s="188"/>
      <c r="AB139" s="188"/>
      <c r="AC139" s="188"/>
      <c r="AD139" s="188"/>
      <c r="AE139" s="188"/>
    </row>
    <row r="140" spans="1:31" s="5" customFormat="1" ht="13" customHeight="1" x14ac:dyDescent="0.25">
      <c r="A140" s="25"/>
      <c r="B140" s="218"/>
      <c r="C140" s="219">
        <v>1</v>
      </c>
      <c r="D140" s="185"/>
      <c r="E140" s="24" t="s">
        <v>13</v>
      </c>
      <c r="F140" s="220" t="s">
        <v>1</v>
      </c>
      <c r="G140" s="221">
        <f>+A172</f>
        <v>7.2299999999999978</v>
      </c>
      <c r="Q140" s="188"/>
      <c r="R140" s="188"/>
      <c r="S140" s="188"/>
      <c r="T140" s="188"/>
      <c r="U140" s="188"/>
      <c r="V140" s="188"/>
      <c r="W140" s="188"/>
      <c r="X140" s="188"/>
      <c r="Y140" s="188"/>
      <c r="Z140" s="188"/>
      <c r="AA140" s="188"/>
      <c r="AB140" s="188"/>
      <c r="AC140" s="188"/>
      <c r="AD140" s="188"/>
      <c r="AE140" s="188"/>
    </row>
    <row r="141" spans="1:31" s="5" customFormat="1" ht="13" customHeight="1" x14ac:dyDescent="0.25">
      <c r="A141" s="25"/>
      <c r="B141" s="218"/>
      <c r="C141" s="219">
        <v>2</v>
      </c>
      <c r="D141" s="185"/>
      <c r="E141" s="24" t="s">
        <v>0</v>
      </c>
      <c r="F141" s="220" t="s">
        <v>1</v>
      </c>
      <c r="G141" s="221">
        <f>+A142</f>
        <v>7.2099999999999982</v>
      </c>
      <c r="Q141" s="188"/>
      <c r="R141" s="188"/>
      <c r="S141" s="188"/>
      <c r="T141" s="188"/>
      <c r="U141" s="188"/>
      <c r="V141" s="188"/>
      <c r="W141" s="188"/>
      <c r="X141" s="188"/>
      <c r="Y141" s="188"/>
      <c r="Z141" s="188"/>
      <c r="AA141" s="188"/>
      <c r="AB141" s="188"/>
      <c r="AC141" s="188"/>
      <c r="AD141" s="188"/>
      <c r="AE141" s="188"/>
    </row>
    <row r="142" spans="1:31" s="5" customFormat="1" ht="13" customHeight="1" x14ac:dyDescent="0.25">
      <c r="A142" s="25">
        <v>7.2099999999999982</v>
      </c>
      <c r="B142" s="252" t="s">
        <v>306</v>
      </c>
      <c r="C142" s="252"/>
      <c r="D142" s="252"/>
      <c r="E142" s="252"/>
      <c r="F142" s="252"/>
      <c r="G142" s="252"/>
      <c r="H142" s="252"/>
      <c r="I142" s="252"/>
      <c r="J142" s="252"/>
      <c r="K142" s="252"/>
      <c r="L142" s="252"/>
      <c r="M142" s="252"/>
      <c r="N142" s="252"/>
      <c r="O142" s="252"/>
      <c r="P142" s="252"/>
    </row>
    <row r="143" spans="1:31" s="5" customFormat="1" ht="13" customHeight="1" x14ac:dyDescent="0.25">
      <c r="A143" s="25"/>
      <c r="B143" s="252"/>
      <c r="C143" s="252"/>
      <c r="D143" s="252"/>
      <c r="E143" s="252"/>
      <c r="F143" s="252"/>
      <c r="G143" s="252"/>
      <c r="H143" s="252"/>
      <c r="I143" s="252"/>
      <c r="J143" s="252"/>
      <c r="K143" s="252"/>
      <c r="L143" s="252"/>
      <c r="M143" s="252"/>
      <c r="N143" s="252"/>
      <c r="O143" s="252"/>
      <c r="P143" s="252"/>
    </row>
    <row r="144" spans="1:31" s="5" customFormat="1" ht="13" customHeight="1" x14ac:dyDescent="0.25">
      <c r="A144" s="25"/>
      <c r="B144" s="10">
        <v>1</v>
      </c>
      <c r="C144" s="185"/>
      <c r="D144" s="12" t="s">
        <v>13</v>
      </c>
      <c r="E144" s="12"/>
      <c r="F144" s="12"/>
      <c r="G144" s="13"/>
      <c r="I144" s="253"/>
      <c r="J144" s="253"/>
      <c r="K144" s="253"/>
      <c r="L144" s="253"/>
      <c r="M144" s="253"/>
      <c r="N144" s="253"/>
      <c r="O144" s="253"/>
      <c r="P144" s="253"/>
      <c r="Q144" s="253"/>
      <c r="R144" s="253"/>
    </row>
    <row r="145" spans="1:22" s="5" customFormat="1" ht="13" customHeight="1" x14ac:dyDescent="0.25">
      <c r="A145" s="25"/>
      <c r="B145" s="10">
        <v>2</v>
      </c>
      <c r="C145" s="185"/>
      <c r="D145" s="12" t="s">
        <v>0</v>
      </c>
      <c r="E145" s="14"/>
      <c r="F145" s="14" t="s">
        <v>1</v>
      </c>
      <c r="G145" s="210">
        <f>+A240</f>
        <v>7.2799999999999967</v>
      </c>
      <c r="I145" s="253"/>
      <c r="J145" s="253"/>
      <c r="K145" s="253"/>
      <c r="L145" s="253"/>
      <c r="M145" s="253"/>
      <c r="N145" s="253"/>
      <c r="O145" s="253"/>
      <c r="P145" s="253"/>
      <c r="Q145" s="253"/>
      <c r="R145" s="253"/>
    </row>
    <row r="146" spans="1:22" s="5" customFormat="1" ht="13" customHeight="1" x14ac:dyDescent="0.25">
      <c r="A146" s="25"/>
      <c r="C146" s="192"/>
      <c r="D146" s="192"/>
      <c r="E146" s="192"/>
      <c r="F146" s="192"/>
      <c r="G146" s="192"/>
      <c r="H146" s="192"/>
      <c r="I146" s="192"/>
      <c r="J146" s="192"/>
      <c r="K146" s="192"/>
      <c r="L146" s="192"/>
      <c r="M146" s="192"/>
      <c r="N146" s="192"/>
      <c r="O146" s="192"/>
      <c r="P146" s="192"/>
      <c r="Q146" s="192"/>
      <c r="R146" s="192"/>
    </row>
    <row r="147" spans="1:22" s="5" customFormat="1" ht="13" customHeight="1" x14ac:dyDescent="0.3">
      <c r="A147" s="18"/>
      <c r="B147" s="274" t="s">
        <v>282</v>
      </c>
      <c r="C147" s="274"/>
      <c r="D147" s="274"/>
      <c r="E147" s="274"/>
      <c r="F147" s="274"/>
      <c r="G147" s="274"/>
      <c r="H147" s="274"/>
      <c r="I147" s="274"/>
      <c r="J147" s="274"/>
      <c r="K147" s="274"/>
      <c r="L147" s="274"/>
      <c r="M147" s="274"/>
      <c r="N147" s="274"/>
      <c r="O147" s="274"/>
      <c r="P147" s="274"/>
      <c r="Q147" s="193"/>
      <c r="R147" s="193"/>
      <c r="S147" s="193"/>
      <c r="T147" s="193"/>
      <c r="U147" s="193"/>
    </row>
    <row r="148" spans="1:22" s="5" customFormat="1" ht="13" customHeight="1" x14ac:dyDescent="0.3">
      <c r="A148" s="18"/>
      <c r="B148" s="274"/>
      <c r="C148" s="274"/>
      <c r="D148" s="274"/>
      <c r="E148" s="274"/>
      <c r="F148" s="274"/>
      <c r="G148" s="274"/>
      <c r="H148" s="274"/>
      <c r="I148" s="274"/>
      <c r="J148" s="274"/>
      <c r="K148" s="274"/>
      <c r="L148" s="274"/>
      <c r="M148" s="274"/>
      <c r="N148" s="274"/>
      <c r="O148" s="274"/>
      <c r="P148" s="274"/>
      <c r="Q148" s="193"/>
      <c r="R148" s="193"/>
      <c r="S148" s="193"/>
      <c r="T148" s="193"/>
      <c r="U148" s="193"/>
    </row>
    <row r="149" spans="1:22" s="5" customFormat="1" ht="13" customHeight="1" x14ac:dyDescent="0.25">
      <c r="A149" s="25">
        <v>7.219999999999998</v>
      </c>
      <c r="B149" s="5" t="s">
        <v>162</v>
      </c>
    </row>
    <row r="150" spans="1:22" s="5" customFormat="1" ht="13" customHeight="1" x14ac:dyDescent="0.25">
      <c r="A150" s="25"/>
      <c r="B150" s="5" t="s">
        <v>216</v>
      </c>
      <c r="C150" s="16"/>
      <c r="D150" s="6"/>
      <c r="E150" s="6"/>
      <c r="F150" s="6"/>
      <c r="G150" s="6"/>
      <c r="H150" s="75"/>
    </row>
    <row r="151" spans="1:22" s="5" customFormat="1" ht="13" customHeight="1" x14ac:dyDescent="0.25">
      <c r="A151" s="25"/>
      <c r="B151" s="10">
        <v>1</v>
      </c>
      <c r="C151" s="185"/>
      <c r="D151" s="12" t="s">
        <v>83</v>
      </c>
      <c r="E151" s="12"/>
      <c r="F151" s="12"/>
      <c r="G151" s="12"/>
      <c r="H151" s="12"/>
      <c r="I151" s="12"/>
      <c r="J151" s="12"/>
      <c r="K151" s="12"/>
      <c r="L151" s="12"/>
      <c r="M151" s="13"/>
    </row>
    <row r="152" spans="1:22" s="5" customFormat="1" ht="13" customHeight="1" x14ac:dyDescent="0.3">
      <c r="A152" s="18"/>
      <c r="B152" s="10">
        <v>2</v>
      </c>
      <c r="C152" s="185"/>
      <c r="D152" s="12" t="s">
        <v>24</v>
      </c>
      <c r="E152" s="12"/>
      <c r="F152" s="12"/>
      <c r="G152" s="12"/>
      <c r="H152" s="12"/>
      <c r="I152" s="12"/>
      <c r="J152" s="12"/>
      <c r="K152" s="12"/>
      <c r="L152" s="12"/>
      <c r="M152" s="13"/>
    </row>
    <row r="153" spans="1:22" s="5" customFormat="1" ht="13" customHeight="1" x14ac:dyDescent="0.3">
      <c r="A153" s="191"/>
      <c r="B153" s="10">
        <v>3</v>
      </c>
      <c r="C153" s="185"/>
      <c r="D153" s="12" t="s">
        <v>25</v>
      </c>
      <c r="E153" s="12"/>
      <c r="F153" s="12"/>
      <c r="G153" s="12"/>
      <c r="H153" s="12"/>
      <c r="I153" s="12"/>
      <c r="J153" s="12"/>
      <c r="K153" s="12"/>
      <c r="L153" s="12"/>
      <c r="M153" s="13"/>
    </row>
    <row r="154" spans="1:22" s="5" customFormat="1" ht="13" customHeight="1" x14ac:dyDescent="0.25">
      <c r="A154" s="25"/>
      <c r="B154" s="10">
        <v>4</v>
      </c>
      <c r="C154" s="185"/>
      <c r="D154" s="12" t="s">
        <v>26</v>
      </c>
      <c r="E154" s="12"/>
      <c r="F154" s="12"/>
      <c r="G154" s="12"/>
      <c r="H154" s="12"/>
      <c r="I154" s="12"/>
      <c r="J154" s="12"/>
      <c r="K154" s="12"/>
      <c r="L154" s="12"/>
      <c r="M154" s="13"/>
    </row>
    <row r="155" spans="1:22" s="5" customFormat="1" ht="13" customHeight="1" x14ac:dyDescent="0.3">
      <c r="A155" s="18"/>
      <c r="B155" s="10">
        <v>5</v>
      </c>
      <c r="C155" s="185"/>
      <c r="D155" s="12" t="s">
        <v>27</v>
      </c>
      <c r="E155" s="12"/>
      <c r="F155" s="12"/>
      <c r="G155" s="12"/>
      <c r="H155" s="12"/>
      <c r="I155" s="12"/>
      <c r="J155" s="12"/>
      <c r="K155" s="12"/>
      <c r="L155" s="12"/>
      <c r="M155" s="13"/>
    </row>
    <row r="156" spans="1:22" s="5" customFormat="1" ht="13" customHeight="1" x14ac:dyDescent="0.3">
      <c r="A156" s="191"/>
      <c r="B156" s="10">
        <v>6</v>
      </c>
      <c r="C156" s="185"/>
      <c r="D156" s="12" t="s">
        <v>28</v>
      </c>
      <c r="E156" s="12"/>
      <c r="F156" s="12"/>
      <c r="G156" s="12"/>
      <c r="H156" s="12"/>
      <c r="I156" s="12"/>
      <c r="J156" s="12"/>
      <c r="K156" s="12"/>
      <c r="L156" s="12"/>
      <c r="M156" s="13"/>
    </row>
    <row r="157" spans="1:22" s="5" customFormat="1" ht="13" customHeight="1" x14ac:dyDescent="0.25">
      <c r="A157" s="25"/>
      <c r="B157" s="10">
        <v>7</v>
      </c>
      <c r="C157" s="185"/>
      <c r="D157" s="12" t="s">
        <v>280</v>
      </c>
      <c r="E157" s="12"/>
      <c r="F157" s="12"/>
      <c r="G157" s="12"/>
      <c r="H157" s="12"/>
      <c r="I157" s="12"/>
      <c r="J157" s="12"/>
      <c r="K157" s="12"/>
      <c r="L157" s="12"/>
      <c r="M157" s="13"/>
    </row>
    <row r="158" spans="1:22" s="5" customFormat="1" ht="13" customHeight="1" x14ac:dyDescent="0.3">
      <c r="A158" s="18"/>
      <c r="B158" s="10">
        <v>8</v>
      </c>
      <c r="C158" s="185"/>
      <c r="D158" s="12" t="s">
        <v>182</v>
      </c>
      <c r="E158" s="12"/>
      <c r="F158" s="12"/>
      <c r="G158" s="12"/>
      <c r="H158" s="12"/>
      <c r="I158" s="12"/>
      <c r="J158" s="12"/>
      <c r="K158" s="12"/>
      <c r="L158" s="12"/>
      <c r="M158" s="13"/>
      <c r="T158" s="194"/>
      <c r="U158" s="194"/>
      <c r="V158" s="194"/>
    </row>
    <row r="159" spans="1:22" s="5" customFormat="1" ht="13" customHeight="1" x14ac:dyDescent="0.3">
      <c r="A159" s="191"/>
      <c r="B159" s="10">
        <v>9</v>
      </c>
      <c r="C159" s="185"/>
      <c r="D159" s="12" t="s">
        <v>29</v>
      </c>
      <c r="E159" s="12"/>
      <c r="F159" s="12"/>
      <c r="G159" s="12"/>
      <c r="H159" s="12"/>
      <c r="I159" s="12"/>
      <c r="J159" s="12"/>
      <c r="K159" s="12"/>
      <c r="L159" s="12"/>
      <c r="M159" s="13"/>
    </row>
    <row r="160" spans="1:22" s="5" customFormat="1" ht="13" customHeight="1" x14ac:dyDescent="0.25">
      <c r="A160" s="25"/>
      <c r="B160" s="10">
        <v>10</v>
      </c>
      <c r="C160" s="185"/>
      <c r="D160" s="12" t="s">
        <v>30</v>
      </c>
      <c r="E160" s="12"/>
      <c r="F160" s="12"/>
      <c r="G160" s="12"/>
      <c r="H160" s="12"/>
      <c r="I160" s="12"/>
      <c r="J160" s="12"/>
      <c r="K160" s="12"/>
      <c r="L160" s="12"/>
      <c r="M160" s="13"/>
    </row>
    <row r="161" spans="1:22" s="5" customFormat="1" ht="13" customHeight="1" x14ac:dyDescent="0.3">
      <c r="A161" s="18"/>
      <c r="B161" s="10">
        <v>11</v>
      </c>
      <c r="C161" s="185"/>
      <c r="D161" s="12" t="s">
        <v>31</v>
      </c>
      <c r="E161" s="12"/>
      <c r="F161" s="12"/>
      <c r="G161" s="12"/>
      <c r="H161" s="12"/>
      <c r="I161" s="12"/>
      <c r="J161" s="12"/>
      <c r="K161" s="12"/>
      <c r="L161" s="12"/>
      <c r="M161" s="13"/>
    </row>
    <row r="162" spans="1:22" s="5" customFormat="1" ht="13" customHeight="1" x14ac:dyDescent="0.3">
      <c r="A162" s="191"/>
      <c r="B162" s="10">
        <v>12</v>
      </c>
      <c r="C162" s="185"/>
      <c r="D162" s="12" t="s">
        <v>32</v>
      </c>
      <c r="E162" s="12"/>
      <c r="F162" s="12"/>
      <c r="G162" s="12"/>
      <c r="H162" s="12"/>
      <c r="I162" s="12"/>
      <c r="J162" s="12"/>
      <c r="K162" s="12"/>
      <c r="L162" s="12"/>
      <c r="M162" s="13"/>
    </row>
    <row r="163" spans="1:22" s="5" customFormat="1" ht="13" customHeight="1" x14ac:dyDescent="0.25">
      <c r="A163" s="25"/>
      <c r="B163" s="10">
        <v>13</v>
      </c>
      <c r="C163" s="185"/>
      <c r="D163" s="12" t="s">
        <v>33</v>
      </c>
      <c r="E163" s="12"/>
      <c r="F163" s="12"/>
      <c r="G163" s="12"/>
      <c r="H163" s="12"/>
      <c r="I163" s="12"/>
      <c r="J163" s="12"/>
      <c r="K163" s="12"/>
      <c r="L163" s="12"/>
      <c r="M163" s="13"/>
    </row>
    <row r="164" spans="1:22" s="5" customFormat="1" ht="13" customHeight="1" x14ac:dyDescent="0.3">
      <c r="A164" s="18"/>
      <c r="B164" s="10">
        <v>14</v>
      </c>
      <c r="C164" s="185"/>
      <c r="D164" s="12" t="s">
        <v>34</v>
      </c>
      <c r="E164" s="12"/>
      <c r="F164" s="12"/>
      <c r="G164" s="12"/>
      <c r="H164" s="12"/>
      <c r="I164" s="12"/>
      <c r="J164" s="12"/>
      <c r="K164" s="12"/>
      <c r="L164" s="12"/>
      <c r="M164" s="13"/>
    </row>
    <row r="165" spans="1:22" s="5" customFormat="1" ht="13" customHeight="1" x14ac:dyDescent="0.3">
      <c r="A165" s="18"/>
      <c r="B165" s="10">
        <v>15</v>
      </c>
      <c r="C165" s="185"/>
      <c r="D165" s="5" t="s">
        <v>71</v>
      </c>
      <c r="E165" s="12"/>
      <c r="F165" s="12"/>
      <c r="G165" s="12"/>
      <c r="H165" s="12"/>
      <c r="I165" s="12"/>
      <c r="J165" s="12"/>
      <c r="K165" s="12"/>
      <c r="L165" s="12"/>
      <c r="M165" s="13"/>
    </row>
    <row r="166" spans="1:22" s="5" customFormat="1" ht="13" customHeight="1" x14ac:dyDescent="0.3">
      <c r="A166" s="191"/>
      <c r="B166" s="10">
        <v>16</v>
      </c>
      <c r="C166" s="185"/>
      <c r="D166" s="12" t="s">
        <v>14</v>
      </c>
      <c r="E166" s="12"/>
      <c r="F166" s="12"/>
      <c r="G166" s="12"/>
      <c r="H166" s="12"/>
      <c r="I166" s="12"/>
      <c r="J166" s="12"/>
      <c r="K166" s="12"/>
      <c r="L166" s="12"/>
      <c r="M166" s="13"/>
    </row>
    <row r="167" spans="1:22" s="5" customFormat="1" ht="13" customHeight="1" x14ac:dyDescent="0.3">
      <c r="A167" s="191"/>
      <c r="B167" s="15"/>
      <c r="C167" s="195"/>
      <c r="D167" s="6"/>
      <c r="E167" s="6"/>
      <c r="F167" s="238" t="s">
        <v>1</v>
      </c>
      <c r="G167" s="69">
        <f>+A240</f>
        <v>7.2799999999999967</v>
      </c>
      <c r="H167" s="6"/>
      <c r="I167" s="6"/>
      <c r="J167" s="6"/>
      <c r="K167" s="6"/>
      <c r="L167" s="6"/>
      <c r="M167" s="6"/>
    </row>
    <row r="168" spans="1:22" s="5" customFormat="1" ht="13" customHeight="1" x14ac:dyDescent="0.3">
      <c r="A168" s="191"/>
      <c r="B168" s="15"/>
      <c r="C168" s="195"/>
      <c r="D168" s="6"/>
      <c r="E168" s="6"/>
      <c r="F168" s="68"/>
      <c r="G168" s="69"/>
      <c r="H168" s="6"/>
      <c r="I168" s="6"/>
      <c r="J168" s="6"/>
      <c r="K168" s="6"/>
      <c r="L168" s="6"/>
      <c r="M168" s="6"/>
    </row>
    <row r="169" spans="1:22" s="5" customFormat="1" ht="13" customHeight="1" x14ac:dyDescent="0.3">
      <c r="A169" s="191"/>
      <c r="B169" s="243" t="s">
        <v>453</v>
      </c>
      <c r="C169" s="195"/>
      <c r="D169" s="6"/>
      <c r="E169" s="6"/>
      <c r="F169" s="68"/>
      <c r="G169" s="69"/>
      <c r="H169" s="6"/>
      <c r="I169" s="6"/>
      <c r="J169" s="6"/>
      <c r="K169" s="6"/>
      <c r="L169" s="6"/>
      <c r="M169" s="6"/>
    </row>
    <row r="170" spans="1:22" s="5" customFormat="1" ht="13" customHeight="1" x14ac:dyDescent="0.3">
      <c r="A170" s="191"/>
      <c r="B170" s="219">
        <v>1</v>
      </c>
      <c r="C170" s="185"/>
      <c r="D170" s="24" t="s">
        <v>13</v>
      </c>
      <c r="E170" s="220" t="s">
        <v>1</v>
      </c>
      <c r="F170" s="239">
        <f>+A172</f>
        <v>7.2299999999999978</v>
      </c>
      <c r="G170" s="69"/>
      <c r="H170" s="6"/>
      <c r="I170" s="6"/>
      <c r="J170" s="6"/>
      <c r="K170" s="6"/>
      <c r="L170" s="6"/>
      <c r="M170" s="6"/>
    </row>
    <row r="171" spans="1:22" s="5" customFormat="1" ht="13" customHeight="1" x14ac:dyDescent="0.3">
      <c r="A171" s="191"/>
      <c r="B171" s="219">
        <v>2</v>
      </c>
      <c r="C171" s="185"/>
      <c r="D171" s="24" t="s">
        <v>0</v>
      </c>
      <c r="E171" s="220" t="s">
        <v>1</v>
      </c>
      <c r="F171" s="239">
        <f>+A240</f>
        <v>7.2799999999999967</v>
      </c>
      <c r="G171" s="69"/>
      <c r="H171" s="6"/>
      <c r="I171" s="6"/>
      <c r="J171" s="6"/>
      <c r="K171" s="6"/>
      <c r="L171" s="6"/>
      <c r="M171" s="6"/>
    </row>
    <row r="172" spans="1:22" s="5" customFormat="1" ht="13" customHeight="1" x14ac:dyDescent="0.3">
      <c r="A172" s="18">
        <v>7.2299999999999978</v>
      </c>
      <c r="B172" s="252" t="s">
        <v>241</v>
      </c>
      <c r="C172" s="252"/>
      <c r="D172" s="252"/>
      <c r="E172" s="252"/>
      <c r="F172" s="252"/>
      <c r="G172" s="252"/>
      <c r="H172" s="252"/>
      <c r="I172" s="252"/>
      <c r="J172" s="252"/>
      <c r="K172" s="252"/>
      <c r="L172" s="252"/>
      <c r="M172" s="252"/>
      <c r="N172" s="252"/>
      <c r="O172" s="252"/>
      <c r="P172" s="252"/>
      <c r="Q172" s="252"/>
      <c r="R172" s="252"/>
    </row>
    <row r="173" spans="1:22" s="5" customFormat="1" ht="13" customHeight="1" x14ac:dyDescent="0.3">
      <c r="A173" s="191"/>
      <c r="B173" s="10">
        <v>1</v>
      </c>
      <c r="C173" s="185"/>
      <c r="D173" s="12" t="s">
        <v>242</v>
      </c>
      <c r="E173" s="12"/>
      <c r="F173" s="12"/>
      <c r="G173" s="12"/>
      <c r="H173" s="14"/>
      <c r="I173" s="14"/>
      <c r="J173" s="14"/>
      <c r="K173" s="14"/>
      <c r="L173" s="14"/>
      <c r="M173" s="14" t="s">
        <v>1</v>
      </c>
      <c r="N173" s="67">
        <f>+A197</f>
        <v>7.2499999999999973</v>
      </c>
      <c r="O173" s="207"/>
      <c r="P173" s="253"/>
      <c r="Q173" s="253"/>
      <c r="R173" s="253"/>
      <c r="S173" s="253"/>
      <c r="T173" s="253"/>
      <c r="U173" s="253"/>
      <c r="V173" s="253"/>
    </row>
    <row r="174" spans="1:22" s="5" customFormat="1" ht="13" customHeight="1" x14ac:dyDescent="0.3">
      <c r="A174" s="191"/>
      <c r="B174" s="10">
        <v>2</v>
      </c>
      <c r="C174" s="185"/>
      <c r="D174" s="12" t="s">
        <v>243</v>
      </c>
      <c r="E174" s="12"/>
      <c r="F174" s="12"/>
      <c r="G174" s="12"/>
      <c r="H174" s="14"/>
      <c r="I174" s="14"/>
      <c r="J174" s="14"/>
      <c r="K174" s="14"/>
      <c r="L174" s="14"/>
      <c r="M174" s="14"/>
      <c r="N174" s="13"/>
      <c r="O174" s="207"/>
      <c r="P174" s="253"/>
      <c r="Q174" s="253"/>
      <c r="R174" s="253"/>
      <c r="S174" s="253"/>
      <c r="T174" s="253"/>
      <c r="U174" s="253"/>
      <c r="V174" s="253"/>
    </row>
    <row r="175" spans="1:22" s="5" customFormat="1" ht="13" customHeight="1" x14ac:dyDescent="0.3">
      <c r="A175" s="191"/>
      <c r="B175" s="10">
        <v>3</v>
      </c>
      <c r="C175" s="185"/>
      <c r="D175" s="12" t="s">
        <v>244</v>
      </c>
      <c r="E175" s="12"/>
      <c r="F175" s="12"/>
      <c r="G175" s="12"/>
      <c r="H175" s="14"/>
      <c r="I175" s="14"/>
      <c r="J175" s="14"/>
      <c r="K175" s="14"/>
      <c r="L175" s="14"/>
      <c r="M175" s="196"/>
      <c r="N175" s="13"/>
      <c r="P175" s="253"/>
      <c r="Q175" s="253"/>
      <c r="R175" s="253"/>
      <c r="S175" s="253"/>
      <c r="T175" s="253"/>
      <c r="U175" s="253"/>
      <c r="V175" s="253"/>
    </row>
    <row r="176" spans="1:22" s="5" customFormat="1" ht="13" customHeight="1" x14ac:dyDescent="0.3">
      <c r="A176" s="191"/>
      <c r="B176" s="10">
        <v>4</v>
      </c>
      <c r="C176" s="185"/>
      <c r="D176" s="12" t="s">
        <v>245</v>
      </c>
      <c r="E176" s="12"/>
      <c r="F176" s="12"/>
      <c r="G176" s="12"/>
      <c r="H176" s="14"/>
      <c r="I176" s="14"/>
      <c r="J176" s="14"/>
      <c r="K176" s="14"/>
      <c r="L176" s="14"/>
      <c r="M176" s="196"/>
      <c r="N176" s="13"/>
      <c r="P176" s="253"/>
      <c r="Q176" s="253"/>
      <c r="R176" s="253"/>
      <c r="S176" s="253"/>
      <c r="T176" s="253"/>
      <c r="U176" s="253"/>
      <c r="V176" s="253"/>
    </row>
    <row r="177" spans="1:22" s="5" customFormat="1" ht="13" customHeight="1" x14ac:dyDescent="0.3">
      <c r="A177" s="191"/>
      <c r="B177" s="10">
        <v>5</v>
      </c>
      <c r="C177" s="185"/>
      <c r="D177" s="12" t="s">
        <v>405</v>
      </c>
      <c r="E177" s="12"/>
      <c r="F177" s="12"/>
      <c r="G177" s="12"/>
      <c r="H177" s="14"/>
      <c r="I177" s="14"/>
      <c r="J177" s="14"/>
      <c r="K177" s="14"/>
      <c r="L177" s="14"/>
      <c r="M177" s="14" t="s">
        <v>1</v>
      </c>
      <c r="N177" s="67">
        <f>+A240</f>
        <v>7.2799999999999967</v>
      </c>
      <c r="P177" s="206"/>
      <c r="Q177" s="206"/>
      <c r="R177" s="206"/>
      <c r="S177" s="206"/>
      <c r="T177" s="206"/>
      <c r="U177" s="206"/>
      <c r="V177" s="206"/>
    </row>
    <row r="178" spans="1:22" s="5" customFormat="1" ht="13" customHeight="1" x14ac:dyDescent="0.3">
      <c r="A178" s="191"/>
    </row>
    <row r="179" spans="1:22" s="5" customFormat="1" ht="13" customHeight="1" x14ac:dyDescent="0.3">
      <c r="A179" s="18">
        <v>7.2399999999999975</v>
      </c>
      <c r="B179" s="5" t="s">
        <v>246</v>
      </c>
    </row>
    <row r="180" spans="1:22" s="5" customFormat="1" ht="13" customHeight="1" x14ac:dyDescent="0.25">
      <c r="A180" s="25"/>
      <c r="B180" s="188" t="s">
        <v>223</v>
      </c>
      <c r="C180" s="16"/>
      <c r="D180" s="6"/>
      <c r="E180" s="6"/>
      <c r="F180" s="6"/>
      <c r="G180" s="6"/>
      <c r="H180" s="75"/>
    </row>
    <row r="181" spans="1:22" s="5" customFormat="1" ht="13" customHeight="1" x14ac:dyDescent="0.3">
      <c r="A181" s="191"/>
      <c r="B181" s="10">
        <v>1</v>
      </c>
      <c r="C181" s="185"/>
      <c r="D181" s="12" t="s">
        <v>73</v>
      </c>
      <c r="E181" s="12"/>
      <c r="F181" s="12"/>
      <c r="G181" s="12"/>
      <c r="H181" s="12"/>
      <c r="I181" s="12"/>
      <c r="J181" s="12"/>
      <c r="K181" s="12"/>
      <c r="L181" s="12"/>
      <c r="M181" s="12"/>
      <c r="N181" s="13"/>
    </row>
    <row r="182" spans="1:22" s="5" customFormat="1" ht="13" customHeight="1" x14ac:dyDescent="0.3">
      <c r="A182" s="191"/>
      <c r="B182" s="10">
        <v>2</v>
      </c>
      <c r="C182" s="185"/>
      <c r="D182" s="12" t="s">
        <v>36</v>
      </c>
      <c r="E182" s="12"/>
      <c r="F182" s="12"/>
      <c r="G182" s="12"/>
      <c r="H182" s="12"/>
      <c r="I182" s="12"/>
      <c r="J182" s="12"/>
      <c r="K182" s="12"/>
      <c r="L182" s="12"/>
      <c r="M182" s="12"/>
      <c r="N182" s="13"/>
    </row>
    <row r="183" spans="1:22" s="5" customFormat="1" ht="13" customHeight="1" x14ac:dyDescent="0.3">
      <c r="A183" s="191"/>
      <c r="B183" s="10">
        <v>3</v>
      </c>
      <c r="C183" s="185"/>
      <c r="D183" s="5" t="s">
        <v>406</v>
      </c>
      <c r="E183" s="12"/>
      <c r="F183" s="12"/>
      <c r="G183" s="12"/>
      <c r="H183" s="12"/>
      <c r="I183" s="12"/>
      <c r="J183" s="12"/>
      <c r="K183" s="12"/>
      <c r="L183" s="12"/>
      <c r="M183" s="12"/>
      <c r="N183" s="13"/>
    </row>
    <row r="184" spans="1:22" s="5" customFormat="1" ht="13" customHeight="1" x14ac:dyDescent="0.3">
      <c r="A184" s="191"/>
      <c r="B184" s="10">
        <v>4</v>
      </c>
      <c r="C184" s="185"/>
      <c r="D184" s="12" t="s">
        <v>168</v>
      </c>
      <c r="E184" s="12"/>
      <c r="F184" s="12"/>
      <c r="G184" s="12"/>
      <c r="H184" s="12"/>
      <c r="I184" s="12"/>
      <c r="J184" s="12"/>
      <c r="K184" s="12"/>
      <c r="L184" s="12"/>
      <c r="M184" s="12"/>
      <c r="N184" s="13"/>
    </row>
    <row r="185" spans="1:22" s="5" customFormat="1" ht="13" customHeight="1" x14ac:dyDescent="0.3">
      <c r="A185" s="191"/>
      <c r="B185" s="10">
        <v>5</v>
      </c>
      <c r="C185" s="185"/>
      <c r="D185" s="12" t="s">
        <v>49</v>
      </c>
      <c r="E185" s="6"/>
      <c r="F185" s="6"/>
      <c r="G185" s="12"/>
      <c r="H185" s="12"/>
      <c r="I185" s="12"/>
      <c r="J185" s="12"/>
      <c r="K185" s="12"/>
      <c r="L185" s="12"/>
      <c r="M185" s="12"/>
      <c r="N185" s="13"/>
    </row>
    <row r="186" spans="1:22" s="5" customFormat="1" ht="13" customHeight="1" x14ac:dyDescent="0.3">
      <c r="A186" s="191"/>
      <c r="B186" s="10">
        <v>6</v>
      </c>
      <c r="C186" s="185"/>
      <c r="D186" s="12" t="s">
        <v>38</v>
      </c>
      <c r="E186" s="12"/>
      <c r="F186" s="12"/>
      <c r="G186" s="12"/>
      <c r="H186" s="12"/>
      <c r="I186" s="12"/>
      <c r="J186" s="12"/>
      <c r="K186" s="12"/>
      <c r="L186" s="12"/>
      <c r="M186" s="12"/>
      <c r="N186" s="13"/>
    </row>
    <row r="187" spans="1:22" s="5" customFormat="1" ht="13" customHeight="1" x14ac:dyDescent="0.3">
      <c r="A187" s="191"/>
      <c r="B187" s="10">
        <v>7</v>
      </c>
      <c r="C187" s="185"/>
      <c r="D187" s="12" t="s">
        <v>39</v>
      </c>
      <c r="E187" s="12"/>
      <c r="F187" s="12"/>
      <c r="G187" s="12"/>
      <c r="H187" s="12"/>
      <c r="I187" s="12"/>
      <c r="J187" s="12"/>
      <c r="K187" s="12"/>
      <c r="L187" s="12"/>
      <c r="M187" s="12"/>
      <c r="N187" s="13"/>
    </row>
    <row r="188" spans="1:22" s="5" customFormat="1" ht="13" customHeight="1" x14ac:dyDescent="0.3">
      <c r="A188" s="191"/>
      <c r="B188" s="10">
        <v>8</v>
      </c>
      <c r="C188" s="185"/>
      <c r="D188" s="12" t="s">
        <v>134</v>
      </c>
      <c r="E188" s="12"/>
      <c r="F188" s="12"/>
      <c r="G188" s="12"/>
      <c r="H188" s="12"/>
      <c r="I188" s="12"/>
      <c r="J188" s="12"/>
      <c r="K188" s="12"/>
      <c r="L188" s="12"/>
      <c r="M188" s="12"/>
      <c r="N188" s="13"/>
    </row>
    <row r="189" spans="1:22" s="5" customFormat="1" ht="13" customHeight="1" x14ac:dyDescent="0.3">
      <c r="A189" s="191"/>
      <c r="B189" s="10">
        <v>9</v>
      </c>
      <c r="C189" s="185"/>
      <c r="D189" s="12" t="s">
        <v>135</v>
      </c>
      <c r="E189" s="12"/>
      <c r="F189" s="12"/>
      <c r="G189" s="12"/>
      <c r="H189" s="12"/>
      <c r="I189" s="12"/>
      <c r="J189" s="12"/>
      <c r="K189" s="12"/>
      <c r="L189" s="12"/>
      <c r="M189" s="12"/>
      <c r="N189" s="13"/>
    </row>
    <row r="190" spans="1:22" s="5" customFormat="1" ht="13" customHeight="1" x14ac:dyDescent="0.3">
      <c r="A190" s="191"/>
      <c r="B190" s="10">
        <v>10</v>
      </c>
      <c r="C190" s="185"/>
      <c r="D190" s="12" t="s">
        <v>277</v>
      </c>
      <c r="G190" s="12"/>
      <c r="H190" s="12"/>
      <c r="I190" s="12"/>
      <c r="J190" s="12"/>
      <c r="K190" s="12"/>
      <c r="L190" s="12"/>
      <c r="M190" s="12"/>
      <c r="N190" s="12"/>
    </row>
    <row r="191" spans="1:22" s="5" customFormat="1" ht="13" customHeight="1" x14ac:dyDescent="0.3">
      <c r="A191" s="191"/>
      <c r="B191" s="10">
        <v>11</v>
      </c>
      <c r="C191" s="185"/>
      <c r="D191" s="12" t="s">
        <v>86</v>
      </c>
      <c r="E191" s="12"/>
      <c r="F191" s="12"/>
      <c r="G191" s="12"/>
      <c r="H191" s="12"/>
      <c r="I191" s="12"/>
      <c r="J191" s="12"/>
      <c r="K191" s="12"/>
      <c r="L191" s="12"/>
      <c r="M191" s="12"/>
      <c r="N191" s="13"/>
    </row>
    <row r="192" spans="1:22" s="5" customFormat="1" ht="13" customHeight="1" x14ac:dyDescent="0.3">
      <c r="A192" s="191"/>
      <c r="B192" s="10">
        <v>12</v>
      </c>
      <c r="C192" s="185"/>
      <c r="D192" s="12" t="s">
        <v>72</v>
      </c>
      <c r="E192" s="12"/>
      <c r="F192" s="12"/>
      <c r="G192" s="12"/>
      <c r="H192" s="12"/>
      <c r="I192" s="12"/>
      <c r="J192" s="12"/>
      <c r="K192" s="12"/>
      <c r="L192" s="12"/>
      <c r="M192" s="12"/>
      <c r="N192" s="13"/>
    </row>
    <row r="193" spans="1:22" s="5" customFormat="1" ht="13" customHeight="1" x14ac:dyDescent="0.3">
      <c r="A193" s="191"/>
      <c r="B193" s="10">
        <v>13</v>
      </c>
      <c r="C193" s="185"/>
      <c r="D193" s="12" t="s">
        <v>14</v>
      </c>
      <c r="E193" s="12"/>
      <c r="F193" s="12"/>
      <c r="G193" s="12"/>
      <c r="H193" s="12"/>
      <c r="I193" s="12"/>
      <c r="J193" s="12"/>
      <c r="K193" s="12"/>
      <c r="L193" s="12"/>
      <c r="M193" s="12"/>
      <c r="N193" s="13"/>
    </row>
    <row r="194" spans="1:22" s="5" customFormat="1" ht="13" customHeight="1" x14ac:dyDescent="0.3">
      <c r="A194" s="191"/>
      <c r="B194" s="10">
        <v>14</v>
      </c>
      <c r="C194" s="185"/>
      <c r="D194" s="12" t="s">
        <v>136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3"/>
    </row>
    <row r="195" spans="1:22" s="5" customFormat="1" ht="13" customHeight="1" x14ac:dyDescent="0.3">
      <c r="A195" s="191"/>
      <c r="B195" s="15"/>
      <c r="C195" s="195"/>
      <c r="D195" s="6"/>
      <c r="E195" s="6"/>
      <c r="F195" s="238" t="s">
        <v>1</v>
      </c>
      <c r="G195" s="240">
        <f>A240</f>
        <v>7.2799999999999967</v>
      </c>
      <c r="H195" s="6"/>
      <c r="I195" s="6"/>
      <c r="J195" s="6"/>
      <c r="K195" s="6"/>
      <c r="L195" s="6"/>
      <c r="M195" s="6"/>
      <c r="N195" s="6"/>
    </row>
    <row r="196" spans="1:22" s="5" customFormat="1" ht="13" customHeight="1" x14ac:dyDescent="0.3">
      <c r="A196" s="191"/>
    </row>
    <row r="197" spans="1:22" s="5" customFormat="1" ht="13" customHeight="1" x14ac:dyDescent="0.25">
      <c r="A197" s="25">
        <v>7.2499999999999973</v>
      </c>
      <c r="B197" s="252" t="s">
        <v>219</v>
      </c>
      <c r="C197" s="252"/>
      <c r="D197" s="252"/>
      <c r="E197" s="252"/>
      <c r="F197" s="252"/>
      <c r="G197" s="252"/>
      <c r="H197" s="252"/>
      <c r="I197" s="252"/>
      <c r="J197" s="252"/>
      <c r="K197" s="252"/>
      <c r="L197" s="252"/>
      <c r="M197" s="252"/>
      <c r="N197" s="252"/>
      <c r="O197" s="252"/>
      <c r="P197" s="252"/>
      <c r="Q197" s="252"/>
      <c r="R197" s="252"/>
    </row>
    <row r="198" spans="1:22" s="5" customFormat="1" ht="13" customHeight="1" x14ac:dyDescent="0.25">
      <c r="A198" s="25"/>
      <c r="B198" s="10">
        <v>1</v>
      </c>
      <c r="C198" s="185"/>
      <c r="D198" s="12" t="s">
        <v>102</v>
      </c>
      <c r="E198" s="12"/>
      <c r="F198" s="12"/>
      <c r="G198" s="12"/>
      <c r="H198" s="14" t="s">
        <v>1</v>
      </c>
      <c r="I198" s="209">
        <f>+A220</f>
        <v>7.2699999999999969</v>
      </c>
      <c r="J198" s="13"/>
    </row>
    <row r="199" spans="1:22" s="5" customFormat="1" ht="13" customHeight="1" x14ac:dyDescent="0.25">
      <c r="A199" s="25"/>
      <c r="B199" s="10">
        <v>2</v>
      </c>
      <c r="C199" s="185"/>
      <c r="D199" s="12" t="s">
        <v>84</v>
      </c>
      <c r="E199" s="12"/>
      <c r="F199" s="12"/>
      <c r="G199" s="12"/>
      <c r="H199" s="14" t="s">
        <v>1</v>
      </c>
      <c r="I199" s="209">
        <f>+I198</f>
        <v>7.2699999999999969</v>
      </c>
      <c r="J199" s="13"/>
    </row>
    <row r="200" spans="1:22" s="5" customFormat="1" ht="13" customHeight="1" x14ac:dyDescent="0.25">
      <c r="A200" s="25"/>
      <c r="B200" s="10">
        <v>3</v>
      </c>
      <c r="C200" s="185"/>
      <c r="D200" s="12" t="s">
        <v>103</v>
      </c>
      <c r="E200" s="12"/>
      <c r="F200" s="12"/>
      <c r="G200" s="12"/>
      <c r="H200" s="14"/>
      <c r="I200" s="196"/>
      <c r="J200" s="13"/>
    </row>
    <row r="201" spans="1:22" s="5" customFormat="1" ht="13" customHeight="1" x14ac:dyDescent="0.3">
      <c r="A201" s="78"/>
      <c r="B201" s="10">
        <v>4</v>
      </c>
      <c r="C201" s="185"/>
      <c r="D201" s="12" t="s">
        <v>85</v>
      </c>
      <c r="E201" s="12"/>
      <c r="F201" s="12"/>
      <c r="G201" s="12"/>
      <c r="H201" s="197"/>
      <c r="I201" s="198"/>
      <c r="J201" s="13"/>
    </row>
    <row r="202" spans="1:22" s="5" customFormat="1" ht="13" customHeight="1" x14ac:dyDescent="0.3">
      <c r="A202" s="78"/>
    </row>
    <row r="203" spans="1:22" s="5" customFormat="1" ht="13" customHeight="1" x14ac:dyDescent="0.3">
      <c r="A203" s="78">
        <v>7.2599999999999971</v>
      </c>
      <c r="B203" s="252" t="s">
        <v>247</v>
      </c>
      <c r="C203" s="252"/>
      <c r="D203" s="252"/>
      <c r="E203" s="252"/>
      <c r="F203" s="252"/>
      <c r="G203" s="252"/>
      <c r="H203" s="252"/>
      <c r="I203" s="252"/>
      <c r="J203" s="252"/>
      <c r="K203" s="252"/>
      <c r="L203" s="252"/>
      <c r="M203" s="252"/>
      <c r="N203" s="252"/>
      <c r="O203" s="252"/>
      <c r="P203" s="252"/>
      <c r="Q203" s="252"/>
      <c r="R203" s="252"/>
      <c r="S203" s="252"/>
      <c r="T203" s="252"/>
      <c r="U203" s="252"/>
      <c r="V203" s="252"/>
    </row>
    <row r="204" spans="1:22" s="5" customFormat="1" ht="13" customHeight="1" x14ac:dyDescent="0.25">
      <c r="A204" s="25"/>
      <c r="B204" s="188" t="s">
        <v>223</v>
      </c>
      <c r="C204" s="16"/>
      <c r="D204" s="6"/>
      <c r="E204" s="6"/>
      <c r="F204" s="6"/>
      <c r="G204" s="6"/>
      <c r="H204" s="75"/>
    </row>
    <row r="205" spans="1:22" s="5" customFormat="1" ht="13" customHeight="1" x14ac:dyDescent="0.3">
      <c r="A205" s="78"/>
      <c r="B205" s="10">
        <v>1</v>
      </c>
      <c r="C205" s="185"/>
      <c r="D205" s="12" t="s">
        <v>73</v>
      </c>
      <c r="E205" s="12"/>
      <c r="F205" s="12"/>
      <c r="G205" s="12"/>
      <c r="H205" s="12"/>
      <c r="I205" s="12"/>
      <c r="J205" s="12"/>
      <c r="K205" s="12"/>
      <c r="L205" s="12"/>
      <c r="M205" s="12"/>
      <c r="N205" s="13"/>
    </row>
    <row r="206" spans="1:22" s="5" customFormat="1" ht="13" customHeight="1" x14ac:dyDescent="0.3">
      <c r="A206" s="78"/>
      <c r="B206" s="10">
        <v>2</v>
      </c>
      <c r="C206" s="185"/>
      <c r="D206" s="12" t="s">
        <v>36</v>
      </c>
      <c r="E206" s="12"/>
      <c r="F206" s="12"/>
      <c r="G206" s="12"/>
      <c r="H206" s="12"/>
      <c r="I206" s="12"/>
      <c r="J206" s="12"/>
      <c r="K206" s="12"/>
      <c r="L206" s="12"/>
      <c r="M206" s="12"/>
      <c r="N206" s="13"/>
    </row>
    <row r="207" spans="1:22" s="5" customFormat="1" ht="13" customHeight="1" x14ac:dyDescent="0.3">
      <c r="A207" s="78"/>
      <c r="B207" s="10">
        <v>3</v>
      </c>
      <c r="C207" s="185"/>
      <c r="D207" s="12" t="s">
        <v>35</v>
      </c>
      <c r="E207" s="12"/>
      <c r="F207" s="12"/>
      <c r="G207" s="12"/>
      <c r="H207" s="12"/>
      <c r="I207" s="12"/>
      <c r="J207" s="12"/>
      <c r="K207" s="12"/>
      <c r="L207" s="12"/>
      <c r="M207" s="12"/>
      <c r="N207" s="13"/>
    </row>
    <row r="208" spans="1:22" s="5" customFormat="1" ht="13" customHeight="1" x14ac:dyDescent="0.3">
      <c r="A208" s="78"/>
      <c r="B208" s="10">
        <v>4</v>
      </c>
      <c r="C208" s="185"/>
      <c r="D208" s="12" t="s">
        <v>37</v>
      </c>
      <c r="E208" s="12"/>
      <c r="F208" s="12"/>
      <c r="G208" s="12"/>
      <c r="H208" s="12"/>
      <c r="I208" s="12"/>
      <c r="J208" s="12"/>
      <c r="K208" s="12"/>
      <c r="L208" s="12"/>
      <c r="M208" s="12"/>
      <c r="N208" s="13"/>
    </row>
    <row r="209" spans="1:21" s="5" customFormat="1" ht="13" customHeight="1" x14ac:dyDescent="0.3">
      <c r="A209" s="78"/>
      <c r="B209" s="10">
        <v>5</v>
      </c>
      <c r="C209" s="185"/>
      <c r="D209" s="12" t="s">
        <v>49</v>
      </c>
      <c r="E209" s="6"/>
      <c r="F209" s="6"/>
      <c r="G209" s="12"/>
      <c r="H209" s="12"/>
      <c r="I209" s="12"/>
      <c r="J209" s="12"/>
      <c r="K209" s="12"/>
      <c r="L209" s="12"/>
      <c r="M209" s="12"/>
      <c r="N209" s="13"/>
    </row>
    <row r="210" spans="1:21" s="5" customFormat="1" ht="13" customHeight="1" x14ac:dyDescent="0.3">
      <c r="A210" s="78"/>
      <c r="B210" s="10">
        <v>6</v>
      </c>
      <c r="C210" s="185"/>
      <c r="D210" s="12" t="s">
        <v>38</v>
      </c>
      <c r="E210" s="12"/>
      <c r="F210" s="12"/>
      <c r="G210" s="12"/>
      <c r="H210" s="12"/>
      <c r="I210" s="12"/>
      <c r="J210" s="12"/>
      <c r="K210" s="12"/>
      <c r="L210" s="12"/>
      <c r="M210" s="12"/>
      <c r="N210" s="13"/>
    </row>
    <row r="211" spans="1:21" s="5" customFormat="1" ht="13" customHeight="1" x14ac:dyDescent="0.3">
      <c r="A211" s="78"/>
      <c r="B211" s="10">
        <v>7</v>
      </c>
      <c r="C211" s="185"/>
      <c r="D211" s="12" t="s">
        <v>39</v>
      </c>
      <c r="E211" s="12"/>
      <c r="F211" s="12"/>
      <c r="G211" s="12"/>
      <c r="H211" s="12"/>
      <c r="I211" s="12"/>
      <c r="J211" s="12"/>
      <c r="K211" s="12"/>
      <c r="L211" s="12"/>
      <c r="M211" s="12"/>
      <c r="N211" s="13"/>
    </row>
    <row r="212" spans="1:21" s="5" customFormat="1" ht="13" customHeight="1" x14ac:dyDescent="0.25">
      <c r="A212" s="25"/>
      <c r="B212" s="10">
        <v>8</v>
      </c>
      <c r="C212" s="185"/>
      <c r="D212" s="12" t="s">
        <v>134</v>
      </c>
      <c r="E212" s="12"/>
      <c r="F212" s="12"/>
      <c r="G212" s="12"/>
      <c r="H212" s="12"/>
      <c r="I212" s="12"/>
      <c r="J212" s="12"/>
      <c r="K212" s="12"/>
      <c r="L212" s="12"/>
      <c r="M212" s="12"/>
      <c r="N212" s="13"/>
    </row>
    <row r="213" spans="1:21" s="5" customFormat="1" ht="13" customHeight="1" x14ac:dyDescent="0.25">
      <c r="A213" s="25"/>
      <c r="B213" s="10">
        <v>9</v>
      </c>
      <c r="C213" s="185"/>
      <c r="D213" s="12" t="s">
        <v>135</v>
      </c>
      <c r="E213" s="12"/>
      <c r="F213" s="12"/>
      <c r="G213" s="12"/>
      <c r="H213" s="12"/>
      <c r="I213" s="12"/>
      <c r="J213" s="12"/>
      <c r="K213" s="12"/>
      <c r="L213" s="12"/>
      <c r="M213" s="12"/>
      <c r="N213" s="13"/>
    </row>
    <row r="214" spans="1:21" s="5" customFormat="1" ht="13" customHeight="1" x14ac:dyDescent="0.3">
      <c r="A214" s="78"/>
      <c r="B214" s="10">
        <v>10</v>
      </c>
      <c r="C214" s="185"/>
      <c r="D214" s="12" t="s">
        <v>277</v>
      </c>
      <c r="G214" s="12"/>
      <c r="H214" s="12"/>
      <c r="I214" s="12"/>
      <c r="J214" s="12"/>
      <c r="K214" s="12"/>
      <c r="L214" s="12"/>
      <c r="M214" s="12"/>
      <c r="N214" s="12"/>
    </row>
    <row r="215" spans="1:21" s="5" customFormat="1" ht="13" customHeight="1" x14ac:dyDescent="0.3">
      <c r="A215" s="78"/>
      <c r="B215" s="10">
        <v>11</v>
      </c>
      <c r="C215" s="185"/>
      <c r="D215" s="12" t="s">
        <v>86</v>
      </c>
      <c r="E215" s="12"/>
      <c r="F215" s="12"/>
      <c r="G215" s="12"/>
      <c r="H215" s="12"/>
      <c r="I215" s="12"/>
      <c r="J215" s="12"/>
      <c r="K215" s="12"/>
      <c r="L215" s="12"/>
      <c r="M215" s="12"/>
      <c r="N215" s="13"/>
    </row>
    <row r="216" spans="1:21" s="5" customFormat="1" ht="13" customHeight="1" x14ac:dyDescent="0.3">
      <c r="A216" s="78"/>
      <c r="B216" s="10">
        <v>12</v>
      </c>
      <c r="C216" s="185"/>
      <c r="D216" s="12" t="s">
        <v>72</v>
      </c>
      <c r="E216" s="12"/>
      <c r="F216" s="12"/>
      <c r="G216" s="12"/>
      <c r="H216" s="12"/>
      <c r="I216" s="12"/>
      <c r="J216" s="12"/>
      <c r="K216" s="12"/>
      <c r="L216" s="12"/>
      <c r="M216" s="12"/>
      <c r="N216" s="13"/>
    </row>
    <row r="217" spans="1:21" s="5" customFormat="1" ht="13" customHeight="1" x14ac:dyDescent="0.3">
      <c r="A217" s="78"/>
      <c r="B217" s="10">
        <v>13</v>
      </c>
      <c r="C217" s="185"/>
      <c r="D217" s="12" t="s">
        <v>14</v>
      </c>
      <c r="E217" s="12"/>
      <c r="F217" s="12"/>
      <c r="G217" s="12"/>
      <c r="H217" s="12"/>
      <c r="I217" s="12"/>
      <c r="J217" s="12"/>
      <c r="K217" s="12"/>
      <c r="L217" s="12"/>
      <c r="M217" s="12"/>
      <c r="N217" s="13"/>
    </row>
    <row r="218" spans="1:21" s="5" customFormat="1" ht="13" customHeight="1" x14ac:dyDescent="0.3">
      <c r="A218" s="78"/>
      <c r="B218" s="244">
        <v>14</v>
      </c>
      <c r="C218" s="245"/>
      <c r="D218" s="246" t="s">
        <v>440</v>
      </c>
      <c r="E218" s="246"/>
      <c r="F218" s="246"/>
      <c r="G218" s="246"/>
      <c r="H218" s="12"/>
      <c r="I218" s="12"/>
      <c r="J218" s="12"/>
      <c r="K218" s="12"/>
      <c r="L218" s="12"/>
      <c r="M218" s="12"/>
      <c r="N218" s="13"/>
    </row>
    <row r="219" spans="1:21" s="5" customFormat="1" ht="13" customHeight="1" x14ac:dyDescent="0.3">
      <c r="A219" s="78"/>
      <c r="B219" s="15"/>
      <c r="C219" s="195"/>
      <c r="D219" s="195"/>
      <c r="E219" s="6"/>
      <c r="F219" s="6"/>
      <c r="G219" s="6"/>
      <c r="H219" s="6"/>
    </row>
    <row r="220" spans="1:21" s="5" customFormat="1" ht="13" customHeight="1" x14ac:dyDescent="0.3">
      <c r="A220" s="18">
        <v>7.2699999999999969</v>
      </c>
      <c r="B220" s="256" t="s">
        <v>220</v>
      </c>
      <c r="C220" s="256"/>
      <c r="D220" s="256"/>
      <c r="E220" s="256"/>
      <c r="F220" s="256"/>
      <c r="G220" s="256"/>
      <c r="H220" s="256"/>
      <c r="I220" s="256"/>
      <c r="J220" s="256"/>
      <c r="K220" s="256"/>
      <c r="L220" s="256"/>
      <c r="M220" s="256"/>
      <c r="N220" s="256"/>
      <c r="O220" s="256"/>
      <c r="P220" s="256"/>
      <c r="Q220" s="256"/>
      <c r="R220" s="256"/>
      <c r="S220" s="256"/>
      <c r="T220" s="256"/>
      <c r="U220" s="256"/>
    </row>
    <row r="221" spans="1:21" s="5" customFormat="1" ht="13" customHeight="1" x14ac:dyDescent="0.3">
      <c r="A221" s="18"/>
      <c r="B221" s="256" t="s">
        <v>282</v>
      </c>
      <c r="C221" s="256"/>
      <c r="D221" s="256"/>
      <c r="E221" s="256"/>
      <c r="F221" s="256"/>
      <c r="G221" s="256"/>
      <c r="H221" s="256"/>
      <c r="I221" s="256"/>
      <c r="J221" s="256"/>
      <c r="K221" s="256"/>
      <c r="L221" s="256"/>
      <c r="M221" s="256"/>
      <c r="N221" s="256"/>
      <c r="O221" s="256"/>
      <c r="P221" s="256"/>
      <c r="Q221" s="256"/>
      <c r="R221" s="256"/>
      <c r="S221" s="256"/>
      <c r="T221" s="256"/>
      <c r="U221" s="256"/>
    </row>
    <row r="222" spans="1:21" s="5" customFormat="1" ht="13" customHeight="1" x14ac:dyDescent="0.3">
      <c r="A222" s="18"/>
      <c r="B222" s="256"/>
      <c r="C222" s="256"/>
      <c r="D222" s="256"/>
      <c r="E222" s="256"/>
      <c r="F222" s="256"/>
      <c r="G222" s="256"/>
      <c r="H222" s="256"/>
      <c r="I222" s="256"/>
      <c r="J222" s="256"/>
      <c r="K222" s="256"/>
      <c r="L222" s="256"/>
      <c r="M222" s="256"/>
      <c r="N222" s="256"/>
      <c r="O222" s="256"/>
      <c r="P222" s="256"/>
      <c r="Q222" s="256"/>
      <c r="R222" s="256"/>
      <c r="S222" s="256"/>
      <c r="T222" s="256"/>
      <c r="U222" s="256"/>
    </row>
    <row r="223" spans="1:21" s="5" customFormat="1" ht="13" customHeight="1" x14ac:dyDescent="0.3">
      <c r="A223" s="18"/>
      <c r="B223" s="188" t="s">
        <v>223</v>
      </c>
      <c r="C223" s="212"/>
      <c r="D223" s="212"/>
      <c r="E223" s="212"/>
      <c r="F223" s="212"/>
      <c r="G223" s="212"/>
      <c r="H223" s="212"/>
      <c r="I223" s="212"/>
      <c r="J223" s="212"/>
      <c r="K223" s="212"/>
      <c r="L223" s="212"/>
      <c r="M223" s="212"/>
      <c r="N223" s="212"/>
      <c r="O223" s="212"/>
      <c r="P223" s="212"/>
      <c r="Q223" s="212"/>
      <c r="R223" s="212"/>
      <c r="S223" s="212"/>
      <c r="T223" s="212"/>
      <c r="U223" s="212"/>
    </row>
    <row r="224" spans="1:21" s="5" customFormat="1" ht="13" customHeight="1" x14ac:dyDescent="0.3">
      <c r="A224" s="78"/>
      <c r="B224" s="10">
        <v>1</v>
      </c>
      <c r="C224" s="185"/>
      <c r="D224" s="12" t="s">
        <v>283</v>
      </c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3"/>
    </row>
    <row r="225" spans="1:33" s="5" customFormat="1" ht="13" customHeight="1" x14ac:dyDescent="0.3">
      <c r="A225" s="78"/>
      <c r="B225" s="10">
        <v>2</v>
      </c>
      <c r="C225" s="185"/>
      <c r="D225" s="12" t="s">
        <v>284</v>
      </c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3"/>
    </row>
    <row r="226" spans="1:33" s="5" customFormat="1" ht="13" customHeight="1" x14ac:dyDescent="0.3">
      <c r="A226" s="78"/>
      <c r="B226" s="10">
        <v>3</v>
      </c>
      <c r="C226" s="185"/>
      <c r="D226" s="12" t="s">
        <v>285</v>
      </c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3"/>
    </row>
    <row r="227" spans="1:33" s="5" customFormat="1" ht="13" customHeight="1" x14ac:dyDescent="0.3">
      <c r="A227" s="78"/>
      <c r="B227" s="10">
        <v>4</v>
      </c>
      <c r="C227" s="185"/>
      <c r="D227" s="6" t="s">
        <v>286</v>
      </c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3"/>
    </row>
    <row r="228" spans="1:33" s="5" customFormat="1" ht="13" customHeight="1" x14ac:dyDescent="0.3">
      <c r="A228" s="78"/>
      <c r="B228" s="10">
        <v>5</v>
      </c>
      <c r="C228" s="185"/>
      <c r="D228" s="5" t="s">
        <v>287</v>
      </c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3"/>
    </row>
    <row r="229" spans="1:33" s="5" customFormat="1" ht="13" customHeight="1" x14ac:dyDescent="0.3">
      <c r="A229" s="78"/>
      <c r="B229" s="10">
        <v>6</v>
      </c>
      <c r="C229" s="185"/>
      <c r="D229" s="12" t="s">
        <v>288</v>
      </c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3"/>
    </row>
    <row r="230" spans="1:33" s="5" customFormat="1" ht="13" customHeight="1" x14ac:dyDescent="0.3">
      <c r="A230" s="78"/>
      <c r="B230" s="10">
        <v>7</v>
      </c>
      <c r="C230" s="185"/>
      <c r="D230" s="12" t="s">
        <v>14</v>
      </c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3"/>
    </row>
    <row r="231" spans="1:33" s="5" customFormat="1" ht="13" customHeight="1" x14ac:dyDescent="0.3">
      <c r="A231" s="78"/>
      <c r="B231" s="10">
        <v>8</v>
      </c>
      <c r="C231" s="185"/>
      <c r="D231" s="12" t="s">
        <v>248</v>
      </c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3"/>
    </row>
    <row r="232" spans="1:33" s="5" customFormat="1" ht="13" customHeight="1" x14ac:dyDescent="0.3">
      <c r="A232" s="78"/>
      <c r="B232" s="10">
        <v>9</v>
      </c>
      <c r="C232" s="185"/>
      <c r="D232" s="12" t="s">
        <v>407</v>
      </c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3"/>
    </row>
    <row r="233" spans="1:33" s="5" customFormat="1" ht="13" customHeight="1" x14ac:dyDescent="0.3">
      <c r="A233" s="78"/>
      <c r="B233" s="10">
        <v>10</v>
      </c>
      <c r="C233" s="185"/>
      <c r="D233" s="12" t="s">
        <v>408</v>
      </c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3"/>
    </row>
    <row r="234" spans="1:33" s="5" customFormat="1" ht="13" customHeight="1" x14ac:dyDescent="0.3">
      <c r="A234" s="78"/>
      <c r="B234" s="10">
        <v>11</v>
      </c>
      <c r="C234" s="185"/>
      <c r="D234" s="12" t="s">
        <v>409</v>
      </c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3"/>
    </row>
    <row r="235" spans="1:33" s="5" customFormat="1" ht="13" customHeight="1" x14ac:dyDescent="0.3">
      <c r="A235" s="78"/>
      <c r="B235" s="15"/>
      <c r="C235" s="195"/>
      <c r="D235" s="195"/>
      <c r="E235" s="6"/>
      <c r="F235" s="6"/>
      <c r="G235" s="6"/>
      <c r="H235" s="6"/>
    </row>
    <row r="236" spans="1:33" s="5" customFormat="1" ht="13" customHeight="1" x14ac:dyDescent="0.25">
      <c r="A236" s="46"/>
      <c r="B236" s="247" t="s">
        <v>442</v>
      </c>
    </row>
    <row r="237" spans="1:33" s="5" customFormat="1" ht="13" customHeight="1" x14ac:dyDescent="0.25">
      <c r="A237" s="25"/>
      <c r="B237" s="258" t="s">
        <v>470</v>
      </c>
      <c r="C237" s="258"/>
      <c r="D237" s="258"/>
      <c r="E237" s="258"/>
      <c r="F237" s="258"/>
      <c r="G237" s="258"/>
      <c r="H237" s="258"/>
      <c r="I237" s="258"/>
      <c r="J237" s="258"/>
      <c r="K237" s="258"/>
      <c r="L237" s="258"/>
      <c r="M237" s="258"/>
      <c r="N237" s="258"/>
      <c r="O237" s="258"/>
      <c r="P237" s="258"/>
      <c r="Q237" s="188"/>
      <c r="R237" s="188"/>
      <c r="S237" s="188"/>
      <c r="T237" s="188"/>
      <c r="U237" s="188"/>
      <c r="V237" s="188"/>
      <c r="W237" s="188"/>
      <c r="X237" s="188"/>
      <c r="Y237" s="188"/>
      <c r="Z237" s="188"/>
      <c r="AA237" s="188"/>
      <c r="AB237" s="188"/>
      <c r="AC237" s="188"/>
      <c r="AD237" s="188"/>
      <c r="AE237" s="188"/>
      <c r="AF237" s="188"/>
      <c r="AG237" s="188"/>
    </row>
    <row r="238" spans="1:33" s="5" customFormat="1" ht="13" customHeight="1" x14ac:dyDescent="0.25">
      <c r="A238" s="25"/>
      <c r="B238" s="218"/>
      <c r="C238" s="219">
        <v>1</v>
      </c>
      <c r="D238" s="185"/>
      <c r="E238" s="24" t="s">
        <v>13</v>
      </c>
      <c r="F238" s="220" t="s">
        <v>1</v>
      </c>
      <c r="G238" s="221">
        <f>+A245</f>
        <v>7.2899999999999965</v>
      </c>
      <c r="Q238" s="188"/>
      <c r="R238" s="188"/>
      <c r="S238" s="188"/>
      <c r="T238" s="188"/>
      <c r="U238" s="188"/>
      <c r="V238" s="188"/>
      <c r="W238" s="188"/>
      <c r="X238" s="188"/>
      <c r="Y238" s="188"/>
      <c r="Z238" s="188"/>
      <c r="AA238" s="188"/>
      <c r="AB238" s="188"/>
      <c r="AC238" s="188"/>
      <c r="AD238" s="188"/>
      <c r="AE238" s="188"/>
      <c r="AF238" s="188"/>
      <c r="AG238" s="188"/>
    </row>
    <row r="239" spans="1:33" s="5" customFormat="1" ht="13" customHeight="1" x14ac:dyDescent="0.25">
      <c r="A239" s="25"/>
      <c r="B239" s="218"/>
      <c r="C239" s="219">
        <v>2</v>
      </c>
      <c r="D239" s="185"/>
      <c r="E239" s="24" t="s">
        <v>0</v>
      </c>
      <c r="F239" s="220" t="s">
        <v>1</v>
      </c>
      <c r="G239" s="221">
        <f>+A240</f>
        <v>7.2799999999999967</v>
      </c>
      <c r="Q239" s="188"/>
      <c r="R239" s="188"/>
      <c r="S239" s="188"/>
      <c r="T239" s="188"/>
      <c r="U239" s="188"/>
      <c r="V239" s="188"/>
      <c r="W239" s="188"/>
      <c r="X239" s="188"/>
      <c r="Y239" s="188"/>
      <c r="Z239" s="188"/>
      <c r="AA239" s="188"/>
      <c r="AB239" s="188"/>
      <c r="AC239" s="188"/>
      <c r="AD239" s="188"/>
      <c r="AE239" s="188"/>
      <c r="AF239" s="188"/>
      <c r="AG239" s="188"/>
    </row>
    <row r="240" spans="1:33" s="5" customFormat="1" ht="13" customHeight="1" x14ac:dyDescent="0.3">
      <c r="A240" s="78">
        <v>7.2799999999999967</v>
      </c>
      <c r="B240" s="252" t="s">
        <v>218</v>
      </c>
      <c r="C240" s="252"/>
      <c r="D240" s="252"/>
      <c r="E240" s="252"/>
      <c r="F240" s="252"/>
      <c r="G240" s="252"/>
      <c r="H240" s="252"/>
      <c r="I240" s="252"/>
      <c r="J240" s="252"/>
      <c r="K240" s="252"/>
      <c r="L240" s="252"/>
      <c r="M240" s="252"/>
      <c r="N240" s="252"/>
      <c r="O240" s="252"/>
      <c r="P240" s="252"/>
    </row>
    <row r="241" spans="1:33" s="5" customFormat="1" ht="13" customHeight="1" x14ac:dyDescent="0.25">
      <c r="A241" s="46"/>
      <c r="B241" s="252"/>
      <c r="C241" s="252"/>
      <c r="D241" s="252"/>
      <c r="E241" s="252"/>
      <c r="F241" s="252"/>
      <c r="G241" s="252"/>
      <c r="H241" s="252"/>
      <c r="I241" s="252"/>
      <c r="J241" s="252"/>
      <c r="K241" s="252"/>
      <c r="L241" s="252"/>
      <c r="M241" s="252"/>
      <c r="N241" s="252"/>
      <c r="O241" s="252"/>
      <c r="P241" s="252"/>
    </row>
    <row r="242" spans="1:33" s="5" customFormat="1" ht="13" customHeight="1" x14ac:dyDescent="0.3">
      <c r="A242" s="78"/>
      <c r="B242" s="10">
        <v>1</v>
      </c>
      <c r="C242" s="185"/>
      <c r="D242" s="12" t="s">
        <v>13</v>
      </c>
      <c r="E242" s="12" t="s">
        <v>3</v>
      </c>
      <c r="F242" s="79">
        <f>+A267</f>
        <v>7.3099999999999961</v>
      </c>
      <c r="G242" s="12"/>
      <c r="H242" s="13"/>
    </row>
    <row r="243" spans="1:33" s="5" customFormat="1" ht="13" customHeight="1" x14ac:dyDescent="0.25">
      <c r="A243" s="25"/>
      <c r="B243" s="10">
        <v>2</v>
      </c>
      <c r="C243" s="185"/>
      <c r="D243" s="12" t="s">
        <v>0</v>
      </c>
      <c r="E243" s="12" t="s">
        <v>3</v>
      </c>
      <c r="F243" s="79">
        <f>+A267</f>
        <v>7.3099999999999961</v>
      </c>
      <c r="G243" s="12"/>
      <c r="H243" s="210"/>
    </row>
    <row r="244" spans="1:33" s="5" customFormat="1" ht="13" customHeight="1" x14ac:dyDescent="0.25">
      <c r="A244" s="25"/>
    </row>
    <row r="245" spans="1:33" s="5" customFormat="1" ht="13" customHeight="1" x14ac:dyDescent="0.3">
      <c r="A245" s="78">
        <v>7.2899999999999965</v>
      </c>
      <c r="B245" s="5" t="s">
        <v>252</v>
      </c>
      <c r="U245" s="253"/>
      <c r="V245" s="253"/>
      <c r="W245" s="253"/>
      <c r="X245" s="253"/>
      <c r="Y245" s="253"/>
      <c r="Z245" s="253"/>
      <c r="AA245" s="253"/>
      <c r="AB245" s="253"/>
      <c r="AC245" s="253"/>
      <c r="AD245" s="253"/>
      <c r="AE245" s="253"/>
      <c r="AF245" s="253"/>
      <c r="AG245" s="253"/>
    </row>
    <row r="246" spans="1:33" s="5" customFormat="1" ht="13" customHeight="1" x14ac:dyDescent="0.3">
      <c r="A246" s="78"/>
      <c r="B246" s="10">
        <v>1</v>
      </c>
      <c r="C246" s="185"/>
      <c r="D246" s="12" t="s">
        <v>13</v>
      </c>
      <c r="E246" s="12" t="s">
        <v>3</v>
      </c>
      <c r="F246" s="79">
        <f>+F243</f>
        <v>7.3099999999999961</v>
      </c>
      <c r="G246" s="12"/>
      <c r="H246" s="13"/>
      <c r="U246" s="253"/>
      <c r="V246" s="253"/>
      <c r="W246" s="253"/>
      <c r="X246" s="253"/>
      <c r="Y246" s="253"/>
      <c r="Z246" s="253"/>
      <c r="AA246" s="253"/>
      <c r="AB246" s="253"/>
      <c r="AC246" s="253"/>
      <c r="AD246" s="253"/>
      <c r="AE246" s="253"/>
      <c r="AF246" s="253"/>
      <c r="AG246" s="253"/>
    </row>
    <row r="247" spans="1:33" s="5" customFormat="1" ht="13" customHeight="1" x14ac:dyDescent="0.25">
      <c r="A247" s="25"/>
      <c r="B247" s="10">
        <v>2</v>
      </c>
      <c r="C247" s="185"/>
      <c r="D247" s="12" t="s">
        <v>0</v>
      </c>
      <c r="E247" s="12"/>
      <c r="F247" s="12"/>
      <c r="G247" s="12"/>
      <c r="H247" s="210"/>
    </row>
    <row r="248" spans="1:33" s="5" customFormat="1" ht="13" customHeight="1" x14ac:dyDescent="0.25">
      <c r="A248" s="25"/>
    </row>
    <row r="249" spans="1:33" s="5" customFormat="1" ht="13" customHeight="1" x14ac:dyDescent="0.3">
      <c r="A249" s="78">
        <v>7.2999999999999963</v>
      </c>
      <c r="B249" s="5" t="s">
        <v>249</v>
      </c>
    </row>
    <row r="250" spans="1:33" s="5" customFormat="1" ht="13" customHeight="1" x14ac:dyDescent="0.25">
      <c r="A250" s="25"/>
      <c r="B250" s="188" t="s">
        <v>223</v>
      </c>
      <c r="C250" s="16"/>
      <c r="D250" s="6"/>
      <c r="E250" s="6"/>
      <c r="F250" s="6"/>
      <c r="G250" s="6"/>
      <c r="H250" s="75"/>
    </row>
    <row r="251" spans="1:33" s="5" customFormat="1" ht="13" customHeight="1" x14ac:dyDescent="0.3">
      <c r="A251" s="78"/>
      <c r="B251" s="5" t="s">
        <v>250</v>
      </c>
    </row>
    <row r="252" spans="1:33" s="5" customFormat="1" ht="13" customHeight="1" x14ac:dyDescent="0.3">
      <c r="A252" s="78"/>
      <c r="B252" s="10">
        <v>1</v>
      </c>
      <c r="C252" s="185"/>
      <c r="D252" s="12" t="s">
        <v>73</v>
      </c>
      <c r="E252" s="12"/>
      <c r="F252" s="12"/>
      <c r="G252" s="12"/>
      <c r="H252" s="12"/>
      <c r="I252" s="12"/>
      <c r="J252" s="12"/>
      <c r="K252" s="12"/>
      <c r="L252" s="12"/>
      <c r="M252" s="13"/>
    </row>
    <row r="253" spans="1:33" s="5" customFormat="1" ht="13" customHeight="1" x14ac:dyDescent="0.3">
      <c r="A253" s="78"/>
      <c r="B253" s="10">
        <v>2</v>
      </c>
      <c r="C253" s="185"/>
      <c r="D253" s="12" t="s">
        <v>37</v>
      </c>
      <c r="E253" s="12"/>
      <c r="F253" s="12"/>
      <c r="G253" s="12"/>
      <c r="H253" s="12"/>
      <c r="I253" s="12"/>
      <c r="J253" s="12"/>
      <c r="K253" s="12"/>
      <c r="L253" s="12"/>
      <c r="M253" s="13"/>
    </row>
    <row r="254" spans="1:33" s="5" customFormat="1" ht="13" customHeight="1" x14ac:dyDescent="0.3">
      <c r="A254" s="78"/>
      <c r="B254" s="10">
        <v>3</v>
      </c>
      <c r="C254" s="185"/>
      <c r="D254" s="12" t="s">
        <v>49</v>
      </c>
      <c r="E254" s="6"/>
      <c r="F254" s="12"/>
      <c r="G254" s="12"/>
      <c r="H254" s="12"/>
      <c r="I254" s="12"/>
      <c r="J254" s="12"/>
      <c r="K254" s="12"/>
      <c r="L254" s="12"/>
      <c r="M254" s="13"/>
    </row>
    <row r="255" spans="1:33" s="5" customFormat="1" ht="13" customHeight="1" x14ac:dyDescent="0.3">
      <c r="A255" s="78"/>
      <c r="B255" s="10">
        <v>4</v>
      </c>
      <c r="C255" s="185"/>
      <c r="D255" s="12" t="s">
        <v>38</v>
      </c>
      <c r="E255" s="12"/>
      <c r="F255" s="12"/>
      <c r="G255" s="12"/>
      <c r="H255" s="12"/>
      <c r="I255" s="12"/>
      <c r="J255" s="12"/>
      <c r="K255" s="12"/>
      <c r="L255" s="12"/>
      <c r="M255" s="13"/>
    </row>
    <row r="256" spans="1:33" s="5" customFormat="1" ht="13" customHeight="1" x14ac:dyDescent="0.3">
      <c r="A256" s="78"/>
      <c r="B256" s="10">
        <v>5</v>
      </c>
      <c r="C256" s="185"/>
      <c r="D256" s="12" t="s">
        <v>39</v>
      </c>
      <c r="E256" s="12"/>
      <c r="F256" s="12"/>
      <c r="G256" s="12"/>
      <c r="H256" s="12"/>
      <c r="I256" s="12"/>
      <c r="J256" s="12"/>
      <c r="K256" s="12"/>
      <c r="L256" s="12"/>
      <c r="M256" s="13"/>
    </row>
    <row r="257" spans="1:18" s="5" customFormat="1" ht="13" customHeight="1" x14ac:dyDescent="0.25">
      <c r="A257" s="25"/>
      <c r="B257" s="10">
        <v>6</v>
      </c>
      <c r="C257" s="185"/>
      <c r="D257" s="12" t="s">
        <v>134</v>
      </c>
      <c r="E257" s="12"/>
      <c r="F257" s="12"/>
      <c r="G257" s="12"/>
      <c r="H257" s="12"/>
      <c r="I257" s="12"/>
      <c r="J257" s="12"/>
      <c r="K257" s="12"/>
      <c r="L257" s="12"/>
      <c r="M257" s="13"/>
    </row>
    <row r="258" spans="1:18" s="5" customFormat="1" ht="13" customHeight="1" x14ac:dyDescent="0.25">
      <c r="A258" s="25"/>
      <c r="B258" s="10">
        <v>7</v>
      </c>
      <c r="C258" s="185"/>
      <c r="D258" s="12" t="s">
        <v>135</v>
      </c>
      <c r="E258" s="12"/>
      <c r="F258" s="12"/>
      <c r="G258" s="12"/>
      <c r="H258" s="12"/>
      <c r="I258" s="12"/>
      <c r="J258" s="12"/>
      <c r="K258" s="12"/>
      <c r="L258" s="12"/>
      <c r="M258" s="13"/>
    </row>
    <row r="259" spans="1:18" s="5" customFormat="1" ht="13" customHeight="1" x14ac:dyDescent="0.3">
      <c r="A259" s="78"/>
      <c r="B259" s="10">
        <v>8</v>
      </c>
      <c r="C259" s="185"/>
      <c r="D259" s="12" t="s">
        <v>277</v>
      </c>
      <c r="G259" s="12"/>
      <c r="H259" s="12"/>
      <c r="I259" s="12"/>
      <c r="J259" s="12"/>
      <c r="K259" s="12"/>
      <c r="L259" s="12"/>
      <c r="M259" s="12"/>
      <c r="N259" s="12"/>
    </row>
    <row r="260" spans="1:18" s="5" customFormat="1" ht="13" customHeight="1" x14ac:dyDescent="0.3">
      <c r="A260" s="78"/>
      <c r="B260" s="10">
        <v>9</v>
      </c>
      <c r="C260" s="185"/>
      <c r="D260" s="12" t="s">
        <v>86</v>
      </c>
      <c r="E260" s="12"/>
      <c r="F260" s="12"/>
      <c r="G260" s="12"/>
      <c r="H260" s="12"/>
      <c r="I260" s="12"/>
      <c r="J260" s="12"/>
      <c r="K260" s="12"/>
      <c r="L260" s="12"/>
      <c r="M260" s="13"/>
    </row>
    <row r="261" spans="1:18" s="5" customFormat="1" ht="13" customHeight="1" x14ac:dyDescent="0.3">
      <c r="A261" s="78"/>
      <c r="B261" s="10">
        <v>10</v>
      </c>
      <c r="C261" s="185"/>
      <c r="D261" s="12" t="s">
        <v>72</v>
      </c>
      <c r="E261" s="12"/>
      <c r="F261" s="12"/>
      <c r="G261" s="12"/>
      <c r="H261" s="12"/>
      <c r="I261" s="12"/>
      <c r="J261" s="12"/>
      <c r="K261" s="12"/>
      <c r="L261" s="12"/>
      <c r="M261" s="13"/>
    </row>
    <row r="262" spans="1:18" s="5" customFormat="1" ht="13" customHeight="1" x14ac:dyDescent="0.3">
      <c r="A262" s="78"/>
      <c r="B262" s="10">
        <v>11</v>
      </c>
      <c r="C262" s="185"/>
      <c r="D262" s="12" t="s">
        <v>14</v>
      </c>
      <c r="E262" s="12"/>
      <c r="F262" s="12"/>
      <c r="G262" s="12"/>
      <c r="H262" s="12"/>
      <c r="I262" s="12"/>
      <c r="J262" s="12"/>
      <c r="K262" s="12"/>
      <c r="L262" s="12"/>
      <c r="M262" s="13"/>
    </row>
    <row r="263" spans="1:18" s="5" customFormat="1" ht="13" customHeight="1" x14ac:dyDescent="0.3">
      <c r="A263" s="78"/>
      <c r="B263" s="10">
        <v>12</v>
      </c>
      <c r="C263" s="11"/>
      <c r="D263" s="5" t="s">
        <v>406</v>
      </c>
      <c r="E263" s="12"/>
      <c r="F263" s="12"/>
      <c r="G263" s="12"/>
      <c r="H263" s="12"/>
      <c r="I263" s="12"/>
      <c r="J263" s="12"/>
      <c r="K263" s="12"/>
      <c r="L263" s="12"/>
      <c r="M263" s="13"/>
    </row>
    <row r="264" spans="1:18" s="5" customFormat="1" ht="13" customHeight="1" x14ac:dyDescent="0.25">
      <c r="A264" s="46"/>
      <c r="B264" s="10">
        <v>13</v>
      </c>
      <c r="C264" s="11"/>
      <c r="D264" s="12" t="s">
        <v>289</v>
      </c>
      <c r="E264" s="12"/>
      <c r="F264" s="12"/>
      <c r="G264" s="12"/>
      <c r="H264" s="12"/>
      <c r="I264" s="12"/>
      <c r="J264" s="12"/>
      <c r="K264" s="12"/>
      <c r="L264" s="12"/>
      <c r="M264" s="13"/>
    </row>
    <row r="265" spans="1:18" s="5" customFormat="1" ht="13" customHeight="1" x14ac:dyDescent="0.25">
      <c r="A265" s="46"/>
      <c r="B265" s="10">
        <v>14</v>
      </c>
      <c r="C265" s="11"/>
      <c r="D265" s="12" t="s">
        <v>136</v>
      </c>
      <c r="E265" s="12"/>
      <c r="F265" s="12"/>
      <c r="G265" s="12"/>
      <c r="H265" s="12"/>
      <c r="I265" s="12"/>
      <c r="J265" s="12"/>
      <c r="K265" s="12"/>
      <c r="L265" s="12"/>
      <c r="M265" s="13"/>
    </row>
    <row r="267" spans="1:18" ht="13.25" customHeight="1" x14ac:dyDescent="0.3">
      <c r="A267" s="63">
        <f>+A249+0.01</f>
        <v>7.3099999999999961</v>
      </c>
      <c r="B267" s="5" t="s">
        <v>343</v>
      </c>
      <c r="Q267" s="156"/>
      <c r="R267" s="156"/>
    </row>
    <row r="268" spans="1:18" ht="13.25" customHeight="1" x14ac:dyDescent="0.3">
      <c r="B268" s="199">
        <v>1</v>
      </c>
      <c r="C268" s="200" t="s">
        <v>2</v>
      </c>
      <c r="D268" s="201" t="s">
        <v>13</v>
      </c>
      <c r="E268" s="201"/>
      <c r="F268" s="201"/>
      <c r="G268" s="201"/>
      <c r="H268" s="202"/>
    </row>
    <row r="269" spans="1:18" ht="13.25" customHeight="1" x14ac:dyDescent="0.3">
      <c r="B269" s="199">
        <v>2</v>
      </c>
      <c r="C269" s="200" t="s">
        <v>2</v>
      </c>
      <c r="D269" s="201" t="s">
        <v>0</v>
      </c>
      <c r="E269" s="201" t="s">
        <v>3</v>
      </c>
      <c r="F269" s="203">
        <f>+A276</f>
        <v>7.33</v>
      </c>
      <c r="G269" s="201"/>
      <c r="H269" s="202"/>
    </row>
    <row r="271" spans="1:18" ht="13.25" customHeight="1" x14ac:dyDescent="0.3">
      <c r="A271" s="63">
        <v>7.32</v>
      </c>
      <c r="B271" s="5" t="s">
        <v>316</v>
      </c>
      <c r="J271" s="153" t="s">
        <v>317</v>
      </c>
      <c r="N271" s="265"/>
      <c r="O271" s="266"/>
    </row>
    <row r="272" spans="1:18" ht="13.25" customHeight="1" x14ac:dyDescent="0.3">
      <c r="B272" s="157"/>
      <c r="C272" s="158"/>
      <c r="D272" s="159"/>
      <c r="E272" s="159"/>
      <c r="F272" s="159"/>
      <c r="G272" s="159"/>
      <c r="H272" s="159"/>
      <c r="I272" s="159"/>
      <c r="J272" s="159"/>
      <c r="K272" s="159"/>
      <c r="L272" s="159"/>
      <c r="M272" s="159"/>
      <c r="N272" s="160"/>
      <c r="O272" s="160"/>
      <c r="P272" s="160"/>
    </row>
    <row r="273" spans="1:30" ht="13.25" customHeight="1" x14ac:dyDescent="0.3">
      <c r="B273" s="204" t="s">
        <v>410</v>
      </c>
      <c r="C273" s="158"/>
      <c r="D273" s="159"/>
      <c r="E273" s="159"/>
      <c r="F273" s="159"/>
      <c r="G273" s="159"/>
      <c r="H273" s="159"/>
      <c r="I273" s="159"/>
      <c r="J273" s="159"/>
      <c r="K273" s="159"/>
      <c r="L273" s="159"/>
      <c r="M273" s="159"/>
      <c r="N273" s="160"/>
      <c r="O273" s="160"/>
      <c r="P273" s="160"/>
    </row>
    <row r="274" spans="1:30" s="5" customFormat="1" ht="14" customHeight="1" x14ac:dyDescent="0.25">
      <c r="A274" s="63"/>
      <c r="B274" s="258" t="str">
        <f>CONCATENATE(" APLICATIVO: SI 1.08+1.09 ES MAYOR A 0 CONTINUA CON ",A276," CASO CONTRARIO PASAR A ",A301)</f>
        <v xml:space="preserve"> APLICATIVO: SI 1.08+1.09 ES MAYOR A 0 CONTINUA CON 7.33 CASO CONTRARIO PASAR A 7.39</v>
      </c>
      <c r="C274" s="258"/>
      <c r="D274" s="258"/>
      <c r="E274" s="258"/>
      <c r="F274" s="258"/>
      <c r="G274" s="258"/>
      <c r="H274" s="258"/>
      <c r="I274" s="258"/>
      <c r="J274" s="258"/>
      <c r="K274" s="258"/>
      <c r="L274" s="258"/>
      <c r="M274" s="258"/>
      <c r="N274" s="258"/>
      <c r="O274" s="258"/>
      <c r="P274" s="258"/>
    </row>
    <row r="275" spans="1:30" s="5" customFormat="1" ht="14" customHeight="1" x14ac:dyDescent="0.25">
      <c r="A275" s="63"/>
      <c r="B275" s="149" t="s">
        <v>454</v>
      </c>
      <c r="C275" s="208"/>
      <c r="D275" s="208"/>
      <c r="E275" s="208"/>
      <c r="F275" s="208"/>
      <c r="G275" s="208"/>
      <c r="H275" s="208"/>
      <c r="I275" s="208"/>
      <c r="J275" s="208"/>
      <c r="K275" s="208"/>
      <c r="L275" s="208"/>
      <c r="M275" s="208"/>
      <c r="N275" s="208"/>
      <c r="O275" s="208"/>
      <c r="P275" s="208"/>
    </row>
    <row r="276" spans="1:30" ht="13.25" customHeight="1" x14ac:dyDescent="0.3">
      <c r="A276" s="63">
        <f>+A271+0.01</f>
        <v>7.33</v>
      </c>
      <c r="B276" s="153" t="s">
        <v>411</v>
      </c>
      <c r="S276" s="161"/>
      <c r="AD276" s="155"/>
    </row>
    <row r="277" spans="1:30" ht="13.25" customHeight="1" x14ac:dyDescent="0.3">
      <c r="B277" s="199">
        <v>1</v>
      </c>
      <c r="C277" s="200" t="s">
        <v>2</v>
      </c>
      <c r="D277" s="201" t="s">
        <v>13</v>
      </c>
      <c r="E277" s="201"/>
      <c r="F277" s="201"/>
      <c r="G277" s="201"/>
      <c r="H277" s="202"/>
      <c r="S277" s="161"/>
    </row>
    <row r="278" spans="1:30" ht="13.25" customHeight="1" x14ac:dyDescent="0.3">
      <c r="B278" s="199">
        <v>2</v>
      </c>
      <c r="C278" s="200" t="s">
        <v>2</v>
      </c>
      <c r="D278" s="201" t="s">
        <v>0</v>
      </c>
      <c r="E278" s="201"/>
      <c r="F278" s="201" t="s">
        <v>3</v>
      </c>
      <c r="G278" s="201">
        <f>+A287</f>
        <v>7.3599999999999994</v>
      </c>
      <c r="H278" s="202"/>
      <c r="S278" s="161"/>
    </row>
    <row r="279" spans="1:30" ht="13.25" customHeight="1" x14ac:dyDescent="0.3">
      <c r="C279" s="222"/>
      <c r="S279" s="161"/>
    </row>
    <row r="280" spans="1:30" ht="13.25" customHeight="1" x14ac:dyDescent="0.3">
      <c r="A280" s="63">
        <f>+A276+0.01</f>
        <v>7.34</v>
      </c>
      <c r="B280" s="153" t="s">
        <v>373</v>
      </c>
      <c r="C280" s="223"/>
      <c r="D280" s="223"/>
      <c r="E280" s="223"/>
      <c r="F280" s="223"/>
      <c r="G280" s="223"/>
      <c r="H280" s="223"/>
      <c r="I280" s="223"/>
      <c r="J280" s="223"/>
      <c r="K280" s="223"/>
      <c r="L280" s="223"/>
      <c r="M280" s="223"/>
      <c r="S280" s="161"/>
    </row>
    <row r="281" spans="1:30" ht="13.25" customHeight="1" x14ac:dyDescent="0.3">
      <c r="B281" s="153" t="s">
        <v>345</v>
      </c>
      <c r="F281" s="265"/>
      <c r="G281" s="266"/>
      <c r="H281" s="224"/>
      <c r="I281" s="224"/>
      <c r="J281" s="248" t="s">
        <v>435</v>
      </c>
      <c r="K281" s="224"/>
      <c r="L281" s="224"/>
      <c r="M281" s="224"/>
      <c r="S281" s="161"/>
    </row>
    <row r="282" spans="1:30" ht="13.25" customHeight="1" x14ac:dyDescent="0.3">
      <c r="C282" s="224"/>
      <c r="D282" s="224"/>
      <c r="E282" s="224"/>
      <c r="F282" s="224"/>
      <c r="G282" s="224"/>
      <c r="H282" s="224"/>
      <c r="I282" s="224"/>
      <c r="J282" s="224"/>
      <c r="K282" s="224"/>
      <c r="L282" s="224"/>
      <c r="M282" s="224"/>
      <c r="S282" s="161"/>
    </row>
    <row r="283" spans="1:30" ht="13.25" customHeight="1" x14ac:dyDescent="0.3">
      <c r="A283" s="63">
        <f>+A280+0.01</f>
        <v>7.35</v>
      </c>
      <c r="B283" s="153" t="s">
        <v>459</v>
      </c>
      <c r="E283" s="169"/>
      <c r="F283" s="169"/>
      <c r="G283" s="169"/>
      <c r="H283" s="169"/>
      <c r="I283" s="169"/>
      <c r="J283" s="169"/>
      <c r="K283" s="169"/>
      <c r="L283" s="169"/>
      <c r="M283" s="169"/>
      <c r="N283" s="169"/>
      <c r="O283" s="169"/>
      <c r="P283" s="169"/>
      <c r="S283" s="161"/>
    </row>
    <row r="284" spans="1:30" ht="13.25" customHeight="1" x14ac:dyDescent="0.3">
      <c r="B284" s="256" t="str">
        <f>CONCATENATE("APLICATIVO: SI ", A280,"  ES MAYOR A 1 MUESTRE ENCUESTADOR: HAY ",A280, " NNA INDAGUE SOBRE EL MAYOR")</f>
        <v>APLICATIVO: SI 7.34  ES MAYOR A 1 MUESTRE ENCUESTADOR: HAY 7.34 NNA INDAGUE SOBRE EL MAYOR</v>
      </c>
      <c r="C284" s="256"/>
      <c r="D284" s="256"/>
      <c r="E284" s="256"/>
      <c r="F284" s="256"/>
      <c r="G284" s="256"/>
      <c r="H284" s="256"/>
      <c r="I284" s="256"/>
      <c r="J284" s="256"/>
      <c r="K284" s="256"/>
      <c r="L284" s="256"/>
      <c r="M284" s="256"/>
      <c r="N284" s="256"/>
      <c r="O284" s="256"/>
      <c r="P284" s="256"/>
      <c r="Q284" s="256"/>
      <c r="S284" s="161"/>
    </row>
    <row r="285" spans="1:30" ht="13.25" customHeight="1" x14ac:dyDescent="0.3">
      <c r="B285" s="153" t="s">
        <v>366</v>
      </c>
      <c r="F285" s="265"/>
      <c r="G285" s="266"/>
      <c r="H285" s="170"/>
      <c r="I285" s="170"/>
      <c r="J285" s="170"/>
      <c r="K285" s="170"/>
      <c r="L285" s="170"/>
      <c r="M285" s="170"/>
      <c r="N285" s="170"/>
      <c r="O285" s="170"/>
      <c r="P285" s="170"/>
      <c r="S285" s="161"/>
    </row>
    <row r="286" spans="1:30" ht="13.25" customHeight="1" x14ac:dyDescent="0.3">
      <c r="E286" s="170"/>
      <c r="F286" s="170"/>
      <c r="G286" s="170"/>
      <c r="H286" s="170"/>
      <c r="I286" s="170"/>
      <c r="J286" s="170"/>
      <c r="K286" s="170"/>
      <c r="L286" s="170"/>
      <c r="M286" s="170"/>
      <c r="N286" s="170"/>
      <c r="O286" s="170"/>
      <c r="P286" s="170"/>
      <c r="S286" s="161"/>
    </row>
    <row r="287" spans="1:30" ht="13.25" customHeight="1" x14ac:dyDescent="0.3">
      <c r="A287" s="63">
        <f>+A283+0.01</f>
        <v>7.3599999999999994</v>
      </c>
      <c r="B287" s="171" t="s">
        <v>412</v>
      </c>
      <c r="C287" s="154"/>
      <c r="S287" s="161"/>
      <c r="T287" s="161"/>
      <c r="U287" s="161"/>
      <c r="V287" s="161"/>
      <c r="X287" s="161"/>
      <c r="Y287" s="161"/>
      <c r="AB287" s="162"/>
    </row>
    <row r="288" spans="1:30" ht="13.25" customHeight="1" x14ac:dyDescent="0.3">
      <c r="B288" s="199">
        <v>1</v>
      </c>
      <c r="C288" s="200" t="s">
        <v>2</v>
      </c>
      <c r="D288" s="201" t="s">
        <v>13</v>
      </c>
      <c r="E288" s="201"/>
      <c r="F288" s="201"/>
      <c r="G288" s="201"/>
      <c r="H288" s="202"/>
      <c r="S288" s="161"/>
    </row>
    <row r="289" spans="1:45" ht="13.25" customHeight="1" x14ac:dyDescent="0.3">
      <c r="B289" s="199">
        <v>2</v>
      </c>
      <c r="C289" s="200" t="s">
        <v>2</v>
      </c>
      <c r="D289" s="201" t="s">
        <v>0</v>
      </c>
      <c r="E289" s="201"/>
      <c r="F289" s="201" t="s">
        <v>1</v>
      </c>
      <c r="G289" s="203">
        <f>+A301</f>
        <v>7.3899999999999988</v>
      </c>
      <c r="H289" s="202"/>
      <c r="S289" s="161"/>
    </row>
    <row r="290" spans="1:45" ht="13.25" customHeight="1" x14ac:dyDescent="0.3">
      <c r="C290" s="222"/>
      <c r="S290" s="161"/>
      <c r="AE290" s="270"/>
      <c r="AF290" s="270"/>
      <c r="AG290" s="270"/>
      <c r="AH290" s="270"/>
      <c r="AI290" s="270"/>
      <c r="AJ290" s="270"/>
      <c r="AK290" s="270"/>
      <c r="AL290" s="270"/>
      <c r="AM290" s="270"/>
      <c r="AN290" s="270"/>
      <c r="AO290" s="270"/>
      <c r="AP290" s="269"/>
      <c r="AQ290" s="269"/>
      <c r="AR290" s="269"/>
      <c r="AS290" s="269"/>
    </row>
    <row r="291" spans="1:45" ht="13.25" customHeight="1" x14ac:dyDescent="0.3">
      <c r="A291" s="63">
        <f>+A287+0.01</f>
        <v>7.3699999999999992</v>
      </c>
      <c r="B291" s="153" t="s">
        <v>373</v>
      </c>
      <c r="C291" s="223"/>
      <c r="D291" s="223"/>
      <c r="E291" s="223"/>
      <c r="F291" s="223"/>
      <c r="G291" s="223"/>
      <c r="H291" s="223"/>
      <c r="I291" s="223"/>
      <c r="J291" s="223"/>
      <c r="K291" s="223"/>
      <c r="L291" s="223"/>
      <c r="M291" s="223"/>
      <c r="S291" s="161"/>
      <c r="AE291" s="270"/>
      <c r="AF291" s="270"/>
      <c r="AG291" s="270"/>
      <c r="AH291" s="270"/>
      <c r="AI291" s="270"/>
      <c r="AJ291" s="270"/>
      <c r="AK291" s="270"/>
      <c r="AL291" s="270"/>
      <c r="AM291" s="270"/>
      <c r="AN291" s="270"/>
      <c r="AO291" s="270"/>
      <c r="AP291" s="269"/>
      <c r="AQ291" s="269"/>
      <c r="AR291" s="269"/>
      <c r="AS291" s="269"/>
    </row>
    <row r="292" spans="1:45" ht="13.25" customHeight="1" x14ac:dyDescent="0.3">
      <c r="B292" s="153" t="s">
        <v>345</v>
      </c>
      <c r="F292" s="265"/>
      <c r="G292" s="266"/>
      <c r="H292" s="224"/>
      <c r="I292" s="224"/>
      <c r="J292" s="248" t="s">
        <v>455</v>
      </c>
      <c r="K292" s="224"/>
      <c r="L292" s="224"/>
      <c r="M292" s="224"/>
      <c r="S292" s="161"/>
      <c r="AE292" s="270"/>
      <c r="AF292" s="270"/>
      <c r="AG292" s="270"/>
      <c r="AH292" s="270"/>
      <c r="AI292" s="270"/>
      <c r="AJ292" s="270"/>
      <c r="AK292" s="270"/>
      <c r="AL292" s="270"/>
      <c r="AM292" s="270"/>
      <c r="AN292" s="270"/>
      <c r="AO292" s="270"/>
      <c r="AP292" s="269"/>
      <c r="AQ292" s="269"/>
      <c r="AR292" s="269"/>
      <c r="AS292" s="269"/>
    </row>
    <row r="293" spans="1:45" ht="13.25" customHeight="1" x14ac:dyDescent="0.3">
      <c r="C293" s="224"/>
      <c r="D293" s="224"/>
      <c r="E293" s="224"/>
      <c r="F293" s="224"/>
      <c r="G293" s="224"/>
      <c r="H293" s="224"/>
      <c r="I293" s="224"/>
      <c r="J293" s="224"/>
      <c r="K293" s="224"/>
      <c r="L293" s="224"/>
      <c r="M293" s="224"/>
      <c r="S293" s="161"/>
      <c r="AE293" s="270"/>
      <c r="AF293" s="270"/>
      <c r="AG293" s="270"/>
      <c r="AH293" s="270"/>
      <c r="AI293" s="270"/>
      <c r="AJ293" s="270"/>
      <c r="AK293" s="270"/>
      <c r="AL293" s="270"/>
      <c r="AM293" s="270"/>
      <c r="AN293" s="270"/>
      <c r="AO293" s="270"/>
      <c r="AP293" s="269"/>
      <c r="AQ293" s="269"/>
      <c r="AR293" s="269"/>
      <c r="AS293" s="269"/>
    </row>
    <row r="294" spans="1:45" ht="13.25" customHeight="1" x14ac:dyDescent="0.3">
      <c r="A294" s="63">
        <f>+A291+0.01</f>
        <v>7.379999999999999</v>
      </c>
      <c r="B294" s="153" t="s">
        <v>382</v>
      </c>
      <c r="E294" s="169"/>
      <c r="F294" s="169"/>
      <c r="G294" s="169"/>
      <c r="H294" s="169"/>
      <c r="I294" s="169"/>
      <c r="J294" s="169"/>
      <c r="K294" s="169"/>
      <c r="L294" s="169"/>
      <c r="M294" s="169"/>
      <c r="N294" s="169"/>
      <c r="O294" s="169"/>
      <c r="P294" s="169"/>
      <c r="S294" s="161"/>
    </row>
    <row r="295" spans="1:45" ht="13.25" customHeight="1" x14ac:dyDescent="0.3">
      <c r="B295" s="256" t="str">
        <f>CONCATENATE("APLICATIVO: SI ", A291,"  ES MAYOR A 1 MUESTRE ENCUESTADOR: HAY ",A291, " NNA INDAGUE SOBRE EL MAYOR")</f>
        <v>APLICATIVO: SI 7.37  ES MAYOR A 1 MUESTRE ENCUESTADOR: HAY 7.37 NNA INDAGUE SOBRE EL MAYOR</v>
      </c>
      <c r="C295" s="256"/>
      <c r="D295" s="256"/>
      <c r="E295" s="256"/>
      <c r="F295" s="256"/>
      <c r="G295" s="256"/>
      <c r="H295" s="256"/>
      <c r="I295" s="256"/>
      <c r="J295" s="256"/>
      <c r="K295" s="256"/>
      <c r="L295" s="256"/>
      <c r="M295" s="256"/>
      <c r="N295" s="256"/>
      <c r="O295" s="256"/>
      <c r="P295" s="256"/>
      <c r="Q295" s="256"/>
      <c r="S295" s="161"/>
    </row>
    <row r="296" spans="1:45" ht="13.25" customHeight="1" x14ac:dyDescent="0.3">
      <c r="C296" s="224"/>
      <c r="D296" s="224"/>
      <c r="E296" s="224"/>
      <c r="F296" s="224"/>
      <c r="G296" s="224"/>
      <c r="H296" s="224"/>
      <c r="I296" s="224"/>
      <c r="J296" s="224"/>
      <c r="K296" s="224"/>
      <c r="L296" s="224"/>
      <c r="M296" s="224"/>
      <c r="S296" s="161"/>
    </row>
    <row r="297" spans="1:45" ht="13.25" customHeight="1" x14ac:dyDescent="0.3">
      <c r="B297" s="153" t="s">
        <v>366</v>
      </c>
      <c r="F297" s="265"/>
      <c r="G297" s="266"/>
      <c r="H297" s="170"/>
      <c r="I297" s="170"/>
      <c r="J297" s="170"/>
      <c r="K297" s="170"/>
      <c r="L297" s="170"/>
      <c r="M297" s="170"/>
      <c r="N297" s="170"/>
      <c r="O297" s="170"/>
      <c r="P297" s="170"/>
      <c r="S297" s="161"/>
    </row>
    <row r="298" spans="1:45" ht="13.25" customHeight="1" x14ac:dyDescent="0.3">
      <c r="E298" s="170"/>
      <c r="F298" s="170"/>
      <c r="G298" s="170"/>
      <c r="H298" s="170"/>
      <c r="I298" s="170"/>
      <c r="J298" s="170"/>
      <c r="K298" s="170"/>
      <c r="L298" s="170"/>
      <c r="M298" s="170"/>
      <c r="N298" s="170"/>
      <c r="O298" s="170"/>
      <c r="P298" s="170"/>
      <c r="S298" s="161"/>
    </row>
    <row r="299" spans="1:45" s="5" customFormat="1" ht="14" customHeight="1" x14ac:dyDescent="0.25">
      <c r="A299" s="63"/>
      <c r="B299" s="149" t="s">
        <v>456</v>
      </c>
      <c r="C299" s="208"/>
      <c r="D299" s="208"/>
      <c r="E299" s="208"/>
      <c r="F299" s="208"/>
      <c r="G299" s="208"/>
      <c r="H299" s="208"/>
      <c r="I299" s="208"/>
      <c r="J299" s="208"/>
      <c r="K299" s="208"/>
      <c r="L299" s="208"/>
      <c r="M299" s="208"/>
      <c r="N299" s="208"/>
      <c r="O299" s="208"/>
      <c r="P299" s="208"/>
    </row>
    <row r="300" spans="1:45" s="5" customFormat="1" ht="14" customHeight="1" x14ac:dyDescent="0.25">
      <c r="A300" s="63"/>
      <c r="B300" s="252" t="str">
        <f>CONCATENATE(" APLICATIVO: SI 1.10+1.11 ES MAYOR A 0 CONTINUA CON ",A301," CASO CONTRARIO PASAR A ",A326)</f>
        <v xml:space="preserve"> APLICATIVO: SI 1.10+1.11 ES MAYOR A 0 CONTINUA CON 7.39 CASO CONTRARIO PASAR A 7.45</v>
      </c>
      <c r="C300" s="252"/>
      <c r="D300" s="252"/>
      <c r="E300" s="252"/>
      <c r="F300" s="252"/>
      <c r="G300" s="252"/>
      <c r="H300" s="252"/>
      <c r="I300" s="252"/>
      <c r="J300" s="252"/>
      <c r="K300" s="252"/>
      <c r="L300" s="252"/>
      <c r="M300" s="252"/>
      <c r="N300" s="252"/>
      <c r="O300" s="252"/>
      <c r="P300" s="252"/>
    </row>
    <row r="301" spans="1:45" ht="13.25" customHeight="1" x14ac:dyDescent="0.3">
      <c r="A301" s="63">
        <f>+A294+0.01</f>
        <v>7.3899999999999988</v>
      </c>
      <c r="B301" s="153" t="s">
        <v>413</v>
      </c>
      <c r="S301" s="161"/>
      <c r="AD301" s="155"/>
    </row>
    <row r="302" spans="1:45" ht="13.25" customHeight="1" x14ac:dyDescent="0.3">
      <c r="B302" s="199">
        <v>1</v>
      </c>
      <c r="C302" s="200" t="s">
        <v>2</v>
      </c>
      <c r="D302" s="201" t="s">
        <v>13</v>
      </c>
      <c r="E302" s="201"/>
      <c r="F302" s="201"/>
      <c r="G302" s="201"/>
      <c r="H302" s="202"/>
      <c r="S302" s="161"/>
    </row>
    <row r="303" spans="1:45" ht="13.25" customHeight="1" x14ac:dyDescent="0.3">
      <c r="B303" s="199">
        <v>2</v>
      </c>
      <c r="C303" s="200" t="s">
        <v>2</v>
      </c>
      <c r="D303" s="201" t="s">
        <v>0</v>
      </c>
      <c r="E303" s="201"/>
      <c r="F303" s="201" t="s">
        <v>1</v>
      </c>
      <c r="G303" s="201">
        <f>+A312</f>
        <v>7.4199999999999982</v>
      </c>
      <c r="H303" s="202"/>
      <c r="S303" s="161"/>
    </row>
    <row r="304" spans="1:45" ht="13.25" customHeight="1" x14ac:dyDescent="0.3">
      <c r="C304" s="222"/>
      <c r="S304" s="161"/>
    </row>
    <row r="305" spans="1:45" ht="13.25" customHeight="1" x14ac:dyDescent="0.3">
      <c r="A305" s="63">
        <f>+A301+0.01</f>
        <v>7.3999999999999986</v>
      </c>
      <c r="B305" s="153" t="s">
        <v>394</v>
      </c>
      <c r="C305" s="223"/>
      <c r="D305" s="223"/>
      <c r="E305" s="223"/>
      <c r="F305" s="223"/>
      <c r="G305" s="223"/>
      <c r="H305" s="223"/>
      <c r="I305" s="223"/>
      <c r="J305" s="223"/>
      <c r="K305" s="223"/>
      <c r="L305" s="223"/>
      <c r="M305" s="223"/>
      <c r="S305" s="161"/>
    </row>
    <row r="306" spans="1:45" ht="13.25" customHeight="1" x14ac:dyDescent="0.3">
      <c r="B306" s="153" t="s">
        <v>345</v>
      </c>
      <c r="F306" s="265"/>
      <c r="G306" s="266"/>
      <c r="H306" s="224"/>
      <c r="I306" s="224"/>
      <c r="J306" s="248" t="s">
        <v>457</v>
      </c>
      <c r="K306" s="224"/>
      <c r="L306" s="224"/>
      <c r="M306" s="224"/>
      <c r="S306" s="161"/>
    </row>
    <row r="307" spans="1:45" ht="13.25" customHeight="1" x14ac:dyDescent="0.3">
      <c r="C307" s="224"/>
      <c r="D307" s="224"/>
      <c r="E307" s="224"/>
      <c r="F307" s="224"/>
      <c r="G307" s="224"/>
      <c r="H307" s="224"/>
      <c r="I307" s="224"/>
      <c r="J307" s="224"/>
      <c r="K307" s="224"/>
      <c r="L307" s="224"/>
      <c r="M307" s="224"/>
      <c r="S307" s="161"/>
    </row>
    <row r="308" spans="1:45" ht="13.25" customHeight="1" x14ac:dyDescent="0.3">
      <c r="A308" s="63">
        <f>+A305+0.01</f>
        <v>7.4099999999999984</v>
      </c>
      <c r="B308" s="153" t="s">
        <v>372</v>
      </c>
      <c r="E308" s="169"/>
      <c r="F308" s="169"/>
      <c r="G308" s="169"/>
      <c r="H308" s="169"/>
      <c r="I308" s="169"/>
      <c r="J308" s="169"/>
      <c r="K308" s="169"/>
      <c r="L308" s="169"/>
      <c r="M308" s="169"/>
      <c r="N308" s="169"/>
      <c r="O308" s="169"/>
      <c r="P308" s="169"/>
      <c r="S308" s="161"/>
    </row>
    <row r="309" spans="1:45" ht="13.25" customHeight="1" x14ac:dyDescent="0.3">
      <c r="B309" s="256" t="str">
        <f>CONCATENATE("APLICATIVO: SI ", A305,"0  ES MAYOR A 1 MUESTRE ENCUESTADOR: HAY ",A305, "0 ADOLESCENTES INDAGUE SOBRE EL MAYOR")</f>
        <v>APLICATIVO: SI 7.40  ES MAYOR A 1 MUESTRE ENCUESTADOR: HAY 7.40 ADOLESCENTES INDAGUE SOBRE EL MAYOR</v>
      </c>
      <c r="C309" s="256"/>
      <c r="D309" s="256"/>
      <c r="E309" s="256"/>
      <c r="F309" s="256"/>
      <c r="G309" s="256"/>
      <c r="H309" s="256"/>
      <c r="I309" s="256"/>
      <c r="J309" s="256"/>
      <c r="K309" s="256"/>
      <c r="L309" s="256"/>
      <c r="M309" s="256"/>
      <c r="N309" s="256"/>
      <c r="O309" s="256"/>
      <c r="P309" s="256"/>
      <c r="Q309" s="256"/>
      <c r="S309" s="161"/>
    </row>
    <row r="310" spans="1:45" ht="13.25" customHeight="1" x14ac:dyDescent="0.3">
      <c r="B310" s="153" t="s">
        <v>366</v>
      </c>
      <c r="F310" s="265"/>
      <c r="G310" s="266"/>
      <c r="H310" s="170"/>
      <c r="I310" s="170"/>
      <c r="J310" s="170"/>
      <c r="K310" s="170"/>
      <c r="L310" s="170"/>
      <c r="M310" s="170"/>
      <c r="N310" s="170"/>
      <c r="O310" s="170"/>
      <c r="P310" s="170"/>
      <c r="S310" s="161"/>
    </row>
    <row r="311" spans="1:45" ht="13.25" customHeight="1" x14ac:dyDescent="0.3">
      <c r="E311" s="170"/>
      <c r="F311" s="170"/>
      <c r="G311" s="170"/>
      <c r="H311" s="170"/>
      <c r="I311" s="170"/>
      <c r="J311" s="170"/>
      <c r="K311" s="170"/>
      <c r="L311" s="170"/>
      <c r="M311" s="170"/>
      <c r="N311" s="170"/>
      <c r="O311" s="170"/>
      <c r="P311" s="170"/>
      <c r="S311" s="161"/>
    </row>
    <row r="312" spans="1:45" ht="13.25" customHeight="1" x14ac:dyDescent="0.3">
      <c r="A312" s="63">
        <f>+A308+0.01</f>
        <v>7.4199999999999982</v>
      </c>
      <c r="B312" s="171" t="s">
        <v>414</v>
      </c>
      <c r="C312" s="154"/>
      <c r="S312" s="161"/>
      <c r="T312" s="161"/>
      <c r="U312" s="161"/>
      <c r="V312" s="161"/>
      <c r="X312" s="161"/>
      <c r="Y312" s="161"/>
      <c r="AB312" s="162"/>
    </row>
    <row r="313" spans="1:45" ht="13.25" customHeight="1" x14ac:dyDescent="0.3">
      <c r="B313" s="199">
        <v>1</v>
      </c>
      <c r="C313" s="200" t="s">
        <v>2</v>
      </c>
      <c r="D313" s="201" t="s">
        <v>13</v>
      </c>
      <c r="E313" s="201"/>
      <c r="F313" s="201"/>
      <c r="G313" s="201"/>
      <c r="H313" s="202"/>
      <c r="S313" s="161"/>
    </row>
    <row r="314" spans="1:45" ht="13.25" customHeight="1" x14ac:dyDescent="0.3">
      <c r="B314" s="199">
        <v>2</v>
      </c>
      <c r="C314" s="200" t="s">
        <v>2</v>
      </c>
      <c r="D314" s="201" t="s">
        <v>0</v>
      </c>
      <c r="E314" s="201"/>
      <c r="F314" s="201" t="s">
        <v>3</v>
      </c>
      <c r="G314" s="203">
        <f>+A326</f>
        <v>7.4499999999999975</v>
      </c>
      <c r="H314" s="202"/>
      <c r="S314" s="161"/>
    </row>
    <row r="315" spans="1:45" ht="13.25" customHeight="1" x14ac:dyDescent="0.3">
      <c r="C315" s="222"/>
      <c r="S315" s="161"/>
      <c r="AE315" s="270"/>
      <c r="AF315" s="270"/>
      <c r="AG315" s="270"/>
      <c r="AH315" s="270"/>
      <c r="AI315" s="270"/>
      <c r="AJ315" s="270"/>
      <c r="AK315" s="270"/>
      <c r="AL315" s="270"/>
      <c r="AM315" s="270"/>
      <c r="AN315" s="270"/>
      <c r="AO315" s="270"/>
      <c r="AP315" s="269"/>
      <c r="AQ315" s="269"/>
      <c r="AR315" s="269"/>
      <c r="AS315" s="269"/>
    </row>
    <row r="316" spans="1:45" ht="13.25" customHeight="1" x14ac:dyDescent="0.3">
      <c r="A316" s="63">
        <f>+A312+0.01</f>
        <v>7.4299999999999979</v>
      </c>
      <c r="B316" s="153" t="s">
        <v>394</v>
      </c>
      <c r="C316" s="223"/>
      <c r="D316" s="223"/>
      <c r="E316" s="223"/>
      <c r="F316" s="223"/>
      <c r="G316" s="223"/>
      <c r="H316" s="223"/>
      <c r="I316" s="223"/>
      <c r="J316" s="223"/>
      <c r="K316" s="223"/>
      <c r="L316" s="223"/>
      <c r="M316" s="223"/>
      <c r="S316" s="161"/>
      <c r="AE316" s="270"/>
      <c r="AF316" s="270"/>
      <c r="AG316" s="270"/>
      <c r="AH316" s="270"/>
      <c r="AI316" s="270"/>
      <c r="AJ316" s="270"/>
      <c r="AK316" s="270"/>
      <c r="AL316" s="270"/>
      <c r="AM316" s="270"/>
      <c r="AN316" s="270"/>
      <c r="AO316" s="270"/>
      <c r="AP316" s="269"/>
      <c r="AQ316" s="269"/>
      <c r="AR316" s="269"/>
      <c r="AS316" s="269"/>
    </row>
    <row r="317" spans="1:45" ht="13.25" customHeight="1" x14ac:dyDescent="0.3">
      <c r="B317" s="153" t="s">
        <v>345</v>
      </c>
      <c r="F317" s="265"/>
      <c r="G317" s="266"/>
      <c r="H317" s="224"/>
      <c r="I317" s="224"/>
      <c r="J317" s="248" t="s">
        <v>458</v>
      </c>
      <c r="K317" s="224"/>
      <c r="L317" s="224"/>
      <c r="M317" s="224"/>
      <c r="S317" s="161"/>
      <c r="AE317" s="270"/>
      <c r="AF317" s="270"/>
      <c r="AG317" s="270"/>
      <c r="AH317" s="270"/>
      <c r="AI317" s="270"/>
      <c r="AJ317" s="270"/>
      <c r="AK317" s="270"/>
      <c r="AL317" s="270"/>
      <c r="AM317" s="270"/>
      <c r="AN317" s="270"/>
      <c r="AO317" s="270"/>
      <c r="AP317" s="269"/>
      <c r="AQ317" s="269"/>
      <c r="AR317" s="269"/>
      <c r="AS317" s="269"/>
    </row>
    <row r="318" spans="1:45" ht="13.25" customHeight="1" x14ac:dyDescent="0.3">
      <c r="C318" s="224"/>
      <c r="D318" s="224"/>
      <c r="E318" s="224"/>
      <c r="F318" s="224"/>
      <c r="G318" s="224"/>
      <c r="H318" s="224"/>
      <c r="I318" s="224"/>
      <c r="J318" s="224"/>
      <c r="K318" s="224"/>
      <c r="L318" s="224"/>
      <c r="M318" s="224"/>
      <c r="S318" s="161"/>
      <c r="AE318" s="270"/>
      <c r="AF318" s="270"/>
      <c r="AG318" s="270"/>
      <c r="AH318" s="270"/>
      <c r="AI318" s="270"/>
      <c r="AJ318" s="270"/>
      <c r="AK318" s="270"/>
      <c r="AL318" s="270"/>
      <c r="AM318" s="270"/>
      <c r="AN318" s="270"/>
      <c r="AO318" s="270"/>
      <c r="AP318" s="269"/>
      <c r="AQ318" s="269"/>
      <c r="AR318" s="269"/>
      <c r="AS318" s="269"/>
    </row>
    <row r="319" spans="1:45" ht="13.25" customHeight="1" x14ac:dyDescent="0.3">
      <c r="A319" s="63">
        <f>+A316+0.01</f>
        <v>7.4399999999999977</v>
      </c>
      <c r="B319" s="153" t="s">
        <v>382</v>
      </c>
      <c r="E319" s="169"/>
      <c r="F319" s="169"/>
      <c r="G319" s="169"/>
      <c r="H319" s="169"/>
      <c r="I319" s="169"/>
      <c r="J319" s="169"/>
      <c r="K319" s="169"/>
      <c r="L319" s="169"/>
      <c r="M319" s="169"/>
      <c r="N319" s="169"/>
      <c r="O319" s="169"/>
      <c r="P319" s="169"/>
      <c r="S319" s="161"/>
    </row>
    <row r="320" spans="1:45" ht="13.25" customHeight="1" x14ac:dyDescent="0.3">
      <c r="B320" s="256" t="str">
        <f>CONCATENATE("APLICATIVO: SI ", A316,"  ES MAYOR A 1 MUESTRE ENCUESTADOR: HAY ",A316, " ADOLESCENTES INDAGUE SOBRE EL MAYOR")</f>
        <v>APLICATIVO: SI 7.43  ES MAYOR A 1 MUESTRE ENCUESTADOR: HAY 7.43 ADOLESCENTES INDAGUE SOBRE EL MAYOR</v>
      </c>
      <c r="C320" s="256"/>
      <c r="D320" s="256"/>
      <c r="E320" s="256"/>
      <c r="F320" s="256"/>
      <c r="G320" s="256"/>
      <c r="H320" s="256"/>
      <c r="I320" s="256"/>
      <c r="J320" s="256"/>
      <c r="K320" s="256"/>
      <c r="L320" s="256"/>
      <c r="M320" s="256"/>
      <c r="N320" s="256"/>
      <c r="O320" s="256"/>
      <c r="P320" s="256"/>
      <c r="Q320" s="256"/>
      <c r="S320" s="161"/>
    </row>
    <row r="321" spans="1:39" ht="13.25" customHeight="1" x14ac:dyDescent="0.3">
      <c r="B321" s="153" t="s">
        <v>366</v>
      </c>
      <c r="F321" s="265"/>
      <c r="G321" s="266"/>
      <c r="H321" s="170"/>
      <c r="I321" s="170"/>
      <c r="J321" s="170"/>
      <c r="K321" s="170"/>
      <c r="L321" s="170"/>
      <c r="M321" s="170"/>
      <c r="N321" s="170"/>
      <c r="O321" s="170"/>
      <c r="P321" s="170"/>
      <c r="S321" s="161"/>
    </row>
    <row r="322" spans="1:39" ht="13.25" customHeight="1" x14ac:dyDescent="0.3">
      <c r="E322" s="170"/>
      <c r="F322" s="170"/>
      <c r="G322" s="170"/>
      <c r="H322" s="170"/>
      <c r="I322" s="170"/>
      <c r="J322" s="170"/>
      <c r="K322" s="170"/>
      <c r="L322" s="170"/>
      <c r="M322" s="170"/>
      <c r="N322" s="170"/>
      <c r="O322" s="170"/>
      <c r="P322" s="170"/>
      <c r="S322" s="161"/>
    </row>
    <row r="323" spans="1:39" s="7" customFormat="1" ht="15.5" x14ac:dyDescent="0.35">
      <c r="B323" s="168" t="s">
        <v>460</v>
      </c>
      <c r="C323" s="71"/>
      <c r="D323" s="71"/>
      <c r="E323" s="71"/>
      <c r="F323" s="71"/>
      <c r="G323" s="71"/>
      <c r="H323" s="71"/>
      <c r="I323" s="71"/>
      <c r="J323" s="71"/>
      <c r="K323" s="71"/>
      <c r="L323" s="71"/>
      <c r="M323" s="71"/>
      <c r="N323" s="71"/>
      <c r="O323" s="71"/>
      <c r="P323" s="71"/>
      <c r="Q323" s="71"/>
      <c r="R323" s="71"/>
    </row>
    <row r="324" spans="1:39" s="151" customFormat="1" ht="13.25" customHeight="1" x14ac:dyDescent="0.25">
      <c r="A324" s="63"/>
      <c r="B324" s="258" t="str">
        <f>CONCATENATE(" APLICATIVO: SI 1.09+1.11 ES MAYOR A 0 CONTINUA CON ",A326," CASO CONTRARIO PASAR A ",A352)</f>
        <v xml:space="preserve"> APLICATIVO: SI 1.09+1.11 ES MAYOR A 0 CONTINUA CON 7.45 CASO CONTRARIO PASAR A 7.51</v>
      </c>
      <c r="C324" s="258"/>
      <c r="D324" s="258"/>
      <c r="E324" s="258"/>
      <c r="F324" s="258"/>
      <c r="G324" s="258"/>
      <c r="H324" s="258"/>
      <c r="I324" s="258"/>
      <c r="J324" s="258"/>
      <c r="K324" s="258"/>
      <c r="L324" s="258"/>
      <c r="M324" s="258"/>
      <c r="N324" s="258"/>
      <c r="O324" s="258"/>
      <c r="P324" s="258"/>
      <c r="Q324" s="258"/>
      <c r="R324" s="258"/>
      <c r="W324" s="232"/>
      <c r="X324" s="232"/>
      <c r="Y324" s="232"/>
      <c r="Z324" s="232"/>
      <c r="AA324" s="232"/>
    </row>
    <row r="325" spans="1:39" s="5" customFormat="1" ht="14" customHeight="1" x14ac:dyDescent="0.25">
      <c r="A325" s="63"/>
      <c r="B325" s="149" t="s">
        <v>463</v>
      </c>
      <c r="C325" s="208"/>
      <c r="D325" s="208"/>
      <c r="E325" s="208"/>
      <c r="F325" s="208"/>
      <c r="G325" s="208"/>
      <c r="H325" s="208"/>
      <c r="I325" s="208"/>
      <c r="J325" s="208"/>
      <c r="K325" s="208"/>
      <c r="L325" s="208"/>
      <c r="M325" s="208"/>
      <c r="N325" s="208"/>
      <c r="O325" s="208"/>
      <c r="P325" s="208"/>
    </row>
    <row r="326" spans="1:39" s="151" customFormat="1" ht="14.5" x14ac:dyDescent="0.35">
      <c r="A326" s="63">
        <f>+A319+0.01</f>
        <v>7.4499999999999975</v>
      </c>
      <c r="B326" s="253" t="s">
        <v>370</v>
      </c>
      <c r="C326" s="253"/>
      <c r="D326" s="253"/>
      <c r="E326" s="253"/>
      <c r="F326" s="253"/>
      <c r="G326" s="253"/>
      <c r="H326" s="253"/>
      <c r="I326" s="253"/>
      <c r="J326" s="253"/>
      <c r="K326" s="253"/>
      <c r="L326" s="253"/>
      <c r="M326" s="253"/>
      <c r="N326" s="253"/>
      <c r="O326" s="253"/>
      <c r="P326" s="253"/>
      <c r="Q326" s="253"/>
      <c r="R326" s="253"/>
      <c r="S326" s="167"/>
      <c r="U326" s="167"/>
      <c r="V326" s="167"/>
      <c r="W326" s="167"/>
      <c r="X326" s="232"/>
      <c r="Y326" s="232"/>
      <c r="Z326" s="232"/>
      <c r="AA326" s="232"/>
    </row>
    <row r="327" spans="1:39" s="151" customFormat="1" ht="14.5" x14ac:dyDescent="0.35">
      <c r="A327" s="63"/>
      <c r="B327" s="253"/>
      <c r="C327" s="253"/>
      <c r="D327" s="253"/>
      <c r="E327" s="253"/>
      <c r="F327" s="253"/>
      <c r="G327" s="253"/>
      <c r="H327" s="253"/>
      <c r="I327" s="253"/>
      <c r="J327" s="253"/>
      <c r="K327" s="253"/>
      <c r="L327" s="253"/>
      <c r="M327" s="253"/>
      <c r="N327" s="253"/>
      <c r="O327" s="253"/>
      <c r="P327" s="253"/>
      <c r="Q327" s="253"/>
      <c r="R327" s="253"/>
      <c r="S327" s="167"/>
      <c r="T327" s="167"/>
      <c r="U327" s="167"/>
      <c r="V327" s="167"/>
      <c r="W327" s="167"/>
      <c r="X327" s="232"/>
      <c r="Y327" s="232"/>
      <c r="Z327" s="232"/>
      <c r="AA327" s="232"/>
    </row>
    <row r="328" spans="1:39" s="151" customFormat="1" ht="11.5" x14ac:dyDescent="0.25">
      <c r="A328" s="63"/>
      <c r="B328" s="10">
        <v>1</v>
      </c>
      <c r="C328" s="225" t="s">
        <v>2</v>
      </c>
      <c r="D328" s="12" t="s">
        <v>13</v>
      </c>
      <c r="E328" s="12"/>
      <c r="F328" s="12"/>
      <c r="G328" s="12"/>
      <c r="H328" s="13"/>
      <c r="I328" s="5"/>
      <c r="J328" s="5"/>
      <c r="K328" s="5"/>
      <c r="L328" s="5"/>
      <c r="M328" s="5"/>
      <c r="N328" s="5"/>
      <c r="O328" s="5"/>
      <c r="P328" s="232"/>
      <c r="Q328" s="232"/>
      <c r="R328" s="232"/>
      <c r="S328" s="232"/>
      <c r="T328" s="232"/>
      <c r="U328" s="232"/>
      <c r="V328" s="232"/>
      <c r="W328" s="232"/>
      <c r="X328" s="232"/>
      <c r="Y328" s="232"/>
      <c r="Z328" s="232"/>
      <c r="AA328" s="232"/>
    </row>
    <row r="329" spans="1:39" s="151" customFormat="1" ht="11.5" x14ac:dyDescent="0.25">
      <c r="A329" s="63"/>
      <c r="B329" s="10">
        <v>2</v>
      </c>
      <c r="C329" s="225" t="s">
        <v>2</v>
      </c>
      <c r="D329" s="12" t="s">
        <v>0</v>
      </c>
      <c r="E329" s="12" t="s">
        <v>3</v>
      </c>
      <c r="F329" s="79">
        <f>+A338</f>
        <v>7.4799999999999969</v>
      </c>
      <c r="G329" s="12"/>
      <c r="H329" s="13"/>
      <c r="I329" s="5"/>
      <c r="J329" s="5"/>
      <c r="K329" s="5"/>
      <c r="L329" s="5"/>
      <c r="M329" s="5"/>
      <c r="N329" s="5"/>
      <c r="O329" s="5"/>
      <c r="P329" s="232"/>
      <c r="Q329" s="232"/>
      <c r="R329" s="232"/>
      <c r="S329" s="232"/>
      <c r="T329" s="232"/>
      <c r="U329" s="232"/>
      <c r="V329" s="232"/>
      <c r="W329" s="232"/>
      <c r="X329" s="232"/>
      <c r="Y329" s="232"/>
      <c r="Z329" s="232"/>
      <c r="AA329" s="232"/>
    </row>
    <row r="330" spans="1:39" s="151" customFormat="1" ht="11.5" x14ac:dyDescent="0.25">
      <c r="A330" s="63"/>
      <c r="B330" s="5"/>
      <c r="C330" s="226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232"/>
      <c r="Q330" s="232"/>
      <c r="R330" s="232"/>
      <c r="S330" s="232"/>
      <c r="T330" s="232"/>
      <c r="U330" s="232"/>
      <c r="V330" s="232"/>
      <c r="W330" s="232"/>
      <c r="X330" s="232"/>
      <c r="Y330" s="232"/>
      <c r="Z330" s="232"/>
      <c r="AA330" s="232"/>
    </row>
    <row r="331" spans="1:39" s="151" customFormat="1" ht="13" customHeight="1" x14ac:dyDescent="0.25">
      <c r="A331" s="63">
        <f>+A326+0.01</f>
        <v>7.4599999999999973</v>
      </c>
      <c r="B331" s="5" t="s">
        <v>367</v>
      </c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5"/>
      <c r="O331" s="5"/>
      <c r="P331" s="232"/>
      <c r="Q331" s="232"/>
      <c r="R331" s="232"/>
      <c r="S331" s="232"/>
      <c r="T331" s="232"/>
      <c r="U331" s="232"/>
      <c r="V331" s="232"/>
      <c r="W331" s="232"/>
      <c r="X331" s="232"/>
      <c r="Y331" s="232"/>
      <c r="Z331" s="232"/>
      <c r="AA331" s="232"/>
      <c r="AB331" s="232"/>
      <c r="AC331" s="232"/>
      <c r="AD331" s="232"/>
      <c r="AE331" s="232"/>
      <c r="AF331" s="232"/>
      <c r="AG331" s="232"/>
      <c r="AH331" s="232"/>
      <c r="AI331" s="232"/>
      <c r="AJ331" s="232"/>
      <c r="AK331" s="232"/>
      <c r="AL331" s="232"/>
      <c r="AM331" s="232"/>
    </row>
    <row r="332" spans="1:39" s="151" customFormat="1" ht="13" x14ac:dyDescent="0.3">
      <c r="A332" s="63"/>
      <c r="B332" s="153" t="s">
        <v>368</v>
      </c>
      <c r="C332" s="153"/>
      <c r="D332" s="153"/>
      <c r="E332" s="153"/>
      <c r="F332" s="265"/>
      <c r="G332" s="266"/>
      <c r="H332" s="224"/>
      <c r="I332" s="224"/>
      <c r="J332" s="248" t="s">
        <v>461</v>
      </c>
      <c r="K332" s="224"/>
      <c r="L332" s="224"/>
      <c r="M332" s="224"/>
      <c r="N332" s="153"/>
      <c r="O332" s="153"/>
      <c r="P332" s="153"/>
      <c r="Q332" s="153"/>
      <c r="R332" s="153"/>
      <c r="S332" s="161"/>
      <c r="T332" s="153"/>
      <c r="U332" s="153"/>
      <c r="V332" s="153"/>
      <c r="W332" s="153"/>
      <c r="X332" s="232"/>
      <c r="Y332" s="232"/>
      <c r="Z332" s="232"/>
      <c r="AA332" s="232"/>
    </row>
    <row r="333" spans="1:39" s="151" customFormat="1" ht="11.5" x14ac:dyDescent="0.25">
      <c r="A333" s="63"/>
      <c r="B333" s="5"/>
      <c r="C333" s="103"/>
      <c r="D333" s="103"/>
      <c r="E333" s="103"/>
      <c r="F333" s="103"/>
      <c r="G333" s="103"/>
      <c r="H333" s="103"/>
      <c r="I333" s="103"/>
      <c r="J333" s="103"/>
      <c r="K333" s="103"/>
      <c r="L333" s="103"/>
      <c r="M333" s="103"/>
      <c r="N333" s="5"/>
      <c r="O333" s="5"/>
      <c r="P333" s="232"/>
      <c r="Q333" s="232"/>
      <c r="R333" s="232"/>
    </row>
    <row r="334" spans="1:39" s="151" customFormat="1" ht="11.5" x14ac:dyDescent="0.25">
      <c r="A334" s="63">
        <f>+A331+0.01</f>
        <v>7.4699999999999971</v>
      </c>
      <c r="B334" s="5" t="s">
        <v>400</v>
      </c>
      <c r="C334" s="5"/>
      <c r="D334" s="5"/>
      <c r="E334" s="237"/>
      <c r="F334" s="237"/>
      <c r="G334" s="237"/>
      <c r="H334" s="237"/>
      <c r="I334" s="237"/>
      <c r="J334" s="237"/>
      <c r="K334" s="237"/>
      <c r="L334" s="237"/>
      <c r="M334" s="237"/>
      <c r="N334" s="237"/>
      <c r="O334" s="237"/>
      <c r="P334" s="232"/>
      <c r="Q334" s="232"/>
      <c r="R334" s="232"/>
    </row>
    <row r="335" spans="1:39" ht="13.25" customHeight="1" x14ac:dyDescent="0.3">
      <c r="B335" s="5" t="str">
        <f>CONCATENATE("APLICATIVO: SI ", A331,"  ES MAYOR A 1 MUESTRE ENCUESTADOR: HAY ",A331, " NA INDAGUE SOBRE LA MAYOR")</f>
        <v>APLICATIVO: SI 7.46  ES MAYOR A 1 MUESTRE ENCUESTADOR: HAY 7.46 NA INDAGUE SOBRE LA MAYOR</v>
      </c>
      <c r="C335" s="103"/>
      <c r="D335" s="103"/>
      <c r="E335" s="103"/>
      <c r="F335" s="103"/>
      <c r="G335" s="103"/>
      <c r="H335" s="103"/>
      <c r="I335" s="103"/>
      <c r="J335" s="103"/>
      <c r="K335" s="103"/>
      <c r="L335" s="103"/>
      <c r="M335" s="103"/>
      <c r="N335" s="5"/>
      <c r="O335" s="5"/>
      <c r="P335" s="5"/>
      <c r="Q335" s="5"/>
      <c r="R335" s="5"/>
      <c r="S335" s="161"/>
    </row>
    <row r="336" spans="1:39" s="151" customFormat="1" ht="11.5" x14ac:dyDescent="0.25">
      <c r="A336" s="63"/>
      <c r="B336" s="5" t="s">
        <v>366</v>
      </c>
      <c r="C336" s="5"/>
      <c r="D336" s="5"/>
      <c r="E336" s="5"/>
      <c r="F336" s="267"/>
      <c r="G336" s="268"/>
      <c r="H336" s="164"/>
      <c r="I336" s="164"/>
      <c r="J336" s="164"/>
      <c r="K336" s="164"/>
      <c r="L336" s="164"/>
      <c r="M336" s="164"/>
      <c r="N336" s="164"/>
      <c r="O336" s="164"/>
      <c r="P336" s="232"/>
      <c r="Q336" s="232"/>
      <c r="R336" s="232"/>
    </row>
    <row r="337" spans="1:55" s="151" customFormat="1" ht="11.5" x14ac:dyDescent="0.25">
      <c r="A337" s="63"/>
      <c r="B337" s="232"/>
      <c r="C337" s="232"/>
      <c r="D337" s="232"/>
      <c r="E337" s="232"/>
      <c r="F337" s="232"/>
      <c r="G337" s="232"/>
      <c r="H337" s="232"/>
      <c r="I337" s="232"/>
      <c r="J337" s="232"/>
      <c r="K337" s="232"/>
      <c r="L337" s="232"/>
      <c r="M337" s="232"/>
      <c r="N337" s="232"/>
      <c r="O337" s="232"/>
      <c r="P337" s="232"/>
      <c r="Q337" s="232"/>
      <c r="R337" s="232"/>
    </row>
    <row r="338" spans="1:55" s="151" customFormat="1" ht="11.5" x14ac:dyDescent="0.25">
      <c r="A338" s="63">
        <f>+A334+0.01</f>
        <v>7.4799999999999969</v>
      </c>
      <c r="B338" s="253" t="s">
        <v>395</v>
      </c>
      <c r="C338" s="253"/>
      <c r="D338" s="253"/>
      <c r="E338" s="253"/>
      <c r="F338" s="253"/>
      <c r="G338" s="253"/>
      <c r="H338" s="253"/>
      <c r="I338" s="253"/>
      <c r="J338" s="253"/>
      <c r="K338" s="253"/>
      <c r="L338" s="253"/>
      <c r="M338" s="253"/>
      <c r="N338" s="253"/>
      <c r="O338" s="253"/>
      <c r="P338" s="253"/>
      <c r="Q338" s="253"/>
      <c r="R338" s="253"/>
      <c r="S338" s="232"/>
      <c r="T338" s="232"/>
      <c r="U338" s="232"/>
      <c r="V338" s="232"/>
      <c r="W338" s="232"/>
      <c r="X338" s="232"/>
      <c r="Y338" s="232"/>
      <c r="Z338" s="232"/>
      <c r="AA338" s="232"/>
      <c r="AM338" s="275"/>
      <c r="AN338" s="275"/>
      <c r="AO338" s="275"/>
      <c r="AP338" s="275"/>
      <c r="AQ338" s="275"/>
      <c r="AR338" s="275"/>
      <c r="AS338" s="275"/>
      <c r="AT338" s="275"/>
      <c r="AU338" s="275"/>
      <c r="AV338" s="275"/>
      <c r="AW338" s="275"/>
      <c r="AX338" s="275"/>
      <c r="AY338" s="275"/>
      <c r="AZ338" s="275"/>
      <c r="BA338" s="275"/>
      <c r="BB338" s="275"/>
      <c r="BC338" s="275"/>
    </row>
    <row r="339" spans="1:55" s="151" customFormat="1" ht="11.5" x14ac:dyDescent="0.25">
      <c r="A339" s="63"/>
      <c r="B339" s="253"/>
      <c r="C339" s="253"/>
      <c r="D339" s="253"/>
      <c r="E339" s="253"/>
      <c r="F339" s="253"/>
      <c r="G339" s="253"/>
      <c r="H339" s="253"/>
      <c r="I339" s="253"/>
      <c r="J339" s="253"/>
      <c r="K339" s="253"/>
      <c r="L339" s="253"/>
      <c r="M339" s="253"/>
      <c r="N339" s="253"/>
      <c r="O339" s="253"/>
      <c r="P339" s="253"/>
      <c r="Q339" s="253"/>
      <c r="R339" s="253"/>
      <c r="S339" s="232"/>
      <c r="T339" s="232"/>
      <c r="U339" s="232"/>
      <c r="V339" s="232"/>
      <c r="W339" s="232"/>
      <c r="X339" s="232"/>
      <c r="Y339" s="232"/>
      <c r="Z339" s="232"/>
      <c r="AA339" s="232"/>
      <c r="AM339" s="275"/>
      <c r="AN339" s="275"/>
      <c r="AO339" s="275"/>
      <c r="AP339" s="275"/>
      <c r="AQ339" s="275"/>
      <c r="AR339" s="275"/>
      <c r="AS339" s="275"/>
      <c r="AT339" s="275"/>
      <c r="AU339" s="275"/>
      <c r="AV339" s="275"/>
      <c r="AW339" s="275"/>
      <c r="AX339" s="275"/>
      <c r="AY339" s="275"/>
      <c r="AZ339" s="275"/>
      <c r="BA339" s="275"/>
      <c r="BB339" s="275"/>
      <c r="BC339" s="275"/>
    </row>
    <row r="340" spans="1:55" s="151" customFormat="1" ht="11.5" x14ac:dyDescent="0.25">
      <c r="A340" s="63"/>
      <c r="B340" s="10">
        <v>1</v>
      </c>
      <c r="C340" s="225" t="s">
        <v>2</v>
      </c>
      <c r="D340" s="12" t="s">
        <v>13</v>
      </c>
      <c r="E340" s="12"/>
      <c r="F340" s="12"/>
      <c r="G340" s="12"/>
      <c r="H340" s="13"/>
      <c r="I340" s="5"/>
      <c r="J340" s="5"/>
      <c r="K340" s="5"/>
      <c r="L340" s="5"/>
      <c r="M340" s="5"/>
      <c r="N340" s="5"/>
      <c r="O340" s="5"/>
      <c r="P340" s="232"/>
      <c r="Q340" s="232"/>
      <c r="R340" s="232"/>
      <c r="S340" s="232"/>
      <c r="T340" s="232"/>
      <c r="U340" s="232"/>
      <c r="V340" s="232"/>
      <c r="W340" s="232"/>
      <c r="X340" s="232"/>
      <c r="Y340" s="232"/>
      <c r="Z340" s="232"/>
      <c r="AA340" s="232"/>
      <c r="AM340" s="275"/>
      <c r="AN340" s="275"/>
      <c r="AO340" s="275"/>
      <c r="AP340" s="275"/>
      <c r="AQ340" s="275"/>
      <c r="AR340" s="275"/>
      <c r="AS340" s="275"/>
      <c r="AT340" s="275"/>
      <c r="AU340" s="275"/>
      <c r="AV340" s="275"/>
      <c r="AW340" s="275"/>
      <c r="AX340" s="275"/>
      <c r="AY340" s="275"/>
      <c r="AZ340" s="275"/>
      <c r="BA340" s="275"/>
      <c r="BB340" s="275"/>
      <c r="BC340" s="275"/>
    </row>
    <row r="341" spans="1:55" s="151" customFormat="1" ht="11.5" x14ac:dyDescent="0.25">
      <c r="A341" s="63"/>
      <c r="B341" s="10">
        <v>2</v>
      </c>
      <c r="C341" s="225" t="s">
        <v>2</v>
      </c>
      <c r="D341" s="12" t="s">
        <v>0</v>
      </c>
      <c r="E341" s="12"/>
      <c r="F341" s="12" t="s">
        <v>3</v>
      </c>
      <c r="G341" s="79">
        <f>+A352</f>
        <v>7.5099999999999962</v>
      </c>
      <c r="H341" s="13"/>
      <c r="I341" s="5"/>
      <c r="J341" s="5"/>
      <c r="K341" s="5"/>
      <c r="L341" s="5"/>
      <c r="M341" s="5"/>
      <c r="N341" s="5"/>
      <c r="O341" s="5"/>
      <c r="P341" s="232"/>
      <c r="Q341" s="232"/>
      <c r="R341" s="232"/>
      <c r="S341" s="232"/>
      <c r="T341" s="232"/>
      <c r="U341" s="232"/>
      <c r="V341" s="232"/>
      <c r="W341" s="232"/>
      <c r="X341" s="232"/>
      <c r="Y341" s="232"/>
      <c r="Z341" s="232"/>
      <c r="AA341" s="232"/>
    </row>
    <row r="342" spans="1:55" s="151" customFormat="1" ht="11.5" x14ac:dyDescent="0.25">
      <c r="A342" s="63"/>
      <c r="B342" s="5"/>
      <c r="C342" s="226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232"/>
      <c r="Q342" s="232"/>
      <c r="R342" s="232"/>
      <c r="S342" s="232"/>
      <c r="T342" s="232"/>
      <c r="U342" s="232"/>
      <c r="V342" s="232"/>
      <c r="W342" s="232"/>
      <c r="X342" s="232"/>
      <c r="Y342" s="232"/>
      <c r="Z342" s="232"/>
      <c r="AA342" s="232"/>
    </row>
    <row r="343" spans="1:55" s="151" customFormat="1" ht="11.5" x14ac:dyDescent="0.25">
      <c r="A343" s="63">
        <f>+A338+0.01</f>
        <v>7.4899999999999967</v>
      </c>
      <c r="B343" s="5" t="s">
        <v>367</v>
      </c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5"/>
      <c r="O343" s="5"/>
      <c r="P343" s="232"/>
      <c r="Q343" s="232"/>
      <c r="R343" s="232"/>
      <c r="S343" s="232"/>
      <c r="T343" s="232"/>
      <c r="U343" s="232"/>
      <c r="V343" s="232"/>
      <c r="W343" s="232"/>
      <c r="X343" s="232"/>
      <c r="Y343" s="232"/>
      <c r="Z343" s="232"/>
      <c r="AA343" s="232"/>
    </row>
    <row r="344" spans="1:55" s="151" customFormat="1" ht="13" customHeight="1" x14ac:dyDescent="0.3">
      <c r="A344" s="63"/>
      <c r="B344" s="153" t="s">
        <v>368</v>
      </c>
      <c r="C344" s="153"/>
      <c r="D344" s="153"/>
      <c r="E344" s="153"/>
      <c r="F344" s="265"/>
      <c r="G344" s="266"/>
      <c r="H344" s="224"/>
      <c r="I344" s="224"/>
      <c r="J344" s="248" t="s">
        <v>462</v>
      </c>
      <c r="K344" s="224"/>
      <c r="L344" s="224"/>
      <c r="M344" s="224"/>
      <c r="N344" s="153"/>
      <c r="O344" s="153"/>
      <c r="P344" s="153"/>
      <c r="Q344" s="153"/>
      <c r="R344" s="153"/>
      <c r="S344" s="161"/>
      <c r="T344" s="153"/>
      <c r="U344" s="153"/>
      <c r="V344" s="153"/>
      <c r="W344" s="153"/>
      <c r="X344" s="232"/>
      <c r="Y344" s="232"/>
      <c r="Z344" s="232"/>
      <c r="AA344" s="232"/>
      <c r="AB344" s="232"/>
      <c r="AC344" s="232"/>
      <c r="AD344" s="232"/>
      <c r="AE344" s="232"/>
      <c r="AF344" s="232"/>
      <c r="AG344" s="232"/>
      <c r="AH344" s="232"/>
      <c r="AI344" s="232"/>
      <c r="AJ344" s="232"/>
      <c r="AK344" s="232"/>
      <c r="AL344" s="232"/>
      <c r="AM344" s="232"/>
    </row>
    <row r="345" spans="1:55" s="151" customFormat="1" ht="11.5" x14ac:dyDescent="0.25">
      <c r="A345" s="63"/>
      <c r="B345" s="5"/>
      <c r="C345" s="103"/>
      <c r="D345" s="103"/>
      <c r="E345" s="103"/>
      <c r="F345" s="103"/>
      <c r="G345" s="103"/>
      <c r="H345" s="103"/>
      <c r="I345" s="103"/>
      <c r="J345" s="103"/>
      <c r="K345" s="103"/>
      <c r="L345" s="103"/>
      <c r="M345" s="103"/>
      <c r="N345" s="5"/>
      <c r="O345" s="5"/>
      <c r="P345" s="232"/>
      <c r="Q345" s="232"/>
      <c r="R345" s="232"/>
      <c r="S345" s="232"/>
      <c r="T345" s="232"/>
      <c r="U345" s="232"/>
      <c r="V345" s="232"/>
      <c r="W345" s="232"/>
      <c r="X345" s="232"/>
      <c r="Y345" s="232"/>
      <c r="Z345" s="232"/>
      <c r="AA345" s="232"/>
    </row>
    <row r="346" spans="1:55" s="151" customFormat="1" ht="15" customHeight="1" x14ac:dyDescent="0.25">
      <c r="A346" s="63">
        <f>+A343+0.01</f>
        <v>7.4999999999999964</v>
      </c>
      <c r="B346" s="5" t="s">
        <v>374</v>
      </c>
      <c r="C346" s="5"/>
      <c r="D346" s="5"/>
      <c r="E346" s="237"/>
      <c r="F346" s="237"/>
      <c r="G346" s="237"/>
      <c r="H346" s="237"/>
      <c r="I346" s="237"/>
      <c r="J346" s="237"/>
      <c r="K346" s="237"/>
      <c r="L346" s="237"/>
      <c r="M346" s="237"/>
      <c r="N346" s="237"/>
      <c r="O346" s="237"/>
      <c r="P346" s="232"/>
      <c r="Q346" s="232"/>
      <c r="R346" s="232"/>
      <c r="S346" s="232"/>
      <c r="T346" s="232"/>
      <c r="U346" s="232"/>
      <c r="V346" s="232"/>
      <c r="W346" s="232"/>
      <c r="X346" s="232"/>
      <c r="Y346" s="232"/>
      <c r="Z346" s="232"/>
      <c r="AA346" s="232"/>
    </row>
    <row r="347" spans="1:55" ht="13.25" customHeight="1" x14ac:dyDescent="0.3">
      <c r="B347" s="5" t="str">
        <f>CONCATENATE("APLICATIVO: SI ", A343,"  ES MAYOR A 1 MUESTRE ENCUESTADOR: HAY ",A343, " NA INDAGUE SOBRE LA MAYOR")</f>
        <v>APLICATIVO: SI 7.49  ES MAYOR A 1 MUESTRE ENCUESTADOR: HAY 7.49 NA INDAGUE SOBRE LA MAYOR</v>
      </c>
      <c r="C347" s="103"/>
      <c r="D347" s="103"/>
      <c r="E347" s="103"/>
      <c r="F347" s="103"/>
      <c r="G347" s="103"/>
      <c r="H347" s="103"/>
      <c r="I347" s="103"/>
      <c r="J347" s="103"/>
      <c r="K347" s="103"/>
      <c r="L347" s="103"/>
      <c r="M347" s="103"/>
      <c r="N347" s="5"/>
      <c r="O347" s="5"/>
      <c r="P347" s="5"/>
      <c r="Q347" s="5"/>
      <c r="R347" s="5"/>
      <c r="S347" s="161"/>
    </row>
    <row r="348" spans="1:55" s="151" customFormat="1" ht="15" customHeight="1" x14ac:dyDescent="0.25">
      <c r="A348" s="63"/>
      <c r="B348" s="5" t="s">
        <v>366</v>
      </c>
      <c r="C348" s="5"/>
      <c r="D348" s="5"/>
      <c r="E348" s="5"/>
      <c r="F348" s="267"/>
      <c r="G348" s="268"/>
      <c r="H348" s="164"/>
      <c r="I348" s="164"/>
      <c r="J348" s="164"/>
      <c r="K348" s="164"/>
      <c r="L348" s="164"/>
      <c r="M348" s="164"/>
      <c r="N348" s="164"/>
      <c r="O348" s="164"/>
      <c r="P348" s="232"/>
      <c r="Q348" s="232"/>
      <c r="R348" s="232"/>
      <c r="S348" s="232"/>
      <c r="T348" s="232"/>
      <c r="U348" s="232"/>
      <c r="V348" s="232"/>
      <c r="W348" s="232"/>
      <c r="X348" s="232"/>
      <c r="Y348" s="232"/>
      <c r="Z348" s="232"/>
      <c r="AA348" s="232"/>
    </row>
    <row r="349" spans="1:55" s="151" customFormat="1" ht="15" customHeight="1" x14ac:dyDescent="0.25">
      <c r="A349" s="63"/>
      <c r="B349" s="5"/>
      <c r="C349" s="5"/>
      <c r="D349" s="5"/>
      <c r="E349" s="5"/>
      <c r="F349" s="15"/>
      <c r="G349" s="15"/>
      <c r="H349" s="164"/>
      <c r="I349" s="164"/>
      <c r="J349" s="164"/>
      <c r="K349" s="164"/>
      <c r="L349" s="164"/>
      <c r="M349" s="164"/>
      <c r="N349" s="164"/>
      <c r="O349" s="164"/>
      <c r="P349" s="232"/>
      <c r="Q349" s="232"/>
      <c r="R349" s="232"/>
      <c r="S349" s="232"/>
      <c r="T349" s="232"/>
      <c r="U349" s="232"/>
      <c r="V349" s="232"/>
      <c r="W349" s="232"/>
      <c r="X349" s="232"/>
      <c r="Y349" s="232"/>
      <c r="Z349" s="232"/>
      <c r="AA349" s="232"/>
    </row>
    <row r="350" spans="1:55" s="151" customFormat="1" ht="13.25" customHeight="1" x14ac:dyDescent="0.25">
      <c r="A350" s="63"/>
      <c r="B350" s="258" t="str">
        <f>CONCATENATE(" APLICATIVO: SI 1.08+1.10 ES MAYOR A 0 CONTINUA CON ",A352," CASO CONTRARIO PASAR A SECCION 9 ")</f>
        <v xml:space="preserve"> APLICATIVO: SI 1.08+1.10 ES MAYOR A 0 CONTINUA CON 7.51 CASO CONTRARIO PASAR A SECCION 9 </v>
      </c>
      <c r="C350" s="258"/>
      <c r="D350" s="258"/>
      <c r="E350" s="258"/>
      <c r="F350" s="258"/>
      <c r="G350" s="258"/>
      <c r="H350" s="258"/>
      <c r="I350" s="258"/>
      <c r="J350" s="258"/>
      <c r="K350" s="258"/>
      <c r="L350" s="258"/>
      <c r="M350" s="258"/>
      <c r="N350" s="258"/>
      <c r="O350" s="258"/>
      <c r="P350" s="258"/>
      <c r="Q350" s="258"/>
      <c r="R350" s="258"/>
      <c r="W350" s="232"/>
      <c r="X350" s="232"/>
      <c r="Y350" s="232"/>
      <c r="Z350" s="232"/>
      <c r="AA350" s="232"/>
    </row>
    <row r="351" spans="1:55" s="5" customFormat="1" ht="14" customHeight="1" x14ac:dyDescent="0.25">
      <c r="A351" s="63"/>
      <c r="B351" s="149" t="s">
        <v>464</v>
      </c>
      <c r="C351" s="208"/>
      <c r="D351" s="208"/>
      <c r="E351" s="208"/>
      <c r="F351" s="208"/>
      <c r="G351" s="208"/>
      <c r="H351" s="208"/>
      <c r="I351" s="208"/>
      <c r="J351" s="208"/>
      <c r="K351" s="208"/>
      <c r="L351" s="208"/>
      <c r="M351" s="208"/>
      <c r="N351" s="208"/>
      <c r="O351" s="208"/>
      <c r="P351" s="208"/>
    </row>
    <row r="352" spans="1:55" s="151" customFormat="1" ht="14.5" x14ac:dyDescent="0.35">
      <c r="A352" s="63">
        <f>+A346+0.01</f>
        <v>7.5099999999999962</v>
      </c>
      <c r="B352" s="253" t="s">
        <v>371</v>
      </c>
      <c r="C352" s="253"/>
      <c r="D352" s="253"/>
      <c r="E352" s="253"/>
      <c r="F352" s="253"/>
      <c r="G352" s="253"/>
      <c r="H352" s="253"/>
      <c r="I352" s="253"/>
      <c r="J352" s="253"/>
      <c r="K352" s="253"/>
      <c r="L352" s="253"/>
      <c r="M352" s="253"/>
      <c r="N352" s="253"/>
      <c r="O352" s="253"/>
      <c r="P352" s="253"/>
      <c r="Q352" s="253"/>
      <c r="R352" s="175"/>
      <c r="S352" s="167"/>
      <c r="T352" s="167"/>
      <c r="U352" s="167"/>
      <c r="V352" s="167"/>
      <c r="W352" s="167"/>
      <c r="X352" s="232"/>
      <c r="Y352" s="232"/>
      <c r="Z352" s="232"/>
      <c r="AA352" s="232"/>
    </row>
    <row r="353" spans="1:55" s="151" customFormat="1" ht="11.5" x14ac:dyDescent="0.25">
      <c r="A353" s="63"/>
      <c r="B353" s="253"/>
      <c r="C353" s="253"/>
      <c r="D353" s="253"/>
      <c r="E353" s="253"/>
      <c r="F353" s="253"/>
      <c r="G353" s="253"/>
      <c r="H353" s="253"/>
      <c r="I353" s="253"/>
      <c r="J353" s="253"/>
      <c r="K353" s="253"/>
      <c r="L353" s="253"/>
      <c r="M353" s="253"/>
      <c r="N353" s="253"/>
      <c r="O353" s="253"/>
      <c r="P353" s="253"/>
      <c r="Q353" s="253"/>
      <c r="R353" s="232"/>
      <c r="S353" s="232"/>
      <c r="T353" s="232"/>
      <c r="U353" s="232"/>
      <c r="V353" s="232"/>
      <c r="W353" s="232"/>
      <c r="X353" s="232"/>
      <c r="Y353" s="232"/>
      <c r="Z353" s="232"/>
      <c r="AA353" s="232"/>
    </row>
    <row r="354" spans="1:55" s="151" customFormat="1" ht="11.5" x14ac:dyDescent="0.25">
      <c r="A354" s="63"/>
      <c r="B354" s="10">
        <v>1</v>
      </c>
      <c r="C354" s="225" t="s">
        <v>2</v>
      </c>
      <c r="D354" s="12" t="s">
        <v>13</v>
      </c>
      <c r="E354" s="12"/>
      <c r="F354" s="12"/>
      <c r="G354" s="12"/>
      <c r="H354" s="13"/>
      <c r="I354" s="5"/>
      <c r="J354" s="5"/>
      <c r="K354" s="5"/>
      <c r="L354" s="5"/>
      <c r="M354" s="5"/>
      <c r="N354" s="5"/>
      <c r="O354" s="5"/>
      <c r="P354" s="232"/>
      <c r="Q354" s="232"/>
      <c r="R354" s="232"/>
      <c r="S354" s="232"/>
      <c r="T354" s="232"/>
      <c r="U354" s="232"/>
      <c r="V354" s="232"/>
      <c r="W354" s="232"/>
      <c r="X354" s="232"/>
      <c r="Y354" s="232"/>
      <c r="Z354" s="232"/>
      <c r="AA354" s="232"/>
    </row>
    <row r="355" spans="1:55" s="151" customFormat="1" ht="11.5" x14ac:dyDescent="0.25">
      <c r="A355" s="63"/>
      <c r="B355" s="10">
        <v>2</v>
      </c>
      <c r="C355" s="225" t="s">
        <v>2</v>
      </c>
      <c r="D355" s="12" t="s">
        <v>0</v>
      </c>
      <c r="E355" s="12" t="s">
        <v>1</v>
      </c>
      <c r="F355" s="79">
        <f>+A364</f>
        <v>7.5399999999999956</v>
      </c>
      <c r="G355" s="12"/>
      <c r="H355" s="13"/>
      <c r="I355" s="5"/>
      <c r="J355" s="5"/>
      <c r="K355" s="5"/>
      <c r="L355" s="5"/>
      <c r="M355" s="5"/>
      <c r="N355" s="5"/>
      <c r="O355" s="5"/>
      <c r="P355" s="232"/>
      <c r="Q355" s="232"/>
      <c r="R355" s="232"/>
      <c r="S355" s="232"/>
      <c r="T355" s="232"/>
      <c r="U355" s="232"/>
      <c r="V355" s="232"/>
      <c r="W355" s="232"/>
      <c r="X355" s="232"/>
      <c r="Y355" s="232"/>
      <c r="Z355" s="232"/>
      <c r="AA355" s="232"/>
    </row>
    <row r="356" spans="1:55" s="151" customFormat="1" ht="11.5" x14ac:dyDescent="0.25">
      <c r="A356" s="63"/>
      <c r="B356" s="5"/>
      <c r="C356" s="226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232"/>
      <c r="Q356" s="232"/>
      <c r="R356" s="232"/>
      <c r="S356" s="232"/>
      <c r="T356" s="232"/>
      <c r="U356" s="232"/>
      <c r="V356" s="232"/>
      <c r="W356" s="232"/>
      <c r="X356" s="232"/>
      <c r="Y356" s="232"/>
      <c r="Z356" s="232"/>
      <c r="AA356" s="232"/>
    </row>
    <row r="357" spans="1:55" s="151" customFormat="1" ht="13" customHeight="1" x14ac:dyDescent="0.25">
      <c r="A357" s="63">
        <f>+A352+0.01</f>
        <v>7.519999999999996</v>
      </c>
      <c r="B357" s="5" t="s">
        <v>344</v>
      </c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5"/>
      <c r="O357" s="5"/>
      <c r="P357" s="232"/>
      <c r="Q357" s="232"/>
      <c r="R357" s="232"/>
      <c r="S357" s="232"/>
      <c r="T357" s="232"/>
      <c r="U357" s="232"/>
      <c r="V357" s="232"/>
      <c r="W357" s="232"/>
      <c r="X357" s="232"/>
      <c r="Y357" s="232"/>
      <c r="Z357" s="232"/>
      <c r="AA357" s="232"/>
      <c r="AB357" s="232"/>
      <c r="AC357" s="232"/>
      <c r="AD357" s="232"/>
      <c r="AE357" s="232"/>
      <c r="AF357" s="232"/>
      <c r="AG357" s="232"/>
      <c r="AH357" s="232"/>
      <c r="AI357" s="232"/>
      <c r="AJ357" s="232"/>
      <c r="AK357" s="232"/>
      <c r="AL357" s="232"/>
      <c r="AM357" s="232"/>
    </row>
    <row r="358" spans="1:55" s="151" customFormat="1" ht="13" customHeight="1" x14ac:dyDescent="0.3">
      <c r="A358" s="63"/>
      <c r="B358" s="153" t="s">
        <v>368</v>
      </c>
      <c r="C358" s="153"/>
      <c r="D358" s="153"/>
      <c r="E358" s="153"/>
      <c r="F358" s="265"/>
      <c r="G358" s="266"/>
      <c r="H358" s="224"/>
      <c r="I358" s="224"/>
      <c r="J358" s="248" t="s">
        <v>465</v>
      </c>
      <c r="K358" s="224"/>
      <c r="L358" s="224"/>
      <c r="M358" s="224"/>
      <c r="N358" s="153"/>
      <c r="O358" s="153"/>
      <c r="P358" s="153"/>
      <c r="Q358" s="153"/>
      <c r="R358" s="153"/>
      <c r="S358" s="161"/>
      <c r="T358" s="153"/>
      <c r="U358" s="153"/>
      <c r="V358" s="153"/>
      <c r="W358" s="153"/>
      <c r="X358" s="232"/>
      <c r="Y358" s="232"/>
      <c r="Z358" s="232"/>
      <c r="AA358" s="232"/>
      <c r="AB358" s="232"/>
      <c r="AC358" s="232"/>
      <c r="AD358" s="232"/>
      <c r="AE358" s="232"/>
      <c r="AF358" s="232"/>
      <c r="AG358" s="232"/>
      <c r="AH358" s="232"/>
      <c r="AI358" s="232"/>
      <c r="AJ358" s="232"/>
      <c r="AK358" s="232"/>
      <c r="AL358" s="232"/>
      <c r="AM358" s="232"/>
    </row>
    <row r="359" spans="1:55" s="151" customFormat="1" ht="11.5" x14ac:dyDescent="0.25">
      <c r="A359" s="63"/>
      <c r="B359" s="5"/>
      <c r="C359" s="103"/>
      <c r="D359" s="103"/>
      <c r="E359" s="103"/>
      <c r="F359" s="103"/>
      <c r="G359" s="103"/>
      <c r="H359" s="103"/>
      <c r="I359" s="103"/>
      <c r="J359" s="103"/>
      <c r="K359" s="103"/>
      <c r="L359" s="103"/>
      <c r="M359" s="103"/>
      <c r="N359" s="5"/>
      <c r="O359" s="5"/>
      <c r="P359" s="232"/>
      <c r="Q359" s="232"/>
      <c r="R359" s="232"/>
    </row>
    <row r="360" spans="1:55" s="151" customFormat="1" ht="11.5" x14ac:dyDescent="0.25">
      <c r="A360" s="63">
        <f>+A357+0.01</f>
        <v>7.5299999999999958</v>
      </c>
      <c r="B360" s="5" t="s">
        <v>369</v>
      </c>
      <c r="C360" s="5"/>
      <c r="D360" s="5"/>
      <c r="E360" s="237"/>
      <c r="F360" s="237"/>
      <c r="G360" s="237"/>
      <c r="H360" s="237"/>
      <c r="I360" s="237"/>
      <c r="J360" s="237"/>
      <c r="K360" s="237"/>
      <c r="L360" s="237"/>
      <c r="M360" s="237"/>
      <c r="N360" s="237"/>
      <c r="O360" s="237"/>
      <c r="P360" s="232"/>
      <c r="Q360" s="232"/>
      <c r="R360" s="232"/>
    </row>
    <row r="361" spans="1:55" ht="13.25" customHeight="1" x14ac:dyDescent="0.3">
      <c r="B361" s="5" t="str">
        <f>CONCATENATE("APLICATIVO: SI ", A357,"  ES MAYOR A 1 MUESTRE ENCUESTADOR: HAY ",A357, " NA INDAGUE SOBRE EL MAYOR")</f>
        <v>APLICATIVO: SI 7.52  ES MAYOR A 1 MUESTRE ENCUESTADOR: HAY 7.52 NA INDAGUE SOBRE EL MAYOR</v>
      </c>
      <c r="C361" s="103"/>
      <c r="D361" s="103"/>
      <c r="E361" s="103"/>
      <c r="F361" s="103"/>
      <c r="G361" s="103"/>
      <c r="H361" s="103"/>
      <c r="I361" s="103"/>
      <c r="J361" s="103"/>
      <c r="K361" s="103"/>
      <c r="L361" s="103"/>
      <c r="M361" s="103"/>
      <c r="N361" s="5"/>
      <c r="O361" s="5"/>
      <c r="P361" s="5"/>
      <c r="Q361" s="5"/>
      <c r="R361" s="5"/>
      <c r="S361" s="161"/>
    </row>
    <row r="362" spans="1:55" s="151" customFormat="1" ht="11.5" x14ac:dyDescent="0.25">
      <c r="A362" s="63"/>
      <c r="B362" s="5" t="s">
        <v>366</v>
      </c>
      <c r="C362" s="5"/>
      <c r="D362" s="5"/>
      <c r="E362" s="5"/>
      <c r="F362" s="267"/>
      <c r="G362" s="268"/>
      <c r="H362" s="164"/>
      <c r="I362" s="164"/>
      <c r="J362" s="164"/>
      <c r="K362" s="164"/>
      <c r="L362" s="164"/>
      <c r="M362" s="164"/>
      <c r="N362" s="164"/>
      <c r="O362" s="164"/>
      <c r="P362" s="232"/>
      <c r="Q362" s="232"/>
      <c r="R362" s="232"/>
    </row>
    <row r="363" spans="1:55" s="151" customFormat="1" ht="11.5" x14ac:dyDescent="0.25">
      <c r="A363" s="63"/>
      <c r="B363" s="232"/>
      <c r="C363" s="76"/>
      <c r="D363" s="76"/>
      <c r="E363" s="76"/>
      <c r="F363" s="76"/>
      <c r="G363" s="76"/>
      <c r="H363" s="76"/>
      <c r="I363" s="76"/>
      <c r="J363" s="76"/>
      <c r="K363" s="76"/>
      <c r="L363" s="76"/>
      <c r="M363" s="232"/>
      <c r="N363" s="232"/>
      <c r="O363" s="232"/>
      <c r="P363" s="232"/>
      <c r="Q363" s="232"/>
      <c r="R363" s="232"/>
    </row>
    <row r="364" spans="1:55" s="151" customFormat="1" ht="11.5" x14ac:dyDescent="0.25">
      <c r="A364" s="63">
        <f>+A360+0.01</f>
        <v>7.5399999999999956</v>
      </c>
      <c r="B364" s="253" t="s">
        <v>396</v>
      </c>
      <c r="C364" s="253"/>
      <c r="D364" s="253"/>
      <c r="E364" s="253"/>
      <c r="F364" s="253"/>
      <c r="G364" s="253"/>
      <c r="H364" s="253"/>
      <c r="I364" s="253"/>
      <c r="J364" s="253"/>
      <c r="K364" s="253"/>
      <c r="L364" s="253"/>
      <c r="M364" s="253"/>
      <c r="N364" s="253"/>
      <c r="O364" s="253"/>
      <c r="P364" s="253"/>
      <c r="Q364" s="253"/>
      <c r="R364" s="232"/>
      <c r="S364" s="232"/>
      <c r="T364" s="232"/>
      <c r="U364" s="232"/>
      <c r="V364" s="232"/>
      <c r="W364" s="232"/>
      <c r="X364" s="232"/>
      <c r="Y364" s="232"/>
      <c r="Z364" s="232"/>
      <c r="AA364" s="232"/>
      <c r="AM364" s="275"/>
      <c r="AN364" s="275"/>
      <c r="AO364" s="275"/>
      <c r="AP364" s="275"/>
      <c r="AQ364" s="275"/>
      <c r="AR364" s="275"/>
      <c r="AS364" s="275"/>
      <c r="AT364" s="275"/>
      <c r="AU364" s="275"/>
      <c r="AV364" s="275"/>
      <c r="AW364" s="275"/>
      <c r="AX364" s="275"/>
      <c r="AY364" s="275"/>
      <c r="AZ364" s="275"/>
      <c r="BA364" s="275"/>
      <c r="BB364" s="275"/>
      <c r="BC364" s="275"/>
    </row>
    <row r="365" spans="1:55" s="151" customFormat="1" ht="11.5" x14ac:dyDescent="0.25">
      <c r="A365" s="63"/>
      <c r="B365" s="253"/>
      <c r="C365" s="253"/>
      <c r="D365" s="253"/>
      <c r="E365" s="253"/>
      <c r="F365" s="253"/>
      <c r="G365" s="253"/>
      <c r="H365" s="253"/>
      <c r="I365" s="253"/>
      <c r="J365" s="253"/>
      <c r="K365" s="253"/>
      <c r="L365" s="253"/>
      <c r="M365" s="253"/>
      <c r="N365" s="253"/>
      <c r="O365" s="253"/>
      <c r="P365" s="253"/>
      <c r="Q365" s="253"/>
      <c r="R365" s="232"/>
      <c r="S365" s="232"/>
      <c r="T365" s="232"/>
      <c r="U365" s="232"/>
      <c r="V365" s="232"/>
      <c r="W365" s="232"/>
      <c r="X365" s="232"/>
      <c r="Y365" s="232"/>
      <c r="Z365" s="232"/>
      <c r="AA365" s="232"/>
      <c r="AM365" s="275"/>
      <c r="AN365" s="275"/>
      <c r="AO365" s="275"/>
      <c r="AP365" s="275"/>
      <c r="AQ365" s="275"/>
      <c r="AR365" s="275"/>
      <c r="AS365" s="275"/>
      <c r="AT365" s="275"/>
      <c r="AU365" s="275"/>
      <c r="AV365" s="275"/>
      <c r="AW365" s="275"/>
      <c r="AX365" s="275"/>
      <c r="AY365" s="275"/>
      <c r="AZ365" s="275"/>
      <c r="BA365" s="275"/>
      <c r="BB365" s="275"/>
      <c r="BC365" s="275"/>
    </row>
    <row r="366" spans="1:55" s="151" customFormat="1" ht="11.5" x14ac:dyDescent="0.25">
      <c r="A366" s="63"/>
      <c r="B366" s="10">
        <v>1</v>
      </c>
      <c r="C366" s="225" t="s">
        <v>2</v>
      </c>
      <c r="D366" s="12" t="s">
        <v>13</v>
      </c>
      <c r="E366" s="12"/>
      <c r="F366" s="12"/>
      <c r="G366" s="12"/>
      <c r="H366" s="13"/>
      <c r="I366" s="5"/>
      <c r="J366" s="5"/>
      <c r="K366" s="5"/>
      <c r="L366" s="5"/>
      <c r="M366" s="5"/>
      <c r="N366" s="5"/>
      <c r="O366" s="5"/>
      <c r="P366" s="232"/>
      <c r="Q366" s="232"/>
      <c r="R366" s="232"/>
      <c r="S366" s="232"/>
      <c r="T366" s="232"/>
      <c r="U366" s="232"/>
      <c r="V366" s="232"/>
      <c r="W366" s="232"/>
      <c r="X366" s="232"/>
      <c r="Y366" s="232"/>
      <c r="Z366" s="232"/>
      <c r="AA366" s="232"/>
      <c r="AM366" s="275"/>
      <c r="AN366" s="275"/>
      <c r="AO366" s="275"/>
      <c r="AP366" s="275"/>
      <c r="AQ366" s="275"/>
      <c r="AR366" s="275"/>
      <c r="AS366" s="275"/>
      <c r="AT366" s="275"/>
      <c r="AU366" s="275"/>
      <c r="AV366" s="275"/>
      <c r="AW366" s="275"/>
      <c r="AX366" s="275"/>
      <c r="AY366" s="275"/>
      <c r="AZ366" s="275"/>
      <c r="BA366" s="275"/>
      <c r="BB366" s="275"/>
      <c r="BC366" s="275"/>
    </row>
    <row r="367" spans="1:55" s="151" customFormat="1" ht="11.5" x14ac:dyDescent="0.25">
      <c r="A367" s="63"/>
      <c r="B367" s="10">
        <v>2</v>
      </c>
      <c r="C367" s="225" t="s">
        <v>2</v>
      </c>
      <c r="D367" s="12" t="s">
        <v>0</v>
      </c>
      <c r="E367" s="12" t="s">
        <v>3</v>
      </c>
      <c r="F367" s="12" t="s">
        <v>415</v>
      </c>
      <c r="G367" s="12"/>
      <c r="H367" s="13"/>
      <c r="I367" s="5"/>
      <c r="J367" s="5"/>
      <c r="K367" s="5"/>
      <c r="L367" s="5"/>
      <c r="M367" s="5"/>
      <c r="N367" s="5"/>
      <c r="O367" s="5"/>
      <c r="P367" s="232"/>
      <c r="Q367" s="232"/>
      <c r="R367" s="232"/>
      <c r="S367" s="232"/>
      <c r="T367" s="232"/>
      <c r="U367" s="232"/>
      <c r="V367" s="232"/>
      <c r="W367" s="232"/>
      <c r="X367" s="232"/>
      <c r="Y367" s="232"/>
      <c r="Z367" s="232"/>
      <c r="AA367" s="232"/>
    </row>
    <row r="368" spans="1:55" s="151" customFormat="1" ht="11.5" x14ac:dyDescent="0.25">
      <c r="A368" s="63"/>
      <c r="B368" s="5"/>
      <c r="C368" s="226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232"/>
      <c r="Q368" s="232"/>
      <c r="R368" s="232"/>
      <c r="S368" s="232"/>
      <c r="T368" s="232"/>
      <c r="U368" s="232"/>
      <c r="V368" s="232"/>
      <c r="W368" s="232"/>
      <c r="X368" s="232"/>
      <c r="Y368" s="232"/>
      <c r="Z368" s="232"/>
      <c r="AA368" s="232"/>
    </row>
    <row r="369" spans="1:39" s="151" customFormat="1" ht="11.5" x14ac:dyDescent="0.25">
      <c r="A369" s="63">
        <f>+A364+0.01</f>
        <v>7.5499999999999954</v>
      </c>
      <c r="B369" s="5" t="s">
        <v>344</v>
      </c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5"/>
      <c r="O369" s="5"/>
      <c r="P369" s="232"/>
      <c r="Q369" s="232"/>
      <c r="R369" s="232"/>
      <c r="S369" s="232"/>
      <c r="T369" s="232"/>
      <c r="U369" s="232"/>
      <c r="V369" s="232"/>
      <c r="W369" s="232"/>
      <c r="X369" s="232"/>
      <c r="Y369" s="232"/>
      <c r="Z369" s="232"/>
      <c r="AA369" s="232"/>
    </row>
    <row r="370" spans="1:39" s="151" customFormat="1" ht="13" customHeight="1" x14ac:dyDescent="0.3">
      <c r="A370" s="63"/>
      <c r="B370" s="153" t="s">
        <v>368</v>
      </c>
      <c r="C370" s="153"/>
      <c r="D370" s="153"/>
      <c r="E370" s="153"/>
      <c r="F370" s="265"/>
      <c r="G370" s="266"/>
      <c r="H370" s="224"/>
      <c r="I370" s="224"/>
      <c r="J370" s="248" t="s">
        <v>466</v>
      </c>
      <c r="K370" s="224"/>
      <c r="L370" s="224"/>
      <c r="M370" s="224"/>
      <c r="N370" s="153"/>
      <c r="O370" s="153"/>
      <c r="P370" s="153"/>
      <c r="Q370" s="153"/>
      <c r="R370" s="153"/>
      <c r="S370" s="161"/>
      <c r="T370" s="153"/>
      <c r="U370" s="153"/>
      <c r="V370" s="153"/>
      <c r="W370" s="153"/>
      <c r="X370" s="232"/>
      <c r="Y370" s="232"/>
      <c r="Z370" s="232"/>
      <c r="AA370" s="232"/>
      <c r="AB370" s="232"/>
      <c r="AC370" s="232"/>
      <c r="AD370" s="232"/>
      <c r="AE370" s="232"/>
      <c r="AF370" s="232"/>
      <c r="AG370" s="232"/>
      <c r="AH370" s="232"/>
      <c r="AI370" s="232"/>
      <c r="AJ370" s="232"/>
      <c r="AK370" s="232"/>
      <c r="AL370" s="232"/>
      <c r="AM370" s="232"/>
    </row>
    <row r="371" spans="1:39" s="151" customFormat="1" ht="11.5" x14ac:dyDescent="0.25">
      <c r="A371" s="63"/>
      <c r="B371" s="5"/>
      <c r="C371" s="103"/>
      <c r="D371" s="103"/>
      <c r="E371" s="103"/>
      <c r="F371" s="103"/>
      <c r="G371" s="103"/>
      <c r="H371" s="103"/>
      <c r="I371" s="103"/>
      <c r="J371" s="103"/>
      <c r="K371" s="103"/>
      <c r="L371" s="103"/>
      <c r="M371" s="103"/>
      <c r="N371" s="5"/>
      <c r="O371" s="5"/>
      <c r="P371" s="232"/>
      <c r="Q371" s="232"/>
      <c r="R371" s="232"/>
      <c r="S371" s="232"/>
      <c r="T371" s="232"/>
      <c r="U371" s="232"/>
      <c r="V371" s="232"/>
      <c r="W371" s="232"/>
      <c r="X371" s="232"/>
      <c r="Y371" s="232"/>
      <c r="Z371" s="232"/>
      <c r="AA371" s="232"/>
    </row>
    <row r="372" spans="1:39" s="151" customFormat="1" ht="15" customHeight="1" x14ac:dyDescent="0.25">
      <c r="A372" s="63">
        <f>+A369+0.01</f>
        <v>7.5599999999999952</v>
      </c>
      <c r="B372" s="5" t="s">
        <v>374</v>
      </c>
      <c r="C372" s="5"/>
      <c r="D372" s="5"/>
      <c r="E372" s="237"/>
      <c r="F372" s="237"/>
      <c r="G372" s="237"/>
      <c r="H372" s="237"/>
      <c r="I372" s="237"/>
      <c r="J372" s="237"/>
      <c r="K372" s="237"/>
      <c r="L372" s="237"/>
      <c r="M372" s="237"/>
      <c r="N372" s="237"/>
      <c r="O372" s="237"/>
      <c r="P372" s="232"/>
      <c r="Q372" s="232"/>
      <c r="R372" s="232"/>
      <c r="S372" s="232"/>
      <c r="T372" s="232"/>
      <c r="U372" s="232"/>
      <c r="V372" s="232"/>
      <c r="W372" s="232"/>
      <c r="X372" s="232"/>
      <c r="Y372" s="232"/>
      <c r="Z372" s="232"/>
      <c r="AA372" s="232"/>
    </row>
    <row r="373" spans="1:39" ht="13.25" customHeight="1" x14ac:dyDescent="0.3">
      <c r="B373" s="5" t="str">
        <f>CONCATENATE("APLICATIVO: SI ", A369,"  ES MAYOR A 1 MUESTRE ENCUESTADOR: HAY ",A369, " NA INDAGUE SOBRE EL MAYOR")</f>
        <v>APLICATIVO: SI 7.55  ES MAYOR A 1 MUESTRE ENCUESTADOR: HAY 7.55 NA INDAGUE SOBRE EL MAYOR</v>
      </c>
      <c r="C373" s="103"/>
      <c r="D373" s="103"/>
      <c r="E373" s="103"/>
      <c r="F373" s="103"/>
      <c r="G373" s="103"/>
      <c r="H373" s="103"/>
      <c r="I373" s="103"/>
      <c r="J373" s="103"/>
      <c r="K373" s="103"/>
      <c r="L373" s="103"/>
      <c r="M373" s="103"/>
      <c r="N373" s="5"/>
      <c r="O373" s="5"/>
      <c r="P373" s="5"/>
      <c r="Q373" s="5"/>
      <c r="R373" s="5"/>
      <c r="S373" s="161"/>
    </row>
    <row r="374" spans="1:39" s="151" customFormat="1" ht="15" customHeight="1" x14ac:dyDescent="0.25">
      <c r="A374" s="63"/>
      <c r="B374" s="5" t="s">
        <v>366</v>
      </c>
      <c r="C374" s="5"/>
      <c r="D374" s="5"/>
      <c r="E374" s="5"/>
      <c r="F374" s="267"/>
      <c r="G374" s="268"/>
      <c r="H374" s="164"/>
      <c r="I374" s="164"/>
      <c r="J374" s="164"/>
      <c r="K374" s="164"/>
      <c r="L374" s="164"/>
      <c r="M374" s="164"/>
      <c r="N374" s="164"/>
      <c r="O374" s="164"/>
      <c r="P374" s="232"/>
      <c r="Q374" s="232"/>
      <c r="R374" s="232"/>
      <c r="S374" s="232"/>
      <c r="T374" s="232"/>
      <c r="U374" s="232"/>
      <c r="V374" s="232"/>
      <c r="W374" s="232"/>
      <c r="X374" s="232"/>
      <c r="Y374" s="232"/>
      <c r="Z374" s="232"/>
      <c r="AA374" s="232"/>
    </row>
    <row r="375" spans="1:39" ht="13.25" customHeight="1" x14ac:dyDescent="0.3"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</row>
    <row r="376" spans="1:39" ht="13.25" customHeight="1" x14ac:dyDescent="0.3"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</row>
    <row r="377" spans="1:39" ht="13.25" customHeight="1" x14ac:dyDescent="0.3"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</row>
    <row r="378" spans="1:39" ht="13.25" customHeight="1" x14ac:dyDescent="0.3"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</row>
    <row r="379" spans="1:39" ht="13.25" customHeight="1" x14ac:dyDescent="0.3"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</row>
    <row r="380" spans="1:39" ht="13.25" customHeight="1" x14ac:dyDescent="0.3"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</row>
    <row r="381" spans="1:39" ht="13.25" customHeight="1" x14ac:dyDescent="0.3"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</row>
    <row r="382" spans="1:39" ht="13.25" customHeight="1" x14ac:dyDescent="0.3"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</row>
    <row r="383" spans="1:39" ht="13.25" customHeight="1" x14ac:dyDescent="0.3"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</row>
    <row r="384" spans="1:39" ht="13.25" customHeight="1" x14ac:dyDescent="0.3"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</row>
    <row r="385" spans="2:18" ht="13.25" customHeight="1" x14ac:dyDescent="0.3"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</row>
    <row r="386" spans="2:18" ht="13.25" customHeight="1" x14ac:dyDescent="0.3"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</row>
    <row r="387" spans="2:18" ht="13.25" customHeight="1" x14ac:dyDescent="0.3"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</row>
    <row r="388" spans="2:18" ht="13.25" customHeight="1" x14ac:dyDescent="0.3"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</row>
  </sheetData>
  <mergeCells count="65">
    <mergeCell ref="AM364:BC366"/>
    <mergeCell ref="F374:G374"/>
    <mergeCell ref="F306:G306"/>
    <mergeCell ref="AE315:AO318"/>
    <mergeCell ref="AP315:AS318"/>
    <mergeCell ref="F317:G317"/>
    <mergeCell ref="AM338:BC340"/>
    <mergeCell ref="F344:G344"/>
    <mergeCell ref="F348:G348"/>
    <mergeCell ref="B326:R327"/>
    <mergeCell ref="B350:R350"/>
    <mergeCell ref="B338:R339"/>
    <mergeCell ref="B352:Q353"/>
    <mergeCell ref="B364:Q365"/>
    <mergeCell ref="N29:S32"/>
    <mergeCell ref="B274:P274"/>
    <mergeCell ref="B47:P48"/>
    <mergeCell ref="B114:Q114"/>
    <mergeCell ref="F115:G115"/>
    <mergeCell ref="F116:G116"/>
    <mergeCell ref="B137:P138"/>
    <mergeCell ref="B139:P139"/>
    <mergeCell ref="B142:P143"/>
    <mergeCell ref="I144:R145"/>
    <mergeCell ref="B147:P148"/>
    <mergeCell ref="B172:R172"/>
    <mergeCell ref="B237:P237"/>
    <mergeCell ref="B240:P241"/>
    <mergeCell ref="B4:R6"/>
    <mergeCell ref="F8:G8"/>
    <mergeCell ref="F11:G11"/>
    <mergeCell ref="B13:L13"/>
    <mergeCell ref="B14:O14"/>
    <mergeCell ref="AP290:AS293"/>
    <mergeCell ref="B284:Q284"/>
    <mergeCell ref="N271:O271"/>
    <mergeCell ref="F281:G281"/>
    <mergeCell ref="F285:G285"/>
    <mergeCell ref="F292:G292"/>
    <mergeCell ref="AE290:AO293"/>
    <mergeCell ref="B295:Q295"/>
    <mergeCell ref="B320:Q320"/>
    <mergeCell ref="B309:Q309"/>
    <mergeCell ref="B324:R324"/>
    <mergeCell ref="F370:G370"/>
    <mergeCell ref="F297:G297"/>
    <mergeCell ref="F310:G310"/>
    <mergeCell ref="F321:G321"/>
    <mergeCell ref="F332:G332"/>
    <mergeCell ref="F336:G336"/>
    <mergeCell ref="B300:P300"/>
    <mergeCell ref="F358:G358"/>
    <mergeCell ref="F362:G362"/>
    <mergeCell ref="B16:M16"/>
    <mergeCell ref="F19:G19"/>
    <mergeCell ref="F23:G23"/>
    <mergeCell ref="B24:M24"/>
    <mergeCell ref="B26:N26"/>
    <mergeCell ref="F20:G20"/>
    <mergeCell ref="U245:AG246"/>
    <mergeCell ref="P173:V176"/>
    <mergeCell ref="B197:R197"/>
    <mergeCell ref="B203:V203"/>
    <mergeCell ref="B220:U220"/>
    <mergeCell ref="B221:U222"/>
  </mergeCells>
  <pageMargins left="0.7" right="0.7" top="0.75" bottom="0.75" header="0.3" footer="0.3"/>
  <pageSetup paperSize="9" orientation="portrait" horizontalDpi="4294967292" verticalDpi="4294967292" r:id="rId1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0"/>
  <dimension ref="A1:S196"/>
  <sheetViews>
    <sheetView showGridLines="0" zoomScale="108" zoomScaleNormal="125" zoomScalePageLayoutView="125" workbookViewId="0">
      <selection activeCell="P13" sqref="P13:P15"/>
    </sheetView>
  </sheetViews>
  <sheetFormatPr defaultColWidth="4.453125" defaultRowHeight="11.5" x14ac:dyDescent="0.25"/>
  <cols>
    <col min="1" max="1" width="8.453125" style="4" customWidth="1"/>
    <col min="2" max="16384" width="4.453125" style="1"/>
  </cols>
  <sheetData>
    <row r="1" spans="1:19" s="7" customFormat="1" ht="15.5" x14ac:dyDescent="0.35">
      <c r="A1" s="28" t="s">
        <v>40</v>
      </c>
    </row>
    <row r="2" spans="1:19" ht="13.25" customHeight="1" x14ac:dyDescent="0.25">
      <c r="A2" s="2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</row>
    <row r="3" spans="1:19" x14ac:dyDescent="0.25">
      <c r="A3" s="31"/>
      <c r="B3" s="51" t="s">
        <v>129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</row>
    <row r="4" spans="1:19" x14ac:dyDescent="0.25">
      <c r="A4" s="31"/>
      <c r="B4" s="51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</row>
    <row r="5" spans="1:19" ht="11.75" customHeight="1" x14ac:dyDescent="0.25">
      <c r="A5" s="3">
        <v>9.01</v>
      </c>
      <c r="B5" s="6" t="s">
        <v>197</v>
      </c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33"/>
      <c r="P5" s="33"/>
      <c r="Q5" s="33"/>
      <c r="R5" s="33"/>
      <c r="S5" s="33"/>
    </row>
    <row r="6" spans="1:19" ht="11.75" customHeight="1" x14ac:dyDescent="0.25">
      <c r="A6" s="3"/>
      <c r="B6" s="5" t="s">
        <v>227</v>
      </c>
    </row>
    <row r="7" spans="1:19" ht="12.75" customHeight="1" x14ac:dyDescent="0.25">
      <c r="A7" s="3"/>
      <c r="B7" s="277" t="s">
        <v>4</v>
      </c>
      <c r="C7" s="280" t="s">
        <v>62</v>
      </c>
      <c r="D7" s="281"/>
      <c r="E7" s="281"/>
      <c r="F7" s="281"/>
      <c r="G7" s="281"/>
      <c r="H7" s="281"/>
      <c r="I7" s="281"/>
      <c r="J7" s="281"/>
      <c r="K7" s="281"/>
      <c r="L7" s="281"/>
      <c r="M7" s="281"/>
      <c r="N7" s="281"/>
      <c r="O7" s="282"/>
      <c r="P7" s="289" t="s">
        <v>2</v>
      </c>
      <c r="Q7" s="276" t="s">
        <v>13</v>
      </c>
      <c r="R7" s="289" t="s">
        <v>2</v>
      </c>
      <c r="S7" s="276" t="s">
        <v>0</v>
      </c>
    </row>
    <row r="8" spans="1:19" ht="12.75" customHeight="1" x14ac:dyDescent="0.25">
      <c r="A8" s="3"/>
      <c r="B8" s="278"/>
      <c r="C8" s="283"/>
      <c r="D8" s="284"/>
      <c r="E8" s="284"/>
      <c r="F8" s="284"/>
      <c r="G8" s="284"/>
      <c r="H8" s="284"/>
      <c r="I8" s="284"/>
      <c r="J8" s="284"/>
      <c r="K8" s="284"/>
      <c r="L8" s="284"/>
      <c r="M8" s="284"/>
      <c r="N8" s="284"/>
      <c r="O8" s="285"/>
      <c r="P8" s="289"/>
      <c r="Q8" s="276"/>
      <c r="R8" s="289"/>
      <c r="S8" s="276"/>
    </row>
    <row r="9" spans="1:19" ht="11.75" customHeight="1" x14ac:dyDescent="0.25">
      <c r="A9" s="3"/>
      <c r="B9" s="279"/>
      <c r="C9" s="286"/>
      <c r="D9" s="287"/>
      <c r="E9" s="287"/>
      <c r="F9" s="287"/>
      <c r="G9" s="287"/>
      <c r="H9" s="287"/>
      <c r="I9" s="287"/>
      <c r="J9" s="287"/>
      <c r="K9" s="287"/>
      <c r="L9" s="287"/>
      <c r="M9" s="287"/>
      <c r="N9" s="287"/>
      <c r="O9" s="288"/>
      <c r="P9" s="289"/>
      <c r="Q9" s="276"/>
      <c r="R9" s="289"/>
      <c r="S9" s="276"/>
    </row>
    <row r="10" spans="1:19" ht="12.75" customHeight="1" x14ac:dyDescent="0.25">
      <c r="A10" s="3"/>
      <c r="B10" s="277" t="s">
        <v>5</v>
      </c>
      <c r="C10" s="280" t="s">
        <v>210</v>
      </c>
      <c r="D10" s="281"/>
      <c r="E10" s="281"/>
      <c r="F10" s="281"/>
      <c r="G10" s="281"/>
      <c r="H10" s="281"/>
      <c r="I10" s="281"/>
      <c r="J10" s="281"/>
      <c r="K10" s="281"/>
      <c r="L10" s="281"/>
      <c r="M10" s="281"/>
      <c r="N10" s="281"/>
      <c r="O10" s="282"/>
      <c r="P10" s="289" t="s">
        <v>2</v>
      </c>
      <c r="Q10" s="276" t="s">
        <v>13</v>
      </c>
      <c r="R10" s="289" t="s">
        <v>2</v>
      </c>
      <c r="S10" s="276" t="s">
        <v>0</v>
      </c>
    </row>
    <row r="11" spans="1:19" ht="12.75" customHeight="1" x14ac:dyDescent="0.25">
      <c r="A11" s="3"/>
      <c r="B11" s="278"/>
      <c r="C11" s="283"/>
      <c r="D11" s="284"/>
      <c r="E11" s="284"/>
      <c r="F11" s="284"/>
      <c r="G11" s="284"/>
      <c r="H11" s="284"/>
      <c r="I11" s="284"/>
      <c r="J11" s="284"/>
      <c r="K11" s="284"/>
      <c r="L11" s="284"/>
      <c r="M11" s="284"/>
      <c r="N11" s="284"/>
      <c r="O11" s="285"/>
      <c r="P11" s="289"/>
      <c r="Q11" s="276"/>
      <c r="R11" s="289"/>
      <c r="S11" s="276"/>
    </row>
    <row r="12" spans="1:19" ht="11.75" customHeight="1" x14ac:dyDescent="0.25">
      <c r="A12" s="3"/>
      <c r="B12" s="279"/>
      <c r="C12" s="286"/>
      <c r="D12" s="287"/>
      <c r="E12" s="287"/>
      <c r="F12" s="287"/>
      <c r="G12" s="287"/>
      <c r="H12" s="287"/>
      <c r="I12" s="287"/>
      <c r="J12" s="287"/>
      <c r="K12" s="287"/>
      <c r="L12" s="287"/>
      <c r="M12" s="287"/>
      <c r="N12" s="287"/>
      <c r="O12" s="288"/>
      <c r="P12" s="289"/>
      <c r="Q12" s="276"/>
      <c r="R12" s="289"/>
      <c r="S12" s="276"/>
    </row>
    <row r="13" spans="1:19" ht="12.75" customHeight="1" x14ac:dyDescent="0.25">
      <c r="A13" s="3"/>
      <c r="B13" s="277" t="s">
        <v>6</v>
      </c>
      <c r="C13" s="280" t="s">
        <v>133</v>
      </c>
      <c r="D13" s="281"/>
      <c r="E13" s="281"/>
      <c r="F13" s="281"/>
      <c r="G13" s="281"/>
      <c r="H13" s="281"/>
      <c r="I13" s="281"/>
      <c r="J13" s="281"/>
      <c r="K13" s="281"/>
      <c r="L13" s="281"/>
      <c r="M13" s="281"/>
      <c r="N13" s="281"/>
      <c r="O13" s="282"/>
      <c r="P13" s="289" t="s">
        <v>2</v>
      </c>
      <c r="Q13" s="276" t="s">
        <v>13</v>
      </c>
      <c r="R13" s="289" t="s">
        <v>2</v>
      </c>
      <c r="S13" s="276" t="s">
        <v>0</v>
      </c>
    </row>
    <row r="14" spans="1:19" ht="12.75" customHeight="1" x14ac:dyDescent="0.25">
      <c r="A14" s="3"/>
      <c r="B14" s="278"/>
      <c r="C14" s="283"/>
      <c r="D14" s="284"/>
      <c r="E14" s="284"/>
      <c r="F14" s="284"/>
      <c r="G14" s="284"/>
      <c r="H14" s="284"/>
      <c r="I14" s="284"/>
      <c r="J14" s="284"/>
      <c r="K14" s="284"/>
      <c r="L14" s="284"/>
      <c r="M14" s="284"/>
      <c r="N14" s="284"/>
      <c r="O14" s="285"/>
      <c r="P14" s="289"/>
      <c r="Q14" s="276"/>
      <c r="R14" s="289"/>
      <c r="S14" s="276"/>
    </row>
    <row r="15" spans="1:19" ht="13" x14ac:dyDescent="0.25">
      <c r="A15" s="3"/>
      <c r="B15" s="279"/>
      <c r="C15" s="286"/>
      <c r="D15" s="287"/>
      <c r="E15" s="287"/>
      <c r="F15" s="287"/>
      <c r="G15" s="287"/>
      <c r="H15" s="287"/>
      <c r="I15" s="287"/>
      <c r="J15" s="287"/>
      <c r="K15" s="287"/>
      <c r="L15" s="287"/>
      <c r="M15" s="287"/>
      <c r="N15" s="287"/>
      <c r="O15" s="288"/>
      <c r="P15" s="289"/>
      <c r="Q15" s="276"/>
      <c r="R15" s="289"/>
      <c r="S15" s="276"/>
    </row>
    <row r="16" spans="1:19" ht="13" x14ac:dyDescent="0.25">
      <c r="A16" s="3"/>
      <c r="B16" s="277" t="s">
        <v>7</v>
      </c>
      <c r="C16" s="280" t="s">
        <v>41</v>
      </c>
      <c r="D16" s="281"/>
      <c r="E16" s="281"/>
      <c r="F16" s="281"/>
      <c r="G16" s="281"/>
      <c r="H16" s="281"/>
      <c r="I16" s="281"/>
      <c r="J16" s="281"/>
      <c r="K16" s="281"/>
      <c r="L16" s="281"/>
      <c r="M16" s="281"/>
      <c r="N16" s="281"/>
      <c r="O16" s="282"/>
      <c r="P16" s="289" t="s">
        <v>2</v>
      </c>
      <c r="Q16" s="276" t="s">
        <v>13</v>
      </c>
      <c r="R16" s="289" t="s">
        <v>2</v>
      </c>
      <c r="S16" s="276" t="s">
        <v>0</v>
      </c>
    </row>
    <row r="17" spans="1:19" ht="13" x14ac:dyDescent="0.25">
      <c r="A17" s="3"/>
      <c r="B17" s="278"/>
      <c r="C17" s="283"/>
      <c r="D17" s="284"/>
      <c r="E17" s="284"/>
      <c r="F17" s="284"/>
      <c r="G17" s="284"/>
      <c r="H17" s="284"/>
      <c r="I17" s="284"/>
      <c r="J17" s="284"/>
      <c r="K17" s="284"/>
      <c r="L17" s="284"/>
      <c r="M17" s="284"/>
      <c r="N17" s="284"/>
      <c r="O17" s="285"/>
      <c r="P17" s="289"/>
      <c r="Q17" s="276"/>
      <c r="R17" s="289"/>
      <c r="S17" s="276"/>
    </row>
    <row r="18" spans="1:19" ht="13" x14ac:dyDescent="0.25">
      <c r="A18" s="3"/>
      <c r="B18" s="279"/>
      <c r="C18" s="286"/>
      <c r="D18" s="287"/>
      <c r="E18" s="287"/>
      <c r="F18" s="287"/>
      <c r="G18" s="287"/>
      <c r="H18" s="287"/>
      <c r="I18" s="287"/>
      <c r="J18" s="287"/>
      <c r="K18" s="287"/>
      <c r="L18" s="287"/>
      <c r="M18" s="287"/>
      <c r="N18" s="287"/>
      <c r="O18" s="288"/>
      <c r="P18" s="289"/>
      <c r="Q18" s="276"/>
      <c r="R18" s="289"/>
      <c r="S18" s="276"/>
    </row>
    <row r="19" spans="1:19" ht="13" x14ac:dyDescent="0.25">
      <c r="A19" s="3"/>
    </row>
    <row r="20" spans="1:19" ht="13" x14ac:dyDescent="0.25">
      <c r="A20" s="3"/>
    </row>
    <row r="21" spans="1:19" ht="13" x14ac:dyDescent="0.25">
      <c r="A21" s="3"/>
    </row>
    <row r="22" spans="1:19" ht="13" x14ac:dyDescent="0.25">
      <c r="A22" s="3"/>
    </row>
    <row r="23" spans="1:19" ht="11.75" customHeight="1" x14ac:dyDescent="0.25">
      <c r="A23" s="3"/>
    </row>
    <row r="24" spans="1:19" ht="11.75" customHeight="1" x14ac:dyDescent="0.25">
      <c r="A24" s="3"/>
    </row>
    <row r="25" spans="1:19" ht="11.75" customHeight="1" x14ac:dyDescent="0.25">
      <c r="A25" s="3"/>
    </row>
    <row r="26" spans="1:19" ht="11.75" customHeight="1" x14ac:dyDescent="0.25">
      <c r="A26" s="3"/>
    </row>
    <row r="27" spans="1:19" ht="13" x14ac:dyDescent="0.25">
      <c r="A27" s="3"/>
    </row>
    <row r="28" spans="1:19" ht="13" x14ac:dyDescent="0.25">
      <c r="A28" s="3"/>
    </row>
    <row r="29" spans="1:19" ht="13" x14ac:dyDescent="0.25">
      <c r="A29" s="3"/>
    </row>
    <row r="30" spans="1:19" ht="13" x14ac:dyDescent="0.25">
      <c r="A30" s="3"/>
    </row>
    <row r="31" spans="1:19" ht="13" x14ac:dyDescent="0.25">
      <c r="A31" s="3"/>
    </row>
    <row r="32" spans="1:19" ht="13" x14ac:dyDescent="0.25">
      <c r="A32" s="3"/>
    </row>
    <row r="33" spans="1:1" ht="13" x14ac:dyDescent="0.25">
      <c r="A33" s="3"/>
    </row>
    <row r="34" spans="1:1" ht="13" x14ac:dyDescent="0.25">
      <c r="A34" s="3"/>
    </row>
    <row r="35" spans="1:1" ht="13" x14ac:dyDescent="0.25">
      <c r="A35" s="3"/>
    </row>
    <row r="36" spans="1:1" ht="13" x14ac:dyDescent="0.25">
      <c r="A36" s="3"/>
    </row>
    <row r="37" spans="1:1" ht="13" x14ac:dyDescent="0.25">
      <c r="A37" s="3"/>
    </row>
    <row r="38" spans="1:1" ht="11.75" customHeight="1" x14ac:dyDescent="0.25">
      <c r="A38" s="3"/>
    </row>
    <row r="39" spans="1:1" ht="11.75" customHeight="1" x14ac:dyDescent="0.25">
      <c r="A39" s="3"/>
    </row>
    <row r="40" spans="1:1" ht="11.75" customHeight="1" x14ac:dyDescent="0.25">
      <c r="A40" s="3"/>
    </row>
    <row r="41" spans="1:1" ht="11.75" customHeight="1" x14ac:dyDescent="0.25">
      <c r="A41" s="3"/>
    </row>
    <row r="42" spans="1:1" ht="13" x14ac:dyDescent="0.25">
      <c r="A42" s="3"/>
    </row>
    <row r="43" spans="1:1" ht="13" x14ac:dyDescent="0.25">
      <c r="A43" s="3"/>
    </row>
    <row r="44" spans="1:1" ht="13" x14ac:dyDescent="0.25">
      <c r="A44" s="3"/>
    </row>
    <row r="45" spans="1:1" ht="13" x14ac:dyDescent="0.25">
      <c r="A45" s="3"/>
    </row>
    <row r="46" spans="1:1" ht="13" x14ac:dyDescent="0.25">
      <c r="A46" s="3"/>
    </row>
    <row r="47" spans="1:1" ht="13" x14ac:dyDescent="0.25">
      <c r="A47" s="3"/>
    </row>
    <row r="48" spans="1:1" ht="13" x14ac:dyDescent="0.25">
      <c r="A48" s="3"/>
    </row>
    <row r="49" spans="1:1" ht="13" x14ac:dyDescent="0.25">
      <c r="A49" s="3"/>
    </row>
    <row r="50" spans="1:1" ht="13" x14ac:dyDescent="0.25">
      <c r="A50" s="3"/>
    </row>
    <row r="51" spans="1:1" ht="13" x14ac:dyDescent="0.25">
      <c r="A51" s="3"/>
    </row>
    <row r="52" spans="1:1" ht="13" x14ac:dyDescent="0.25">
      <c r="A52" s="3"/>
    </row>
    <row r="53" spans="1:1" ht="13" x14ac:dyDescent="0.25">
      <c r="A53" s="3"/>
    </row>
    <row r="54" spans="1:1" ht="13" x14ac:dyDescent="0.25">
      <c r="A54" s="3"/>
    </row>
    <row r="55" spans="1:1" ht="13" x14ac:dyDescent="0.25">
      <c r="A55" s="3"/>
    </row>
    <row r="56" spans="1:1" ht="13" x14ac:dyDescent="0.25">
      <c r="A56" s="3"/>
    </row>
    <row r="57" spans="1:1" ht="13" x14ac:dyDescent="0.25">
      <c r="A57" s="3"/>
    </row>
    <row r="58" spans="1:1" ht="13" x14ac:dyDescent="0.25">
      <c r="A58" s="3"/>
    </row>
    <row r="59" spans="1:1" ht="13" x14ac:dyDescent="0.25">
      <c r="A59" s="3"/>
    </row>
    <row r="60" spans="1:1" ht="13" x14ac:dyDescent="0.25">
      <c r="A60" s="3"/>
    </row>
    <row r="61" spans="1:1" ht="13" x14ac:dyDescent="0.25">
      <c r="A61" s="3"/>
    </row>
    <row r="62" spans="1:1" ht="13" x14ac:dyDescent="0.25">
      <c r="A62" s="3"/>
    </row>
    <row r="63" spans="1:1" ht="13" x14ac:dyDescent="0.25">
      <c r="A63" s="3"/>
    </row>
    <row r="64" spans="1:1" ht="13" x14ac:dyDescent="0.25">
      <c r="A64" s="3"/>
    </row>
    <row r="65" spans="1:1" ht="13" x14ac:dyDescent="0.25">
      <c r="A65" s="3"/>
    </row>
    <row r="66" spans="1:1" ht="13" x14ac:dyDescent="0.25">
      <c r="A66" s="3"/>
    </row>
    <row r="67" spans="1:1" ht="13" x14ac:dyDescent="0.25">
      <c r="A67" s="3"/>
    </row>
    <row r="68" spans="1:1" ht="13" x14ac:dyDescent="0.3">
      <c r="A68" s="2"/>
    </row>
    <row r="69" spans="1:1" ht="13" x14ac:dyDescent="0.3">
      <c r="A69" s="45"/>
    </row>
    <row r="70" spans="1:1" ht="13" x14ac:dyDescent="0.3">
      <c r="A70" s="45"/>
    </row>
    <row r="71" spans="1:1" ht="13" x14ac:dyDescent="0.3">
      <c r="A71" s="45"/>
    </row>
    <row r="72" spans="1:1" ht="13" x14ac:dyDescent="0.25">
      <c r="A72" s="3"/>
    </row>
    <row r="73" spans="1:1" ht="13" x14ac:dyDescent="0.25">
      <c r="A73" s="3"/>
    </row>
    <row r="74" spans="1:1" ht="13" x14ac:dyDescent="0.25">
      <c r="A74" s="3"/>
    </row>
    <row r="75" spans="1:1" ht="13" x14ac:dyDescent="0.25">
      <c r="A75" s="3"/>
    </row>
    <row r="76" spans="1:1" ht="13" x14ac:dyDescent="0.25">
      <c r="A76" s="3"/>
    </row>
    <row r="77" spans="1:1" ht="13" x14ac:dyDescent="0.3">
      <c r="A77" s="30"/>
    </row>
    <row r="78" spans="1:1" ht="13" x14ac:dyDescent="0.3">
      <c r="A78" s="30"/>
    </row>
    <row r="79" spans="1:1" ht="13" x14ac:dyDescent="0.3">
      <c r="A79" s="30"/>
    </row>
    <row r="80" spans="1:1" ht="13" x14ac:dyDescent="0.3">
      <c r="A80" s="30"/>
    </row>
    <row r="81" spans="1:1" ht="13" x14ac:dyDescent="0.3">
      <c r="A81" s="30"/>
    </row>
    <row r="82" spans="1:1" ht="13" x14ac:dyDescent="0.3">
      <c r="A82" s="30"/>
    </row>
    <row r="83" spans="1:1" ht="13" x14ac:dyDescent="0.3">
      <c r="A83" s="30"/>
    </row>
    <row r="84" spans="1:1" ht="13" x14ac:dyDescent="0.3">
      <c r="A84" s="30"/>
    </row>
    <row r="85" spans="1:1" ht="13" x14ac:dyDescent="0.3">
      <c r="A85" s="30"/>
    </row>
    <row r="86" spans="1:1" ht="13" x14ac:dyDescent="0.3">
      <c r="A86" s="30"/>
    </row>
    <row r="87" spans="1:1" ht="13" x14ac:dyDescent="0.3">
      <c r="A87" s="30"/>
    </row>
    <row r="88" spans="1:1" ht="13" x14ac:dyDescent="0.3">
      <c r="A88" s="30"/>
    </row>
    <row r="89" spans="1:1" ht="13" x14ac:dyDescent="0.3">
      <c r="A89" s="30"/>
    </row>
    <row r="90" spans="1:1" ht="13" x14ac:dyDescent="0.3">
      <c r="A90" s="30"/>
    </row>
    <row r="91" spans="1:1" ht="13" x14ac:dyDescent="0.3">
      <c r="A91" s="30"/>
    </row>
    <row r="92" spans="1:1" ht="13" x14ac:dyDescent="0.3">
      <c r="A92" s="30"/>
    </row>
    <row r="93" spans="1:1" ht="13" x14ac:dyDescent="0.3">
      <c r="A93" s="30"/>
    </row>
    <row r="94" spans="1:1" ht="13" x14ac:dyDescent="0.3">
      <c r="A94" s="30"/>
    </row>
    <row r="95" spans="1:1" ht="13" x14ac:dyDescent="0.3">
      <c r="A95" s="30"/>
    </row>
    <row r="96" spans="1:1" ht="13" x14ac:dyDescent="0.3">
      <c r="A96" s="30"/>
    </row>
    <row r="97" spans="1:1" ht="13" x14ac:dyDescent="0.3">
      <c r="A97" s="30"/>
    </row>
    <row r="98" spans="1:1" ht="13" x14ac:dyDescent="0.3">
      <c r="A98" s="30"/>
    </row>
    <row r="99" spans="1:1" ht="13" x14ac:dyDescent="0.3">
      <c r="A99" s="30"/>
    </row>
    <row r="100" spans="1:1" ht="13" x14ac:dyDescent="0.3">
      <c r="A100" s="30"/>
    </row>
    <row r="101" spans="1:1" ht="13" x14ac:dyDescent="0.3">
      <c r="A101" s="30"/>
    </row>
    <row r="102" spans="1:1" ht="13" x14ac:dyDescent="0.3">
      <c r="A102" s="30"/>
    </row>
    <row r="103" spans="1:1" ht="13" x14ac:dyDescent="0.3">
      <c r="A103" s="30"/>
    </row>
    <row r="104" spans="1:1" ht="13" x14ac:dyDescent="0.3">
      <c r="A104" s="30"/>
    </row>
    <row r="105" spans="1:1" ht="13" x14ac:dyDescent="0.3">
      <c r="A105" s="30"/>
    </row>
    <row r="106" spans="1:1" ht="13" x14ac:dyDescent="0.3">
      <c r="A106" s="30"/>
    </row>
    <row r="107" spans="1:1" ht="13" x14ac:dyDescent="0.3">
      <c r="A107" s="30"/>
    </row>
    <row r="108" spans="1:1" ht="13" x14ac:dyDescent="0.3">
      <c r="A108" s="30"/>
    </row>
    <row r="109" spans="1:1" ht="13" x14ac:dyDescent="0.3">
      <c r="A109" s="30"/>
    </row>
    <row r="110" spans="1:1" ht="13" x14ac:dyDescent="0.3">
      <c r="A110" s="30"/>
    </row>
    <row r="111" spans="1:1" ht="13" x14ac:dyDescent="0.3">
      <c r="A111" s="30"/>
    </row>
    <row r="112" spans="1:1" ht="13" x14ac:dyDescent="0.3">
      <c r="A112" s="30"/>
    </row>
    <row r="113" spans="1:1" ht="13" x14ac:dyDescent="0.3">
      <c r="A113" s="30"/>
    </row>
    <row r="114" spans="1:1" ht="13" x14ac:dyDescent="0.3">
      <c r="A114" s="30"/>
    </row>
    <row r="115" spans="1:1" ht="13" x14ac:dyDescent="0.3">
      <c r="A115" s="30"/>
    </row>
    <row r="116" spans="1:1" ht="13" x14ac:dyDescent="0.3">
      <c r="A116" s="30"/>
    </row>
    <row r="117" spans="1:1" ht="13" x14ac:dyDescent="0.3">
      <c r="A117" s="30"/>
    </row>
    <row r="118" spans="1:1" ht="13" x14ac:dyDescent="0.3">
      <c r="A118" s="30"/>
    </row>
    <row r="119" spans="1:1" ht="13" x14ac:dyDescent="0.3">
      <c r="A119" s="30"/>
    </row>
    <row r="120" spans="1:1" ht="13" x14ac:dyDescent="0.3">
      <c r="A120" s="30"/>
    </row>
    <row r="121" spans="1:1" ht="13" x14ac:dyDescent="0.3">
      <c r="A121" s="30"/>
    </row>
    <row r="122" spans="1:1" ht="13" x14ac:dyDescent="0.3">
      <c r="A122" s="2"/>
    </row>
    <row r="123" spans="1:1" ht="13" x14ac:dyDescent="0.3">
      <c r="A123" s="2"/>
    </row>
    <row r="124" spans="1:1" ht="13" x14ac:dyDescent="0.3">
      <c r="A124" s="2"/>
    </row>
    <row r="125" spans="1:1" ht="13" x14ac:dyDescent="0.3">
      <c r="A125" s="2"/>
    </row>
    <row r="126" spans="1:1" ht="13" x14ac:dyDescent="0.3">
      <c r="A126" s="2"/>
    </row>
    <row r="127" spans="1:1" ht="13" x14ac:dyDescent="0.3">
      <c r="A127" s="2"/>
    </row>
    <row r="128" spans="1:1" ht="13" x14ac:dyDescent="0.3">
      <c r="A128" s="2"/>
    </row>
    <row r="129" spans="1:1" ht="13" x14ac:dyDescent="0.3">
      <c r="A129" s="2"/>
    </row>
    <row r="130" spans="1:1" ht="13" x14ac:dyDescent="0.3">
      <c r="A130" s="2"/>
    </row>
    <row r="131" spans="1:1" ht="13" x14ac:dyDescent="0.3">
      <c r="A131" s="2"/>
    </row>
    <row r="132" spans="1:1" ht="13" x14ac:dyDescent="0.3">
      <c r="A132" s="2"/>
    </row>
    <row r="133" spans="1:1" ht="13" x14ac:dyDescent="0.3">
      <c r="A133" s="2"/>
    </row>
    <row r="134" spans="1:1" ht="13" x14ac:dyDescent="0.3">
      <c r="A134" s="2"/>
    </row>
    <row r="135" spans="1:1" ht="13" x14ac:dyDescent="0.3">
      <c r="A135" s="2"/>
    </row>
    <row r="136" spans="1:1" ht="13" x14ac:dyDescent="0.3">
      <c r="A136" s="2"/>
    </row>
    <row r="137" spans="1:1" ht="13" x14ac:dyDescent="0.3">
      <c r="A137" s="2"/>
    </row>
    <row r="138" spans="1:1" ht="13" x14ac:dyDescent="0.3">
      <c r="A138" s="2"/>
    </row>
    <row r="139" spans="1:1" ht="13" x14ac:dyDescent="0.3">
      <c r="A139" s="2"/>
    </row>
    <row r="140" spans="1:1" ht="13" x14ac:dyDescent="0.3">
      <c r="A140" s="2"/>
    </row>
    <row r="141" spans="1:1" ht="13" x14ac:dyDescent="0.3">
      <c r="A141" s="2"/>
    </row>
    <row r="142" spans="1:1" ht="13" x14ac:dyDescent="0.3">
      <c r="A142" s="2"/>
    </row>
    <row r="143" spans="1:1" ht="13" x14ac:dyDescent="0.3">
      <c r="A143" s="2"/>
    </row>
    <row r="144" spans="1:1" ht="13" x14ac:dyDescent="0.3">
      <c r="A144" s="2"/>
    </row>
    <row r="145" spans="1:1" ht="13" x14ac:dyDescent="0.3">
      <c r="A145" s="2"/>
    </row>
    <row r="146" spans="1:1" ht="13" x14ac:dyDescent="0.3">
      <c r="A146" s="2"/>
    </row>
    <row r="147" spans="1:1" ht="13" x14ac:dyDescent="0.3">
      <c r="A147" s="2"/>
    </row>
    <row r="148" spans="1:1" ht="13" x14ac:dyDescent="0.3">
      <c r="A148" s="2"/>
    </row>
    <row r="149" spans="1:1" ht="13" x14ac:dyDescent="0.3">
      <c r="A149" s="2"/>
    </row>
    <row r="150" spans="1:1" ht="13" x14ac:dyDescent="0.3">
      <c r="A150" s="2"/>
    </row>
    <row r="151" spans="1:1" ht="13" x14ac:dyDescent="0.3">
      <c r="A151" s="2"/>
    </row>
    <row r="152" spans="1:1" ht="13" x14ac:dyDescent="0.3">
      <c r="A152" s="2"/>
    </row>
    <row r="153" spans="1:1" ht="13" x14ac:dyDescent="0.3">
      <c r="A153" s="2"/>
    </row>
    <row r="154" spans="1:1" ht="13" x14ac:dyDescent="0.3">
      <c r="A154" s="2"/>
    </row>
    <row r="155" spans="1:1" ht="13" x14ac:dyDescent="0.3">
      <c r="A155" s="2"/>
    </row>
    <row r="156" spans="1:1" ht="13" x14ac:dyDescent="0.3">
      <c r="A156" s="2"/>
    </row>
    <row r="157" spans="1:1" ht="13" x14ac:dyDescent="0.3">
      <c r="A157" s="2"/>
    </row>
    <row r="158" spans="1:1" ht="13" x14ac:dyDescent="0.3">
      <c r="A158" s="2"/>
    </row>
    <row r="159" spans="1:1" ht="13" x14ac:dyDescent="0.3">
      <c r="A159" s="2"/>
    </row>
    <row r="160" spans="1:1" ht="13" x14ac:dyDescent="0.3">
      <c r="A160" s="2"/>
    </row>
    <row r="161" spans="1:1" ht="13" x14ac:dyDescent="0.3">
      <c r="A161" s="2"/>
    </row>
    <row r="162" spans="1:1" ht="13" x14ac:dyDescent="0.3">
      <c r="A162" s="2"/>
    </row>
    <row r="163" spans="1:1" ht="13" x14ac:dyDescent="0.3">
      <c r="A163" s="2"/>
    </row>
    <row r="164" spans="1:1" ht="13" x14ac:dyDescent="0.3">
      <c r="A164" s="2"/>
    </row>
    <row r="165" spans="1:1" ht="13" x14ac:dyDescent="0.3">
      <c r="A165" s="2"/>
    </row>
    <row r="166" spans="1:1" ht="13" x14ac:dyDescent="0.3">
      <c r="A166" s="2"/>
    </row>
    <row r="167" spans="1:1" ht="13" x14ac:dyDescent="0.3">
      <c r="A167" s="2"/>
    </row>
    <row r="168" spans="1:1" ht="13" x14ac:dyDescent="0.3">
      <c r="A168" s="2"/>
    </row>
    <row r="169" spans="1:1" ht="13" x14ac:dyDescent="0.3">
      <c r="A169" s="2"/>
    </row>
    <row r="170" spans="1:1" ht="13" x14ac:dyDescent="0.3">
      <c r="A170" s="2"/>
    </row>
    <row r="171" spans="1:1" ht="13" x14ac:dyDescent="0.3">
      <c r="A171" s="2"/>
    </row>
    <row r="172" spans="1:1" ht="13" x14ac:dyDescent="0.3">
      <c r="A172" s="2"/>
    </row>
    <row r="173" spans="1:1" ht="13" x14ac:dyDescent="0.3">
      <c r="A173" s="2"/>
    </row>
    <row r="174" spans="1:1" ht="13" x14ac:dyDescent="0.3">
      <c r="A174" s="2"/>
    </row>
    <row r="175" spans="1:1" ht="13" x14ac:dyDescent="0.3">
      <c r="A175" s="2"/>
    </row>
    <row r="176" spans="1:1" ht="13" x14ac:dyDescent="0.3">
      <c r="A176" s="2"/>
    </row>
    <row r="177" spans="1:1" ht="13" x14ac:dyDescent="0.3">
      <c r="A177" s="2"/>
    </row>
    <row r="178" spans="1:1" ht="13" x14ac:dyDescent="0.3">
      <c r="A178" s="2"/>
    </row>
    <row r="179" spans="1:1" ht="13" x14ac:dyDescent="0.3">
      <c r="A179" s="2"/>
    </row>
    <row r="180" spans="1:1" ht="13" x14ac:dyDescent="0.3">
      <c r="A180" s="2"/>
    </row>
    <row r="181" spans="1:1" ht="13" x14ac:dyDescent="0.3">
      <c r="A181" s="2"/>
    </row>
    <row r="182" spans="1:1" ht="13" x14ac:dyDescent="0.3">
      <c r="A182" s="2"/>
    </row>
    <row r="183" spans="1:1" ht="13" x14ac:dyDescent="0.3">
      <c r="A183" s="2"/>
    </row>
    <row r="184" spans="1:1" ht="13" x14ac:dyDescent="0.3">
      <c r="A184" s="2"/>
    </row>
    <row r="185" spans="1:1" ht="13" x14ac:dyDescent="0.3">
      <c r="A185" s="2"/>
    </row>
    <row r="186" spans="1:1" ht="13" x14ac:dyDescent="0.3">
      <c r="A186" s="2"/>
    </row>
    <row r="187" spans="1:1" ht="13" x14ac:dyDescent="0.3">
      <c r="A187" s="2"/>
    </row>
    <row r="188" spans="1:1" ht="13" x14ac:dyDescent="0.3">
      <c r="A188" s="2"/>
    </row>
    <row r="189" spans="1:1" ht="13" x14ac:dyDescent="0.3">
      <c r="A189" s="2"/>
    </row>
    <row r="190" spans="1:1" ht="13" x14ac:dyDescent="0.3">
      <c r="A190" s="2"/>
    </row>
    <row r="191" spans="1:1" ht="13" x14ac:dyDescent="0.3">
      <c r="A191" s="2"/>
    </row>
    <row r="192" spans="1:1" ht="13" x14ac:dyDescent="0.3">
      <c r="A192" s="2"/>
    </row>
    <row r="193" spans="1:1" ht="13" x14ac:dyDescent="0.3">
      <c r="A193" s="2"/>
    </row>
    <row r="194" spans="1:1" ht="13" x14ac:dyDescent="0.3">
      <c r="A194" s="2"/>
    </row>
    <row r="195" spans="1:1" ht="13" x14ac:dyDescent="0.3">
      <c r="A195" s="2"/>
    </row>
    <row r="196" spans="1:1" ht="13" x14ac:dyDescent="0.3">
      <c r="A196" s="2"/>
    </row>
  </sheetData>
  <mergeCells count="24">
    <mergeCell ref="B13:B15"/>
    <mergeCell ref="B10:B12"/>
    <mergeCell ref="C13:O15"/>
    <mergeCell ref="C10:O12"/>
    <mergeCell ref="P10:P12"/>
    <mergeCell ref="Q10:Q12"/>
    <mergeCell ref="R10:R12"/>
    <mergeCell ref="S10:S12"/>
    <mergeCell ref="P13:P15"/>
    <mergeCell ref="Q13:Q15"/>
    <mergeCell ref="R13:R15"/>
    <mergeCell ref="S13:S15"/>
    <mergeCell ref="S7:S9"/>
    <mergeCell ref="B7:B9"/>
    <mergeCell ref="C7:O9"/>
    <mergeCell ref="P7:P9"/>
    <mergeCell ref="Q7:Q9"/>
    <mergeCell ref="R7:R9"/>
    <mergeCell ref="S16:S18"/>
    <mergeCell ref="B16:B18"/>
    <mergeCell ref="C16:O18"/>
    <mergeCell ref="P16:P18"/>
    <mergeCell ref="Q16:Q18"/>
    <mergeCell ref="R16:R18"/>
  </mergeCells>
  <pageMargins left="0.70866141732283472" right="0.70866141732283472" top="0.74803149606299213" bottom="0.74803149606299213" header="0.31496062992125984" footer="0.31496062992125984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23"/>
  <sheetViews>
    <sheetView showGridLines="0" zoomScale="114" zoomScaleNormal="125" zoomScalePageLayoutView="125" workbookViewId="0">
      <selection activeCell="B18" sqref="B18:S19"/>
    </sheetView>
  </sheetViews>
  <sheetFormatPr defaultColWidth="4.453125" defaultRowHeight="11.5" x14ac:dyDescent="0.25"/>
  <cols>
    <col min="1" max="1" width="6.1796875" style="4" customWidth="1"/>
    <col min="2" max="2" width="5.08984375" style="1" bestFit="1" customWidth="1"/>
    <col min="3" max="13" width="4.453125" style="1"/>
    <col min="14" max="14" width="7.08984375" style="1" customWidth="1"/>
    <col min="15" max="16384" width="4.453125" style="1"/>
  </cols>
  <sheetData>
    <row r="1" spans="1:35" s="7" customFormat="1" ht="15.5" x14ac:dyDescent="0.35">
      <c r="A1" s="28" t="s">
        <v>68</v>
      </c>
    </row>
    <row r="2" spans="1:35" x14ac:dyDescent="0.25">
      <c r="A2" s="31"/>
    </row>
    <row r="3" spans="1:35" ht="11.75" customHeight="1" x14ac:dyDescent="0.25">
      <c r="A3" s="3">
        <v>10.01</v>
      </c>
      <c r="B3" s="290" t="s">
        <v>120</v>
      </c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  <c r="N3" s="290"/>
      <c r="O3" s="290"/>
    </row>
    <row r="4" spans="1:35" ht="13" x14ac:dyDescent="0.25">
      <c r="A4" s="3"/>
      <c r="B4" s="290"/>
      <c r="C4" s="290"/>
      <c r="D4" s="290"/>
      <c r="E4" s="290"/>
      <c r="F4" s="290"/>
      <c r="G4" s="290"/>
      <c r="H4" s="290"/>
      <c r="I4" s="290"/>
      <c r="J4" s="290"/>
      <c r="K4" s="290"/>
      <c r="L4" s="290"/>
      <c r="M4" s="290"/>
      <c r="N4" s="290"/>
      <c r="O4" s="290"/>
    </row>
    <row r="5" spans="1:35" ht="13" x14ac:dyDescent="0.25">
      <c r="A5" s="3"/>
      <c r="B5" s="26">
        <v>1</v>
      </c>
      <c r="C5" s="27" t="s">
        <v>2</v>
      </c>
      <c r="D5" s="8" t="s">
        <v>69</v>
      </c>
      <c r="E5" s="8"/>
      <c r="F5" s="8"/>
      <c r="G5" s="8"/>
      <c r="H5" s="9"/>
    </row>
    <row r="6" spans="1:35" ht="13" x14ac:dyDescent="0.25">
      <c r="A6" s="3"/>
      <c r="B6" s="26">
        <v>2</v>
      </c>
      <c r="C6" s="27" t="s">
        <v>2</v>
      </c>
      <c r="D6" s="8" t="s">
        <v>70</v>
      </c>
      <c r="E6" s="8"/>
      <c r="F6" s="8"/>
      <c r="G6" s="8"/>
      <c r="H6" s="9"/>
    </row>
    <row r="7" spans="1:35" ht="13" x14ac:dyDescent="0.25">
      <c r="A7" s="3"/>
      <c r="B7" s="26">
        <v>3</v>
      </c>
      <c r="C7" s="27" t="s">
        <v>2</v>
      </c>
      <c r="D7" s="8" t="s">
        <v>87</v>
      </c>
      <c r="E7" s="8"/>
      <c r="F7" s="8"/>
      <c r="G7" s="8"/>
      <c r="H7" s="9"/>
    </row>
    <row r="8" spans="1:35" ht="13" x14ac:dyDescent="0.25">
      <c r="A8" s="3"/>
      <c r="B8" s="26">
        <v>4</v>
      </c>
      <c r="C8" s="27" t="s">
        <v>2</v>
      </c>
      <c r="D8" s="8" t="s">
        <v>88</v>
      </c>
      <c r="E8" s="8"/>
      <c r="F8" s="8"/>
      <c r="G8" s="8"/>
      <c r="H8" s="9"/>
    </row>
    <row r="9" spans="1:35" ht="13" x14ac:dyDescent="0.3">
      <c r="A9" s="2"/>
    </row>
    <row r="10" spans="1:35" ht="11.75" customHeight="1" x14ac:dyDescent="0.25">
      <c r="C10" s="213"/>
      <c r="D10" s="213"/>
      <c r="E10" s="213"/>
      <c r="F10" s="213"/>
      <c r="G10" s="213"/>
      <c r="H10" s="213"/>
      <c r="I10" s="213"/>
      <c r="J10" s="213"/>
      <c r="K10" s="213"/>
      <c r="L10" s="213"/>
      <c r="M10" s="213"/>
      <c r="N10" s="213"/>
      <c r="O10" s="213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</row>
    <row r="11" spans="1:35" ht="13" x14ac:dyDescent="0.25">
      <c r="A11" s="3">
        <f>A3+0.01</f>
        <v>10.02</v>
      </c>
      <c r="B11" s="5" t="s">
        <v>121</v>
      </c>
      <c r="C11" s="206"/>
      <c r="D11" s="206"/>
      <c r="E11" s="206"/>
      <c r="F11" s="206"/>
      <c r="G11" s="206"/>
      <c r="H11" s="206"/>
      <c r="I11" s="206"/>
      <c r="J11" s="206"/>
      <c r="K11" s="206"/>
      <c r="L11" s="206"/>
      <c r="M11" s="206"/>
      <c r="N11" s="213"/>
      <c r="O11" s="213"/>
    </row>
    <row r="12" spans="1:35" ht="13" x14ac:dyDescent="0.25">
      <c r="A12" s="3"/>
      <c r="B12" s="10">
        <v>1</v>
      </c>
      <c r="C12" s="11" t="s">
        <v>2</v>
      </c>
      <c r="D12" s="64" t="s">
        <v>118</v>
      </c>
      <c r="E12" s="12"/>
      <c r="F12" s="12"/>
      <c r="G12" s="12"/>
      <c r="H12" s="13"/>
      <c r="I12" s="5"/>
      <c r="J12" s="5"/>
      <c r="K12" s="5"/>
      <c r="L12" s="5"/>
      <c r="M12" s="5"/>
    </row>
    <row r="13" spans="1:35" ht="13" x14ac:dyDescent="0.25">
      <c r="A13" s="3"/>
      <c r="B13" s="10">
        <v>2</v>
      </c>
      <c r="C13" s="11" t="s">
        <v>2</v>
      </c>
      <c r="D13" s="64" t="s">
        <v>119</v>
      </c>
      <c r="E13" s="12"/>
      <c r="F13" s="12"/>
      <c r="G13" s="12"/>
      <c r="H13" s="13"/>
      <c r="I13" s="5"/>
      <c r="J13" s="5"/>
      <c r="K13" s="5"/>
      <c r="L13" s="5"/>
      <c r="M13" s="5"/>
    </row>
    <row r="14" spans="1:35" ht="13" x14ac:dyDescent="0.25">
      <c r="A14" s="3"/>
      <c r="B14" s="10">
        <v>3</v>
      </c>
      <c r="C14" s="11" t="s">
        <v>2</v>
      </c>
      <c r="D14" s="64" t="s">
        <v>74</v>
      </c>
      <c r="E14" s="12"/>
      <c r="F14" s="12"/>
      <c r="G14" s="12"/>
      <c r="H14" s="13"/>
      <c r="I14" s="5"/>
      <c r="J14" s="5"/>
      <c r="K14" s="5"/>
      <c r="L14" s="5"/>
      <c r="M14" s="5"/>
    </row>
    <row r="15" spans="1:35" ht="13" x14ac:dyDescent="0.25">
      <c r="A15" s="3"/>
      <c r="B15" s="10">
        <v>4</v>
      </c>
      <c r="C15" s="11" t="s">
        <v>2</v>
      </c>
      <c r="D15" s="64" t="s">
        <v>75</v>
      </c>
      <c r="E15" s="12"/>
      <c r="F15" s="12"/>
      <c r="G15" s="12"/>
      <c r="H15" s="13"/>
      <c r="I15" s="5"/>
      <c r="J15" s="5"/>
      <c r="K15" s="5"/>
      <c r="L15" s="5"/>
      <c r="M15" s="5"/>
    </row>
    <row r="16" spans="1:35" ht="13" x14ac:dyDescent="0.3">
      <c r="A16" s="2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9" ht="14.5" x14ac:dyDescent="0.25">
      <c r="A17" s="230"/>
      <c r="B17" s="1" t="str">
        <f>CONCATENATE(" APLICATIVO: SI 1.06+1.07+1.08+1.09+1.10+1.11 ES MAYOR A 0 CONTINUA CON ",A18," CASO CONTRARIO PASAR A SECCION 11")</f>
        <v xml:space="preserve"> APLICATIVO: SI 1.06+1.07+1.08+1.09+1.10+1.11 ES MAYOR A 0 CONTINUA CON 10.03 CASO CONTRARIO PASAR A SECCION 11</v>
      </c>
    </row>
    <row r="18" spans="1:19" ht="13" x14ac:dyDescent="0.3">
      <c r="A18" s="241">
        <f>+A11+0.01</f>
        <v>10.029999999999999</v>
      </c>
      <c r="B18" s="290" t="s">
        <v>439</v>
      </c>
      <c r="C18" s="290"/>
      <c r="D18" s="290"/>
      <c r="E18" s="290"/>
      <c r="F18" s="290"/>
      <c r="G18" s="290"/>
      <c r="H18" s="290"/>
      <c r="I18" s="290"/>
      <c r="J18" s="290"/>
      <c r="K18" s="290"/>
      <c r="L18" s="290"/>
      <c r="M18" s="290"/>
      <c r="N18" s="290"/>
      <c r="O18" s="290"/>
      <c r="P18" s="290"/>
      <c r="Q18" s="290"/>
      <c r="R18" s="290"/>
      <c r="S18" s="290"/>
    </row>
    <row r="19" spans="1:19" ht="14.5" x14ac:dyDescent="0.25">
      <c r="A19" s="230"/>
      <c r="B19" s="290"/>
      <c r="C19" s="290"/>
      <c r="D19" s="290"/>
      <c r="E19" s="290"/>
      <c r="F19" s="290"/>
      <c r="G19" s="290"/>
      <c r="H19" s="290"/>
      <c r="I19" s="290"/>
      <c r="J19" s="290"/>
      <c r="K19" s="290"/>
      <c r="L19" s="290"/>
      <c r="M19" s="290"/>
      <c r="N19" s="290"/>
      <c r="O19" s="290"/>
      <c r="P19" s="290"/>
      <c r="Q19" s="290"/>
      <c r="R19" s="290"/>
      <c r="S19" s="290"/>
    </row>
    <row r="20" spans="1:19" ht="13" x14ac:dyDescent="0.25">
      <c r="A20" s="3"/>
      <c r="B20" s="26">
        <v>1</v>
      </c>
      <c r="C20" s="27" t="s">
        <v>2</v>
      </c>
      <c r="D20" s="8" t="s">
        <v>13</v>
      </c>
      <c r="E20" s="8"/>
      <c r="F20" s="8"/>
      <c r="G20" s="8"/>
      <c r="H20" s="9"/>
    </row>
    <row r="21" spans="1:19" ht="13" x14ac:dyDescent="0.25">
      <c r="A21" s="3"/>
      <c r="B21" s="26">
        <v>2</v>
      </c>
      <c r="C21" s="27" t="s">
        <v>2</v>
      </c>
      <c r="D21" s="8" t="s">
        <v>0</v>
      </c>
      <c r="E21" s="8"/>
      <c r="F21" s="8"/>
      <c r="G21" s="8"/>
      <c r="H21" s="9"/>
    </row>
    <row r="22" spans="1:19" ht="13" x14ac:dyDescent="0.25">
      <c r="A22" s="3"/>
      <c r="B22" s="26">
        <v>3</v>
      </c>
      <c r="C22" s="27" t="s">
        <v>2</v>
      </c>
      <c r="D22" s="8" t="s">
        <v>222</v>
      </c>
      <c r="E22" s="8"/>
      <c r="F22" s="8"/>
      <c r="G22" s="8"/>
      <c r="H22" s="9"/>
    </row>
    <row r="23" spans="1:19" ht="13" x14ac:dyDescent="0.25">
      <c r="A23" s="3"/>
      <c r="B23" s="176"/>
      <c r="C23" s="176"/>
      <c r="D23" s="176"/>
      <c r="E23" s="176"/>
      <c r="F23" s="176"/>
      <c r="G23" s="176"/>
      <c r="H23" s="176"/>
    </row>
  </sheetData>
  <mergeCells count="2">
    <mergeCell ref="B3:O4"/>
    <mergeCell ref="B18:S19"/>
  </mergeCells>
  <pageMargins left="0.70866141732283472" right="0.70866141732283472" top="0.74803149606299213" bottom="0.74803149606299213" header="0.31496062992125984" footer="0.31496062992125984"/>
  <pageSetup orientation="portrait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>
    <pageSetUpPr fitToPage="1"/>
  </sheetPr>
  <dimension ref="A1:P86"/>
  <sheetViews>
    <sheetView showGridLines="0" topLeftCell="A61" zoomScale="105" zoomScaleNormal="105" zoomScaleSheetLayoutView="94" zoomScalePageLayoutView="105" workbookViewId="0">
      <selection activeCell="A91" sqref="A91"/>
    </sheetView>
  </sheetViews>
  <sheetFormatPr defaultColWidth="4.453125" defaultRowHeight="11.5" x14ac:dyDescent="0.25"/>
  <cols>
    <col min="1" max="1" width="9.6328125" style="46" customWidth="1"/>
    <col min="2" max="5" width="4.453125" style="5"/>
    <col min="6" max="6" width="6.36328125" style="5" customWidth="1"/>
    <col min="7" max="21" width="4.453125" style="5"/>
    <col min="22" max="22" width="14.453125" style="5" customWidth="1"/>
    <col min="23" max="16384" width="4.453125" style="5"/>
  </cols>
  <sheetData>
    <row r="1" spans="1:16" s="71" customFormat="1" ht="15.5" x14ac:dyDescent="0.35">
      <c r="A1" s="72" t="s">
        <v>42</v>
      </c>
    </row>
    <row r="2" spans="1:16" x14ac:dyDescent="0.25">
      <c r="A2" s="73"/>
    </row>
    <row r="3" spans="1:16" ht="11.75" customHeight="1" x14ac:dyDescent="0.25">
      <c r="A3" s="25">
        <v>11.01</v>
      </c>
      <c r="B3" s="252" t="s">
        <v>290</v>
      </c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</row>
    <row r="4" spans="1:16" ht="18" customHeight="1" x14ac:dyDescent="0.25"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</row>
    <row r="5" spans="1:16" x14ac:dyDescent="0.25"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</row>
    <row r="6" spans="1:16" x14ac:dyDescent="0.25">
      <c r="B6" s="106">
        <v>1</v>
      </c>
      <c r="C6" s="11" t="s">
        <v>2</v>
      </c>
      <c r="D6" s="12" t="s">
        <v>13</v>
      </c>
      <c r="E6" s="12"/>
      <c r="F6" s="13"/>
    </row>
    <row r="7" spans="1:16" x14ac:dyDescent="0.25">
      <c r="B7" s="106">
        <v>2</v>
      </c>
      <c r="C7" s="11" t="s">
        <v>2</v>
      </c>
      <c r="D7" s="12" t="s">
        <v>0</v>
      </c>
      <c r="E7" s="14" t="s">
        <v>1</v>
      </c>
      <c r="F7" s="210">
        <f>+A25</f>
        <v>11.03</v>
      </c>
    </row>
    <row r="9" spans="1:16" ht="14" customHeight="1" x14ac:dyDescent="0.3">
      <c r="A9" s="18">
        <f>+A3+0.01</f>
        <v>11.02</v>
      </c>
      <c r="B9" s="253" t="s">
        <v>291</v>
      </c>
      <c r="C9" s="253"/>
      <c r="D9" s="253"/>
      <c r="E9" s="253"/>
      <c r="F9" s="253"/>
      <c r="G9" s="253"/>
      <c r="H9" s="253"/>
      <c r="I9" s="253"/>
      <c r="J9" s="253"/>
      <c r="K9" s="253"/>
      <c r="L9" s="253"/>
      <c r="M9" s="253"/>
      <c r="N9" s="253"/>
      <c r="O9" s="253"/>
      <c r="P9" s="253"/>
    </row>
    <row r="10" spans="1:16" ht="13" x14ac:dyDescent="0.3">
      <c r="A10" s="18"/>
      <c r="B10" s="253"/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3"/>
    </row>
    <row r="11" spans="1:16" ht="13" x14ac:dyDescent="0.3">
      <c r="A11" s="18"/>
      <c r="B11" s="17" t="s">
        <v>93</v>
      </c>
      <c r="H11" s="17" t="s">
        <v>292</v>
      </c>
    </row>
    <row r="12" spans="1:16" ht="13" x14ac:dyDescent="0.3">
      <c r="A12" s="18"/>
      <c r="B12" s="5" t="s">
        <v>251</v>
      </c>
    </row>
    <row r="13" spans="1:16" ht="13" x14ac:dyDescent="0.3">
      <c r="A13" s="18"/>
      <c r="B13" s="106" t="s">
        <v>4</v>
      </c>
      <c r="C13" s="12" t="s">
        <v>43</v>
      </c>
      <c r="D13" s="12"/>
      <c r="E13" s="12"/>
      <c r="F13" s="12"/>
      <c r="G13" s="12"/>
      <c r="H13" s="12"/>
      <c r="I13" s="13"/>
      <c r="J13" s="106"/>
    </row>
    <row r="14" spans="1:16" ht="13" x14ac:dyDescent="0.3">
      <c r="A14" s="18"/>
      <c r="B14" s="106" t="s">
        <v>5</v>
      </c>
      <c r="C14" s="12" t="s">
        <v>44</v>
      </c>
      <c r="D14" s="12"/>
      <c r="E14" s="12"/>
      <c r="F14" s="12"/>
      <c r="G14" s="12"/>
      <c r="H14" s="12"/>
      <c r="I14" s="13"/>
      <c r="J14" s="106"/>
    </row>
    <row r="15" spans="1:16" ht="13" x14ac:dyDescent="0.3">
      <c r="A15" s="18"/>
      <c r="B15" s="106" t="s">
        <v>6</v>
      </c>
      <c r="C15" s="12" t="s">
        <v>89</v>
      </c>
      <c r="D15" s="12"/>
      <c r="E15" s="12"/>
      <c r="F15" s="12"/>
      <c r="G15" s="12"/>
      <c r="H15" s="12"/>
      <c r="I15" s="13"/>
      <c r="J15" s="106"/>
    </row>
    <row r="16" spans="1:16" ht="13" x14ac:dyDescent="0.3">
      <c r="A16" s="18"/>
      <c r="B16" s="106" t="s">
        <v>7</v>
      </c>
      <c r="C16" s="5" t="s">
        <v>48</v>
      </c>
      <c r="D16" s="12"/>
      <c r="E16" s="12"/>
      <c r="F16" s="12"/>
      <c r="G16" s="12"/>
      <c r="H16" s="12"/>
      <c r="I16" s="13"/>
      <c r="J16" s="106"/>
    </row>
    <row r="17" spans="1:16" ht="13" x14ac:dyDescent="0.3">
      <c r="A17" s="18"/>
      <c r="B17" s="106" t="s">
        <v>8</v>
      </c>
      <c r="C17" s="12" t="s">
        <v>91</v>
      </c>
      <c r="D17" s="12"/>
      <c r="E17" s="12"/>
      <c r="F17" s="12"/>
      <c r="G17" s="12"/>
      <c r="H17" s="12"/>
      <c r="I17" s="13"/>
      <c r="J17" s="106"/>
    </row>
    <row r="18" spans="1:16" ht="13" x14ac:dyDescent="0.3">
      <c r="A18" s="18"/>
      <c r="B18" s="106" t="s">
        <v>9</v>
      </c>
      <c r="C18" s="12" t="s">
        <v>45</v>
      </c>
      <c r="D18" s="12"/>
      <c r="E18" s="12"/>
      <c r="F18" s="12"/>
      <c r="G18" s="12"/>
      <c r="H18" s="12"/>
      <c r="I18" s="13"/>
      <c r="J18" s="106"/>
    </row>
    <row r="19" spans="1:16" ht="13" x14ac:dyDescent="0.3">
      <c r="A19" s="18"/>
      <c r="B19" s="106" t="s">
        <v>10</v>
      </c>
      <c r="C19" s="12" t="s">
        <v>46</v>
      </c>
      <c r="D19" s="12"/>
      <c r="E19" s="12"/>
      <c r="F19" s="12"/>
      <c r="G19" s="12"/>
      <c r="H19" s="12"/>
      <c r="I19" s="13"/>
      <c r="J19" s="106"/>
    </row>
    <row r="20" spans="1:16" ht="13" x14ac:dyDescent="0.3">
      <c r="A20" s="18"/>
      <c r="B20" s="106" t="s">
        <v>11</v>
      </c>
      <c r="C20" s="12" t="s">
        <v>90</v>
      </c>
      <c r="D20" s="12"/>
      <c r="E20" s="12"/>
      <c r="F20" s="12"/>
      <c r="G20" s="12"/>
      <c r="H20" s="12"/>
      <c r="I20" s="13"/>
      <c r="J20" s="106"/>
    </row>
    <row r="21" spans="1:16" ht="13" x14ac:dyDescent="0.3">
      <c r="A21" s="18"/>
      <c r="B21" s="106" t="s">
        <v>12</v>
      </c>
      <c r="C21" s="12" t="s">
        <v>234</v>
      </c>
      <c r="D21" s="12"/>
      <c r="E21" s="12"/>
      <c r="F21" s="12"/>
      <c r="G21" s="12"/>
      <c r="H21" s="12"/>
      <c r="I21" s="13"/>
      <c r="J21" s="106"/>
    </row>
    <row r="22" spans="1:16" ht="13" x14ac:dyDescent="0.3">
      <c r="A22" s="18"/>
      <c r="B22" s="106" t="s">
        <v>183</v>
      </c>
      <c r="C22" s="12" t="s">
        <v>14</v>
      </c>
      <c r="D22" s="12"/>
      <c r="E22" s="12"/>
      <c r="F22" s="12"/>
      <c r="G22" s="12"/>
      <c r="H22" s="12"/>
      <c r="I22" s="13"/>
      <c r="J22" s="106"/>
    </row>
    <row r="23" spans="1:16" ht="13" x14ac:dyDescent="0.3">
      <c r="A23" s="18"/>
      <c r="B23" s="106" t="s">
        <v>184</v>
      </c>
      <c r="C23" s="12" t="s">
        <v>222</v>
      </c>
      <c r="D23" s="12"/>
      <c r="E23" s="12"/>
      <c r="F23" s="12"/>
      <c r="G23" s="12"/>
      <c r="H23" s="12"/>
      <c r="I23" s="13"/>
      <c r="J23" s="106"/>
    </row>
    <row r="24" spans="1:16" ht="13" x14ac:dyDescent="0.3">
      <c r="A24" s="18"/>
    </row>
    <row r="25" spans="1:16" ht="11.75" customHeight="1" x14ac:dyDescent="0.25">
      <c r="A25" s="25">
        <f>+A9+0.01</f>
        <v>11.03</v>
      </c>
      <c r="B25" s="252" t="s">
        <v>293</v>
      </c>
      <c r="C25" s="252"/>
      <c r="D25" s="252"/>
      <c r="E25" s="252"/>
      <c r="F25" s="252"/>
      <c r="G25" s="252"/>
      <c r="H25" s="252"/>
      <c r="I25" s="252"/>
      <c r="J25" s="252"/>
      <c r="K25" s="252"/>
      <c r="L25" s="252"/>
      <c r="M25" s="252"/>
      <c r="N25" s="252"/>
      <c r="O25" s="252"/>
      <c r="P25" s="252"/>
    </row>
    <row r="26" spans="1:16" ht="11.75" customHeight="1" x14ac:dyDescent="0.25">
      <c r="A26" s="25"/>
      <c r="B26" s="252"/>
      <c r="C26" s="252"/>
      <c r="D26" s="252"/>
      <c r="E26" s="252"/>
      <c r="F26" s="252"/>
      <c r="G26" s="252"/>
      <c r="H26" s="252"/>
      <c r="I26" s="252"/>
      <c r="J26" s="252"/>
      <c r="K26" s="252"/>
      <c r="L26" s="252"/>
      <c r="M26" s="252"/>
      <c r="N26" s="252"/>
      <c r="O26" s="252"/>
      <c r="P26" s="252"/>
    </row>
    <row r="27" spans="1:16" ht="11.75" customHeight="1" x14ac:dyDescent="0.25">
      <c r="A27" s="25"/>
      <c r="B27" s="252"/>
      <c r="C27" s="252"/>
      <c r="D27" s="252"/>
      <c r="E27" s="252"/>
      <c r="F27" s="252"/>
      <c r="G27" s="252"/>
      <c r="H27" s="252"/>
      <c r="I27" s="252"/>
      <c r="J27" s="252"/>
      <c r="K27" s="252"/>
      <c r="L27" s="252"/>
      <c r="M27" s="252"/>
      <c r="N27" s="252"/>
      <c r="O27" s="252"/>
      <c r="P27" s="252"/>
    </row>
    <row r="28" spans="1:16" x14ac:dyDescent="0.25">
      <c r="B28" s="252"/>
      <c r="C28" s="252"/>
      <c r="D28" s="252"/>
      <c r="E28" s="252"/>
      <c r="F28" s="252"/>
      <c r="G28" s="252"/>
      <c r="H28" s="252"/>
      <c r="I28" s="252"/>
      <c r="J28" s="252"/>
      <c r="K28" s="252"/>
      <c r="L28" s="252"/>
      <c r="M28" s="252"/>
      <c r="N28" s="252"/>
      <c r="O28" s="252"/>
      <c r="P28" s="252"/>
    </row>
    <row r="29" spans="1:16" x14ac:dyDescent="0.25">
      <c r="B29" s="149" t="s">
        <v>294</v>
      </c>
      <c r="C29" s="207"/>
      <c r="D29" s="207"/>
      <c r="E29" s="207"/>
      <c r="F29" s="207"/>
      <c r="G29" s="207"/>
      <c r="H29" s="207"/>
      <c r="I29" s="207"/>
      <c r="J29" s="207"/>
      <c r="K29" s="207"/>
      <c r="L29" s="207"/>
      <c r="M29" s="207"/>
      <c r="N29" s="207"/>
      <c r="O29" s="207"/>
      <c r="P29" s="207"/>
    </row>
    <row r="30" spans="1:16" x14ac:dyDescent="0.25">
      <c r="B30" s="106">
        <v>1</v>
      </c>
      <c r="C30" s="11" t="s">
        <v>2</v>
      </c>
      <c r="D30" s="12" t="s">
        <v>13</v>
      </c>
      <c r="E30" s="12"/>
      <c r="F30" s="79"/>
      <c r="G30" s="13"/>
    </row>
    <row r="31" spans="1:16" x14ac:dyDescent="0.25">
      <c r="B31" s="106">
        <v>2</v>
      </c>
      <c r="C31" s="11" t="s">
        <v>2</v>
      </c>
      <c r="D31" s="12" t="s">
        <v>0</v>
      </c>
      <c r="E31" s="14" t="s">
        <v>1</v>
      </c>
      <c r="F31" s="95">
        <f>+A52</f>
        <v>11.059999999999999</v>
      </c>
      <c r="G31" s="67"/>
    </row>
    <row r="33" spans="1:11" ht="13" x14ac:dyDescent="0.3">
      <c r="A33" s="18">
        <f>+A25+0.01</f>
        <v>11.04</v>
      </c>
      <c r="B33" s="91" t="s">
        <v>236</v>
      </c>
    </row>
    <row r="34" spans="1:11" ht="13" x14ac:dyDescent="0.3">
      <c r="A34" s="18"/>
      <c r="B34" s="5" t="s">
        <v>149</v>
      </c>
    </row>
    <row r="35" spans="1:11" ht="13" x14ac:dyDescent="0.3">
      <c r="A35" s="18"/>
      <c r="B35" s="5" t="s">
        <v>122</v>
      </c>
      <c r="I35" s="83"/>
      <c r="J35" s="83"/>
      <c r="K35" s="83"/>
    </row>
    <row r="36" spans="1:11" ht="13" x14ac:dyDescent="0.3">
      <c r="A36" s="18"/>
    </row>
    <row r="37" spans="1:11" ht="13" x14ac:dyDescent="0.3">
      <c r="A37" s="18">
        <f>+A33+0.01</f>
        <v>11.049999999999999</v>
      </c>
      <c r="B37" s="5" t="s">
        <v>193</v>
      </c>
    </row>
    <row r="38" spans="1:11" ht="13" x14ac:dyDescent="0.3">
      <c r="A38" s="18"/>
      <c r="B38" s="17" t="s">
        <v>92</v>
      </c>
      <c r="H38" s="17" t="s">
        <v>292</v>
      </c>
    </row>
    <row r="39" spans="1:11" ht="13" x14ac:dyDescent="0.3">
      <c r="A39" s="18"/>
      <c r="B39" s="5" t="s">
        <v>251</v>
      </c>
    </row>
    <row r="40" spans="1:11" ht="13" x14ac:dyDescent="0.3">
      <c r="A40" s="18"/>
      <c r="B40" s="106" t="s">
        <v>4</v>
      </c>
      <c r="C40" s="12" t="s">
        <v>43</v>
      </c>
      <c r="D40" s="12"/>
      <c r="E40" s="12"/>
      <c r="F40" s="12"/>
      <c r="G40" s="12"/>
      <c r="H40" s="12"/>
      <c r="I40" s="13"/>
      <c r="J40" s="106"/>
    </row>
    <row r="41" spans="1:11" ht="13" x14ac:dyDescent="0.3">
      <c r="A41" s="18"/>
      <c r="B41" s="106" t="s">
        <v>5</v>
      </c>
      <c r="C41" s="12" t="s">
        <v>44</v>
      </c>
      <c r="D41" s="12"/>
      <c r="E41" s="12"/>
      <c r="F41" s="12"/>
      <c r="G41" s="12"/>
      <c r="H41" s="12"/>
      <c r="I41" s="13"/>
      <c r="J41" s="106"/>
    </row>
    <row r="42" spans="1:11" ht="13" x14ac:dyDescent="0.3">
      <c r="A42" s="18"/>
      <c r="B42" s="106" t="s">
        <v>6</v>
      </c>
      <c r="C42" s="12" t="s">
        <v>89</v>
      </c>
      <c r="D42" s="12"/>
      <c r="E42" s="12"/>
      <c r="F42" s="12"/>
      <c r="G42" s="12"/>
      <c r="H42" s="12"/>
      <c r="I42" s="13"/>
      <c r="J42" s="106"/>
    </row>
    <row r="43" spans="1:11" ht="13" x14ac:dyDescent="0.3">
      <c r="A43" s="18"/>
      <c r="B43" s="106" t="s">
        <v>7</v>
      </c>
      <c r="C43" s="5" t="s">
        <v>48</v>
      </c>
      <c r="E43" s="12"/>
      <c r="F43" s="12"/>
      <c r="G43" s="12"/>
      <c r="H43" s="12"/>
      <c r="I43" s="13"/>
      <c r="J43" s="106"/>
    </row>
    <row r="44" spans="1:11" ht="13" x14ac:dyDescent="0.3">
      <c r="A44" s="18"/>
      <c r="B44" s="106" t="s">
        <v>8</v>
      </c>
      <c r="C44" s="12" t="s">
        <v>91</v>
      </c>
      <c r="D44" s="12"/>
      <c r="E44" s="12"/>
      <c r="F44" s="12"/>
      <c r="G44" s="12"/>
      <c r="H44" s="12"/>
      <c r="I44" s="13"/>
      <c r="J44" s="106"/>
    </row>
    <row r="45" spans="1:11" ht="13" x14ac:dyDescent="0.3">
      <c r="A45" s="18"/>
      <c r="B45" s="106" t="s">
        <v>9</v>
      </c>
      <c r="C45" s="12" t="s">
        <v>45</v>
      </c>
      <c r="D45" s="12"/>
      <c r="E45" s="12"/>
      <c r="F45" s="12"/>
      <c r="G45" s="12"/>
      <c r="H45" s="12"/>
      <c r="I45" s="13"/>
      <c r="J45" s="106"/>
    </row>
    <row r="46" spans="1:11" ht="13" x14ac:dyDescent="0.3">
      <c r="A46" s="18"/>
      <c r="B46" s="106" t="s">
        <v>10</v>
      </c>
      <c r="C46" s="12" t="s">
        <v>46</v>
      </c>
      <c r="D46" s="12"/>
      <c r="E46" s="12"/>
      <c r="F46" s="12"/>
      <c r="G46" s="12"/>
      <c r="H46" s="12"/>
      <c r="I46" s="13"/>
      <c r="J46" s="106"/>
    </row>
    <row r="47" spans="1:11" ht="13" x14ac:dyDescent="0.3">
      <c r="A47" s="18"/>
      <c r="B47" s="106" t="s">
        <v>11</v>
      </c>
      <c r="C47" s="12" t="s">
        <v>90</v>
      </c>
      <c r="D47" s="12"/>
      <c r="E47" s="12"/>
      <c r="F47" s="12"/>
      <c r="G47" s="12"/>
      <c r="H47" s="12"/>
      <c r="I47" s="13"/>
      <c r="J47" s="106"/>
    </row>
    <row r="48" spans="1:11" ht="13" x14ac:dyDescent="0.3">
      <c r="A48" s="18"/>
      <c r="B48" s="106" t="s">
        <v>12</v>
      </c>
      <c r="C48" s="12" t="s">
        <v>234</v>
      </c>
      <c r="D48" s="12"/>
      <c r="E48" s="12"/>
      <c r="F48" s="12"/>
      <c r="G48" s="12"/>
      <c r="H48" s="12"/>
      <c r="I48" s="13"/>
      <c r="J48" s="106"/>
    </row>
    <row r="49" spans="1:16" ht="13" x14ac:dyDescent="0.3">
      <c r="A49" s="18"/>
      <c r="B49" s="106" t="s">
        <v>183</v>
      </c>
      <c r="C49" s="12" t="s">
        <v>14</v>
      </c>
      <c r="D49" s="12"/>
      <c r="E49" s="12"/>
      <c r="F49" s="12"/>
      <c r="G49" s="12"/>
      <c r="H49" s="12"/>
      <c r="I49" s="13"/>
      <c r="J49" s="106"/>
    </row>
    <row r="50" spans="1:16" ht="13" x14ac:dyDescent="0.3">
      <c r="A50" s="18"/>
      <c r="B50" s="106" t="s">
        <v>184</v>
      </c>
      <c r="C50" s="12" t="s">
        <v>222</v>
      </c>
      <c r="D50" s="12"/>
      <c r="E50" s="12"/>
      <c r="F50" s="12"/>
      <c r="G50" s="12"/>
      <c r="H50" s="12"/>
      <c r="I50" s="13"/>
      <c r="J50" s="106"/>
    </row>
    <row r="51" spans="1:16" ht="13" x14ac:dyDescent="0.3">
      <c r="A51" s="18"/>
      <c r="B51" s="150"/>
      <c r="C51" s="6"/>
      <c r="D51" s="6"/>
      <c r="E51" s="6"/>
      <c r="F51" s="6"/>
      <c r="G51" s="6"/>
      <c r="H51" s="6"/>
      <c r="I51" s="6"/>
      <c r="J51" s="150"/>
    </row>
    <row r="52" spans="1:16" s="40" customFormat="1" ht="14" customHeight="1" x14ac:dyDescent="0.3">
      <c r="A52" s="18">
        <f>+A37+0.01</f>
        <v>11.059999999999999</v>
      </c>
      <c r="B52" s="252" t="s">
        <v>327</v>
      </c>
      <c r="C52" s="252"/>
      <c r="D52" s="252"/>
      <c r="E52" s="252"/>
      <c r="F52" s="252"/>
      <c r="G52" s="252"/>
      <c r="H52" s="252"/>
      <c r="I52" s="252"/>
      <c r="J52" s="252"/>
      <c r="K52" s="252"/>
      <c r="L52" s="252"/>
      <c r="M52" s="252"/>
      <c r="N52" s="252"/>
      <c r="O52" s="252"/>
      <c r="P52" s="252"/>
    </row>
    <row r="53" spans="1:16" s="40" customFormat="1" ht="14" customHeight="1" x14ac:dyDescent="0.3">
      <c r="A53" s="18"/>
      <c r="B53" s="252" t="s">
        <v>434</v>
      </c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</row>
    <row r="54" spans="1:16" s="40" customFormat="1" ht="14.5" customHeight="1" x14ac:dyDescent="0.3">
      <c r="A54" s="18"/>
      <c r="B54" s="107" t="s">
        <v>4</v>
      </c>
      <c r="C54" s="172" t="s">
        <v>375</v>
      </c>
      <c r="D54" s="173"/>
      <c r="E54" s="173"/>
      <c r="F54" s="173"/>
      <c r="G54" s="173"/>
      <c r="H54" s="173"/>
      <c r="I54" s="173"/>
      <c r="J54" s="173"/>
      <c r="K54" s="173"/>
      <c r="L54" s="174"/>
    </row>
    <row r="55" spans="1:16" s="40" customFormat="1" ht="13.75" customHeight="1" x14ac:dyDescent="0.3">
      <c r="A55" s="18"/>
      <c r="B55" s="107" t="s">
        <v>5</v>
      </c>
      <c r="C55" s="172" t="s">
        <v>376</v>
      </c>
      <c r="D55" s="173"/>
      <c r="E55" s="173"/>
      <c r="F55" s="173"/>
      <c r="G55" s="173"/>
      <c r="H55" s="173"/>
      <c r="I55" s="173"/>
      <c r="J55" s="173"/>
      <c r="K55" s="173"/>
      <c r="L55" s="174"/>
    </row>
    <row r="56" spans="1:16" s="40" customFormat="1" ht="13.75" customHeight="1" x14ac:dyDescent="0.3">
      <c r="A56" s="18"/>
      <c r="B56" s="107" t="s">
        <v>6</v>
      </c>
      <c r="C56" s="172" t="s">
        <v>377</v>
      </c>
      <c r="D56" s="173"/>
      <c r="E56" s="173"/>
      <c r="F56" s="173"/>
      <c r="G56" s="173"/>
      <c r="H56" s="173"/>
      <c r="I56" s="173"/>
      <c r="J56" s="173"/>
      <c r="K56" s="173"/>
      <c r="L56" s="174"/>
    </row>
    <row r="57" spans="1:16" s="40" customFormat="1" ht="13.75" customHeight="1" x14ac:dyDescent="0.3">
      <c r="A57" s="18"/>
      <c r="B57" s="107" t="s">
        <v>7</v>
      </c>
      <c r="C57" s="172" t="s">
        <v>378</v>
      </c>
      <c r="D57" s="173"/>
      <c r="E57" s="173"/>
      <c r="F57" s="173"/>
      <c r="G57" s="173"/>
      <c r="H57" s="173"/>
      <c r="I57" s="173"/>
      <c r="J57" s="173"/>
      <c r="K57" s="173"/>
      <c r="L57" s="174"/>
    </row>
    <row r="58" spans="1:16" s="40" customFormat="1" ht="13.75" customHeight="1" x14ac:dyDescent="0.3">
      <c r="A58" s="18"/>
      <c r="B58" s="107" t="s">
        <v>8</v>
      </c>
      <c r="C58" s="172" t="s">
        <v>379</v>
      </c>
      <c r="D58" s="173"/>
      <c r="E58" s="173"/>
      <c r="F58" s="173"/>
      <c r="G58" s="173"/>
      <c r="H58" s="173"/>
      <c r="I58" s="173"/>
      <c r="J58" s="173"/>
      <c r="K58" s="173"/>
      <c r="L58" s="174"/>
    </row>
    <row r="59" spans="1:16" s="40" customFormat="1" ht="13.75" customHeight="1" x14ac:dyDescent="0.3">
      <c r="A59" s="18"/>
      <c r="B59" s="107" t="s">
        <v>9</v>
      </c>
      <c r="C59" s="172" t="s">
        <v>380</v>
      </c>
      <c r="D59" s="173"/>
      <c r="E59" s="173"/>
      <c r="F59" s="173"/>
      <c r="G59" s="173"/>
      <c r="H59" s="173"/>
      <c r="I59" s="173"/>
      <c r="J59" s="173"/>
      <c r="K59" s="173"/>
      <c r="L59" s="174"/>
    </row>
    <row r="60" spans="1:16" s="40" customFormat="1" ht="13.75" customHeight="1" x14ac:dyDescent="0.3">
      <c r="A60" s="18"/>
      <c r="B60" s="107" t="s">
        <v>10</v>
      </c>
      <c r="C60" s="172" t="s">
        <v>80</v>
      </c>
      <c r="D60" s="173"/>
      <c r="E60" s="173"/>
      <c r="F60" s="173"/>
      <c r="G60" s="173"/>
      <c r="H60" s="173"/>
      <c r="I60" s="173"/>
      <c r="J60" s="173"/>
      <c r="K60" s="173"/>
      <c r="L60" s="174"/>
    </row>
    <row r="61" spans="1:16" s="40" customFormat="1" ht="13" x14ac:dyDescent="0.3">
      <c r="A61" s="65"/>
      <c r="B61" s="41"/>
      <c r="C61" s="152"/>
      <c r="D61" s="152"/>
      <c r="E61" s="152"/>
      <c r="F61" s="152"/>
      <c r="G61" s="152"/>
      <c r="H61" s="152"/>
      <c r="I61" s="152"/>
      <c r="J61" s="152"/>
      <c r="K61" s="152"/>
      <c r="L61" s="152"/>
    </row>
    <row r="62" spans="1:16" x14ac:dyDescent="0.25">
      <c r="B62" s="5" t="s">
        <v>397</v>
      </c>
      <c r="N62" s="237"/>
      <c r="O62" s="237"/>
      <c r="P62" s="237"/>
    </row>
    <row r="63" spans="1:16" ht="13" x14ac:dyDescent="0.3">
      <c r="A63" s="18">
        <f>+A52+0.01</f>
        <v>11.069999999999999</v>
      </c>
      <c r="B63" s="252" t="s">
        <v>381</v>
      </c>
      <c r="C63" s="252"/>
      <c r="D63" s="252"/>
      <c r="E63" s="252"/>
      <c r="F63" s="252"/>
      <c r="G63" s="252"/>
      <c r="H63" s="252"/>
      <c r="I63" s="252"/>
      <c r="J63" s="252"/>
      <c r="K63" s="252"/>
      <c r="L63" s="252"/>
      <c r="M63" s="252"/>
      <c r="N63" s="252"/>
      <c r="O63" s="252"/>
      <c r="P63" s="252"/>
    </row>
    <row r="64" spans="1:16" x14ac:dyDescent="0.25">
      <c r="B64" s="106">
        <v>1</v>
      </c>
      <c r="C64" s="12" t="s">
        <v>13</v>
      </c>
      <c r="D64" s="67"/>
      <c r="E64" s="207"/>
      <c r="F64" s="207"/>
      <c r="G64" s="207"/>
      <c r="H64" s="207"/>
      <c r="I64" s="207"/>
      <c r="J64" s="207"/>
      <c r="K64" s="207"/>
      <c r="L64" s="207"/>
      <c r="M64" s="207"/>
      <c r="N64" s="207"/>
      <c r="O64" s="207"/>
      <c r="P64" s="207"/>
    </row>
    <row r="65" spans="1:16" x14ac:dyDescent="0.25">
      <c r="B65" s="106">
        <v>2</v>
      </c>
      <c r="C65" s="12" t="s">
        <v>0</v>
      </c>
      <c r="D65" s="67"/>
    </row>
    <row r="66" spans="1:16" x14ac:dyDescent="0.25">
      <c r="B66" s="150"/>
      <c r="C66" s="6"/>
      <c r="D66" s="69"/>
    </row>
    <row r="67" spans="1:16" x14ac:dyDescent="0.25">
      <c r="B67" s="17" t="s">
        <v>318</v>
      </c>
      <c r="C67" s="146"/>
      <c r="D67" s="146"/>
    </row>
    <row r="68" spans="1:16" x14ac:dyDescent="0.25">
      <c r="B68" s="5" t="s">
        <v>471</v>
      </c>
      <c r="C68" s="146"/>
      <c r="D68" s="146"/>
    </row>
    <row r="69" spans="1:16" ht="13" x14ac:dyDescent="0.3">
      <c r="A69" s="18">
        <f>+A63+0.01</f>
        <v>11.079999999999998</v>
      </c>
      <c r="B69" s="5" t="s">
        <v>438</v>
      </c>
    </row>
    <row r="70" spans="1:16" x14ac:dyDescent="0.25">
      <c r="B70" s="106">
        <v>1</v>
      </c>
      <c r="C70" s="12" t="s">
        <v>296</v>
      </c>
      <c r="D70" s="12"/>
      <c r="E70" s="12"/>
      <c r="F70" s="14"/>
      <c r="G70" s="79"/>
      <c r="H70" s="67"/>
    </row>
    <row r="71" spans="1:16" x14ac:dyDescent="0.25">
      <c r="B71" s="106">
        <v>2</v>
      </c>
      <c r="C71" s="12" t="s">
        <v>295</v>
      </c>
      <c r="D71" s="12"/>
      <c r="E71" s="14"/>
      <c r="F71" s="14" t="s">
        <v>1</v>
      </c>
      <c r="G71" s="79" t="s">
        <v>235</v>
      </c>
      <c r="H71" s="67"/>
    </row>
    <row r="73" spans="1:16" ht="13" x14ac:dyDescent="0.3">
      <c r="A73" s="18">
        <f>+A69+0.01</f>
        <v>11.089999999999998</v>
      </c>
      <c r="B73" s="5" t="s">
        <v>297</v>
      </c>
    </row>
    <row r="74" spans="1:16" x14ac:dyDescent="0.25">
      <c r="B74" s="106">
        <v>1</v>
      </c>
      <c r="C74" s="12" t="s">
        <v>298</v>
      </c>
      <c r="D74" s="12"/>
      <c r="E74" s="12"/>
      <c r="F74" s="12"/>
      <c r="G74" s="14" t="s">
        <v>1</v>
      </c>
      <c r="H74" s="79" t="s">
        <v>235</v>
      </c>
      <c r="I74" s="67"/>
    </row>
    <row r="75" spans="1:16" x14ac:dyDescent="0.25">
      <c r="B75" s="106">
        <v>2</v>
      </c>
      <c r="C75" s="12" t="s">
        <v>299</v>
      </c>
      <c r="D75" s="12"/>
      <c r="E75" s="14"/>
      <c r="F75" s="14"/>
      <c r="G75" s="14"/>
      <c r="H75" s="79"/>
      <c r="I75" s="67"/>
    </row>
    <row r="76" spans="1:16" x14ac:dyDescent="0.25">
      <c r="B76" s="106">
        <v>3</v>
      </c>
      <c r="C76" s="12" t="s">
        <v>433</v>
      </c>
      <c r="D76" s="12"/>
      <c r="E76" s="14"/>
      <c r="F76" s="14"/>
      <c r="G76" s="14" t="s">
        <v>1</v>
      </c>
      <c r="H76" s="79" t="s">
        <v>235</v>
      </c>
      <c r="I76" s="67"/>
    </row>
    <row r="77" spans="1:16" x14ac:dyDescent="0.25">
      <c r="B77" s="150"/>
      <c r="C77" s="6"/>
      <c r="D77" s="6"/>
      <c r="E77" s="68"/>
      <c r="F77" s="68"/>
      <c r="G77" s="69"/>
      <c r="H77" s="69"/>
    </row>
    <row r="78" spans="1:16" ht="13" x14ac:dyDescent="0.3">
      <c r="A78" s="18">
        <f>+A73+0.01</f>
        <v>11.099999999999998</v>
      </c>
      <c r="B78" s="5" t="s">
        <v>305</v>
      </c>
    </row>
    <row r="79" spans="1:16" ht="13" x14ac:dyDescent="0.3">
      <c r="A79" s="18"/>
      <c r="B79" s="5" t="s">
        <v>314</v>
      </c>
    </row>
    <row r="80" spans="1:16" ht="14.75" customHeight="1" x14ac:dyDescent="0.25">
      <c r="B80" s="229" t="s">
        <v>4</v>
      </c>
      <c r="C80" s="172" t="s">
        <v>312</v>
      </c>
      <c r="D80" s="173"/>
      <c r="E80" s="173"/>
      <c r="F80" s="173"/>
      <c r="G80" s="173"/>
      <c r="H80" s="173"/>
      <c r="I80" s="173"/>
      <c r="J80" s="173"/>
      <c r="K80" s="173"/>
      <c r="L80" s="173"/>
      <c r="M80" s="173"/>
      <c r="N80" s="173"/>
      <c r="O80" s="173"/>
      <c r="P80" s="174"/>
    </row>
    <row r="81" spans="2:16" x14ac:dyDescent="0.25">
      <c r="B81" s="229" t="s">
        <v>5</v>
      </c>
      <c r="C81" s="172" t="s">
        <v>313</v>
      </c>
      <c r="D81" s="173"/>
      <c r="E81" s="173"/>
      <c r="F81" s="173"/>
      <c r="G81" s="173"/>
      <c r="H81" s="173"/>
      <c r="I81" s="173"/>
      <c r="J81" s="173"/>
      <c r="K81" s="173"/>
      <c r="L81" s="173"/>
      <c r="M81" s="173"/>
      <c r="N81" s="173"/>
      <c r="O81" s="173"/>
      <c r="P81" s="174"/>
    </row>
    <row r="82" spans="2:16" x14ac:dyDescent="0.25">
      <c r="B82" s="229" t="s">
        <v>6</v>
      </c>
      <c r="C82" s="172" t="s">
        <v>311</v>
      </c>
      <c r="D82" s="173"/>
      <c r="E82" s="173"/>
      <c r="F82" s="173"/>
      <c r="G82" s="173"/>
      <c r="H82" s="173"/>
      <c r="I82" s="173"/>
      <c r="J82" s="173"/>
      <c r="K82" s="173"/>
      <c r="L82" s="173"/>
      <c r="M82" s="173"/>
      <c r="N82" s="173"/>
      <c r="O82" s="173"/>
      <c r="P82" s="174"/>
    </row>
    <row r="83" spans="2:16" x14ac:dyDescent="0.25">
      <c r="B83" s="229" t="s">
        <v>7</v>
      </c>
      <c r="C83" s="172" t="s">
        <v>309</v>
      </c>
      <c r="D83" s="173"/>
      <c r="E83" s="173"/>
      <c r="F83" s="173"/>
      <c r="G83" s="173"/>
      <c r="H83" s="173"/>
      <c r="I83" s="173"/>
      <c r="J83" s="173"/>
      <c r="K83" s="173"/>
      <c r="L83" s="173"/>
      <c r="M83" s="173"/>
      <c r="N83" s="173"/>
      <c r="O83" s="173"/>
      <c r="P83" s="174"/>
    </row>
    <row r="84" spans="2:16" x14ac:dyDescent="0.25">
      <c r="B84" s="229" t="s">
        <v>8</v>
      </c>
      <c r="C84" s="172" t="s">
        <v>310</v>
      </c>
      <c r="D84" s="173"/>
      <c r="E84" s="173"/>
      <c r="F84" s="173"/>
      <c r="G84" s="173"/>
      <c r="H84" s="173"/>
      <c r="I84" s="173"/>
      <c r="J84" s="173"/>
      <c r="K84" s="173"/>
      <c r="L84" s="173"/>
      <c r="M84" s="173"/>
      <c r="N84" s="173"/>
      <c r="O84" s="173"/>
      <c r="P84" s="174"/>
    </row>
    <row r="85" spans="2:16" x14ac:dyDescent="0.25">
      <c r="B85" s="229" t="s">
        <v>9</v>
      </c>
      <c r="C85" s="172" t="s">
        <v>14</v>
      </c>
      <c r="D85" s="173"/>
      <c r="E85" s="173"/>
      <c r="F85" s="173"/>
      <c r="G85" s="173"/>
      <c r="H85" s="173"/>
      <c r="I85" s="173"/>
      <c r="J85" s="173"/>
      <c r="K85" s="173"/>
      <c r="L85" s="173"/>
      <c r="M85" s="173"/>
      <c r="N85" s="173"/>
      <c r="O85" s="173"/>
      <c r="P85" s="174"/>
    </row>
    <row r="86" spans="2:16" x14ac:dyDescent="0.25">
      <c r="B86" s="229" t="s">
        <v>10</v>
      </c>
      <c r="C86" s="172" t="s">
        <v>222</v>
      </c>
      <c r="D86" s="173"/>
      <c r="E86" s="173"/>
      <c r="F86" s="173"/>
      <c r="G86" s="173"/>
      <c r="H86" s="173"/>
      <c r="I86" s="173"/>
      <c r="J86" s="173"/>
      <c r="K86" s="173"/>
      <c r="L86" s="173"/>
      <c r="M86" s="173"/>
      <c r="N86" s="173"/>
      <c r="O86" s="173"/>
      <c r="P86" s="174"/>
    </row>
  </sheetData>
  <mergeCells count="6">
    <mergeCell ref="B63:P63"/>
    <mergeCell ref="B52:P52"/>
    <mergeCell ref="B53:N53"/>
    <mergeCell ref="B3:P5"/>
    <mergeCell ref="B9:P10"/>
    <mergeCell ref="B25:P28"/>
  </mergeCells>
  <pageMargins left="0.70866141732283472" right="0.70866141732283472" top="0.74803149606299213" bottom="0.74803149606299213" header="0.31496062992125984" footer="0.31496062992125984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4">
    <pageSetUpPr fitToPage="1"/>
  </sheetPr>
  <dimension ref="A1:Y56"/>
  <sheetViews>
    <sheetView showGridLines="0" topLeftCell="A33" zoomScale="106" zoomScaleNormal="125" zoomScalePageLayoutView="125" workbookViewId="0">
      <selection activeCell="N48" sqref="N48"/>
    </sheetView>
  </sheetViews>
  <sheetFormatPr defaultColWidth="4.453125" defaultRowHeight="11.5" x14ac:dyDescent="0.25"/>
  <cols>
    <col min="1" max="1" width="6.453125" style="46" customWidth="1"/>
    <col min="2" max="7" width="4.453125" style="5"/>
    <col min="8" max="8" width="5.453125" style="5" bestFit="1" customWidth="1"/>
    <col min="9" max="9" width="4.453125" style="5" customWidth="1"/>
    <col min="10" max="16384" width="4.453125" style="5"/>
  </cols>
  <sheetData>
    <row r="1" spans="1:16" s="71" customFormat="1" ht="15.5" x14ac:dyDescent="0.35">
      <c r="A1" s="73" t="s">
        <v>16</v>
      </c>
      <c r="F1" s="5"/>
    </row>
    <row r="2" spans="1:16" x14ac:dyDescent="0.25">
      <c r="A2" s="73"/>
    </row>
    <row r="3" spans="1:16" ht="12.5" x14ac:dyDescent="0.25">
      <c r="A3" s="63">
        <f>+A17+0.01</f>
        <v>3.0299999999999994</v>
      </c>
      <c r="B3" s="5" t="s">
        <v>238</v>
      </c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09"/>
    </row>
    <row r="4" spans="1:16" ht="12.5" x14ac:dyDescent="0.25">
      <c r="A4" s="63"/>
      <c r="B4" s="17" t="s">
        <v>92</v>
      </c>
      <c r="O4" s="109"/>
      <c r="P4" s="109"/>
    </row>
    <row r="5" spans="1:16" ht="12.5" x14ac:dyDescent="0.25">
      <c r="A5" s="63"/>
      <c r="B5" s="17" t="s">
        <v>228</v>
      </c>
      <c r="O5" s="109"/>
      <c r="P5" s="109"/>
    </row>
    <row r="6" spans="1:16" ht="12.5" x14ac:dyDescent="0.25">
      <c r="A6" s="63"/>
      <c r="B6" s="19" t="s">
        <v>4</v>
      </c>
      <c r="C6" s="20" t="s">
        <v>302</v>
      </c>
      <c r="D6" s="21"/>
      <c r="E6" s="22"/>
      <c r="F6" s="21"/>
      <c r="G6" s="21"/>
      <c r="H6" s="21"/>
      <c r="I6" s="21"/>
      <c r="J6" s="21"/>
      <c r="K6" s="21"/>
      <c r="L6" s="23"/>
      <c r="M6" s="19"/>
      <c r="O6" s="109"/>
      <c r="P6" s="109"/>
    </row>
    <row r="7" spans="1:16" ht="12.5" x14ac:dyDescent="0.25">
      <c r="A7" s="63"/>
      <c r="B7" s="19" t="s">
        <v>5</v>
      </c>
      <c r="C7" s="20" t="s">
        <v>130</v>
      </c>
      <c r="D7" s="21"/>
      <c r="E7" s="22"/>
      <c r="F7" s="21"/>
      <c r="G7" s="21"/>
      <c r="H7" s="21"/>
      <c r="I7" s="21"/>
      <c r="J7" s="21"/>
      <c r="K7" s="21"/>
      <c r="L7" s="23"/>
      <c r="M7" s="19"/>
      <c r="O7" s="109"/>
      <c r="P7" s="109"/>
    </row>
    <row r="8" spans="1:16" x14ac:dyDescent="0.25">
      <c r="A8" s="63"/>
      <c r="B8" s="19" t="s">
        <v>6</v>
      </c>
      <c r="C8" s="20" t="s">
        <v>128</v>
      </c>
      <c r="D8" s="21"/>
      <c r="E8" s="21"/>
      <c r="F8" s="21"/>
      <c r="G8" s="21"/>
      <c r="H8" s="21"/>
      <c r="I8" s="21"/>
      <c r="J8" s="21"/>
      <c r="K8" s="21"/>
      <c r="L8" s="23"/>
      <c r="M8" s="19"/>
    </row>
    <row r="9" spans="1:16" x14ac:dyDescent="0.25">
      <c r="A9" s="63"/>
      <c r="B9" s="19" t="s">
        <v>7</v>
      </c>
      <c r="C9" s="20" t="s">
        <v>307</v>
      </c>
      <c r="D9" s="21"/>
      <c r="E9" s="21"/>
      <c r="F9" s="21"/>
      <c r="G9" s="21"/>
      <c r="H9" s="21"/>
      <c r="I9" s="21"/>
      <c r="J9" s="21"/>
      <c r="K9" s="21"/>
      <c r="L9" s="23"/>
      <c r="M9" s="19"/>
    </row>
    <row r="10" spans="1:16" x14ac:dyDescent="0.25">
      <c r="A10" s="63"/>
      <c r="B10" s="19" t="s">
        <v>8</v>
      </c>
      <c r="C10" s="20" t="s">
        <v>308</v>
      </c>
      <c r="D10" s="21"/>
      <c r="E10" s="21"/>
      <c r="F10" s="21"/>
      <c r="G10" s="21"/>
      <c r="H10" s="21"/>
      <c r="I10" s="21"/>
      <c r="J10" s="21"/>
      <c r="K10" s="21"/>
      <c r="L10" s="23"/>
      <c r="M10" s="19"/>
    </row>
    <row r="11" spans="1:16" x14ac:dyDescent="0.25">
      <c r="A11" s="63"/>
      <c r="B11" s="19" t="s">
        <v>9</v>
      </c>
      <c r="C11" s="20" t="s">
        <v>80</v>
      </c>
      <c r="D11" s="21"/>
      <c r="E11" s="21"/>
      <c r="F11" s="21"/>
      <c r="G11" s="21"/>
      <c r="H11" s="21"/>
      <c r="I11" s="21"/>
      <c r="J11" s="21"/>
      <c r="K11" s="21"/>
      <c r="L11" s="23"/>
      <c r="M11" s="19"/>
    </row>
    <row r="12" spans="1:16" x14ac:dyDescent="0.25">
      <c r="A12" s="63"/>
      <c r="B12" s="15"/>
      <c r="C12" s="6"/>
      <c r="D12" s="6"/>
      <c r="E12" s="6"/>
      <c r="F12" s="6"/>
      <c r="G12" s="6"/>
      <c r="H12" s="6"/>
      <c r="I12" s="6"/>
      <c r="J12" s="6"/>
      <c r="K12" s="6"/>
      <c r="L12" s="6"/>
      <c r="M12" s="15"/>
    </row>
    <row r="13" spans="1:16" x14ac:dyDescent="0.25">
      <c r="A13" s="63">
        <v>3.01</v>
      </c>
      <c r="B13" s="5" t="s">
        <v>221</v>
      </c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</row>
    <row r="14" spans="1:16" x14ac:dyDescent="0.25">
      <c r="B14" s="10">
        <v>1</v>
      </c>
      <c r="C14" s="11" t="s">
        <v>2</v>
      </c>
      <c r="D14" s="12" t="s">
        <v>13</v>
      </c>
      <c r="E14" s="12"/>
      <c r="F14" s="12" t="s">
        <v>1</v>
      </c>
      <c r="G14" s="79">
        <f>+A41</f>
        <v>3.0699999999999985</v>
      </c>
      <c r="H14" s="217"/>
      <c r="I14" s="46"/>
      <c r="J14" s="46"/>
      <c r="K14" s="46"/>
      <c r="L14" s="46"/>
      <c r="M14" s="46"/>
      <c r="N14" s="46"/>
      <c r="O14" s="46"/>
    </row>
    <row r="15" spans="1:16" s="115" customFormat="1" ht="14.5" x14ac:dyDescent="0.35">
      <c r="A15" s="46"/>
      <c r="B15" s="10">
        <v>2</v>
      </c>
      <c r="C15" s="11" t="s">
        <v>2</v>
      </c>
      <c r="D15" s="12" t="s">
        <v>0</v>
      </c>
      <c r="E15" s="12"/>
      <c r="F15" s="12"/>
      <c r="G15" s="12"/>
      <c r="H15" s="210"/>
      <c r="I15" s="46"/>
      <c r="J15" s="46"/>
      <c r="K15" s="46"/>
      <c r="L15" s="46"/>
      <c r="M15" s="46"/>
      <c r="N15" s="46"/>
      <c r="O15" s="46"/>
    </row>
    <row r="16" spans="1:16" s="115" customFormat="1" ht="14.5" x14ac:dyDescent="0.35"/>
    <row r="17" spans="1:25" ht="12.5" x14ac:dyDescent="0.25">
      <c r="A17" s="63">
        <f>+A13+0.01</f>
        <v>3.0199999999999996</v>
      </c>
      <c r="B17" s="5" t="s">
        <v>239</v>
      </c>
      <c r="O17" s="46"/>
      <c r="P17" s="46"/>
      <c r="R17" s="109"/>
      <c r="S17" s="109"/>
      <c r="T17" s="109"/>
      <c r="U17" s="109"/>
      <c r="V17" s="109"/>
      <c r="W17" s="109"/>
      <c r="X17" s="109"/>
      <c r="Y17" s="109"/>
    </row>
    <row r="18" spans="1:25" ht="12.5" x14ac:dyDescent="0.25">
      <c r="A18" s="147"/>
      <c r="B18" s="17" t="s">
        <v>300</v>
      </c>
      <c r="H18" s="48"/>
      <c r="J18" s="148"/>
      <c r="K18" s="148"/>
      <c r="L18" s="148"/>
      <c r="M18" s="1"/>
      <c r="N18" s="1"/>
      <c r="O18" s="1"/>
      <c r="P18" s="1"/>
      <c r="Q18" s="1"/>
      <c r="R18" s="1"/>
      <c r="S18" s="109"/>
      <c r="T18" s="109"/>
      <c r="U18" s="109"/>
      <c r="V18" s="109"/>
      <c r="W18" s="109"/>
      <c r="X18" s="109"/>
      <c r="Y18" s="109"/>
    </row>
    <row r="19" spans="1:25" ht="12.5" x14ac:dyDescent="0.25">
      <c r="A19" s="147"/>
      <c r="B19" s="17" t="s">
        <v>301</v>
      </c>
      <c r="H19" s="48"/>
      <c r="J19" s="148"/>
      <c r="K19" s="148"/>
      <c r="L19" s="148"/>
      <c r="M19" s="1"/>
      <c r="N19" s="1"/>
      <c r="O19" s="1"/>
      <c r="P19" s="1"/>
      <c r="Q19" s="1"/>
      <c r="R19" s="1"/>
      <c r="S19" s="109"/>
      <c r="T19" s="109"/>
      <c r="U19" s="109"/>
      <c r="V19" s="109"/>
      <c r="W19" s="109"/>
      <c r="X19" s="109"/>
      <c r="Y19" s="109"/>
    </row>
    <row r="20" spans="1:25" ht="12.5" x14ac:dyDescent="0.25">
      <c r="B20" s="17" t="s">
        <v>126</v>
      </c>
      <c r="C20" s="110"/>
      <c r="D20" s="110"/>
      <c r="E20" s="110"/>
      <c r="F20" s="110"/>
      <c r="G20" s="110"/>
      <c r="H20" s="111"/>
      <c r="I20" s="112"/>
      <c r="J20" s="110"/>
      <c r="K20" s="109"/>
      <c r="L20" s="109"/>
      <c r="M20" s="109"/>
      <c r="N20" s="109"/>
      <c r="O20" s="46"/>
      <c r="P20" s="46"/>
      <c r="R20" s="109"/>
      <c r="S20" s="109"/>
      <c r="T20" s="109"/>
      <c r="U20" s="109"/>
      <c r="V20" s="109"/>
      <c r="W20" s="109"/>
      <c r="X20" s="109"/>
      <c r="Y20" s="109"/>
    </row>
    <row r="21" spans="1:25" ht="12.5" x14ac:dyDescent="0.25">
      <c r="B21" s="110"/>
      <c r="C21" s="110"/>
      <c r="D21" s="110"/>
      <c r="E21" s="110"/>
      <c r="F21" s="110"/>
      <c r="G21" s="110"/>
      <c r="H21" s="110"/>
      <c r="I21" s="110"/>
      <c r="J21" s="110"/>
      <c r="K21" s="109"/>
      <c r="L21" s="109"/>
      <c r="M21" s="109"/>
      <c r="N21" s="109"/>
      <c r="O21" s="46"/>
      <c r="P21" s="46"/>
      <c r="R21" s="109"/>
    </row>
    <row r="22" spans="1:25" ht="14.5" x14ac:dyDescent="0.35">
      <c r="A22" s="63">
        <f>+A3+0.01</f>
        <v>3.0399999999999991</v>
      </c>
      <c r="B22" s="5" t="s">
        <v>240</v>
      </c>
      <c r="N22" s="115"/>
      <c r="O22" s="115"/>
      <c r="P22" s="115"/>
      <c r="Q22" s="115"/>
    </row>
    <row r="23" spans="1:25" ht="14.5" x14ac:dyDescent="0.35">
      <c r="A23" s="73"/>
      <c r="B23" s="10">
        <v>1</v>
      </c>
      <c r="C23" s="11" t="s">
        <v>2</v>
      </c>
      <c r="D23" s="12" t="s">
        <v>13</v>
      </c>
      <c r="E23" s="12"/>
      <c r="F23" s="12" t="s">
        <v>1</v>
      </c>
      <c r="G23" s="79">
        <f>+A41</f>
        <v>3.0699999999999985</v>
      </c>
      <c r="H23" s="210"/>
      <c r="N23" s="115"/>
      <c r="O23" s="115"/>
      <c r="P23" s="115"/>
      <c r="Q23" s="115"/>
    </row>
    <row r="24" spans="1:25" ht="14.5" x14ac:dyDescent="0.35">
      <c r="A24" s="115"/>
      <c r="B24" s="10">
        <v>2</v>
      </c>
      <c r="C24" s="11" t="s">
        <v>2</v>
      </c>
      <c r="D24" s="12" t="s">
        <v>0</v>
      </c>
      <c r="E24" s="12"/>
      <c r="F24" s="12"/>
      <c r="G24" s="12"/>
      <c r="H24" s="210"/>
      <c r="I24" s="115"/>
      <c r="J24" s="115"/>
      <c r="K24" s="115"/>
      <c r="L24" s="115"/>
      <c r="M24" s="115"/>
      <c r="N24" s="115"/>
      <c r="O24" s="115"/>
      <c r="P24" s="115"/>
      <c r="Q24" s="115"/>
    </row>
    <row r="25" spans="1:25" ht="14.5" x14ac:dyDescent="0.35">
      <c r="A25" s="115"/>
      <c r="B25" s="115"/>
      <c r="C25" s="115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</row>
    <row r="26" spans="1:25" x14ac:dyDescent="0.25">
      <c r="A26" s="63">
        <f>+A22+0.01</f>
        <v>3.0499999999999989</v>
      </c>
      <c r="B26" s="5" t="s">
        <v>237</v>
      </c>
    </row>
    <row r="27" spans="1:25" x14ac:dyDescent="0.25">
      <c r="A27" s="63"/>
      <c r="B27" s="5" t="s">
        <v>217</v>
      </c>
    </row>
    <row r="28" spans="1:25" x14ac:dyDescent="0.25">
      <c r="B28" s="107">
        <v>1</v>
      </c>
      <c r="C28" s="108" t="s">
        <v>2</v>
      </c>
      <c r="D28" s="42"/>
    </row>
    <row r="29" spans="1:25" x14ac:dyDescent="0.25">
      <c r="B29" s="107">
        <v>2</v>
      </c>
      <c r="C29" s="108" t="s">
        <v>2</v>
      </c>
      <c r="D29" s="42"/>
    </row>
    <row r="30" spans="1:25" x14ac:dyDescent="0.25">
      <c r="B30" s="107">
        <v>3</v>
      </c>
      <c r="C30" s="108" t="s">
        <v>2</v>
      </c>
      <c r="D30" s="42"/>
    </row>
    <row r="31" spans="1:25" x14ac:dyDescent="0.25">
      <c r="B31" s="107">
        <v>4</v>
      </c>
      <c r="C31" s="108" t="s">
        <v>2</v>
      </c>
      <c r="D31" s="42"/>
    </row>
    <row r="32" spans="1:25" x14ac:dyDescent="0.25">
      <c r="B32" s="107">
        <v>5</v>
      </c>
      <c r="C32" s="108" t="s">
        <v>2</v>
      </c>
      <c r="D32" s="42"/>
    </row>
    <row r="33" spans="1:19" x14ac:dyDescent="0.25">
      <c r="B33" s="107">
        <v>6</v>
      </c>
      <c r="C33" s="108" t="s">
        <v>2</v>
      </c>
      <c r="D33" s="42"/>
    </row>
    <row r="34" spans="1:19" x14ac:dyDescent="0.25">
      <c r="B34" s="107">
        <v>7</v>
      </c>
      <c r="C34" s="108" t="s">
        <v>2</v>
      </c>
      <c r="D34" s="42"/>
    </row>
    <row r="35" spans="1:19" x14ac:dyDescent="0.25">
      <c r="B35" s="107">
        <v>8</v>
      </c>
      <c r="C35" s="108" t="s">
        <v>2</v>
      </c>
      <c r="D35" s="42"/>
      <c r="S35" s="39"/>
    </row>
    <row r="36" spans="1:19" x14ac:dyDescent="0.25">
      <c r="B36" s="46"/>
      <c r="R36" s="39"/>
    </row>
    <row r="37" spans="1:19" x14ac:dyDescent="0.25">
      <c r="A37" s="63">
        <f>+A26+0.01</f>
        <v>3.0599999999999987</v>
      </c>
      <c r="B37" s="5" t="s">
        <v>60</v>
      </c>
    </row>
    <row r="38" spans="1:19" x14ac:dyDescent="0.25">
      <c r="B38" s="10">
        <v>1</v>
      </c>
      <c r="C38" s="11" t="s">
        <v>2</v>
      </c>
      <c r="D38" s="12" t="s">
        <v>79</v>
      </c>
      <c r="E38" s="12"/>
      <c r="F38" s="12"/>
      <c r="G38" s="24"/>
      <c r="H38" s="24"/>
      <c r="I38" s="38"/>
    </row>
    <row r="39" spans="1:19" x14ac:dyDescent="0.25">
      <c r="B39" s="10">
        <v>2</v>
      </c>
      <c r="C39" s="11" t="s">
        <v>2</v>
      </c>
      <c r="D39" s="12" t="s">
        <v>78</v>
      </c>
      <c r="E39" s="12"/>
      <c r="F39" s="12"/>
      <c r="G39" s="24"/>
      <c r="H39" s="24"/>
      <c r="I39" s="38"/>
    </row>
    <row r="40" spans="1:19" x14ac:dyDescent="0.25">
      <c r="N40" s="15"/>
      <c r="O40" s="16"/>
      <c r="P40" s="6"/>
    </row>
    <row r="41" spans="1:19" x14ac:dyDescent="0.25">
      <c r="A41" s="63">
        <f>+A37+0.01</f>
        <v>3.0699999999999985</v>
      </c>
      <c r="B41" s="5" t="s">
        <v>319</v>
      </c>
    </row>
    <row r="42" spans="1:19" x14ac:dyDescent="0.25">
      <c r="A42" s="5"/>
      <c r="B42" s="10">
        <v>1</v>
      </c>
      <c r="C42" s="11" t="s">
        <v>2</v>
      </c>
      <c r="D42" s="12" t="s">
        <v>320</v>
      </c>
      <c r="E42" s="12"/>
      <c r="F42" s="12"/>
      <c r="G42" s="24"/>
      <c r="H42" s="24"/>
      <c r="I42" s="24"/>
      <c r="J42" s="24"/>
      <c r="K42" s="38"/>
    </row>
    <row r="43" spans="1:19" x14ac:dyDescent="0.25">
      <c r="A43" s="5"/>
      <c r="B43" s="10">
        <v>2</v>
      </c>
      <c r="C43" s="11" t="s">
        <v>2</v>
      </c>
      <c r="D43" s="12" t="s">
        <v>328</v>
      </c>
      <c r="E43" s="12"/>
      <c r="F43" s="12"/>
      <c r="G43" s="24"/>
      <c r="H43" s="24"/>
      <c r="I43" s="12" t="s">
        <v>1</v>
      </c>
      <c r="J43" s="12" t="s">
        <v>58</v>
      </c>
      <c r="K43" s="38"/>
    </row>
    <row r="44" spans="1:19" x14ac:dyDescent="0.25">
      <c r="A44" s="5"/>
      <c r="B44" s="10">
        <v>3</v>
      </c>
      <c r="C44" s="11" t="s">
        <v>2</v>
      </c>
      <c r="D44" s="12" t="s">
        <v>329</v>
      </c>
      <c r="E44" s="12"/>
      <c r="F44" s="12"/>
      <c r="G44" s="24"/>
      <c r="H44" s="24"/>
      <c r="I44" s="24"/>
      <c r="J44" s="24"/>
      <c r="K44" s="38"/>
    </row>
    <row r="45" spans="1:19" x14ac:dyDescent="0.25">
      <c r="B45" s="10">
        <v>4</v>
      </c>
      <c r="C45" s="11" t="s">
        <v>2</v>
      </c>
      <c r="D45" s="12" t="s">
        <v>321</v>
      </c>
      <c r="E45" s="12"/>
      <c r="F45" s="12"/>
      <c r="G45" s="24"/>
      <c r="H45" s="24"/>
      <c r="I45" s="24"/>
      <c r="J45" s="24"/>
      <c r="K45" s="38"/>
    </row>
    <row r="46" spans="1:19" x14ac:dyDescent="0.25">
      <c r="B46" s="10">
        <v>5</v>
      </c>
      <c r="C46" s="11" t="s">
        <v>2</v>
      </c>
      <c r="D46" s="12" t="s">
        <v>322</v>
      </c>
      <c r="E46" s="12"/>
      <c r="F46" s="12"/>
      <c r="G46" s="24"/>
      <c r="H46" s="12"/>
      <c r="I46" s="12" t="s">
        <v>1</v>
      </c>
      <c r="J46" s="12" t="s">
        <v>58</v>
      </c>
      <c r="K46" s="38"/>
    </row>
    <row r="47" spans="1:19" x14ac:dyDescent="0.25">
      <c r="A47" s="5"/>
      <c r="B47" s="10">
        <v>6</v>
      </c>
      <c r="C47" s="11" t="s">
        <v>2</v>
      </c>
      <c r="D47" s="12" t="s">
        <v>323</v>
      </c>
      <c r="E47" s="12"/>
      <c r="F47" s="12"/>
      <c r="G47" s="24"/>
      <c r="H47" s="12"/>
      <c r="I47" s="12" t="s">
        <v>1</v>
      </c>
      <c r="J47" s="12" t="s">
        <v>58</v>
      </c>
      <c r="K47" s="38"/>
    </row>
    <row r="48" spans="1:19" x14ac:dyDescent="0.25">
      <c r="A48" s="5"/>
      <c r="B48" s="10">
        <v>7</v>
      </c>
      <c r="C48" s="11" t="s">
        <v>2</v>
      </c>
      <c r="D48" s="12" t="s">
        <v>324</v>
      </c>
      <c r="E48" s="12"/>
      <c r="F48" s="12"/>
      <c r="G48" s="24"/>
      <c r="H48" s="12"/>
      <c r="I48" s="12" t="s">
        <v>1</v>
      </c>
      <c r="J48" s="12" t="s">
        <v>58</v>
      </c>
      <c r="K48" s="38"/>
    </row>
    <row r="49" spans="1:11" x14ac:dyDescent="0.25">
      <c r="A49" s="5"/>
      <c r="B49" s="10">
        <v>8</v>
      </c>
      <c r="C49" s="11" t="s">
        <v>2</v>
      </c>
      <c r="D49" s="12" t="s">
        <v>222</v>
      </c>
      <c r="E49" s="12"/>
      <c r="F49" s="12"/>
      <c r="G49" s="24"/>
      <c r="H49" s="12"/>
      <c r="I49" s="12" t="s">
        <v>1</v>
      </c>
      <c r="J49" s="12" t="s">
        <v>58</v>
      </c>
      <c r="K49" s="38"/>
    </row>
    <row r="50" spans="1:11" x14ac:dyDescent="0.25">
      <c r="A50" s="5"/>
      <c r="B50" s="10">
        <v>9</v>
      </c>
      <c r="C50" s="11" t="s">
        <v>2</v>
      </c>
      <c r="D50" s="12" t="s">
        <v>491</v>
      </c>
      <c r="E50" s="12"/>
      <c r="F50" s="12"/>
      <c r="G50" s="24"/>
      <c r="H50" s="12"/>
      <c r="I50" s="12" t="s">
        <v>1</v>
      </c>
      <c r="J50" s="12" t="s">
        <v>58</v>
      </c>
      <c r="K50" s="38"/>
    </row>
    <row r="51" spans="1:11" x14ac:dyDescent="0.25">
      <c r="A51" s="5"/>
      <c r="B51" s="15"/>
      <c r="C51" s="16"/>
      <c r="D51" s="6"/>
      <c r="E51" s="6"/>
      <c r="F51" s="6"/>
      <c r="G51" s="39"/>
      <c r="H51" s="6"/>
      <c r="I51" s="6"/>
      <c r="J51" s="6"/>
      <c r="K51" s="39"/>
    </row>
    <row r="52" spans="1:11" x14ac:dyDescent="0.25">
      <c r="A52" s="63">
        <f>+A41+0.01</f>
        <v>3.0799999999999983</v>
      </c>
      <c r="B52" s="5" t="s">
        <v>325</v>
      </c>
    </row>
    <row r="53" spans="1:11" x14ac:dyDescent="0.25">
      <c r="A53" s="63"/>
      <c r="B53" s="5" t="s">
        <v>326</v>
      </c>
    </row>
    <row r="54" spans="1:11" x14ac:dyDescent="0.25">
      <c r="B54" s="10">
        <v>1</v>
      </c>
      <c r="C54" s="11" t="s">
        <v>2</v>
      </c>
      <c r="D54" s="12" t="s">
        <v>13</v>
      </c>
      <c r="E54" s="38"/>
    </row>
    <row r="55" spans="1:11" x14ac:dyDescent="0.25">
      <c r="B55" s="10">
        <v>2</v>
      </c>
      <c r="C55" s="11" t="s">
        <v>2</v>
      </c>
      <c r="D55" s="12" t="s">
        <v>0</v>
      </c>
      <c r="E55" s="38"/>
    </row>
    <row r="56" spans="1:11" x14ac:dyDescent="0.25">
      <c r="B56" s="46"/>
      <c r="C56" s="46"/>
      <c r="D56" s="46"/>
      <c r="E56" s="46"/>
      <c r="F56" s="46"/>
      <c r="G56" s="46"/>
      <c r="H56" s="46"/>
    </row>
  </sheetData>
  <pageMargins left="0.70866141732283472" right="0.70866141732283472" top="0.74803149606299213" bottom="0.74803149606299213" header="0.31496062992125984" footer="0.31496062992125984"/>
  <pageSetup orientation="portrait" r:id="rId1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J36"/>
  <sheetViews>
    <sheetView showGridLines="0" topLeftCell="A2" zoomScale="90" zoomScaleNormal="90" zoomScalePageLayoutView="145" workbookViewId="0">
      <selection activeCell="B30" sqref="B30:N30"/>
    </sheetView>
  </sheetViews>
  <sheetFormatPr defaultColWidth="8.6328125" defaultRowHeight="11.5" x14ac:dyDescent="0.35"/>
  <cols>
    <col min="1" max="1" width="7.36328125" style="62" customWidth="1"/>
    <col min="2" max="2" width="12.453125" style="60" customWidth="1"/>
    <col min="3" max="20" width="3.6328125" style="60" customWidth="1"/>
    <col min="21" max="25" width="4" style="60" customWidth="1"/>
    <col min="26" max="29" width="4" style="59" customWidth="1"/>
    <col min="30" max="31" width="4" style="60" customWidth="1"/>
    <col min="32" max="16384" width="8.6328125" style="60"/>
  </cols>
  <sheetData>
    <row r="1" spans="1:36" s="52" customFormat="1" ht="18.75" customHeight="1" x14ac:dyDescent="0.35">
      <c r="A1" s="34" t="s">
        <v>63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4"/>
      <c r="AA1" s="55"/>
      <c r="AB1" s="55"/>
      <c r="AC1" s="55"/>
    </row>
    <row r="3" spans="1:36" s="1" customFormat="1" ht="14.5" customHeight="1" x14ac:dyDescent="0.3">
      <c r="A3" s="2"/>
      <c r="B3" s="291" t="s">
        <v>398</v>
      </c>
      <c r="C3" s="291"/>
      <c r="D3" s="291"/>
      <c r="E3" s="291"/>
      <c r="F3" s="291"/>
      <c r="G3" s="291"/>
      <c r="H3" s="291"/>
      <c r="I3" s="291"/>
      <c r="J3" s="291"/>
      <c r="K3" s="291"/>
      <c r="L3" s="291"/>
      <c r="M3" s="291"/>
      <c r="N3" s="291"/>
      <c r="O3" s="291"/>
      <c r="P3" s="291"/>
      <c r="Q3" s="291"/>
      <c r="R3" s="291"/>
      <c r="S3" s="291"/>
      <c r="T3" s="291"/>
      <c r="U3" s="291"/>
      <c r="V3" s="291"/>
      <c r="W3" s="291"/>
      <c r="X3" s="291"/>
    </row>
    <row r="4" spans="1:36" s="1" customFormat="1" ht="14.5" customHeight="1" x14ac:dyDescent="0.3">
      <c r="A4" s="2"/>
      <c r="B4" s="291"/>
      <c r="C4" s="291"/>
      <c r="D4" s="291"/>
      <c r="E4" s="291"/>
      <c r="F4" s="291"/>
      <c r="G4" s="291"/>
      <c r="H4" s="291"/>
      <c r="I4" s="291"/>
      <c r="J4" s="291"/>
      <c r="K4" s="291"/>
      <c r="L4" s="291"/>
      <c r="M4" s="291"/>
      <c r="N4" s="291"/>
      <c r="O4" s="291"/>
      <c r="P4" s="291"/>
      <c r="Q4" s="291"/>
      <c r="R4" s="291"/>
      <c r="S4" s="291"/>
      <c r="T4" s="291"/>
      <c r="U4" s="291"/>
      <c r="V4" s="291"/>
      <c r="W4" s="291"/>
      <c r="X4" s="291"/>
    </row>
    <row r="5" spans="1:36" s="1" customFormat="1" ht="14.5" customHeight="1" x14ac:dyDescent="0.3">
      <c r="A5" s="2"/>
      <c r="B5" s="291"/>
      <c r="C5" s="291"/>
      <c r="D5" s="291"/>
      <c r="E5" s="291"/>
      <c r="F5" s="291"/>
      <c r="G5" s="291"/>
      <c r="H5" s="291"/>
      <c r="I5" s="291"/>
      <c r="J5" s="291"/>
      <c r="K5" s="291"/>
      <c r="L5" s="291"/>
      <c r="M5" s="291"/>
      <c r="N5" s="291"/>
      <c r="O5" s="291"/>
      <c r="P5" s="291"/>
      <c r="Q5" s="291"/>
      <c r="R5" s="291"/>
      <c r="S5" s="291"/>
      <c r="T5" s="291"/>
      <c r="U5" s="291"/>
      <c r="V5" s="291"/>
      <c r="W5" s="291"/>
      <c r="X5" s="291"/>
    </row>
    <row r="6" spans="1:36" s="1" customFormat="1" ht="11.75" customHeight="1" x14ac:dyDescent="0.25">
      <c r="B6" s="291"/>
      <c r="C6" s="291"/>
      <c r="D6" s="291"/>
      <c r="E6" s="291"/>
      <c r="F6" s="291"/>
      <c r="G6" s="291"/>
      <c r="H6" s="291"/>
      <c r="I6" s="291"/>
      <c r="J6" s="291"/>
      <c r="K6" s="291"/>
      <c r="L6" s="291"/>
      <c r="M6" s="291"/>
      <c r="N6" s="291"/>
      <c r="O6" s="291"/>
      <c r="P6" s="291"/>
      <c r="Q6" s="291"/>
      <c r="R6" s="291"/>
      <c r="S6" s="291"/>
      <c r="T6" s="291"/>
      <c r="U6" s="291"/>
      <c r="V6" s="291"/>
      <c r="W6" s="291"/>
      <c r="X6" s="291"/>
      <c r="AH6" s="37"/>
    </row>
    <row r="7" spans="1:36" s="1" customFormat="1" ht="13.25" customHeight="1" x14ac:dyDescent="0.25">
      <c r="B7" s="291"/>
      <c r="C7" s="291"/>
      <c r="D7" s="291"/>
      <c r="E7" s="291"/>
      <c r="F7" s="291"/>
      <c r="G7" s="291"/>
      <c r="H7" s="291"/>
      <c r="I7" s="291"/>
      <c r="J7" s="291"/>
      <c r="K7" s="291"/>
      <c r="L7" s="291"/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AH7" s="37"/>
    </row>
    <row r="8" spans="1:36" s="1" customFormat="1" x14ac:dyDescent="0.25">
      <c r="B8" s="37" t="s">
        <v>437</v>
      </c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AI8" s="37"/>
    </row>
    <row r="9" spans="1:36" s="1" customFormat="1" x14ac:dyDescent="0.25">
      <c r="A9" s="4"/>
    </row>
    <row r="10" spans="1:36" s="40" customFormat="1" ht="13" x14ac:dyDescent="0.25">
      <c r="A10" s="3">
        <v>13.01</v>
      </c>
      <c r="B10" s="47" t="s">
        <v>104</v>
      </c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1"/>
      <c r="T10" s="1"/>
      <c r="U10" s="1"/>
      <c r="V10" s="1"/>
      <c r="W10" s="1"/>
      <c r="X10" s="41"/>
      <c r="Y10" s="41"/>
      <c r="Z10" s="41"/>
      <c r="AA10" s="41"/>
      <c r="AB10" s="41"/>
      <c r="AC10" s="41"/>
    </row>
    <row r="11" spans="1:36" s="40" customFormat="1" ht="13" x14ac:dyDescent="0.3">
      <c r="A11" s="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41"/>
      <c r="Y11" s="41"/>
      <c r="Z11" s="41"/>
      <c r="AA11" s="41"/>
      <c r="AB11" s="41"/>
      <c r="AC11" s="41"/>
    </row>
    <row r="12" spans="1:36" s="40" customForma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</row>
    <row r="13" spans="1:36" s="40" customFormat="1" ht="14.5" x14ac:dyDescent="0.35">
      <c r="A13" s="4"/>
      <c r="B13" s="1">
        <v>1</v>
      </c>
      <c r="C13" s="56"/>
      <c r="D13" s="57" t="s">
        <v>105</v>
      </c>
      <c r="E13" s="41"/>
      <c r="F13" s="58"/>
      <c r="G13" s="32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1"/>
      <c r="T13" s="41"/>
      <c r="U13" s="41"/>
      <c r="V13" s="41"/>
      <c r="W13" s="41"/>
      <c r="X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</row>
    <row r="14" spans="1:36" s="40" customFormat="1" ht="14.5" x14ac:dyDescent="0.35">
      <c r="A14" s="4"/>
      <c r="B14" s="1">
        <v>2</v>
      </c>
      <c r="C14" s="56"/>
      <c r="D14" s="57" t="s">
        <v>15</v>
      </c>
      <c r="E14" s="59"/>
      <c r="F14" s="58"/>
      <c r="G14" s="32"/>
      <c r="H14" s="59"/>
      <c r="I14" s="59"/>
      <c r="J14" s="59"/>
      <c r="K14" s="59"/>
      <c r="L14" s="59"/>
      <c r="M14" s="59"/>
      <c r="N14" s="59"/>
      <c r="O14" s="59"/>
      <c r="P14" s="59"/>
      <c r="Q14" s="57" t="s">
        <v>211</v>
      </c>
      <c r="R14" s="59"/>
      <c r="S14" s="1"/>
      <c r="T14" s="60"/>
      <c r="U14" s="60"/>
      <c r="V14" s="60"/>
      <c r="W14" s="60"/>
      <c r="X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</row>
    <row r="15" spans="1:36" s="40" customFormat="1" ht="14.5" x14ac:dyDescent="0.35">
      <c r="A15" s="4"/>
      <c r="B15" s="1">
        <v>3</v>
      </c>
      <c r="C15" s="56"/>
      <c r="D15" s="57" t="s">
        <v>67</v>
      </c>
      <c r="E15" s="59"/>
      <c r="F15" s="58"/>
      <c r="G15" s="32"/>
      <c r="H15" s="59"/>
      <c r="I15" s="59"/>
      <c r="J15" s="59"/>
      <c r="K15" s="59"/>
      <c r="L15" s="59"/>
      <c r="M15" s="59"/>
      <c r="N15" s="59"/>
      <c r="O15" s="59"/>
      <c r="P15" s="59"/>
      <c r="Q15" s="57" t="s">
        <v>212</v>
      </c>
      <c r="R15" s="59"/>
      <c r="S15" s="1"/>
      <c r="T15" s="60"/>
      <c r="U15" s="60"/>
      <c r="V15" s="60"/>
      <c r="W15" s="60"/>
      <c r="X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</row>
    <row r="16" spans="1:36" s="40" customFormat="1" ht="14.5" x14ac:dyDescent="0.35">
      <c r="A16" s="4"/>
      <c r="B16" s="1">
        <v>4</v>
      </c>
      <c r="C16" s="56"/>
      <c r="D16" s="57" t="s">
        <v>106</v>
      </c>
      <c r="E16" s="59"/>
      <c r="F16" s="58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1"/>
      <c r="T16" s="60"/>
      <c r="U16" s="60"/>
      <c r="V16" s="60"/>
      <c r="W16" s="60"/>
      <c r="X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</row>
    <row r="17" spans="1:36" s="40" customFormat="1" ht="14.5" x14ac:dyDescent="0.35">
      <c r="A17" s="4"/>
      <c r="B17" s="1">
        <v>5</v>
      </c>
      <c r="C17" s="56"/>
      <c r="D17" s="57" t="s">
        <v>107</v>
      </c>
      <c r="E17" s="59"/>
      <c r="F17" s="58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1"/>
      <c r="T17" s="60"/>
      <c r="U17" s="60"/>
      <c r="V17" s="60"/>
      <c r="W17" s="60"/>
      <c r="X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</row>
    <row r="18" spans="1:36" s="40" customFormat="1" ht="14.5" x14ac:dyDescent="0.35">
      <c r="A18" s="4"/>
      <c r="B18" s="1">
        <v>6</v>
      </c>
      <c r="C18" s="56"/>
      <c r="D18" s="57" t="s">
        <v>124</v>
      </c>
      <c r="E18" s="59"/>
      <c r="F18" s="58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1"/>
      <c r="T18" s="60"/>
      <c r="U18" s="60"/>
      <c r="V18" s="60"/>
      <c r="W18" s="60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</row>
    <row r="19" spans="1:36" s="40" customFormat="1" ht="14.5" x14ac:dyDescent="0.35">
      <c r="A19" s="4"/>
      <c r="B19" s="1">
        <v>8</v>
      </c>
      <c r="C19" s="56"/>
      <c r="D19" s="57" t="s">
        <v>108</v>
      </c>
      <c r="E19" s="59"/>
      <c r="F19" s="58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57" t="s">
        <v>213</v>
      </c>
      <c r="R19" s="59"/>
      <c r="S19" s="1"/>
      <c r="T19" s="60"/>
      <c r="U19" s="60"/>
      <c r="V19" s="60"/>
      <c r="W19" s="57"/>
      <c r="X19" s="59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</row>
    <row r="20" spans="1:36" s="40" customFormat="1" ht="14.5" x14ac:dyDescent="0.35">
      <c r="A20" s="4"/>
      <c r="B20" s="1">
        <v>10</v>
      </c>
      <c r="C20" s="59"/>
      <c r="D20" s="57" t="s">
        <v>64</v>
      </c>
      <c r="E20" s="59"/>
      <c r="F20" s="61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7" t="s">
        <v>123</v>
      </c>
      <c r="R20" s="59"/>
      <c r="S20" s="60"/>
      <c r="T20" s="60"/>
      <c r="U20" s="60"/>
      <c r="V20" s="60"/>
      <c r="W20" s="60"/>
      <c r="X20" s="41"/>
      <c r="Y20" s="41"/>
      <c r="Z20" s="41"/>
      <c r="AA20" s="41"/>
      <c r="AB20" s="41"/>
      <c r="AC20" s="41"/>
      <c r="AD20" s="41"/>
      <c r="AE20" s="41"/>
      <c r="AF20" s="41"/>
      <c r="AG20" s="41"/>
      <c r="AH20" s="41"/>
      <c r="AI20" s="41"/>
      <c r="AJ20" s="41"/>
    </row>
    <row r="21" spans="1:36" s="40" customFormat="1" ht="14.5" x14ac:dyDescent="0.35">
      <c r="A21" s="4"/>
      <c r="B21" s="1">
        <v>11</v>
      </c>
      <c r="C21" s="59"/>
      <c r="D21" s="57" t="s">
        <v>65</v>
      </c>
      <c r="E21" s="59"/>
      <c r="F21" s="61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57" t="s">
        <v>123</v>
      </c>
      <c r="R21" s="59"/>
      <c r="S21" s="60"/>
      <c r="T21" s="60"/>
      <c r="U21" s="60"/>
      <c r="V21" s="60"/>
      <c r="W21" s="60"/>
      <c r="X21" s="41"/>
      <c r="Y21" s="41"/>
      <c r="Z21" s="41"/>
      <c r="AA21" s="41"/>
      <c r="AB21" s="41"/>
      <c r="AC21" s="41"/>
      <c r="AD21" s="41"/>
      <c r="AE21" s="41"/>
      <c r="AF21" s="41"/>
      <c r="AG21" s="41"/>
      <c r="AH21" s="41"/>
      <c r="AI21" s="41"/>
      <c r="AJ21" s="41"/>
    </row>
    <row r="22" spans="1:36" s="40" customFormat="1" ht="14.5" x14ac:dyDescent="0.35">
      <c r="A22" s="4"/>
      <c r="B22" s="1">
        <v>12</v>
      </c>
      <c r="C22" s="59"/>
      <c r="D22" s="57" t="s">
        <v>66</v>
      </c>
      <c r="E22" s="59"/>
      <c r="F22" s="58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7" t="s">
        <v>123</v>
      </c>
      <c r="R22" s="59"/>
      <c r="S22" s="60"/>
      <c r="T22" s="60"/>
      <c r="U22" s="60"/>
      <c r="V22" s="60"/>
      <c r="W22" s="60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</row>
    <row r="23" spans="1:36" s="40" customFormat="1" x14ac:dyDescent="0.25">
      <c r="A23" s="4"/>
      <c r="B23" s="66">
        <v>13</v>
      </c>
      <c r="C23" s="59"/>
      <c r="D23" s="57" t="s">
        <v>147</v>
      </c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7" t="s">
        <v>123</v>
      </c>
      <c r="R23" s="59"/>
      <c r="S23" s="60"/>
      <c r="T23" s="60"/>
      <c r="U23" s="60"/>
      <c r="V23" s="60"/>
      <c r="W23" s="60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</row>
    <row r="24" spans="1:36" s="40" customFormat="1" x14ac:dyDescent="0.25">
      <c r="A24" s="4"/>
      <c r="B24" s="66">
        <v>14</v>
      </c>
      <c r="C24" s="66"/>
      <c r="D24" s="66" t="s">
        <v>152</v>
      </c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0"/>
      <c r="T24" s="60"/>
      <c r="U24" s="60"/>
      <c r="V24" s="60"/>
      <c r="W24" s="60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</row>
    <row r="25" spans="1:36" s="40" customFormat="1" x14ac:dyDescent="0.25">
      <c r="A25" s="4"/>
      <c r="B25" s="66">
        <v>15</v>
      </c>
      <c r="C25" s="66"/>
      <c r="D25" s="6" t="s">
        <v>150</v>
      </c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57" t="s">
        <v>123</v>
      </c>
      <c r="R25" s="59"/>
      <c r="S25" s="60"/>
      <c r="T25" s="60"/>
      <c r="U25" s="60"/>
      <c r="V25" s="60"/>
      <c r="W25" s="60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</row>
    <row r="26" spans="1:36" s="40" customFormat="1" x14ac:dyDescent="0.25">
      <c r="A26" s="62"/>
      <c r="B26" s="66">
        <v>17</v>
      </c>
      <c r="C26" s="66"/>
      <c r="D26" s="66" t="s">
        <v>151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0"/>
      <c r="T26" s="60"/>
      <c r="U26" s="60"/>
      <c r="V26" s="60"/>
      <c r="W26" s="60"/>
      <c r="X26" s="41"/>
    </row>
    <row r="27" spans="1:36" s="40" customFormat="1" x14ac:dyDescent="0.25">
      <c r="A27" s="62"/>
      <c r="B27" s="66">
        <v>18</v>
      </c>
      <c r="C27" s="66"/>
      <c r="D27" s="66" t="s">
        <v>194</v>
      </c>
      <c r="E27" s="60"/>
      <c r="F27" s="60"/>
      <c r="G27" s="60"/>
      <c r="H27" s="60"/>
      <c r="I27" s="60"/>
      <c r="J27" s="60"/>
      <c r="K27" s="60"/>
      <c r="L27" s="60"/>
      <c r="M27" s="60"/>
      <c r="N27" s="66"/>
      <c r="O27" s="66"/>
      <c r="P27" s="66"/>
      <c r="Q27" s="60"/>
      <c r="R27" s="60"/>
      <c r="S27" s="60"/>
      <c r="T27" s="60"/>
      <c r="U27" s="60"/>
      <c r="V27" s="60"/>
      <c r="W27" s="60"/>
      <c r="X27" s="41"/>
      <c r="Y27" s="41"/>
      <c r="Z27" s="41"/>
      <c r="AA27" s="41"/>
      <c r="AB27" s="41"/>
      <c r="AC27" s="41"/>
    </row>
    <row r="28" spans="1:36" x14ac:dyDescent="0.35">
      <c r="B28" s="66">
        <v>20</v>
      </c>
      <c r="C28" s="66"/>
      <c r="D28" s="66" t="s">
        <v>204</v>
      </c>
      <c r="Z28" s="60"/>
      <c r="AA28" s="60"/>
      <c r="AD28" s="59"/>
      <c r="AE28" s="59"/>
    </row>
    <row r="29" spans="1:36" x14ac:dyDescent="0.25">
      <c r="B29" s="66">
        <v>21</v>
      </c>
      <c r="C29" s="66"/>
      <c r="D29" s="66" t="s">
        <v>207</v>
      </c>
      <c r="Q29" s="57" t="s">
        <v>208</v>
      </c>
      <c r="Z29" s="60"/>
      <c r="AA29" s="60"/>
      <c r="AD29" s="59"/>
      <c r="AE29" s="59"/>
    </row>
    <row r="30" spans="1:36" x14ac:dyDescent="0.35">
      <c r="B30" s="66">
        <v>99</v>
      </c>
      <c r="C30" s="66"/>
      <c r="D30" s="66" t="s">
        <v>436</v>
      </c>
      <c r="Z30" s="60"/>
      <c r="AD30" s="59"/>
    </row>
    <row r="31" spans="1:36" x14ac:dyDescent="0.35">
      <c r="Z31" s="60"/>
      <c r="AD31" s="59"/>
    </row>
    <row r="32" spans="1:36" x14ac:dyDescent="0.35">
      <c r="B32" s="124" t="s">
        <v>229</v>
      </c>
      <c r="Z32" s="60"/>
      <c r="AD32" s="59"/>
    </row>
    <row r="33" spans="2:30" x14ac:dyDescent="0.35">
      <c r="B33" s="116"/>
      <c r="C33" s="117"/>
      <c r="D33" s="117"/>
      <c r="E33" s="117"/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7"/>
      <c r="Q33" s="117"/>
      <c r="R33" s="117"/>
      <c r="S33" s="117"/>
      <c r="T33" s="117"/>
      <c r="U33" s="117"/>
      <c r="V33" s="118"/>
      <c r="Z33" s="60"/>
      <c r="AD33" s="59"/>
    </row>
    <row r="34" spans="2:30" x14ac:dyDescent="0.35">
      <c r="B34" s="11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120"/>
      <c r="Z34" s="60"/>
      <c r="AD34" s="59"/>
    </row>
    <row r="35" spans="2:30" x14ac:dyDescent="0.35">
      <c r="B35" s="119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120"/>
      <c r="Z35" s="60"/>
      <c r="AD35" s="59"/>
    </row>
    <row r="36" spans="2:30" x14ac:dyDescent="0.35">
      <c r="B36" s="121"/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3"/>
      <c r="Z36" s="60"/>
      <c r="AD36" s="59"/>
    </row>
  </sheetData>
  <mergeCells count="1">
    <mergeCell ref="B3:X7"/>
  </mergeCells>
  <pageMargins left="0.70866141732283472" right="0.70866141732283472" top="0.74803149606299213" bottom="0.74803149606299213" header="0.31496062992125984" footer="0.31496062992125984"/>
  <headerFooter>
    <oddFooter>&amp;C&amp;8&amp;F&amp;R&amp;8&amp;P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5</vt:i4>
      </vt:variant>
    </vt:vector>
  </HeadingPairs>
  <TitlesOfParts>
    <vt:vector size="14" baseType="lpstr">
      <vt:lpstr>Cover</vt:lpstr>
      <vt:lpstr>5.Behavior</vt:lpstr>
      <vt:lpstr>6.Access</vt:lpstr>
      <vt:lpstr>7.Employment </vt:lpstr>
      <vt:lpstr>9.Food insec</vt:lpstr>
      <vt:lpstr>10a.Concerns</vt:lpstr>
      <vt:lpstr>11.SafetyNets</vt:lpstr>
      <vt:lpstr>3.Basic Info</vt:lpstr>
      <vt:lpstr>13.Result of call</vt:lpstr>
      <vt:lpstr>'11.SafetyNets'!Print_Area</vt:lpstr>
      <vt:lpstr>'3.Basic Info'!Print_Area</vt:lpstr>
      <vt:lpstr>'5.Behavior'!Print_Area</vt:lpstr>
      <vt:lpstr>'6.Access'!Print_Area</vt:lpstr>
      <vt:lpstr>Cover!Print_Area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Amparo Palacios-Lopez</dc:creator>
  <cp:keywords/>
  <dc:description/>
  <cp:lastModifiedBy>Ana Mercedes Rivadeneira Alava</cp:lastModifiedBy>
  <cp:revision/>
  <cp:lastPrinted>2020-08-14T16:31:54Z</cp:lastPrinted>
  <dcterms:created xsi:type="dcterms:W3CDTF">2020-03-20T00:38:58Z</dcterms:created>
  <dcterms:modified xsi:type="dcterms:W3CDTF">2021-03-02T20:35:29Z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0x010100B1F3ECEEFC8C9B4FAF0DA0200CEDDA68</vt:lpwstr>
  </property>
</Properties>
</file>