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arivadeneiraalav_worldbank_org/Documents/7. COVID19_2/4_Data/6_microdata library/Venezuelans/0_docs/"/>
    </mc:Choice>
  </mc:AlternateContent>
  <xr:revisionPtr revIDLastSave="0" documentId="8_{F35C5B03-8D9B-4D5C-B0AE-0C1729807ED5}" xr6:coauthVersionLast="47" xr6:coauthVersionMax="47" xr10:uidLastSave="{00000000-0000-0000-0000-000000000000}"/>
  <bookViews>
    <workbookView xWindow="5115" yWindow="1320" windowWidth="14400" windowHeight="12150" tabRatio="899" firstSheet="1" activeTab="7" xr2:uid="{00000000-000D-0000-FFFF-FFFF00000000}"/>
  </bookViews>
  <sheets>
    <sheet name="Leeme" sheetId="18" r:id="rId1"/>
    <sheet name="0 Cati" sheetId="10" r:id="rId2"/>
    <sheet name="1 Cover_2021" sheetId="11" r:id="rId3"/>
    <sheet name="1 Cover_2020" sheetId="12" r:id="rId4"/>
    <sheet name="2 Salud" sheetId="20" r:id="rId5"/>
    <sheet name="3 Basic Info" sheetId="6" r:id="rId6"/>
    <sheet name="4 Food insec" sheetId="13" r:id="rId7"/>
    <sheet name="5 Employment" sheetId="14" r:id="rId8"/>
    <sheet name="6 Income" sheetId="5" r:id="rId9"/>
    <sheet name="7 Roster indirecto" sheetId="15" r:id="rId10"/>
    <sheet name="8 Education" sheetId="4" r:id="rId11"/>
    <sheet name="9 Gender" sheetId="7" r:id="rId12"/>
    <sheet name="10 Migration" sheetId="3" r:id="rId13"/>
    <sheet name="11 Digital" sheetId="19" r:id="rId14"/>
    <sheet name="12 Dwelling unit" sheetId="16" r:id="rId15"/>
    <sheet name="13 Recontacto" sheetId="17" r:id="rId16"/>
  </sheets>
  <externalReferences>
    <externalReference r:id="rId17"/>
    <externalReference r:id="rId18"/>
    <externalReference r:id="rId19"/>
  </externalReferences>
  <definedNames>
    <definedName name="__xlnm.Print_Area_1" localSheetId="2">#REF!</definedName>
    <definedName name="__xlnm.Print_Area_1" localSheetId="12">#REF!</definedName>
    <definedName name="__xlnm.Print_Area_1" localSheetId="13">#REF!</definedName>
    <definedName name="__xlnm.Print_Area_1" localSheetId="14">#REF!</definedName>
    <definedName name="__xlnm.Print_Area_1" localSheetId="15">#REF!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 localSheetId="10">#REF!</definedName>
    <definedName name="__xlnm.Print_Area_1" localSheetId="11">#REF!</definedName>
    <definedName name="__xlnm.Print_Area_1">#REF!</definedName>
    <definedName name="__xlnm.Print_Area_12" localSheetId="2">#REF!</definedName>
    <definedName name="__xlnm.Print_Area_12" localSheetId="12">#REF!</definedName>
    <definedName name="__xlnm.Print_Area_12" localSheetId="13">#REF!</definedName>
    <definedName name="__xlnm.Print_Area_12" localSheetId="14">#REF!</definedName>
    <definedName name="__xlnm.Print_Area_12" localSheetId="15">#REF!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 localSheetId="10">#REF!</definedName>
    <definedName name="__xlnm.Print_Area_12" localSheetId="11">#REF!</definedName>
    <definedName name="__xlnm.Print_Area_12">#REF!</definedName>
    <definedName name="__xlnm.Print_Area_14" localSheetId="2">#REF!</definedName>
    <definedName name="__xlnm.Print_Area_14" localSheetId="12">#REF!</definedName>
    <definedName name="__xlnm.Print_Area_14" localSheetId="13">#REF!</definedName>
    <definedName name="__xlnm.Print_Area_14" localSheetId="14">#REF!</definedName>
    <definedName name="__xlnm.Print_Area_14" localSheetId="15">#REF!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 localSheetId="10">#REF!</definedName>
    <definedName name="__xlnm.Print_Area_14" localSheetId="11">#REF!</definedName>
    <definedName name="__xlnm.Print_Area_14">#REF!</definedName>
    <definedName name="__xlnm.Print_Area_16" localSheetId="2">#REF!</definedName>
    <definedName name="__xlnm.Print_Area_16" localSheetId="12">#REF!</definedName>
    <definedName name="__xlnm.Print_Area_16" localSheetId="13">#REF!</definedName>
    <definedName name="__xlnm.Print_Area_16" localSheetId="14">#REF!</definedName>
    <definedName name="__xlnm.Print_Area_16" localSheetId="15">#REF!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 localSheetId="10">#REF!</definedName>
    <definedName name="__xlnm.Print_Area_16" localSheetId="11">#REF!</definedName>
    <definedName name="__xlnm.Print_Area_16">#REF!</definedName>
    <definedName name="__xlnm.Print_Area_20" localSheetId="2">#REF!</definedName>
    <definedName name="__xlnm.Print_Area_20" localSheetId="12">#REF!</definedName>
    <definedName name="__xlnm.Print_Area_20" localSheetId="13">#REF!</definedName>
    <definedName name="__xlnm.Print_Area_20" localSheetId="14">#REF!</definedName>
    <definedName name="__xlnm.Print_Area_20" localSheetId="15">#REF!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 localSheetId="10">#REF!</definedName>
    <definedName name="__xlnm.Print_Area_20" localSheetId="11">#REF!</definedName>
    <definedName name="__xlnm.Print_Area_20">#REF!</definedName>
    <definedName name="__xlnm.Print_Area_21" localSheetId="2">#REF!</definedName>
    <definedName name="__xlnm.Print_Area_21" localSheetId="12">#REF!</definedName>
    <definedName name="__xlnm.Print_Area_21" localSheetId="13">#REF!</definedName>
    <definedName name="__xlnm.Print_Area_21" localSheetId="14">#REF!</definedName>
    <definedName name="__xlnm.Print_Area_21" localSheetId="15">#REF!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 localSheetId="10">#REF!</definedName>
    <definedName name="__xlnm.Print_Area_21" localSheetId="11">#REF!</definedName>
    <definedName name="__xlnm.Print_Area_21">#REF!</definedName>
    <definedName name="__xlnm.Print_Area_22" localSheetId="2">#REF!</definedName>
    <definedName name="__xlnm.Print_Area_22" localSheetId="12">#REF!</definedName>
    <definedName name="__xlnm.Print_Area_22" localSheetId="13">#REF!</definedName>
    <definedName name="__xlnm.Print_Area_22" localSheetId="14">#REF!</definedName>
    <definedName name="__xlnm.Print_Area_22" localSheetId="15">#REF!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 localSheetId="10">#REF!</definedName>
    <definedName name="__xlnm.Print_Area_22" localSheetId="11">#REF!</definedName>
    <definedName name="__xlnm.Print_Area_22">#REF!</definedName>
    <definedName name="__xlnm.Print_Area_23" localSheetId="2">#REF!</definedName>
    <definedName name="__xlnm.Print_Area_23" localSheetId="12">#REF!</definedName>
    <definedName name="__xlnm.Print_Area_23" localSheetId="13">#REF!</definedName>
    <definedName name="__xlnm.Print_Area_23" localSheetId="14">#REF!</definedName>
    <definedName name="__xlnm.Print_Area_23" localSheetId="15">#REF!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 localSheetId="10">#REF!</definedName>
    <definedName name="__xlnm.Print_Area_23" localSheetId="11">#REF!</definedName>
    <definedName name="__xlnm.Print_Area_23">#REF!</definedName>
    <definedName name="__xlnm.Print_Area_24" localSheetId="2">#REF!</definedName>
    <definedName name="__xlnm.Print_Area_24" localSheetId="12">#REF!</definedName>
    <definedName name="__xlnm.Print_Area_24" localSheetId="13">#REF!</definedName>
    <definedName name="__xlnm.Print_Area_24" localSheetId="14">#REF!</definedName>
    <definedName name="__xlnm.Print_Area_24" localSheetId="15">#REF!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 localSheetId="10">#REF!</definedName>
    <definedName name="__xlnm.Print_Area_24" localSheetId="11">#REF!</definedName>
    <definedName name="__xlnm.Print_Area_24">#REF!</definedName>
    <definedName name="__xlnm.Print_Area_6" localSheetId="2">#REF!</definedName>
    <definedName name="__xlnm.Print_Area_6" localSheetId="12">#REF!</definedName>
    <definedName name="__xlnm.Print_Area_6" localSheetId="13">#REF!</definedName>
    <definedName name="__xlnm.Print_Area_6" localSheetId="14">#REF!</definedName>
    <definedName name="__xlnm.Print_Area_6" localSheetId="15">#REF!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 localSheetId="10">#REF!</definedName>
    <definedName name="__xlnm.Print_Area_6" localSheetId="11">#REF!</definedName>
    <definedName name="__xlnm.Print_Area_6">#REF!</definedName>
    <definedName name="__xlnm.Print_Area_8" localSheetId="2">#REF!</definedName>
    <definedName name="__xlnm.Print_Area_8" localSheetId="12">#REF!</definedName>
    <definedName name="__xlnm.Print_Area_8" localSheetId="13">#REF!</definedName>
    <definedName name="__xlnm.Print_Area_8" localSheetId="14">#REF!</definedName>
    <definedName name="__xlnm.Print_Area_8" localSheetId="15">#REF!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 localSheetId="10">#REF!</definedName>
    <definedName name="__xlnm.Print_Area_8" localSheetId="11">#REF!</definedName>
    <definedName name="__xlnm.Print_Area_8">#REF!</definedName>
    <definedName name="__xlnm.Print_Titles_10" localSheetId="2">#REF!</definedName>
    <definedName name="__xlnm.Print_Titles_10" localSheetId="12">#REF!</definedName>
    <definedName name="__xlnm.Print_Titles_10" localSheetId="13">#REF!</definedName>
    <definedName name="__xlnm.Print_Titles_10" localSheetId="14">#REF!</definedName>
    <definedName name="__xlnm.Print_Titles_10" localSheetId="15">#REF!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 localSheetId="10">#REF!</definedName>
    <definedName name="__xlnm.Print_Titles_10" localSheetId="11">#REF!</definedName>
    <definedName name="__xlnm.Print_Titles_10">#REF!</definedName>
    <definedName name="__xlnm.Print_Titles_22" localSheetId="2">#REF!</definedName>
    <definedName name="__xlnm.Print_Titles_22" localSheetId="12">#REF!</definedName>
    <definedName name="__xlnm.Print_Titles_22" localSheetId="13">#REF!</definedName>
    <definedName name="__xlnm.Print_Titles_22" localSheetId="14">#REF!</definedName>
    <definedName name="__xlnm.Print_Titles_22" localSheetId="15">#REF!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 localSheetId="10">#REF!</definedName>
    <definedName name="__xlnm.Print_Titles_22" localSheetId="11">#REF!</definedName>
    <definedName name="__xlnm.Print_Titles_22">#REF!</definedName>
    <definedName name="__xlnm.Print_Titles_6" localSheetId="2">#REF!</definedName>
    <definedName name="__xlnm.Print_Titles_6" localSheetId="12">#REF!</definedName>
    <definedName name="__xlnm.Print_Titles_6" localSheetId="13">#REF!</definedName>
    <definedName name="__xlnm.Print_Titles_6" localSheetId="14">#REF!</definedName>
    <definedName name="__xlnm.Print_Titles_6" localSheetId="15">#REF!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 localSheetId="10">#REF!</definedName>
    <definedName name="__xlnm.Print_Titles_6" localSheetId="11">#REF!</definedName>
    <definedName name="__xlnm.Print_Titles_6">#REF!</definedName>
    <definedName name="__xlnm.Print_Titles_7" localSheetId="2">#REF!</definedName>
    <definedName name="__xlnm.Print_Titles_7" localSheetId="12">#REF!</definedName>
    <definedName name="__xlnm.Print_Titles_7" localSheetId="13">#REF!</definedName>
    <definedName name="__xlnm.Print_Titles_7" localSheetId="14">#REF!</definedName>
    <definedName name="__xlnm.Print_Titles_7" localSheetId="15">#REF!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 localSheetId="10">#REF!</definedName>
    <definedName name="__xlnm.Print_Titles_7" localSheetId="11">#REF!</definedName>
    <definedName name="__xlnm.Print_Titles_7">#REF!</definedName>
    <definedName name="cc" localSheetId="2">#REF!</definedName>
    <definedName name="cc" localSheetId="12">#REF!</definedName>
    <definedName name="cc" localSheetId="13">#REF!</definedName>
    <definedName name="cc" localSheetId="14">#REF!</definedName>
    <definedName name="cc" localSheetId="15">#REF!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0">#REF!</definedName>
    <definedName name="cc" localSheetId="11">#REF!</definedName>
    <definedName name="cc">#REF!</definedName>
    <definedName name="cc_1" localSheetId="2">#REF!</definedName>
    <definedName name="cc_1" localSheetId="12">#REF!</definedName>
    <definedName name="cc_1" localSheetId="13">#REF!</definedName>
    <definedName name="cc_1" localSheetId="14">#REF!</definedName>
    <definedName name="cc_1" localSheetId="15">#REF!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 localSheetId="10">#REF!</definedName>
    <definedName name="cc_1" localSheetId="11">#REF!</definedName>
    <definedName name="cc_1">#REF!</definedName>
    <definedName name="cc_10" localSheetId="2">#REF!</definedName>
    <definedName name="cc_10" localSheetId="12">#REF!</definedName>
    <definedName name="cc_10" localSheetId="13">#REF!</definedName>
    <definedName name="cc_10" localSheetId="14">#REF!</definedName>
    <definedName name="cc_10" localSheetId="15">#REF!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 localSheetId="10">#REF!</definedName>
    <definedName name="cc_10" localSheetId="11">#REF!</definedName>
    <definedName name="cc_10">#REF!</definedName>
    <definedName name="cc_11" localSheetId="2">#REF!</definedName>
    <definedName name="cc_11" localSheetId="12">#REF!</definedName>
    <definedName name="cc_11" localSheetId="13">#REF!</definedName>
    <definedName name="cc_11" localSheetId="14">#REF!</definedName>
    <definedName name="cc_11" localSheetId="15">#REF!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 localSheetId="10">#REF!</definedName>
    <definedName name="cc_11" localSheetId="11">#REF!</definedName>
    <definedName name="cc_11">#REF!</definedName>
    <definedName name="cc_12" localSheetId="2">#REF!</definedName>
    <definedName name="cc_12" localSheetId="12">#REF!</definedName>
    <definedName name="cc_12" localSheetId="13">#REF!</definedName>
    <definedName name="cc_12" localSheetId="14">#REF!</definedName>
    <definedName name="cc_12" localSheetId="15">#REF!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 localSheetId="10">#REF!</definedName>
    <definedName name="cc_12" localSheetId="11">#REF!</definedName>
    <definedName name="cc_12">#REF!</definedName>
    <definedName name="cc_14" localSheetId="2">#REF!</definedName>
    <definedName name="cc_14" localSheetId="12">#REF!</definedName>
    <definedName name="cc_14" localSheetId="13">#REF!</definedName>
    <definedName name="cc_14" localSheetId="14">#REF!</definedName>
    <definedName name="cc_14" localSheetId="15">#REF!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 localSheetId="10">#REF!</definedName>
    <definedName name="cc_14" localSheetId="11">#REF!</definedName>
    <definedName name="cc_14">#REF!</definedName>
    <definedName name="cc_15" localSheetId="2">#REF!</definedName>
    <definedName name="cc_15" localSheetId="12">#REF!</definedName>
    <definedName name="cc_15" localSheetId="13">#REF!</definedName>
    <definedName name="cc_15" localSheetId="14">#REF!</definedName>
    <definedName name="cc_15" localSheetId="15">#REF!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 localSheetId="10">#REF!</definedName>
    <definedName name="cc_15" localSheetId="11">#REF!</definedName>
    <definedName name="cc_15">#REF!</definedName>
    <definedName name="cc_16" localSheetId="2">#REF!</definedName>
    <definedName name="cc_16" localSheetId="12">#REF!</definedName>
    <definedName name="cc_16" localSheetId="13">#REF!</definedName>
    <definedName name="cc_16" localSheetId="14">#REF!</definedName>
    <definedName name="cc_16" localSheetId="15">#REF!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 localSheetId="10">#REF!</definedName>
    <definedName name="cc_16" localSheetId="11">#REF!</definedName>
    <definedName name="cc_16">#REF!</definedName>
    <definedName name="cc_17" localSheetId="2">#REF!</definedName>
    <definedName name="cc_17" localSheetId="12">#REF!</definedName>
    <definedName name="cc_17" localSheetId="13">#REF!</definedName>
    <definedName name="cc_17" localSheetId="14">#REF!</definedName>
    <definedName name="cc_17" localSheetId="15">#REF!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 localSheetId="10">#REF!</definedName>
    <definedName name="cc_17" localSheetId="11">#REF!</definedName>
    <definedName name="cc_17">#REF!</definedName>
    <definedName name="cc_19" localSheetId="2">#REF!</definedName>
    <definedName name="cc_19" localSheetId="12">#REF!</definedName>
    <definedName name="cc_19" localSheetId="13">#REF!</definedName>
    <definedName name="cc_19" localSheetId="14">#REF!</definedName>
    <definedName name="cc_19" localSheetId="15">#REF!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 localSheetId="10">#REF!</definedName>
    <definedName name="cc_19" localSheetId="11">#REF!</definedName>
    <definedName name="cc_19">#REF!</definedName>
    <definedName name="cc_21" localSheetId="2">#REF!</definedName>
    <definedName name="cc_21" localSheetId="12">#REF!</definedName>
    <definedName name="cc_21" localSheetId="13">#REF!</definedName>
    <definedName name="cc_21" localSheetId="14">#REF!</definedName>
    <definedName name="cc_21" localSheetId="15">#REF!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 localSheetId="10">#REF!</definedName>
    <definedName name="cc_21" localSheetId="11">#REF!</definedName>
    <definedName name="cc_21">#REF!</definedName>
    <definedName name="cc_24" localSheetId="2">#REF!</definedName>
    <definedName name="cc_24" localSheetId="12">#REF!</definedName>
    <definedName name="cc_24" localSheetId="13">#REF!</definedName>
    <definedName name="cc_24" localSheetId="14">#REF!</definedName>
    <definedName name="cc_24" localSheetId="15">#REF!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 localSheetId="10">#REF!</definedName>
    <definedName name="cc_24" localSheetId="11">#REF!</definedName>
    <definedName name="cc_24">#REF!</definedName>
    <definedName name="cc_5" localSheetId="2">#REF!</definedName>
    <definedName name="cc_5" localSheetId="12">#REF!</definedName>
    <definedName name="cc_5" localSheetId="13">#REF!</definedName>
    <definedName name="cc_5" localSheetId="14">#REF!</definedName>
    <definedName name="cc_5" localSheetId="15">#REF!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 localSheetId="10">#REF!</definedName>
    <definedName name="cc_5" localSheetId="11">#REF!</definedName>
    <definedName name="cc_5">#REF!</definedName>
    <definedName name="cc_6" localSheetId="2">#REF!</definedName>
    <definedName name="cc_6" localSheetId="12">#REF!</definedName>
    <definedName name="cc_6" localSheetId="13">#REF!</definedName>
    <definedName name="cc_6" localSheetId="14">#REF!</definedName>
    <definedName name="cc_6" localSheetId="15">#REF!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 localSheetId="10">#REF!</definedName>
    <definedName name="cc_6" localSheetId="11">#REF!</definedName>
    <definedName name="cc_6">#REF!</definedName>
    <definedName name="cc_7" localSheetId="2">#REF!</definedName>
    <definedName name="cc_7" localSheetId="12">#REF!</definedName>
    <definedName name="cc_7" localSheetId="13">#REF!</definedName>
    <definedName name="cc_7" localSheetId="14">#REF!</definedName>
    <definedName name="cc_7" localSheetId="15">#REF!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 localSheetId="10">#REF!</definedName>
    <definedName name="cc_7" localSheetId="11">#REF!</definedName>
    <definedName name="cc_7">#REF!</definedName>
    <definedName name="cc_9" localSheetId="2">#REF!</definedName>
    <definedName name="cc_9" localSheetId="12">#REF!</definedName>
    <definedName name="cc_9" localSheetId="13">#REF!</definedName>
    <definedName name="cc_9" localSheetId="14">#REF!</definedName>
    <definedName name="cc_9" localSheetId="15">#REF!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 localSheetId="10">#REF!</definedName>
    <definedName name="cc_9" localSheetId="11">#REF!</definedName>
    <definedName name="cc_9">#REF!</definedName>
    <definedName name="CD" localSheetId="2">#REF!</definedName>
    <definedName name="CD" localSheetId="12">#REF!</definedName>
    <definedName name="CD" localSheetId="13">#REF!</definedName>
    <definedName name="CD" localSheetId="14">#REF!</definedName>
    <definedName name="CD" localSheetId="15">#REF!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 localSheetId="10">#REF!</definedName>
    <definedName name="CD" localSheetId="11">#REF!</definedName>
    <definedName name="CD">#REF!</definedName>
    <definedName name="CS" localSheetId="2">#REF!</definedName>
    <definedName name="CS" localSheetId="12">#REF!</definedName>
    <definedName name="CS" localSheetId="13">#REF!</definedName>
    <definedName name="CS" localSheetId="14">#REF!</definedName>
    <definedName name="CS" localSheetId="15">#REF!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 localSheetId="10">#REF!</definedName>
    <definedName name="CS" localSheetId="11">#REF!</definedName>
    <definedName name="CS">#REF!</definedName>
    <definedName name="HHHHHH" localSheetId="3">'[1](1) HOUSEHOLD ROSTER'!$B$1</definedName>
    <definedName name="HHHHHH" localSheetId="2">'[1](1) HOUSEHOLD ROSTER'!$B$1</definedName>
    <definedName name="HHHHHH" localSheetId="12">'[1](1) HOUSEHOLD ROSTER'!$B$1</definedName>
    <definedName name="HHHHHH" localSheetId="14">'[1](1) HOUSEHOLD ROSTER'!$B$1</definedName>
    <definedName name="HHHHHH" localSheetId="4">'[1](1) HOUSEHOLD ROSTER'!$B$1</definedName>
    <definedName name="HHHHHH" localSheetId="9">'[1](1) HOUSEHOLD ROSTER'!$B$1</definedName>
    <definedName name="HHHHHH" localSheetId="10">'[1](1) HOUSEHOLD ROSTER'!$B$1</definedName>
    <definedName name="HHHHHH">'[2](1) HOUSEHOLD ROSTER'!$B$1</definedName>
    <definedName name="new" localSheetId="2">#REF!</definedName>
    <definedName name="new" localSheetId="12">#REF!</definedName>
    <definedName name="new" localSheetId="13">#REF!</definedName>
    <definedName name="new" localSheetId="14">#REF!</definedName>
    <definedName name="new" localSheetId="15">#REF!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 localSheetId="10">#REF!</definedName>
    <definedName name="new" localSheetId="11">#REF!</definedName>
    <definedName name="new">#REF!</definedName>
    <definedName name="new_10" localSheetId="2">#REF!</definedName>
    <definedName name="new_10" localSheetId="12">#REF!</definedName>
    <definedName name="new_10" localSheetId="13">#REF!</definedName>
    <definedName name="new_10" localSheetId="14">#REF!</definedName>
    <definedName name="new_10" localSheetId="15">#REF!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 localSheetId="10">#REF!</definedName>
    <definedName name="new_10" localSheetId="11">#REF!</definedName>
    <definedName name="new_10">#REF!</definedName>
    <definedName name="new_11" localSheetId="2">#REF!</definedName>
    <definedName name="new_11" localSheetId="12">#REF!</definedName>
    <definedName name="new_11" localSheetId="13">#REF!</definedName>
    <definedName name="new_11" localSheetId="14">#REF!</definedName>
    <definedName name="new_11" localSheetId="15">#REF!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 localSheetId="10">#REF!</definedName>
    <definedName name="new_11" localSheetId="11">#REF!</definedName>
    <definedName name="new_11">#REF!</definedName>
    <definedName name="new_15" localSheetId="2">#REF!</definedName>
    <definedName name="new_15" localSheetId="12">#REF!</definedName>
    <definedName name="new_15" localSheetId="13">#REF!</definedName>
    <definedName name="new_15" localSheetId="14">#REF!</definedName>
    <definedName name="new_15" localSheetId="15">#REF!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 localSheetId="10">#REF!</definedName>
    <definedName name="new_15" localSheetId="11">#REF!</definedName>
    <definedName name="new_15">#REF!</definedName>
    <definedName name="new_16" localSheetId="2">#REF!</definedName>
    <definedName name="new_16" localSheetId="12">#REF!</definedName>
    <definedName name="new_16" localSheetId="13">#REF!</definedName>
    <definedName name="new_16" localSheetId="14">#REF!</definedName>
    <definedName name="new_16" localSheetId="15">#REF!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 localSheetId="10">#REF!</definedName>
    <definedName name="new_16" localSheetId="11">#REF!</definedName>
    <definedName name="new_16">#REF!</definedName>
    <definedName name="new_17" localSheetId="2">#REF!</definedName>
    <definedName name="new_17" localSheetId="12">#REF!</definedName>
    <definedName name="new_17" localSheetId="13">#REF!</definedName>
    <definedName name="new_17" localSheetId="14">#REF!</definedName>
    <definedName name="new_17" localSheetId="15">#REF!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 localSheetId="10">#REF!</definedName>
    <definedName name="new_17" localSheetId="11">#REF!</definedName>
    <definedName name="new_17">#REF!</definedName>
    <definedName name="new_19" localSheetId="2">#REF!</definedName>
    <definedName name="new_19" localSheetId="12">#REF!</definedName>
    <definedName name="new_19" localSheetId="13">#REF!</definedName>
    <definedName name="new_19" localSheetId="14">#REF!</definedName>
    <definedName name="new_19" localSheetId="15">#REF!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 localSheetId="10">#REF!</definedName>
    <definedName name="new_19" localSheetId="11">#REF!</definedName>
    <definedName name="new_19">#REF!</definedName>
    <definedName name="new_21" localSheetId="2">#REF!</definedName>
    <definedName name="new_21" localSheetId="12">#REF!</definedName>
    <definedName name="new_21" localSheetId="13">#REF!</definedName>
    <definedName name="new_21" localSheetId="14">#REF!</definedName>
    <definedName name="new_21" localSheetId="15">#REF!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 localSheetId="10">#REF!</definedName>
    <definedName name="new_21" localSheetId="11">#REF!</definedName>
    <definedName name="new_21">#REF!</definedName>
    <definedName name="new_24" localSheetId="2">#REF!</definedName>
    <definedName name="new_24" localSheetId="12">#REF!</definedName>
    <definedName name="new_24" localSheetId="13">#REF!</definedName>
    <definedName name="new_24" localSheetId="14">#REF!</definedName>
    <definedName name="new_24" localSheetId="15">#REF!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 localSheetId="10">#REF!</definedName>
    <definedName name="new_24" localSheetId="11">#REF!</definedName>
    <definedName name="new_24">#REF!</definedName>
    <definedName name="new_6" localSheetId="2">#REF!</definedName>
    <definedName name="new_6" localSheetId="12">#REF!</definedName>
    <definedName name="new_6" localSheetId="13">#REF!</definedName>
    <definedName name="new_6" localSheetId="14">#REF!</definedName>
    <definedName name="new_6" localSheetId="15">#REF!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 localSheetId="10">#REF!</definedName>
    <definedName name="new_6" localSheetId="11">#REF!</definedName>
    <definedName name="new_6">#REF!</definedName>
    <definedName name="new_7" localSheetId="2">#REF!</definedName>
    <definedName name="new_7" localSheetId="12">#REF!</definedName>
    <definedName name="new_7" localSheetId="13">#REF!</definedName>
    <definedName name="new_7" localSheetId="14">#REF!</definedName>
    <definedName name="new_7" localSheetId="15">#REF!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 localSheetId="10">#REF!</definedName>
    <definedName name="new_7" localSheetId="11">#REF!</definedName>
    <definedName name="new_7">#REF!</definedName>
    <definedName name="OLE_LINK2_10" localSheetId="2">#REF!</definedName>
    <definedName name="OLE_LINK2_10" localSheetId="12">#REF!</definedName>
    <definedName name="OLE_LINK2_10" localSheetId="13">#REF!</definedName>
    <definedName name="OLE_LINK2_10" localSheetId="14">#REF!</definedName>
    <definedName name="OLE_LINK2_10" localSheetId="15">#REF!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 localSheetId="10">#REF!</definedName>
    <definedName name="OLE_LINK2_10" localSheetId="11">#REF!</definedName>
    <definedName name="OLE_LINK2_10">#REF!</definedName>
    <definedName name="OLE_LINK2_11" localSheetId="2">#REF!</definedName>
    <definedName name="OLE_LINK2_11" localSheetId="12">#REF!</definedName>
    <definedName name="OLE_LINK2_11" localSheetId="13">#REF!</definedName>
    <definedName name="OLE_LINK2_11" localSheetId="14">#REF!</definedName>
    <definedName name="OLE_LINK2_11" localSheetId="15">#REF!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 localSheetId="10">#REF!</definedName>
    <definedName name="OLE_LINK2_11" localSheetId="11">#REF!</definedName>
    <definedName name="OLE_LINK2_11">#REF!</definedName>
    <definedName name="OLE_LINK2_9" localSheetId="2">#REF!</definedName>
    <definedName name="OLE_LINK2_9" localSheetId="12">#REF!</definedName>
    <definedName name="OLE_LINK2_9" localSheetId="13">#REF!</definedName>
    <definedName name="OLE_LINK2_9" localSheetId="14">#REF!</definedName>
    <definedName name="OLE_LINK2_9" localSheetId="15">#REF!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 localSheetId="10">#REF!</definedName>
    <definedName name="OLE_LINK2_9" localSheetId="11">#REF!</definedName>
    <definedName name="OLE_LINK2_9">#REF!</definedName>
    <definedName name="Perberja_Familjare" localSheetId="2">#REF!</definedName>
    <definedName name="Perberja_Familjare" localSheetId="12">#REF!</definedName>
    <definedName name="Perberja_Familjare" localSheetId="13">#REF!</definedName>
    <definedName name="Perberja_Familjare" localSheetId="14">#REF!</definedName>
    <definedName name="Perberja_Familjare" localSheetId="15">#REF!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 localSheetId="10">#REF!</definedName>
    <definedName name="Perberja_Familjare" localSheetId="11">#REF!</definedName>
    <definedName name="Perberja_Familjare">#REF!</definedName>
    <definedName name="Perberja_Familjare_1" localSheetId="2">#REF!</definedName>
    <definedName name="Perberja_Familjare_1" localSheetId="12">#REF!</definedName>
    <definedName name="Perberja_Familjare_1" localSheetId="13">#REF!</definedName>
    <definedName name="Perberja_Familjare_1" localSheetId="14">#REF!</definedName>
    <definedName name="Perberja_Familjare_1" localSheetId="15">#REF!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 localSheetId="10">#REF!</definedName>
    <definedName name="Perberja_Familjare_1" localSheetId="11">#REF!</definedName>
    <definedName name="Perberja_Familjare_1">#REF!</definedName>
    <definedName name="Perberja_Familjare_10" localSheetId="2">#REF!</definedName>
    <definedName name="Perberja_Familjare_10" localSheetId="12">#REF!</definedName>
    <definedName name="Perberja_Familjare_10" localSheetId="13">#REF!</definedName>
    <definedName name="Perberja_Familjare_10" localSheetId="14">#REF!</definedName>
    <definedName name="Perberja_Familjare_10" localSheetId="15">#REF!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 localSheetId="10">#REF!</definedName>
    <definedName name="Perberja_Familjare_10" localSheetId="11">#REF!</definedName>
    <definedName name="Perberja_Familjare_10">#REF!</definedName>
    <definedName name="Perberja_Familjare_11" localSheetId="2">#REF!</definedName>
    <definedName name="Perberja_Familjare_11" localSheetId="12">#REF!</definedName>
    <definedName name="Perberja_Familjare_11" localSheetId="13">#REF!</definedName>
    <definedName name="Perberja_Familjare_11" localSheetId="14">#REF!</definedName>
    <definedName name="Perberja_Familjare_11" localSheetId="15">#REF!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 localSheetId="10">#REF!</definedName>
    <definedName name="Perberja_Familjare_11" localSheetId="11">#REF!</definedName>
    <definedName name="Perberja_Familjare_11">#REF!</definedName>
    <definedName name="Perberja_Familjare_14" localSheetId="2">#REF!</definedName>
    <definedName name="Perberja_Familjare_14" localSheetId="12">#REF!</definedName>
    <definedName name="Perberja_Familjare_14" localSheetId="13">#REF!</definedName>
    <definedName name="Perberja_Familjare_14" localSheetId="14">#REF!</definedName>
    <definedName name="Perberja_Familjare_14" localSheetId="15">#REF!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 localSheetId="10">#REF!</definedName>
    <definedName name="Perberja_Familjare_14" localSheetId="11">#REF!</definedName>
    <definedName name="Perberja_Familjare_14">#REF!</definedName>
    <definedName name="Perberja_Familjare_15" localSheetId="2">#REF!</definedName>
    <definedName name="Perberja_Familjare_15" localSheetId="12">#REF!</definedName>
    <definedName name="Perberja_Familjare_15" localSheetId="13">#REF!</definedName>
    <definedName name="Perberja_Familjare_15" localSheetId="14">#REF!</definedName>
    <definedName name="Perberja_Familjare_15" localSheetId="15">#REF!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 localSheetId="10">#REF!</definedName>
    <definedName name="Perberja_Familjare_15" localSheetId="11">#REF!</definedName>
    <definedName name="Perberja_Familjare_15">#REF!</definedName>
    <definedName name="Perberja_Familjare_16" localSheetId="2">#REF!</definedName>
    <definedName name="Perberja_Familjare_16" localSheetId="12">#REF!</definedName>
    <definedName name="Perberja_Familjare_16" localSheetId="13">#REF!</definedName>
    <definedName name="Perberja_Familjare_16" localSheetId="14">#REF!</definedName>
    <definedName name="Perberja_Familjare_16" localSheetId="15">#REF!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 localSheetId="10">#REF!</definedName>
    <definedName name="Perberja_Familjare_16" localSheetId="11">#REF!</definedName>
    <definedName name="Perberja_Familjare_16">#REF!</definedName>
    <definedName name="Perberja_Familjare_17" localSheetId="2">#REF!</definedName>
    <definedName name="Perberja_Familjare_17" localSheetId="12">#REF!</definedName>
    <definedName name="Perberja_Familjare_17" localSheetId="13">#REF!</definedName>
    <definedName name="Perberja_Familjare_17" localSheetId="14">#REF!</definedName>
    <definedName name="Perberja_Familjare_17" localSheetId="15">#REF!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 localSheetId="10">#REF!</definedName>
    <definedName name="Perberja_Familjare_17" localSheetId="11">#REF!</definedName>
    <definedName name="Perberja_Familjare_17">#REF!</definedName>
    <definedName name="Perberja_Familjare_19" localSheetId="2">#REF!</definedName>
    <definedName name="Perberja_Familjare_19" localSheetId="12">#REF!</definedName>
    <definedName name="Perberja_Familjare_19" localSheetId="13">#REF!</definedName>
    <definedName name="Perberja_Familjare_19" localSheetId="14">#REF!</definedName>
    <definedName name="Perberja_Familjare_19" localSheetId="15">#REF!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 localSheetId="10">#REF!</definedName>
    <definedName name="Perberja_Familjare_19" localSheetId="11">#REF!</definedName>
    <definedName name="Perberja_Familjare_19">#REF!</definedName>
    <definedName name="Perberja_Familjare_21" localSheetId="2">#REF!</definedName>
    <definedName name="Perberja_Familjare_21" localSheetId="12">#REF!</definedName>
    <definedName name="Perberja_Familjare_21" localSheetId="13">#REF!</definedName>
    <definedName name="Perberja_Familjare_21" localSheetId="14">#REF!</definedName>
    <definedName name="Perberja_Familjare_21" localSheetId="15">#REF!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 localSheetId="10">#REF!</definedName>
    <definedName name="Perberja_Familjare_21" localSheetId="11">#REF!</definedName>
    <definedName name="Perberja_Familjare_21">#REF!</definedName>
    <definedName name="Perberja_Familjare_22" localSheetId="2">#REF!</definedName>
    <definedName name="Perberja_Familjare_22" localSheetId="12">#REF!</definedName>
    <definedName name="Perberja_Familjare_22" localSheetId="13">#REF!</definedName>
    <definedName name="Perberja_Familjare_22" localSheetId="14">#REF!</definedName>
    <definedName name="Perberja_Familjare_22" localSheetId="15">#REF!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 localSheetId="10">#REF!</definedName>
    <definedName name="Perberja_Familjare_22" localSheetId="11">#REF!</definedName>
    <definedName name="Perberja_Familjare_22">#REF!</definedName>
    <definedName name="Perberja_Familjare_23" localSheetId="2">#REF!</definedName>
    <definedName name="Perberja_Familjare_23" localSheetId="12">#REF!</definedName>
    <definedName name="Perberja_Familjare_23" localSheetId="13">#REF!</definedName>
    <definedName name="Perberja_Familjare_23" localSheetId="14">#REF!</definedName>
    <definedName name="Perberja_Familjare_23" localSheetId="15">#REF!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 localSheetId="10">#REF!</definedName>
    <definedName name="Perberja_Familjare_23" localSheetId="11">#REF!</definedName>
    <definedName name="Perberja_Familjare_23">#REF!</definedName>
    <definedName name="Perberja_Familjare_24" localSheetId="2">#REF!</definedName>
    <definedName name="Perberja_Familjare_24" localSheetId="12">#REF!</definedName>
    <definedName name="Perberja_Familjare_24" localSheetId="13">#REF!</definedName>
    <definedName name="Perberja_Familjare_24" localSheetId="14">#REF!</definedName>
    <definedName name="Perberja_Familjare_24" localSheetId="15">#REF!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 localSheetId="10">#REF!</definedName>
    <definedName name="Perberja_Familjare_24" localSheetId="11">#REF!</definedName>
    <definedName name="Perberja_Familjare_24">#REF!</definedName>
    <definedName name="Perberja_Familjare_6" localSheetId="2">#REF!</definedName>
    <definedName name="Perberja_Familjare_6" localSheetId="12">#REF!</definedName>
    <definedName name="Perberja_Familjare_6" localSheetId="13">#REF!</definedName>
    <definedName name="Perberja_Familjare_6" localSheetId="14">#REF!</definedName>
    <definedName name="Perberja_Familjare_6" localSheetId="15">#REF!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 localSheetId="10">#REF!</definedName>
    <definedName name="Perberja_Familjare_6" localSheetId="11">#REF!</definedName>
    <definedName name="Perberja_Familjare_6">#REF!</definedName>
    <definedName name="Perberja_Familjare_7" localSheetId="2">#REF!</definedName>
    <definedName name="Perberja_Familjare_7" localSheetId="12">#REF!</definedName>
    <definedName name="Perberja_Familjare_7" localSheetId="13">#REF!</definedName>
    <definedName name="Perberja_Familjare_7" localSheetId="14">#REF!</definedName>
    <definedName name="Perberja_Familjare_7" localSheetId="15">#REF!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 localSheetId="10">#REF!</definedName>
    <definedName name="Perberja_Familjare_7" localSheetId="11">#REF!</definedName>
    <definedName name="Perberja_Familjare_7">#REF!</definedName>
    <definedName name="Perberja_Familjare_9" localSheetId="2">#REF!</definedName>
    <definedName name="Perberja_Familjare_9" localSheetId="12">#REF!</definedName>
    <definedName name="Perberja_Familjare_9" localSheetId="13">#REF!</definedName>
    <definedName name="Perberja_Familjare_9" localSheetId="14">#REF!</definedName>
    <definedName name="Perberja_Familjare_9" localSheetId="15">#REF!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 localSheetId="10">#REF!</definedName>
    <definedName name="Perberja_Familjare_9" localSheetId="11">#REF!</definedName>
    <definedName name="Perberja_Familjare_9">#REF!</definedName>
    <definedName name="_xlnm.Print_Area" localSheetId="1">'0 Cati'!$B$1:$S$33</definedName>
    <definedName name="_xlnm.Print_Area" localSheetId="2">'1 Cover_2021'!$C$1:$V$69</definedName>
    <definedName name="_xlnm.Print_Area" localSheetId="12">'10 Migration'!$B$1:$V$125</definedName>
    <definedName name="_xlnm.Print_Area" localSheetId="13">'11 Digital'!$B$1:$S$195</definedName>
    <definedName name="_xlnm.Print_Area" localSheetId="15">'13 Recontacto'!$B$1:$S$37</definedName>
    <definedName name="_xlnm.Print_Area" localSheetId="4">'2 Salud'!$B$1:$AH$113</definedName>
    <definedName name="_xlnm.Print_Area" localSheetId="5">'3 Basic Info'!$A$1:$U$172</definedName>
    <definedName name="_xlnm.Print_Area" localSheetId="6">'4 Food insec'!$B$1:$R$22</definedName>
    <definedName name="_xlnm.Print_Area" localSheetId="7">'5 Employment'!$B$1:$T$265</definedName>
    <definedName name="_xlnm.Print_Area" localSheetId="8">'6 Income'!$B$1:$W$128</definedName>
    <definedName name="_xlnm.Print_Area" localSheetId="9">'7 Roster indirecto'!$B$1:$X$119</definedName>
    <definedName name="_xlnm.Print_Area" localSheetId="10">'8 Education'!$B$1:$W$129</definedName>
    <definedName name="_xlnm.Print_Area" localSheetId="11">'9 Gender'!$B$1:$W$69</definedName>
    <definedName name="_xlnm.Print_Titles" localSheetId="14">'12 Dwelling unit'!$1:$1</definedName>
    <definedName name="_xlnm.Print_Titles" localSheetId="5">'3 Basic Info'!$1:$1</definedName>
    <definedName name="_xlnm.Print_Titles" localSheetId="10">'8 Education'!#REF!</definedName>
    <definedName name="SECTION_1" localSheetId="2">#REF!</definedName>
    <definedName name="SECTION_1" localSheetId="12">#REF!</definedName>
    <definedName name="SECTION_1" localSheetId="13">#REF!</definedName>
    <definedName name="SECTION_1" localSheetId="14">#REF!</definedName>
    <definedName name="SECTION_1" localSheetId="15">#REF!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 localSheetId="10">#REF!</definedName>
    <definedName name="SECTION_1" localSheetId="11">#REF!</definedName>
    <definedName name="SECTION_1">#REF!</definedName>
    <definedName name="SECTION_1__HOUSEHOLD_INFORMATION" localSheetId="2">#REF!</definedName>
    <definedName name="SECTION_1__HOUSEHOLD_INFORMATION" localSheetId="12">#REF!</definedName>
    <definedName name="SECTION_1__HOUSEHOLD_INFORMATION" localSheetId="13">#REF!</definedName>
    <definedName name="SECTION_1__HOUSEHOLD_INFORMATION" localSheetId="14">#REF!</definedName>
    <definedName name="SECTION_1__HOUSEHOLD_INFORMATION" localSheetId="15">#REF!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 localSheetId="11">#REF!</definedName>
    <definedName name="SECTION_1__HOUSEHOLD_INFORMATION">#REF!</definedName>
    <definedName name="SECTION_1__HOUSEHOLD_INFORMATION_10" localSheetId="2">#REF!</definedName>
    <definedName name="SECTION_1__HOUSEHOLD_INFORMATION_10" localSheetId="12">#REF!</definedName>
    <definedName name="SECTION_1__HOUSEHOLD_INFORMATION_10" localSheetId="13">#REF!</definedName>
    <definedName name="SECTION_1__HOUSEHOLD_INFORMATION_10" localSheetId="14">#REF!</definedName>
    <definedName name="SECTION_1__HOUSEHOLD_INFORMATION_10" localSheetId="15">#REF!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 localSheetId="11">#REF!</definedName>
    <definedName name="SECTION_1__HOUSEHOLD_INFORMATION_10">#REF!</definedName>
    <definedName name="SECTION_1__HOUSEHOLD_INFORMATION_11" localSheetId="2">#REF!</definedName>
    <definedName name="SECTION_1__HOUSEHOLD_INFORMATION_11" localSheetId="12">#REF!</definedName>
    <definedName name="SECTION_1__HOUSEHOLD_INFORMATION_11" localSheetId="13">#REF!</definedName>
    <definedName name="SECTION_1__HOUSEHOLD_INFORMATION_11" localSheetId="14">#REF!</definedName>
    <definedName name="SECTION_1__HOUSEHOLD_INFORMATION_11" localSheetId="15">#REF!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 localSheetId="11">#REF!</definedName>
    <definedName name="SECTION_1__HOUSEHOLD_INFORMATION_11">#REF!</definedName>
    <definedName name="SECTION_1__HOUSEHOLD_INFORMATION_12" localSheetId="2">#REF!</definedName>
    <definedName name="SECTION_1__HOUSEHOLD_INFORMATION_12" localSheetId="12">#REF!</definedName>
    <definedName name="SECTION_1__HOUSEHOLD_INFORMATION_12" localSheetId="13">#REF!</definedName>
    <definedName name="SECTION_1__HOUSEHOLD_INFORMATION_12" localSheetId="14">#REF!</definedName>
    <definedName name="SECTION_1__HOUSEHOLD_INFORMATION_12" localSheetId="15">#REF!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 localSheetId="11">#REF!</definedName>
    <definedName name="SECTION_1__HOUSEHOLD_INFORMATION_12">#REF!</definedName>
    <definedName name="SECTION_1__HOUSEHOLD_INFORMATION_15" localSheetId="2">#REF!</definedName>
    <definedName name="SECTION_1__HOUSEHOLD_INFORMATION_15" localSheetId="12">#REF!</definedName>
    <definedName name="SECTION_1__HOUSEHOLD_INFORMATION_15" localSheetId="13">#REF!</definedName>
    <definedName name="SECTION_1__HOUSEHOLD_INFORMATION_15" localSheetId="14">#REF!</definedName>
    <definedName name="SECTION_1__HOUSEHOLD_INFORMATION_15" localSheetId="15">#REF!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 localSheetId="11">#REF!</definedName>
    <definedName name="SECTION_1__HOUSEHOLD_INFORMATION_15">#REF!</definedName>
    <definedName name="SECTION_1__HOUSEHOLD_INFORMATION_16" localSheetId="2">#REF!</definedName>
    <definedName name="SECTION_1__HOUSEHOLD_INFORMATION_16" localSheetId="12">#REF!</definedName>
    <definedName name="SECTION_1__HOUSEHOLD_INFORMATION_16" localSheetId="13">#REF!</definedName>
    <definedName name="SECTION_1__HOUSEHOLD_INFORMATION_16" localSheetId="14">#REF!</definedName>
    <definedName name="SECTION_1__HOUSEHOLD_INFORMATION_16" localSheetId="15">#REF!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 localSheetId="11">#REF!</definedName>
    <definedName name="SECTION_1__HOUSEHOLD_INFORMATION_16">#REF!</definedName>
    <definedName name="SECTION_1__HOUSEHOLD_INFORMATION_17" localSheetId="2">#REF!</definedName>
    <definedName name="SECTION_1__HOUSEHOLD_INFORMATION_17" localSheetId="12">#REF!</definedName>
    <definedName name="SECTION_1__HOUSEHOLD_INFORMATION_17" localSheetId="13">#REF!</definedName>
    <definedName name="SECTION_1__HOUSEHOLD_INFORMATION_17" localSheetId="14">#REF!</definedName>
    <definedName name="SECTION_1__HOUSEHOLD_INFORMATION_17" localSheetId="15">#REF!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 localSheetId="11">#REF!</definedName>
    <definedName name="SECTION_1__HOUSEHOLD_INFORMATION_17">#REF!</definedName>
    <definedName name="SECTION_1__HOUSEHOLD_INFORMATION_19" localSheetId="2">#REF!</definedName>
    <definedName name="SECTION_1__HOUSEHOLD_INFORMATION_19" localSheetId="12">#REF!</definedName>
    <definedName name="SECTION_1__HOUSEHOLD_INFORMATION_19" localSheetId="13">#REF!</definedName>
    <definedName name="SECTION_1__HOUSEHOLD_INFORMATION_19" localSheetId="14">#REF!</definedName>
    <definedName name="SECTION_1__HOUSEHOLD_INFORMATION_19" localSheetId="15">#REF!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 localSheetId="11">#REF!</definedName>
    <definedName name="SECTION_1__HOUSEHOLD_INFORMATION_19">#REF!</definedName>
    <definedName name="SECTION_1__HOUSEHOLD_INFORMATION_21" localSheetId="2">#REF!</definedName>
    <definedName name="SECTION_1__HOUSEHOLD_INFORMATION_21" localSheetId="12">#REF!</definedName>
    <definedName name="SECTION_1__HOUSEHOLD_INFORMATION_21" localSheetId="13">#REF!</definedName>
    <definedName name="SECTION_1__HOUSEHOLD_INFORMATION_21" localSheetId="14">#REF!</definedName>
    <definedName name="SECTION_1__HOUSEHOLD_INFORMATION_21" localSheetId="15">#REF!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 localSheetId="11">#REF!</definedName>
    <definedName name="SECTION_1__HOUSEHOLD_INFORMATION_21">#REF!</definedName>
    <definedName name="SECTION_1__HOUSEHOLD_INFORMATION_22" localSheetId="2">#REF!</definedName>
    <definedName name="SECTION_1__HOUSEHOLD_INFORMATION_22" localSheetId="12">#REF!</definedName>
    <definedName name="SECTION_1__HOUSEHOLD_INFORMATION_22" localSheetId="13">#REF!</definedName>
    <definedName name="SECTION_1__HOUSEHOLD_INFORMATION_22" localSheetId="14">#REF!</definedName>
    <definedName name="SECTION_1__HOUSEHOLD_INFORMATION_22" localSheetId="15">#REF!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 localSheetId="11">#REF!</definedName>
    <definedName name="SECTION_1__HOUSEHOLD_INFORMATION_22">#REF!</definedName>
    <definedName name="SECTION_1__HOUSEHOLD_INFORMATION_24" localSheetId="2">#REF!</definedName>
    <definedName name="SECTION_1__HOUSEHOLD_INFORMATION_24" localSheetId="12">#REF!</definedName>
    <definedName name="SECTION_1__HOUSEHOLD_INFORMATION_24" localSheetId="13">#REF!</definedName>
    <definedName name="SECTION_1__HOUSEHOLD_INFORMATION_24" localSheetId="14">#REF!</definedName>
    <definedName name="SECTION_1__HOUSEHOLD_INFORMATION_24" localSheetId="15">#REF!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 localSheetId="11">#REF!</definedName>
    <definedName name="SECTION_1__HOUSEHOLD_INFORMATION_24">#REF!</definedName>
    <definedName name="SECTION_1__HOUSEHOLD_INFORMATION_5" localSheetId="2">#REF!</definedName>
    <definedName name="SECTION_1__HOUSEHOLD_INFORMATION_5" localSheetId="12">#REF!</definedName>
    <definedName name="SECTION_1__HOUSEHOLD_INFORMATION_5" localSheetId="13">#REF!</definedName>
    <definedName name="SECTION_1__HOUSEHOLD_INFORMATION_5" localSheetId="14">#REF!</definedName>
    <definedName name="SECTION_1__HOUSEHOLD_INFORMATION_5" localSheetId="15">#REF!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 localSheetId="11">#REF!</definedName>
    <definedName name="SECTION_1__HOUSEHOLD_INFORMATION_5">#REF!</definedName>
    <definedName name="SECTION_1__HOUSEHOLD_INFORMATION_6" localSheetId="2">#REF!</definedName>
    <definedName name="SECTION_1__HOUSEHOLD_INFORMATION_6" localSheetId="12">#REF!</definedName>
    <definedName name="SECTION_1__HOUSEHOLD_INFORMATION_6" localSheetId="13">#REF!</definedName>
    <definedName name="SECTION_1__HOUSEHOLD_INFORMATION_6" localSheetId="14">#REF!</definedName>
    <definedName name="SECTION_1__HOUSEHOLD_INFORMATION_6" localSheetId="15">#REF!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 localSheetId="11">#REF!</definedName>
    <definedName name="SECTION_1__HOUSEHOLD_INFORMATION_6">#REF!</definedName>
    <definedName name="SECTION_1__HOUSEHOLD_INFORMATION_7" localSheetId="2">#REF!</definedName>
    <definedName name="SECTION_1__HOUSEHOLD_INFORMATION_7" localSheetId="12">#REF!</definedName>
    <definedName name="SECTION_1__HOUSEHOLD_INFORMATION_7" localSheetId="13">#REF!</definedName>
    <definedName name="SECTION_1__HOUSEHOLD_INFORMATION_7" localSheetId="14">#REF!</definedName>
    <definedName name="SECTION_1__HOUSEHOLD_INFORMATION_7" localSheetId="15">#REF!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 localSheetId="11">#REF!</definedName>
    <definedName name="SECTION_1__HOUSEHOLD_INFORMATION_7">#REF!</definedName>
    <definedName name="SECTION_1__HOUSEHOLD_INFORMATION_9" localSheetId="2">#REF!</definedName>
    <definedName name="SECTION_1__HOUSEHOLD_INFORMATION_9" localSheetId="12">#REF!</definedName>
    <definedName name="SECTION_1__HOUSEHOLD_INFORMATION_9" localSheetId="13">#REF!</definedName>
    <definedName name="SECTION_1__HOUSEHOLD_INFORMATION_9" localSheetId="14">#REF!</definedName>
    <definedName name="SECTION_1__HOUSEHOLD_INFORMATION_9" localSheetId="15">#REF!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 localSheetId="11">#REF!</definedName>
    <definedName name="SECTION_1__HOUSEHOLD_INFORMATION_9">#REF!</definedName>
    <definedName name="SECTION_1_1" localSheetId="2">#REF!</definedName>
    <definedName name="SECTION_1_1" localSheetId="12">#REF!</definedName>
    <definedName name="SECTION_1_1" localSheetId="13">#REF!</definedName>
    <definedName name="SECTION_1_1" localSheetId="14">#REF!</definedName>
    <definedName name="SECTION_1_1" localSheetId="15">#REF!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 localSheetId="10">#REF!</definedName>
    <definedName name="SECTION_1_1" localSheetId="11">#REF!</definedName>
    <definedName name="SECTION_1_1">#REF!</definedName>
    <definedName name="SECTION_1_10" localSheetId="2">#REF!</definedName>
    <definedName name="SECTION_1_10" localSheetId="12">#REF!</definedName>
    <definedName name="SECTION_1_10" localSheetId="13">#REF!</definedName>
    <definedName name="SECTION_1_10" localSheetId="14">#REF!</definedName>
    <definedName name="SECTION_1_10" localSheetId="15">#REF!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 localSheetId="10">#REF!</definedName>
    <definedName name="SECTION_1_10" localSheetId="11">#REF!</definedName>
    <definedName name="SECTION_1_10">#REF!</definedName>
    <definedName name="SECTION_1_11" localSheetId="2">#REF!</definedName>
    <definedName name="SECTION_1_11" localSheetId="12">#REF!</definedName>
    <definedName name="SECTION_1_11" localSheetId="13">#REF!</definedName>
    <definedName name="SECTION_1_11" localSheetId="14">#REF!</definedName>
    <definedName name="SECTION_1_11" localSheetId="15">#REF!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 localSheetId="10">#REF!</definedName>
    <definedName name="SECTION_1_11" localSheetId="11">#REF!</definedName>
    <definedName name="SECTION_1_11">#REF!</definedName>
    <definedName name="SECTION_1_14" localSheetId="2">#REF!</definedName>
    <definedName name="SECTION_1_14" localSheetId="12">#REF!</definedName>
    <definedName name="SECTION_1_14" localSheetId="13">#REF!</definedName>
    <definedName name="SECTION_1_14" localSheetId="14">#REF!</definedName>
    <definedName name="SECTION_1_14" localSheetId="15">#REF!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 localSheetId="10">#REF!</definedName>
    <definedName name="SECTION_1_14" localSheetId="11">#REF!</definedName>
    <definedName name="SECTION_1_14">#REF!</definedName>
    <definedName name="SECTION_1_24" localSheetId="2">#REF!</definedName>
    <definedName name="SECTION_1_24" localSheetId="12">#REF!</definedName>
    <definedName name="SECTION_1_24" localSheetId="13">#REF!</definedName>
    <definedName name="SECTION_1_24" localSheetId="14">#REF!</definedName>
    <definedName name="SECTION_1_24" localSheetId="15">#REF!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 localSheetId="10">#REF!</definedName>
    <definedName name="SECTION_1_24" localSheetId="11">#REF!</definedName>
    <definedName name="SECTION_1_24">#REF!</definedName>
    <definedName name="SECTION_1_9" localSheetId="2">#REF!</definedName>
    <definedName name="SECTION_1_9" localSheetId="12">#REF!</definedName>
    <definedName name="SECTION_1_9" localSheetId="13">#REF!</definedName>
    <definedName name="SECTION_1_9" localSheetId="14">#REF!</definedName>
    <definedName name="SECTION_1_9" localSheetId="15">#REF!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 localSheetId="10">#REF!</definedName>
    <definedName name="SECTION_1_9" localSheetId="11">#REF!</definedName>
    <definedName name="SECTION_1_9">#REF!</definedName>
    <definedName name="TEST" localSheetId="2">#REF!</definedName>
    <definedName name="TEST" localSheetId="12">#REF!</definedName>
    <definedName name="TEST" localSheetId="13">#REF!</definedName>
    <definedName name="TEST" localSheetId="14">#REF!</definedName>
    <definedName name="TEST" localSheetId="15">#REF!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 localSheetId="10">#REF!</definedName>
    <definedName name="TEST" localSheetId="11">#REF!</definedName>
    <definedName name="TEST">#REF!</definedName>
    <definedName name="TEST_10" localSheetId="2">#REF!</definedName>
    <definedName name="TEST_10" localSheetId="12">#REF!</definedName>
    <definedName name="TEST_10" localSheetId="13">#REF!</definedName>
    <definedName name="TEST_10" localSheetId="14">#REF!</definedName>
    <definedName name="TEST_10" localSheetId="15">#REF!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 localSheetId="10">#REF!</definedName>
    <definedName name="TEST_10" localSheetId="11">#REF!</definedName>
    <definedName name="TEST_10">#REF!</definedName>
    <definedName name="TEST_11" localSheetId="2">#REF!</definedName>
    <definedName name="TEST_11" localSheetId="12">#REF!</definedName>
    <definedName name="TEST_11" localSheetId="13">#REF!</definedName>
    <definedName name="TEST_11" localSheetId="14">#REF!</definedName>
    <definedName name="TEST_11" localSheetId="15">#REF!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 localSheetId="10">#REF!</definedName>
    <definedName name="TEST_11" localSheetId="11">#REF!</definedName>
    <definedName name="TEST_11">#REF!</definedName>
    <definedName name="TEST_15" localSheetId="2">#REF!</definedName>
    <definedName name="TEST_15" localSheetId="12">#REF!</definedName>
    <definedName name="TEST_15" localSheetId="13">#REF!</definedName>
    <definedName name="TEST_15" localSheetId="14">#REF!</definedName>
    <definedName name="TEST_15" localSheetId="15">#REF!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 localSheetId="10">#REF!</definedName>
    <definedName name="TEST_15" localSheetId="11">#REF!</definedName>
    <definedName name="TEST_15">#REF!</definedName>
    <definedName name="TEST_16" localSheetId="2">#REF!</definedName>
    <definedName name="TEST_16" localSheetId="12">#REF!</definedName>
    <definedName name="TEST_16" localSheetId="13">#REF!</definedName>
    <definedName name="TEST_16" localSheetId="14">#REF!</definedName>
    <definedName name="TEST_16" localSheetId="15">#REF!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 localSheetId="10">#REF!</definedName>
    <definedName name="TEST_16" localSheetId="11">#REF!</definedName>
    <definedName name="TEST_16">#REF!</definedName>
    <definedName name="TEST_17" localSheetId="2">#REF!</definedName>
    <definedName name="TEST_17" localSheetId="12">#REF!</definedName>
    <definedName name="TEST_17" localSheetId="13">#REF!</definedName>
    <definedName name="TEST_17" localSheetId="14">#REF!</definedName>
    <definedName name="TEST_17" localSheetId="15">#REF!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 localSheetId="10">#REF!</definedName>
    <definedName name="TEST_17" localSheetId="11">#REF!</definedName>
    <definedName name="TEST_17">#REF!</definedName>
    <definedName name="TEST_19" localSheetId="2">#REF!</definedName>
    <definedName name="TEST_19" localSheetId="12">#REF!</definedName>
    <definedName name="TEST_19" localSheetId="13">#REF!</definedName>
    <definedName name="TEST_19" localSheetId="14">#REF!</definedName>
    <definedName name="TEST_19" localSheetId="15">#REF!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 localSheetId="10">#REF!</definedName>
    <definedName name="TEST_19" localSheetId="11">#REF!</definedName>
    <definedName name="TEST_19">#REF!</definedName>
    <definedName name="TEST_21" localSheetId="2">#REF!</definedName>
    <definedName name="TEST_21" localSheetId="12">#REF!</definedName>
    <definedName name="TEST_21" localSheetId="13">#REF!</definedName>
    <definedName name="TEST_21" localSheetId="14">#REF!</definedName>
    <definedName name="TEST_21" localSheetId="15">#REF!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 localSheetId="10">#REF!</definedName>
    <definedName name="TEST_21" localSheetId="11">#REF!</definedName>
    <definedName name="TEST_21">#REF!</definedName>
    <definedName name="TEST_22" localSheetId="2">#REF!</definedName>
    <definedName name="TEST_22" localSheetId="12">#REF!</definedName>
    <definedName name="TEST_22" localSheetId="13">#REF!</definedName>
    <definedName name="TEST_22" localSheetId="14">#REF!</definedName>
    <definedName name="TEST_22" localSheetId="15">#REF!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 localSheetId="10">#REF!</definedName>
    <definedName name="TEST_22" localSheetId="11">#REF!</definedName>
    <definedName name="TEST_22">#REF!</definedName>
    <definedName name="TEST_23" localSheetId="2">#REF!</definedName>
    <definedName name="TEST_23" localSheetId="12">#REF!</definedName>
    <definedName name="TEST_23" localSheetId="13">#REF!</definedName>
    <definedName name="TEST_23" localSheetId="14">#REF!</definedName>
    <definedName name="TEST_23" localSheetId="15">#REF!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 localSheetId="10">#REF!</definedName>
    <definedName name="TEST_23" localSheetId="11">#REF!</definedName>
    <definedName name="TEST_23">#REF!</definedName>
    <definedName name="TEST_9" localSheetId="2">#REF!</definedName>
    <definedName name="TEST_9" localSheetId="12">#REF!</definedName>
    <definedName name="TEST_9" localSheetId="13">#REF!</definedName>
    <definedName name="TEST_9" localSheetId="14">#REF!</definedName>
    <definedName name="TEST_9" localSheetId="15">#REF!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 localSheetId="10">#REF!</definedName>
    <definedName name="TEST_9" localSheetId="11">#REF!</definedName>
    <definedName name="TEST_9">#REF!</definedName>
    <definedName name="test22" localSheetId="2">#REF!</definedName>
    <definedName name="test22" localSheetId="12">#REF!</definedName>
    <definedName name="test22" localSheetId="13">#REF!</definedName>
    <definedName name="test22" localSheetId="14">#REF!</definedName>
    <definedName name="test22" localSheetId="15">#REF!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 localSheetId="10">#REF!</definedName>
    <definedName name="test22" localSheetId="11">#REF!</definedName>
    <definedName name="test22">#REF!</definedName>
    <definedName name="test22_1" localSheetId="2">#REF!</definedName>
    <definedName name="test22_1" localSheetId="12">#REF!</definedName>
    <definedName name="test22_1" localSheetId="13">#REF!</definedName>
    <definedName name="test22_1" localSheetId="14">#REF!</definedName>
    <definedName name="test22_1" localSheetId="15">#REF!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 localSheetId="10">#REF!</definedName>
    <definedName name="test22_1" localSheetId="11">#REF!</definedName>
    <definedName name="test22_1">#REF!</definedName>
    <definedName name="test22_10" localSheetId="2">#REF!</definedName>
    <definedName name="test22_10" localSheetId="12">#REF!</definedName>
    <definedName name="test22_10" localSheetId="13">#REF!</definedName>
    <definedName name="test22_10" localSheetId="14">#REF!</definedName>
    <definedName name="test22_10" localSheetId="15">#REF!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 localSheetId="10">#REF!</definedName>
    <definedName name="test22_10" localSheetId="11">#REF!</definedName>
    <definedName name="test22_10">#REF!</definedName>
    <definedName name="test22_11" localSheetId="2">#REF!</definedName>
    <definedName name="test22_11" localSheetId="12">#REF!</definedName>
    <definedName name="test22_11" localSheetId="13">#REF!</definedName>
    <definedName name="test22_11" localSheetId="14">#REF!</definedName>
    <definedName name="test22_11" localSheetId="15">#REF!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 localSheetId="10">#REF!</definedName>
    <definedName name="test22_11" localSheetId="11">#REF!</definedName>
    <definedName name="test22_11">#REF!</definedName>
    <definedName name="test22_14" localSheetId="2">#REF!</definedName>
    <definedName name="test22_14" localSheetId="12">#REF!</definedName>
    <definedName name="test22_14" localSheetId="13">#REF!</definedName>
    <definedName name="test22_14" localSheetId="14">#REF!</definedName>
    <definedName name="test22_14" localSheetId="15">#REF!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 localSheetId="10">#REF!</definedName>
    <definedName name="test22_14" localSheetId="11">#REF!</definedName>
    <definedName name="test22_14">#REF!</definedName>
    <definedName name="test22_24" localSheetId="2">#REF!</definedName>
    <definedName name="test22_24" localSheetId="12">#REF!</definedName>
    <definedName name="test22_24" localSheetId="13">#REF!</definedName>
    <definedName name="test22_24" localSheetId="14">#REF!</definedName>
    <definedName name="test22_24" localSheetId="15">#REF!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 localSheetId="10">#REF!</definedName>
    <definedName name="test22_24" localSheetId="11">#REF!</definedName>
    <definedName name="test22_24">#REF!</definedName>
    <definedName name="test22_9" localSheetId="2">#REF!</definedName>
    <definedName name="test22_9" localSheetId="12">#REF!</definedName>
    <definedName name="test22_9" localSheetId="13">#REF!</definedName>
    <definedName name="test22_9" localSheetId="14">#REF!</definedName>
    <definedName name="test22_9" localSheetId="15">#REF!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 localSheetId="10">#REF!</definedName>
    <definedName name="test22_9" localSheetId="11">#REF!</definedName>
    <definedName name="test22_9">#REF!</definedName>
    <definedName name="tillf" localSheetId="2">#REF!</definedName>
    <definedName name="tillf" localSheetId="12">#REF!</definedName>
    <definedName name="tillf" localSheetId="13">#REF!</definedName>
    <definedName name="tillf" localSheetId="14">#REF!</definedName>
    <definedName name="tillf" localSheetId="15">#REF!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 localSheetId="10">#REF!</definedName>
    <definedName name="tillf" localSheetId="11">#REF!</definedName>
    <definedName name="tillf">#REF!</definedName>
    <definedName name="tillf_10" localSheetId="2">#REF!</definedName>
    <definedName name="tillf_10" localSheetId="12">#REF!</definedName>
    <definedName name="tillf_10" localSheetId="13">#REF!</definedName>
    <definedName name="tillf_10" localSheetId="14">#REF!</definedName>
    <definedName name="tillf_10" localSheetId="15">#REF!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 localSheetId="10">#REF!</definedName>
    <definedName name="tillf_10" localSheetId="11">#REF!</definedName>
    <definedName name="tillf_10">#REF!</definedName>
    <definedName name="tillf_11" localSheetId="2">#REF!</definedName>
    <definedName name="tillf_11" localSheetId="12">#REF!</definedName>
    <definedName name="tillf_11" localSheetId="13">#REF!</definedName>
    <definedName name="tillf_11" localSheetId="14">#REF!</definedName>
    <definedName name="tillf_11" localSheetId="15">#REF!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 localSheetId="10">#REF!</definedName>
    <definedName name="tillf_11" localSheetId="11">#REF!</definedName>
    <definedName name="tillf_11">#REF!</definedName>
    <definedName name="tillf_12" localSheetId="2">#REF!</definedName>
    <definedName name="tillf_12" localSheetId="12">#REF!</definedName>
    <definedName name="tillf_12" localSheetId="13">#REF!</definedName>
    <definedName name="tillf_12" localSheetId="14">#REF!</definedName>
    <definedName name="tillf_12" localSheetId="15">#REF!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 localSheetId="10">#REF!</definedName>
    <definedName name="tillf_12" localSheetId="11">#REF!</definedName>
    <definedName name="tillf_12">#REF!</definedName>
    <definedName name="tillf_15" localSheetId="2">#REF!</definedName>
    <definedName name="tillf_15" localSheetId="12">#REF!</definedName>
    <definedName name="tillf_15" localSheetId="13">#REF!</definedName>
    <definedName name="tillf_15" localSheetId="14">#REF!</definedName>
    <definedName name="tillf_15" localSheetId="15">#REF!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 localSheetId="10">#REF!</definedName>
    <definedName name="tillf_15" localSheetId="11">#REF!</definedName>
    <definedName name="tillf_15">#REF!</definedName>
    <definedName name="tillf_16" localSheetId="2">#REF!</definedName>
    <definedName name="tillf_16" localSheetId="12">#REF!</definedName>
    <definedName name="tillf_16" localSheetId="13">#REF!</definedName>
    <definedName name="tillf_16" localSheetId="14">#REF!</definedName>
    <definedName name="tillf_16" localSheetId="15">#REF!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 localSheetId="10">#REF!</definedName>
    <definedName name="tillf_16" localSheetId="11">#REF!</definedName>
    <definedName name="tillf_16">#REF!</definedName>
    <definedName name="tillf_17" localSheetId="2">#REF!</definedName>
    <definedName name="tillf_17" localSheetId="12">#REF!</definedName>
    <definedName name="tillf_17" localSheetId="13">#REF!</definedName>
    <definedName name="tillf_17" localSheetId="14">#REF!</definedName>
    <definedName name="tillf_17" localSheetId="15">#REF!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 localSheetId="10">#REF!</definedName>
    <definedName name="tillf_17" localSheetId="11">#REF!</definedName>
    <definedName name="tillf_17">#REF!</definedName>
    <definedName name="tillf_19" localSheetId="2">#REF!</definedName>
    <definedName name="tillf_19" localSheetId="12">#REF!</definedName>
    <definedName name="tillf_19" localSheetId="13">#REF!</definedName>
    <definedName name="tillf_19" localSheetId="14">#REF!</definedName>
    <definedName name="tillf_19" localSheetId="15">#REF!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 localSheetId="10">#REF!</definedName>
    <definedName name="tillf_19" localSheetId="11">#REF!</definedName>
    <definedName name="tillf_19">#REF!</definedName>
    <definedName name="tillf_21" localSheetId="2">#REF!</definedName>
    <definedName name="tillf_21" localSheetId="12">#REF!</definedName>
    <definedName name="tillf_21" localSheetId="13">#REF!</definedName>
    <definedName name="tillf_21" localSheetId="14">#REF!</definedName>
    <definedName name="tillf_21" localSheetId="15">#REF!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 localSheetId="10">#REF!</definedName>
    <definedName name="tillf_21" localSheetId="11">#REF!</definedName>
    <definedName name="tillf_21">#REF!</definedName>
    <definedName name="tillf_24" localSheetId="2">#REF!</definedName>
    <definedName name="tillf_24" localSheetId="12">#REF!</definedName>
    <definedName name="tillf_24" localSheetId="13">#REF!</definedName>
    <definedName name="tillf_24" localSheetId="14">#REF!</definedName>
    <definedName name="tillf_24" localSheetId="15">#REF!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 localSheetId="10">#REF!</definedName>
    <definedName name="tillf_24" localSheetId="11">#REF!</definedName>
    <definedName name="tillf_24">#REF!</definedName>
    <definedName name="tillf_5" localSheetId="2">#REF!</definedName>
    <definedName name="tillf_5" localSheetId="12">#REF!</definedName>
    <definedName name="tillf_5" localSheetId="13">#REF!</definedName>
    <definedName name="tillf_5" localSheetId="14">#REF!</definedName>
    <definedName name="tillf_5" localSheetId="15">#REF!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 localSheetId="10">#REF!</definedName>
    <definedName name="tillf_5" localSheetId="11">#REF!</definedName>
    <definedName name="tillf_5">#REF!</definedName>
    <definedName name="tillf_6" localSheetId="2">#REF!</definedName>
    <definedName name="tillf_6" localSheetId="12">#REF!</definedName>
    <definedName name="tillf_6" localSheetId="13">#REF!</definedName>
    <definedName name="tillf_6" localSheetId="14">#REF!</definedName>
    <definedName name="tillf_6" localSheetId="15">#REF!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 localSheetId="10">#REF!</definedName>
    <definedName name="tillf_6" localSheetId="11">#REF!</definedName>
    <definedName name="tillf_6">#REF!</definedName>
    <definedName name="tillf_7" localSheetId="2">#REF!</definedName>
    <definedName name="tillf_7" localSheetId="12">#REF!</definedName>
    <definedName name="tillf_7" localSheetId="13">#REF!</definedName>
    <definedName name="tillf_7" localSheetId="14">#REF!</definedName>
    <definedName name="tillf_7" localSheetId="15">#REF!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 localSheetId="10">#REF!</definedName>
    <definedName name="tillf_7" localSheetId="11">#REF!</definedName>
    <definedName name="tillf_7">#REF!</definedName>
    <definedName name="tillf2" localSheetId="2">#REF!</definedName>
    <definedName name="tillf2" localSheetId="12">#REF!</definedName>
    <definedName name="tillf2" localSheetId="13">#REF!</definedName>
    <definedName name="tillf2" localSheetId="14">#REF!</definedName>
    <definedName name="tillf2" localSheetId="15">#REF!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 localSheetId="10">#REF!</definedName>
    <definedName name="tillf2" localSheetId="11">#REF!</definedName>
    <definedName name="tillf2">#REF!</definedName>
    <definedName name="UUUU" localSheetId="2">#REF!</definedName>
    <definedName name="UUUU" localSheetId="12">#REF!</definedName>
    <definedName name="UUUU" localSheetId="13">#REF!</definedName>
    <definedName name="UUUU" localSheetId="14">#REF!</definedName>
    <definedName name="UUUU" localSheetId="15">#REF!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 localSheetId="10">#REF!</definedName>
    <definedName name="UUUU" localSheetId="11">#REF!</definedName>
    <definedName name="UUUU">#REF!</definedName>
    <definedName name="VAL" localSheetId="2">#REF!</definedName>
    <definedName name="VAL" localSheetId="12">#REF!</definedName>
    <definedName name="VAL" localSheetId="13">#REF!</definedName>
    <definedName name="VAL" localSheetId="14">#REF!</definedName>
    <definedName name="VAL" localSheetId="15">#REF!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 localSheetId="10">#REF!</definedName>
    <definedName name="VAL" localSheetId="11">#REF!</definedName>
    <definedName name="VAL">#REF!</definedName>
    <definedName name="VAL_15" localSheetId="2">#REF!</definedName>
    <definedName name="VAL_15" localSheetId="12">#REF!</definedName>
    <definedName name="VAL_15" localSheetId="13">#REF!</definedName>
    <definedName name="VAL_15" localSheetId="14">#REF!</definedName>
    <definedName name="VAL_15" localSheetId="15">#REF!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 localSheetId="10">#REF!</definedName>
    <definedName name="VAL_15" localSheetId="11">#REF!</definedName>
    <definedName name="VAL_15">#REF!</definedName>
    <definedName name="VAL_16" localSheetId="2">#REF!</definedName>
    <definedName name="VAL_16" localSheetId="12">#REF!</definedName>
    <definedName name="VAL_16" localSheetId="13">#REF!</definedName>
    <definedName name="VAL_16" localSheetId="14">#REF!</definedName>
    <definedName name="VAL_16" localSheetId="15">#REF!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 localSheetId="10">#REF!</definedName>
    <definedName name="VAL_16" localSheetId="11">#REF!</definedName>
    <definedName name="VAL_16">#REF!</definedName>
    <definedName name="VAL_17" localSheetId="2">#REF!</definedName>
    <definedName name="VAL_17" localSheetId="12">#REF!</definedName>
    <definedName name="VAL_17" localSheetId="13">#REF!</definedName>
    <definedName name="VAL_17" localSheetId="14">#REF!</definedName>
    <definedName name="VAL_17" localSheetId="15">#REF!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 localSheetId="10">#REF!</definedName>
    <definedName name="VAL_17" localSheetId="11">#REF!</definedName>
    <definedName name="VAL_17">#REF!</definedName>
    <definedName name="VAL_19" localSheetId="2">#REF!</definedName>
    <definedName name="VAL_19" localSheetId="12">#REF!</definedName>
    <definedName name="VAL_19" localSheetId="13">#REF!</definedName>
    <definedName name="VAL_19" localSheetId="14">#REF!</definedName>
    <definedName name="VAL_19" localSheetId="15">#REF!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 localSheetId="10">#REF!</definedName>
    <definedName name="VAL_19" localSheetId="11">#REF!</definedName>
    <definedName name="VAL_19">#REF!</definedName>
    <definedName name="VAL_21" localSheetId="2">#REF!</definedName>
    <definedName name="VAL_21" localSheetId="12">#REF!</definedName>
    <definedName name="VAL_21" localSheetId="13">#REF!</definedName>
    <definedName name="VAL_21" localSheetId="14">#REF!</definedName>
    <definedName name="VAL_21" localSheetId="15">#REF!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 localSheetId="10">#REF!</definedName>
    <definedName name="VAL_21" localSheetId="11">#REF!</definedName>
    <definedName name="VAL_21">#REF!</definedName>
    <definedName name="VAL_23" localSheetId="2">#REF!</definedName>
    <definedName name="VAL_23" localSheetId="12">#REF!</definedName>
    <definedName name="VAL_23" localSheetId="13">#REF!</definedName>
    <definedName name="VAL_23" localSheetId="14">#REF!</definedName>
    <definedName name="VAL_23" localSheetId="15">#REF!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 localSheetId="10">#REF!</definedName>
    <definedName name="VAL_23" localSheetId="11">#REF!</definedName>
    <definedName name="VAL_23">#REF!</definedName>
    <definedName name="WHATTHAT" localSheetId="2">#REF!</definedName>
    <definedName name="WHATTHAT" localSheetId="12">#REF!</definedName>
    <definedName name="WHATTHAT" localSheetId="13">#REF!</definedName>
    <definedName name="WHATTHAT" localSheetId="14">#REF!</definedName>
    <definedName name="WHATTHAT" localSheetId="15">#REF!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 localSheetId="10">#REF!</definedName>
    <definedName name="WHATTHAT" localSheetId="11">#REF!</definedName>
    <definedName name="WHATTHAT">#REF!</definedName>
    <definedName name="WHATTHAT_1" localSheetId="2">#REF!</definedName>
    <definedName name="WHATTHAT_1" localSheetId="12">#REF!</definedName>
    <definedName name="WHATTHAT_1" localSheetId="13">#REF!</definedName>
    <definedName name="WHATTHAT_1" localSheetId="14">#REF!</definedName>
    <definedName name="WHATTHAT_1" localSheetId="15">#REF!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 localSheetId="10">#REF!</definedName>
    <definedName name="WHATTHAT_1" localSheetId="11">#REF!</definedName>
    <definedName name="WHATTHAT_1">#REF!</definedName>
    <definedName name="WHATTHAT_10" localSheetId="2">#REF!</definedName>
    <definedName name="WHATTHAT_10" localSheetId="12">#REF!</definedName>
    <definedName name="WHATTHAT_10" localSheetId="13">#REF!</definedName>
    <definedName name="WHATTHAT_10" localSheetId="14">#REF!</definedName>
    <definedName name="WHATTHAT_10" localSheetId="15">#REF!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 localSheetId="10">#REF!</definedName>
    <definedName name="WHATTHAT_10" localSheetId="11">#REF!</definedName>
    <definedName name="WHATTHAT_10">#REF!</definedName>
    <definedName name="WHATTHAT_11" localSheetId="2">#REF!</definedName>
    <definedName name="WHATTHAT_11" localSheetId="12">#REF!</definedName>
    <definedName name="WHATTHAT_11" localSheetId="13">#REF!</definedName>
    <definedName name="WHATTHAT_11" localSheetId="14">#REF!</definedName>
    <definedName name="WHATTHAT_11" localSheetId="15">#REF!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 localSheetId="10">#REF!</definedName>
    <definedName name="WHATTHAT_11" localSheetId="11">#REF!</definedName>
    <definedName name="WHATTHAT_11">#REF!</definedName>
    <definedName name="WHATTHAT_14" localSheetId="2">#REF!</definedName>
    <definedName name="WHATTHAT_14" localSheetId="12">#REF!</definedName>
    <definedName name="WHATTHAT_14" localSheetId="13">#REF!</definedName>
    <definedName name="WHATTHAT_14" localSheetId="14">#REF!</definedName>
    <definedName name="WHATTHAT_14" localSheetId="15">#REF!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 localSheetId="10">#REF!</definedName>
    <definedName name="WHATTHAT_14" localSheetId="11">#REF!</definedName>
    <definedName name="WHATTHAT_14">#REF!</definedName>
    <definedName name="WHATTHAT_22" localSheetId="2">#REF!</definedName>
    <definedName name="WHATTHAT_22" localSheetId="12">#REF!</definedName>
    <definedName name="WHATTHAT_22" localSheetId="13">#REF!</definedName>
    <definedName name="WHATTHAT_22" localSheetId="14">#REF!</definedName>
    <definedName name="WHATTHAT_22" localSheetId="15">#REF!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 localSheetId="10">#REF!</definedName>
    <definedName name="WHATTHAT_22" localSheetId="11">#REF!</definedName>
    <definedName name="WHATTHAT_22">#REF!</definedName>
    <definedName name="WHATTHAT_24" localSheetId="2">#REF!</definedName>
    <definedName name="WHATTHAT_24" localSheetId="12">#REF!</definedName>
    <definedName name="WHATTHAT_24" localSheetId="13">#REF!</definedName>
    <definedName name="WHATTHAT_24" localSheetId="14">#REF!</definedName>
    <definedName name="WHATTHAT_24" localSheetId="15">#REF!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 localSheetId="10">#REF!</definedName>
    <definedName name="WHATTHAT_24" localSheetId="11">#REF!</definedName>
    <definedName name="WHATTHAT_24">#REF!</definedName>
    <definedName name="WHATTHAT_6" localSheetId="2">#REF!</definedName>
    <definedName name="WHATTHAT_6" localSheetId="12">#REF!</definedName>
    <definedName name="WHATTHAT_6" localSheetId="13">#REF!</definedName>
    <definedName name="WHATTHAT_6" localSheetId="14">#REF!</definedName>
    <definedName name="WHATTHAT_6" localSheetId="15">#REF!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 localSheetId="10">#REF!</definedName>
    <definedName name="WHATTHAT_6" localSheetId="11">#REF!</definedName>
    <definedName name="WHATTHAT_6">#REF!</definedName>
    <definedName name="WHATTHAT_7" localSheetId="2">#REF!</definedName>
    <definedName name="WHATTHAT_7" localSheetId="12">#REF!</definedName>
    <definedName name="WHATTHAT_7" localSheetId="13">#REF!</definedName>
    <definedName name="WHATTHAT_7" localSheetId="14">#REF!</definedName>
    <definedName name="WHATTHAT_7" localSheetId="15">#REF!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 localSheetId="10">#REF!</definedName>
    <definedName name="WHATTHAT_7" localSheetId="11">#REF!</definedName>
    <definedName name="WHATTHAT_7">#REF!</definedName>
    <definedName name="WHATTHAT_9" localSheetId="2">#REF!</definedName>
    <definedName name="WHATTHAT_9" localSheetId="12">#REF!</definedName>
    <definedName name="WHATTHAT_9" localSheetId="13">#REF!</definedName>
    <definedName name="WHATTHAT_9" localSheetId="14">#REF!</definedName>
    <definedName name="WHATTHAT_9" localSheetId="15">#REF!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 localSheetId="10">#REF!</definedName>
    <definedName name="WHATTHAT_9" localSheetId="11">#REF!</definedName>
    <definedName name="WHATTHAT_9">#REF!</definedName>
    <definedName name="x" localSheetId="2">#REF!</definedName>
    <definedName name="x" localSheetId="12">#REF!</definedName>
    <definedName name="x" localSheetId="13">#REF!</definedName>
    <definedName name="x" localSheetId="14">#REF!</definedName>
    <definedName name="x" localSheetId="15">#REF!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 localSheetId="10">#REF!</definedName>
    <definedName name="x" localSheetId="11">#REF!</definedName>
    <definedName name="x">#REF!</definedName>
    <definedName name="xx" localSheetId="2">#REF!</definedName>
    <definedName name="xx" localSheetId="12">#REF!</definedName>
    <definedName name="xx" localSheetId="13">#REF!</definedName>
    <definedName name="xx" localSheetId="14">#REF!</definedName>
    <definedName name="xx" localSheetId="15">#REF!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#REF!</definedName>
    <definedName name="xxx" localSheetId="2">#REF!</definedName>
    <definedName name="xxx" localSheetId="12">#REF!</definedName>
    <definedName name="xxx" localSheetId="13">#REF!</definedName>
    <definedName name="xxx" localSheetId="14">#REF!</definedName>
    <definedName name="xxx" localSheetId="15">#REF!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 localSheetId="10">#REF!</definedName>
    <definedName name="xxx" localSheetId="11">#REF!</definedName>
    <definedName name="xxx">#REF!</definedName>
    <definedName name="YG" localSheetId="3">'[1](1) HOUSEHOLD ROSTER'!$B$1</definedName>
    <definedName name="YG" localSheetId="2">'[1](1) HOUSEHOLD ROSTER'!$B$1</definedName>
    <definedName name="YG" localSheetId="12">'[1](1) HOUSEHOLD ROSTER'!$B$1</definedName>
    <definedName name="YG" localSheetId="14">'[1](1) HOUSEHOLD ROSTER'!$B$1</definedName>
    <definedName name="YG" localSheetId="4">'[1](1) HOUSEHOLD ROSTER'!$B$1</definedName>
    <definedName name="YG" localSheetId="9">'[1](1) HOUSEHOLD ROSTER'!$B$1</definedName>
    <definedName name="YG" localSheetId="10">'[1](1) HOUSEHOLD ROSTER'!$B$1</definedName>
    <definedName name="YG">'[2](1)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20" l="1"/>
  <c r="C10" i="20" s="1"/>
  <c r="D1" i="20"/>
  <c r="L7" i="20" l="1"/>
  <c r="L8" i="20" s="1"/>
  <c r="C15" i="20"/>
  <c r="Q15" i="20" s="1"/>
  <c r="E23" i="20" l="1"/>
  <c r="AA15" i="20"/>
  <c r="C44" i="20" l="1"/>
  <c r="X19" i="20"/>
  <c r="C52" i="20" l="1"/>
  <c r="C56" i="20" s="1"/>
  <c r="C62" i="20" s="1"/>
  <c r="C66" i="20" s="1"/>
  <c r="L12" i="20"/>
  <c r="L13" i="20" s="1"/>
  <c r="R59" i="20" l="1"/>
  <c r="R58" i="20"/>
  <c r="C71" i="20"/>
  <c r="C84" i="20" s="1"/>
  <c r="R60" i="20"/>
  <c r="C102" i="20" l="1"/>
  <c r="L67" i="20"/>
  <c r="L63" i="20"/>
  <c r="C1" i="19" l="1"/>
  <c r="M169" i="19"/>
  <c r="B11" i="19" l="1"/>
  <c r="B14" i="19" l="1"/>
  <c r="B17" i="19" l="1"/>
  <c r="B21" i="19" s="1"/>
  <c r="B25" i="19" s="1"/>
  <c r="B29" i="19" s="1"/>
  <c r="G18" i="19"/>
  <c r="B32" i="19" l="1"/>
  <c r="G27" i="19" l="1"/>
  <c r="B39" i="19"/>
  <c r="B54" i="19" s="1"/>
  <c r="B61" i="19" s="1"/>
  <c r="B75" i="19" s="1"/>
  <c r="B86" i="19" s="1"/>
  <c r="B93" i="19" s="1"/>
  <c r="B107" i="19" l="1"/>
  <c r="H90" i="19" s="1"/>
  <c r="G36" i="19"/>
  <c r="C38" i="19"/>
  <c r="C92" i="19"/>
  <c r="B117" i="19"/>
  <c r="B125" i="19" s="1"/>
  <c r="B131" i="19" s="1"/>
  <c r="B137" i="19" l="1"/>
  <c r="B141" i="19" s="1"/>
  <c r="B146" i="19" s="1"/>
  <c r="B152" i="19" s="1"/>
  <c r="B157" i="19" s="1"/>
  <c r="B164" i="19" s="1"/>
  <c r="C132" i="19" l="1"/>
  <c r="H155" i="19"/>
  <c r="B171" i="19"/>
  <c r="R14" i="12" l="1"/>
  <c r="R13" i="12"/>
  <c r="O37" i="12"/>
  <c r="C3" i="17" l="1"/>
  <c r="D1" i="17"/>
  <c r="C6" i="16"/>
  <c r="C11" i="16" s="1"/>
  <c r="C16" i="16" s="1"/>
  <c r="C21" i="16" s="1"/>
  <c r="H18" i="16" s="1"/>
  <c r="D1" i="16"/>
  <c r="C5" i="15"/>
  <c r="C8" i="15" s="1"/>
  <c r="D1" i="15"/>
  <c r="E235" i="14"/>
  <c r="E236" i="14" s="1"/>
  <c r="E237" i="14" s="1"/>
  <c r="E238" i="14" s="1"/>
  <c r="E239" i="14" s="1"/>
  <c r="E240" i="14" s="1"/>
  <c r="E241" i="14" s="1"/>
  <c r="E242" i="14" s="1"/>
  <c r="E243" i="14" s="1"/>
  <c r="E244" i="14" s="1"/>
  <c r="E245" i="14" s="1"/>
  <c r="E246" i="14" s="1"/>
  <c r="E247" i="14" s="1"/>
  <c r="E248" i="14" s="1"/>
  <c r="E249" i="14" s="1"/>
  <c r="E250" i="14" s="1"/>
  <c r="C4" i="14"/>
  <c r="D1" i="14"/>
  <c r="C4" i="13"/>
  <c r="C9" i="13" s="1"/>
  <c r="C14" i="13" s="1"/>
  <c r="C19" i="13" s="1"/>
  <c r="D1" i="13"/>
  <c r="G45" i="12"/>
  <c r="O36" i="12"/>
  <c r="O30" i="12"/>
  <c r="P60" i="11"/>
  <c r="D14" i="11"/>
  <c r="E3" i="11"/>
  <c r="C8" i="17" l="1"/>
  <c r="C11" i="17" s="1"/>
  <c r="D4" i="17"/>
  <c r="D20" i="11"/>
  <c r="D27" i="11" s="1"/>
  <c r="E37" i="11" s="1"/>
  <c r="C22" i="17"/>
  <c r="C29" i="17" s="1"/>
  <c r="C34" i="17" s="1"/>
  <c r="C40" i="17" s="1"/>
  <c r="I6" i="17"/>
  <c r="H13" i="16"/>
  <c r="C14" i="15"/>
  <c r="C22" i="15" s="1"/>
  <c r="C31" i="15" s="1"/>
  <c r="C9" i="14"/>
  <c r="C15" i="14" s="1"/>
  <c r="C38" i="15" l="1"/>
  <c r="C43" i="15" s="1"/>
  <c r="C48" i="15" s="1"/>
  <c r="C52" i="15" s="1"/>
  <c r="C55" i="15" s="1"/>
  <c r="C59" i="15" s="1"/>
  <c r="C63" i="15" s="1"/>
  <c r="D47" i="11"/>
  <c r="I22" i="11"/>
  <c r="I17" i="15"/>
  <c r="D22" i="14"/>
  <c r="C22" i="14"/>
  <c r="C29" i="14" s="1"/>
  <c r="H50" i="15" l="1"/>
  <c r="D55" i="11"/>
  <c r="T28" i="11"/>
  <c r="I16" i="11"/>
  <c r="H57" i="15"/>
  <c r="C67" i="15"/>
  <c r="C70" i="15" s="1"/>
  <c r="K25" i="14"/>
  <c r="C38" i="14"/>
  <c r="P53" i="11" l="1"/>
  <c r="C3" i="12"/>
  <c r="C7" i="12" s="1"/>
  <c r="C12" i="12" s="1"/>
  <c r="C18" i="12" s="1"/>
  <c r="C75" i="15"/>
  <c r="C81" i="15" s="1"/>
  <c r="H65" i="15"/>
  <c r="H7" i="14"/>
  <c r="C43" i="14"/>
  <c r="C50" i="14" s="1"/>
  <c r="H9" i="12" l="1"/>
  <c r="C33" i="12"/>
  <c r="O31" i="12" s="1"/>
  <c r="E90" i="15"/>
  <c r="J90" i="15" s="1"/>
  <c r="M90" i="15" s="1"/>
  <c r="P90" i="15" s="1"/>
  <c r="E96" i="15"/>
  <c r="E91" i="15"/>
  <c r="H73" i="15"/>
  <c r="C56" i="14"/>
  <c r="C63" i="14" s="1"/>
  <c r="I36" i="14"/>
  <c r="K26" i="14"/>
  <c r="E112" i="15" l="1"/>
  <c r="R90" i="15"/>
  <c r="C72" i="14"/>
  <c r="C95" i="14" s="1"/>
  <c r="E113" i="15" l="1"/>
  <c r="D114" i="15"/>
  <c r="U90" i="15"/>
  <c r="E114" i="15"/>
  <c r="C104" i="14"/>
  <c r="N40" i="14"/>
  <c r="C129" i="14" l="1"/>
  <c r="D101" i="14"/>
  <c r="C140" i="14" l="1"/>
  <c r="D100" i="14"/>
  <c r="C146" i="14" l="1"/>
  <c r="D99" i="14"/>
  <c r="G127" i="14" l="1"/>
  <c r="C151" i="14"/>
  <c r="C157" i="14" s="1"/>
  <c r="C163" i="14" s="1"/>
  <c r="D102" i="14"/>
  <c r="C172" i="14" l="1"/>
  <c r="C177" i="14" s="1"/>
  <c r="L166" i="14"/>
  <c r="H153" i="14" l="1"/>
  <c r="C186" i="14"/>
  <c r="C192" i="14" s="1"/>
  <c r="C201" i="14" s="1"/>
  <c r="C204" i="14" s="1"/>
  <c r="C211" i="14" s="1"/>
  <c r="C233" i="14" s="1"/>
  <c r="C256" i="14" s="1"/>
  <c r="H148" i="14" s="1"/>
  <c r="D150" i="14"/>
  <c r="C4" i="7" l="1"/>
  <c r="C10" i="7" s="1"/>
  <c r="C17" i="7" s="1"/>
  <c r="C24" i="7" s="1"/>
  <c r="C32" i="7" s="1"/>
  <c r="C38" i="7" s="1"/>
  <c r="C42" i="7" s="1"/>
  <c r="C48" i="7" s="1"/>
  <c r="C52" i="7" s="1"/>
  <c r="D1" i="7"/>
  <c r="E138" i="6"/>
  <c r="E139" i="6" s="1"/>
  <c r="E125" i="6"/>
  <c r="E126" i="6" s="1"/>
  <c r="E127" i="6" s="1"/>
  <c r="E128" i="6" s="1"/>
  <c r="E129" i="6" s="1"/>
  <c r="E130" i="6" s="1"/>
  <c r="E131" i="6" s="1"/>
  <c r="E106" i="6"/>
  <c r="E107" i="6" s="1"/>
  <c r="E108" i="6" s="1"/>
  <c r="E109" i="6" s="1"/>
  <c r="E110" i="6" s="1"/>
  <c r="E111" i="6" s="1"/>
  <c r="E112" i="6" s="1"/>
  <c r="E93" i="6"/>
  <c r="E94" i="6" s="1"/>
  <c r="E95" i="6" s="1"/>
  <c r="E96" i="6" s="1"/>
  <c r="E97" i="6" s="1"/>
  <c r="E98" i="6" s="1"/>
  <c r="E99" i="6" s="1"/>
  <c r="E75" i="6"/>
  <c r="E76" i="6" s="1"/>
  <c r="E77" i="6" s="1"/>
  <c r="E78" i="6" s="1"/>
  <c r="E79" i="6" s="1"/>
  <c r="E80" i="6" s="1"/>
  <c r="E81" i="6" s="1"/>
  <c r="E82" i="6" s="1"/>
  <c r="E83" i="6" s="1"/>
  <c r="E84" i="6" s="1"/>
  <c r="E85" i="6" s="1"/>
  <c r="E86" i="6" s="1"/>
  <c r="E87" i="6" s="1"/>
  <c r="E88" i="6" s="1"/>
  <c r="E89" i="6" s="1"/>
  <c r="E17" i="6"/>
  <c r="E18" i="6" s="1"/>
  <c r="E19" i="6" s="1"/>
  <c r="E20" i="6" s="1"/>
  <c r="C4" i="6"/>
  <c r="C15" i="6" s="1"/>
  <c r="D1" i="6"/>
  <c r="E113" i="6" l="1"/>
  <c r="E114" i="6" s="1"/>
  <c r="E115" i="6" s="1"/>
  <c r="E116" i="6" s="1"/>
  <c r="E117" i="6" s="1"/>
  <c r="E118" i="6" s="1"/>
  <c r="E119" i="6" s="1"/>
  <c r="E120" i="6" s="1"/>
  <c r="C62" i="7"/>
  <c r="I50" i="7" s="1"/>
  <c r="C22" i="6"/>
  <c r="C26" i="6" s="1"/>
  <c r="C33" i="6" s="1"/>
  <c r="D48" i="6" l="1"/>
  <c r="C45" i="6"/>
  <c r="D59" i="6" l="1"/>
  <c r="C57" i="6"/>
  <c r="C66" i="6" s="1"/>
  <c r="C72" i="6" s="1"/>
  <c r="C103" i="6" s="1"/>
  <c r="C136" i="6" l="1"/>
  <c r="D101" i="6"/>
  <c r="C4" i="5" l="1"/>
  <c r="L5" i="5" s="1"/>
  <c r="D1" i="5"/>
  <c r="E109" i="4"/>
  <c r="E110" i="4" s="1"/>
  <c r="E111" i="4" s="1"/>
  <c r="E112" i="4" s="1"/>
  <c r="E113" i="4" s="1"/>
  <c r="E114" i="4" s="1"/>
  <c r="E115" i="4" s="1"/>
  <c r="E116" i="4" s="1"/>
  <c r="E117" i="4" s="1"/>
  <c r="E118" i="4" s="1"/>
  <c r="E119" i="4" s="1"/>
  <c r="E120" i="4" s="1"/>
  <c r="E121" i="4" s="1"/>
  <c r="E41" i="4"/>
  <c r="E42" i="4" s="1"/>
  <c r="E43" i="4" s="1"/>
  <c r="E44" i="4" s="1"/>
  <c r="E45" i="4" s="1"/>
  <c r="E46" i="4" s="1"/>
  <c r="E47" i="4" s="1"/>
  <c r="E48" i="4" s="1"/>
  <c r="E49" i="4" s="1"/>
  <c r="E50" i="4" s="1"/>
  <c r="E51" i="4" s="1"/>
  <c r="E52" i="4" s="1"/>
  <c r="E53" i="4" s="1"/>
  <c r="E54" i="4" s="1"/>
  <c r="E55" i="4" s="1"/>
  <c r="E56" i="4" s="1"/>
  <c r="C5" i="4"/>
  <c r="C15" i="4" s="1"/>
  <c r="C22" i="4" s="1"/>
  <c r="C27" i="4" s="1"/>
  <c r="C32" i="4" s="1"/>
  <c r="C39" i="4" s="1"/>
  <c r="C60" i="4" s="1"/>
  <c r="D1" i="4"/>
  <c r="C5" i="3"/>
  <c r="C12" i="3" s="1"/>
  <c r="D1" i="3"/>
  <c r="C25" i="3" l="1"/>
  <c r="C29" i="3" s="1"/>
  <c r="C77" i="3" s="1"/>
  <c r="C83" i="3" s="1"/>
  <c r="C91" i="3" s="1"/>
  <c r="C101" i="3" s="1"/>
  <c r="C107" i="3" s="1"/>
  <c r="C113" i="3" s="1"/>
  <c r="C121" i="3" s="1"/>
  <c r="C8" i="5"/>
  <c r="C19" i="5" s="1"/>
  <c r="C28" i="5" s="1"/>
  <c r="C39" i="5" s="1"/>
  <c r="C50" i="5" s="1"/>
  <c r="C65" i="4"/>
  <c r="C72" i="4" s="1"/>
  <c r="C107" i="4" s="1"/>
  <c r="K29" i="4"/>
  <c r="K30" i="4" s="1"/>
  <c r="K35" i="4" s="1"/>
  <c r="K37" i="4" s="1"/>
  <c r="C29" i="5" l="1"/>
  <c r="I6" i="5"/>
  <c r="D38" i="5"/>
  <c r="C59" i="5"/>
  <c r="J69" i="4"/>
  <c r="C126" i="4"/>
  <c r="C64" i="5" l="1"/>
  <c r="C72" i="5" s="1"/>
  <c r="E124" i="4"/>
  <c r="J62" i="4"/>
  <c r="J63" i="4" s="1"/>
  <c r="K24" i="4"/>
  <c r="K25" i="4" s="1"/>
  <c r="J70" i="4"/>
  <c r="E105" i="4"/>
  <c r="C76" i="5" l="1"/>
  <c r="C84" i="5" s="1"/>
  <c r="I62" i="5"/>
  <c r="C89" i="5" l="1"/>
  <c r="C97" i="5" s="1"/>
  <c r="I74" i="5"/>
  <c r="I87" i="5" l="1"/>
  <c r="C101" i="5"/>
  <c r="C109" i="5" s="1"/>
  <c r="C113" i="5" l="1"/>
  <c r="C121" i="5" s="1"/>
  <c r="I111" i="5" s="1"/>
  <c r="I99" i="5"/>
</calcChain>
</file>

<file path=xl/sharedStrings.xml><?xml version="1.0" encoding="utf-8"?>
<sst xmlns="http://schemas.openxmlformats.org/spreadsheetml/2006/main" count="1490" uniqueCount="765">
  <si>
    <t>LEYENDA DE COLORES DEL CUESTIONARIO</t>
  </si>
  <si>
    <t>Instrucciones a CATI</t>
  </si>
  <si>
    <t>Adaptacion por pais</t>
  </si>
  <si>
    <t xml:space="preserve"> Mayúsculas en opciones de preguntas  &gt;&gt; enumerador no las lee</t>
  </si>
  <si>
    <t>CATI INTRODUCCIÓN</t>
  </si>
  <si>
    <t>COD_ENC</t>
  </si>
  <si>
    <t>ENCUESTADOR INTRODUZCA SU CODIGO DE ENCUESTADOR</t>
  </si>
  <si>
    <t>CATI: LOS CÓDIGOS DE ENCUESTADORES TIENEN EL PREFIJO DE PAIS DE TRES DÍGITOS Y LUEGO TRES DÍGITOS CORRELATIVOS</t>
  </si>
  <si>
    <t>FOLIO</t>
  </si>
  <si>
    <t>CATI: MUESTRA AUTOMATICAMENTE LOS FOLIOS ASIGNADOS AL ENCUESTADOR</t>
  </si>
  <si>
    <t>CATI: LOS FOLIOS TIENEN EL PREFIJO DE PAIS DE TRES DÍGITOS Y LUEGO CINCO DÍGITOS CORRELATIVOS</t>
  </si>
  <si>
    <t>PAIS</t>
  </si>
  <si>
    <t>CATI:ASIGNAR AUTOMATICAMENTE EL CODIGO DE PAIS, LOS TRES PRIMEROS DÍGITOS DEL FOLIO</t>
  </si>
  <si>
    <t>BOLIVIA</t>
  </si>
  <si>
    <t>ECUADOR</t>
  </si>
  <si>
    <t>TIPO_MUESTRA</t>
  </si>
  <si>
    <t>CATI: ASIGNA AUTOMÁTICAMENTE SI ES UNA MUESTRA PASADA DEL 2020 O NUEVA DEL 2021</t>
  </si>
  <si>
    <t>MUESTRA NUEVA 2021</t>
  </si>
  <si>
    <t>MUESTRA PASADA 2020</t>
  </si>
  <si>
    <t>TIPO_TELF</t>
  </si>
  <si>
    <t>CATI: ASIGNA AUTOMÁTICAMENTE EL TIPO DE TELEFONO CELULAR O FIJO</t>
  </si>
  <si>
    <t>CELULAR</t>
  </si>
  <si>
    <t>FIJO</t>
  </si>
  <si>
    <t>NOMBRE</t>
  </si>
  <si>
    <t xml:space="preserve">CATI: ASIGNA AUTOMÁTICAMENTE EL NOMBRE DEL INFORMANTE DE LA MUESTRA 2020
EN EL CASO </t>
  </si>
  <si>
    <t>ADAPTACIÓN PAIS: RANGO MIN Y MAX DE LOS NÚMEROS TELEFÓNICOS</t>
  </si>
  <si>
    <t>CATI: MUESTRA AUTOMATICAMENTE EL NÚMERO DE TELÉFONO CORRESPONDIENTE AL FOLIO PARA EL LLAMADO AUTOMÁTICO</t>
  </si>
  <si>
    <t>CATI: DEFINIR MIN Y MAX PARA LOS NÚMEROS DE TELÉFONO</t>
  </si>
  <si>
    <t>TEL_MUESTRA_1</t>
  </si>
  <si>
    <t xml:space="preserve">OBS: EN LISTADO DEBE IR EL ULTIMO NUMERO CONTACTADO </t>
  </si>
  <si>
    <t>TEL_MUESTRA_2</t>
  </si>
  <si>
    <t>CATI: SOLO VÁLIDO PARA MUESTRA PASADA 2020</t>
  </si>
  <si>
    <t>ENCUESTADOR: ELEGIR EL NÚMERO AL CUAL VA LLAMAR</t>
  </si>
  <si>
    <t>COVER</t>
  </si>
  <si>
    <r>
      <t>ENCUESTADOR:</t>
    </r>
    <r>
      <rPr>
        <sz val="9"/>
        <color rgb="FF000000"/>
        <rFont val="Arial Narrow"/>
        <family val="2"/>
      </rPr>
      <t xml:space="preserve"> ¿ALGUIEN RESPONDIÓ LA LLAMADA?</t>
    </r>
  </si>
  <si>
    <t>SI</t>
  </si>
  <si>
    <t>NO</t>
  </si>
  <si>
    <t>&gt;&gt;</t>
  </si>
  <si>
    <t>RESULTADO</t>
  </si>
  <si>
    <t>Buenos días/ tardes. Mi nombre es. &lt;ENCUESTADOR&gt;, llamo en nombre de &lt;FIRMA ENCUESTADORA&gt;, estamos haciendo un estudio junto con el Banco Mundial y el Programa de Naciones Unidas para el Desarrollo PNUD para saber cómo el coronavirus afecta a las familias. Le haré una pregunta para confirmar si cumple con el perfil, su participación en la encuesta será recompensada con un incentivo.</t>
  </si>
  <si>
    <t>¿Usted es mayor de 18 años?</t>
  </si>
  <si>
    <t>ENCUESTADOR:  NO SE BUSCA EL JEFE DE HOGAR O RESPONSABLE DEL HOGAR</t>
  </si>
  <si>
    <t>CATI: SI TIENE 18 AÑOS O MAS CONTINUA LA ENCUESTA</t>
  </si>
  <si>
    <t>PAIS: EDAD MÍNIMA PARA EL INFORMANTE CALIFICADO EN TODOS LOS PAISES ES 18 AÑOS CUMPLIDOS</t>
  </si>
  <si>
    <t>¿Es usted propietario del celular?</t>
  </si>
  <si>
    <t>DESPEDIDA</t>
  </si>
  <si>
    <t>CATI: SI TIENE MENOS DE 18 AÑOS Y ES PROPIETARIO DEL CELULAR, MENSAJE DESPEDIDA: "Muchas gracias por su tiempo, pero es importante realizar la entrevista a una persona mayor de edad, que tenga buen día" PASA A RESULTADO</t>
  </si>
  <si>
    <t>¿El propietario es mayor de 18 años y está disponible?</t>
  </si>
  <si>
    <t>SI, EL PROPIETARIO ES MAYOR DE EDAD Y ESTA DISPONIBLE</t>
  </si>
  <si>
    <t>SI, EL PROPIETARIO ES MAYOR DE EDAD PERO NO ESTA DISPONIBLE</t>
  </si>
  <si>
    <t>CITAS</t>
  </si>
  <si>
    <t>NO, EL PROPIETARIO ES MENOR DE EDAD</t>
  </si>
  <si>
    <t>CATI: SI PROPIETARIO TIENE MENOS DE 18 AÑOS, MENSAJE DE DESPEDIDA: "Muchas gracias por su tiempo, pero es importante realizar la entrevista a una persona mayor de edad, que tenga buen día" PASA A RESULTADO.</t>
  </si>
  <si>
    <t>ADAPTACIÓN PAIS: CAMBIAR EL TEXTO DEL INCENTIVO SEGÚN CORRESPONDA</t>
  </si>
  <si>
    <t>(A)</t>
  </si>
  <si>
    <t>Buenos días/ tardes. Mi nombre es. &lt;ENCUESTADOR&gt;, llamo en nombre de &lt;FIRMA ENCUESTADORA&gt;, estamos haciendo un estudio junto con el Banco Mundial y el Programa de Naciones Unidas para el Desarrollo PNUD para saber cómo el coronavirus afecta a las familias. Su participación en la encuesta será recompensada con un incentivo. Por seguridad esta entrevista será grabada.</t>
  </si>
  <si>
    <t>(B)</t>
  </si>
  <si>
    <t>Como le explicaba, estamos haciendo este estudio para entender qué medidas podrían apoyar a los hogares a superar la pandemia, por seguridad esta entrevista será grabada.</t>
  </si>
  <si>
    <t xml:space="preserve">591 BOLIVIA: </t>
  </si>
  <si>
    <t>Su colaboración será recompensada con la recarga de crédito a su teléfono celular</t>
  </si>
  <si>
    <t>593 ECUADOR:</t>
  </si>
  <si>
    <t>Por su colaboración, usted participará en el sorteo de un bono de supermercado</t>
  </si>
  <si>
    <t xml:space="preserve">¿Está de acuerdo con que lo entreviste? </t>
  </si>
  <si>
    <t>SECCIÓN 2</t>
  </si>
  <si>
    <t>SI,  OTRO MOMENTO</t>
  </si>
  <si>
    <t>Es muy importante su participación, puesto que la información que usted brinde representa a muchos hogares del país, no podrán ser identificados ni usted individualmente ni su hogar. Estas encuestas sirven para entender mejor las dificultades que hogares como el suyo están enfrentando actualmente y ayudar a encontrar políticas que permitan solucionarlas. La encuesta tendrá una duración máxima de 25 minutos.</t>
  </si>
  <si>
    <t>SI, OTRO MOMENTO</t>
  </si>
  <si>
    <t>NO, RECHAZA</t>
  </si>
  <si>
    <t xml:space="preserve">CATI: SOLO LLEGA A ESTAS PREGUNTAS SI ES MUESTRA PASADA (TIPO_MUESTRA=2) </t>
  </si>
  <si>
    <t xml:space="preserve">Buenos días/tardes.¿El señor/a  [Nombre Informante Fase 1- Ola 1]?.  ¡Le llamo por el Estudio del Coronavirus! </t>
  </si>
  <si>
    <t>ENCUESTADOR: ¿CONTACTÓ AL MISMO INFORMANTE DE LA FASE 1 - OLA 1?</t>
  </si>
  <si>
    <t>ENCUESTADOR: ¿POR QUÉ NO CONTACTÓ AL MISMO INFORMANTE DE LA FASE 1 - OLA 1?</t>
  </si>
  <si>
    <t>NO ESTA PRESENTE</t>
  </si>
  <si>
    <t>YA NO ES MIEMBRO DEL HOGAR PERO TIENE EL CONTACTO</t>
  </si>
  <si>
    <t>ESTE NUMERO YA NO LE PERTENECE</t>
  </si>
  <si>
    <t xml:space="preserve">Mi nombre es. &lt;ENCUESTADOR&gt;, llamo en nombre de &lt;FIRMA ENCUESTADORA&gt;, estamos continuando el estudio sobre los impactos del coronavirus en los hogares de [PAIS] junto con el Banco Mundial y el Programa de las Naciones Unidas para el Desarrollo PNUD. ¿Tal vez recuerda usted que el año pasado le entrevistamos? Con la evolución de la pandemia, quisiéramos saber qué ha pasado con usted y su hogar, desde la última vez que le llamamos. Su participación en la encuesta será compensada con un incentivo.
Por motivos de seguridad esta entrevista será grabada. </t>
  </si>
  <si>
    <t xml:space="preserve">Es muy importante su participación, puesto que la información que usted brinde representa a muchos hogares del país, usted individualmente no podrá ser identificado. </t>
  </si>
  <si>
    <t>ES UN RECHAZO</t>
  </si>
  <si>
    <t>¿Cuándo puedo llamarle y a qué número?</t>
  </si>
  <si>
    <t>CITA 1</t>
  </si>
  <si>
    <t>FECHA_1</t>
  </si>
  <si>
    <t xml:space="preserve">DIA </t>
  </si>
  <si>
    <t>HORA_1</t>
  </si>
  <si>
    <t>HORA</t>
  </si>
  <si>
    <t>TEL_1</t>
  </si>
  <si>
    <t>Número de Teléfono de Contacto</t>
  </si>
  <si>
    <t>CITA 2</t>
  </si>
  <si>
    <t>FECHA_2</t>
  </si>
  <si>
    <t>HORA_2</t>
  </si>
  <si>
    <t>TEL_2</t>
  </si>
  <si>
    <t>CITA 3</t>
  </si>
  <si>
    <t>FECHA_3</t>
  </si>
  <si>
    <t>HORA_3</t>
  </si>
  <si>
    <t>TEL_3</t>
  </si>
  <si>
    <t>Ahora le haré algunas preguntas sobre la salud de los miembros del hogar</t>
  </si>
  <si>
    <t>En los últimos 30 dias, ¿usted o algún miembro de su hogar estuvo enfermo?</t>
  </si>
  <si>
    <t>ENCUESTADOR: RECUERDE QUE SE REFIERE A CUALQUIER ENFERMEDAD</t>
  </si>
  <si>
    <t>NO SABE / NO RESPONDE</t>
  </si>
  <si>
    <t xml:space="preserve">En los últimos 30 días, ¿usted o algún miembro de su hogar necesitó algún servicio médico? </t>
  </si>
  <si>
    <t> </t>
  </si>
  <si>
    <t xml:space="preserve">Durante los últimos 30 días, ¿qué servicios médicos necesitaron usted o algún otro miembro del hogar? </t>
  </si>
  <si>
    <t>¿Pudo acceder a [SERVICIO] de manera presencial o virtual?</t>
  </si>
  <si>
    <t>¿Por qué no pudo acceder?</t>
  </si>
  <si>
    <t>SI, PRESENCIAL</t>
  </si>
  <si>
    <t>SGTE SERVICIO</t>
  </si>
  <si>
    <t>FALTA DE DINERO</t>
  </si>
  <si>
    <t>ENCUESTADOR: INDAGAR "¿Algún otro servicio más?". 
MARCAR TODOS LOS SERVICIOS MÉDICOS QUE DIGA EL INFORMANTE</t>
  </si>
  <si>
    <r>
      <t>SI, VIRTUAL</t>
    </r>
    <r>
      <rPr>
        <strike/>
        <sz val="9"/>
        <color rgb="FFFF0000"/>
        <rFont val="Arial Narrow"/>
        <family val="2"/>
      </rPr>
      <t xml:space="preserve"> </t>
    </r>
  </si>
  <si>
    <t>PERSONAL MÉDICO NO DISPONIBLE</t>
  </si>
  <si>
    <t>NO PUDO ACCEDER</t>
  </si>
  <si>
    <t>DESABASTECIMIENTO DE MEDICAMENTOS</t>
  </si>
  <si>
    <t>NECESITO PERO NO INTENTÓ</t>
  </si>
  <si>
    <t>NO LE DIERON CITA / TURNO</t>
  </si>
  <si>
    <t>TRANSPORTE LIMITADO O NO HABÍA</t>
  </si>
  <si>
    <t>RESTRICCIÓN DE SALIR FUERA DE CASA</t>
  </si>
  <si>
    <t>MIEDO A SALIR Y CONTAGIARSE DE COVID-19</t>
  </si>
  <si>
    <t>NO TIENE SEGURO MÉDICO</t>
  </si>
  <si>
    <t>OTRA (especificar)</t>
  </si>
  <si>
    <t>CATI: PASAR A SIGUIENTE SERVICIO, SI NO HAY MAS SERVICIOS, PASAR A 2.06</t>
  </si>
  <si>
    <t>a</t>
  </si>
  <si>
    <t>SALUD DE LOS NIÑOS</t>
  </si>
  <si>
    <t>b</t>
  </si>
  <si>
    <t>VACUNACIÓN DE LOS NIÑOS</t>
  </si>
  <si>
    <t>c</t>
  </si>
  <si>
    <t xml:space="preserve">VACUNACIÓN COVID-19 </t>
  </si>
  <si>
    <t>d</t>
  </si>
  <si>
    <t>SALUD MATERNA / ATENCIÓN DURANTE EL EMBARAZO</t>
  </si>
  <si>
    <t>e</t>
  </si>
  <si>
    <t>SALUD ADULTA</t>
  </si>
  <si>
    <t>f</t>
  </si>
  <si>
    <t>SERVICIO DE EMERGENCIA / HOSPITALIZACIÓN NO PROGRAMADA</t>
  </si>
  <si>
    <t>g</t>
  </si>
  <si>
    <t>HOSPITALIZACIÓN PROGRAMADA (CIRUGIA)</t>
  </si>
  <si>
    <t>h</t>
  </si>
  <si>
    <t>PLANIFICACIÓN FAMILIAR</t>
  </si>
  <si>
    <t>i</t>
  </si>
  <si>
    <t>SERVICIO DENTAL</t>
  </si>
  <si>
    <t>j</t>
  </si>
  <si>
    <t>FARMACIA; RENOVACIÓN DE RECETA MÉDICA / MEDICAMENTOS</t>
  </si>
  <si>
    <t>k</t>
  </si>
  <si>
    <t>PRUEBA DE COVID</t>
  </si>
  <si>
    <t>l</t>
  </si>
  <si>
    <t>m</t>
  </si>
  <si>
    <t>n</t>
  </si>
  <si>
    <t>z</t>
  </si>
  <si>
    <t>OTRO TIPO DE SERVICIO (especificar)</t>
  </si>
  <si>
    <t>¿Usted o algún miembro del hogar ha tenido COVID-19?</t>
  </si>
  <si>
    <t>ENCUESTADOR: ACLARE AL INFORMANTE PUEDE SER QUE UNA PRUEBA LE DIO POSITIVO O LA EVALUACIÓN CLÍNICA LE CONFIRMÓ QUE TUVO COVID-19</t>
  </si>
  <si>
    <t>NO ESTOY SEGURO</t>
  </si>
  <si>
    <t>Ahora le haré algunas preguntas que se refieren sólo a usted</t>
  </si>
  <si>
    <t>Alguna vez, ¿usted se ha hecho alguna prueba para detectar COVID-19?</t>
  </si>
  <si>
    <t>¿Usted sabe cómo acceder o registrarse para recibir la vacuna contra el COVID-19?</t>
  </si>
  <si>
    <t>NO HAY ACCESO MASIVO EN MI PAÍS</t>
  </si>
  <si>
    <t xml:space="preserve">NO SABIA QUE ESTABA DISPONIBLE EN MI PAIS </t>
  </si>
  <si>
    <t>¿Usted ya se vacunó para prevenir el COVID-19?</t>
  </si>
  <si>
    <t>¿Usted planea vacunarse para prevenir el COVID-19?</t>
  </si>
  <si>
    <t>NO ESTÁ SEGURO/A</t>
  </si>
  <si>
    <t>¿Cuál es la razón principal para no querer o no estar seguro de vacunarse?</t>
  </si>
  <si>
    <t>NO CREO QUE SEAN EFECTIVAS, QUE FUNCIONEN</t>
  </si>
  <si>
    <t>NO CREO QUE SEA SEGURA, POR LOS EFECTOS SECUNDARIOS</t>
  </si>
  <si>
    <t>NO ESTOY EN RIESGO DE CONTRAER COVID-19</t>
  </si>
  <si>
    <t xml:space="preserve">ME PREOCUPA INFECTARME CON COVID-19 EN EL CENTRO DE SALUD </t>
  </si>
  <si>
    <t>CENTRO DE SALUD  LEJOS O DIFÍCIL DE LLEGAR</t>
  </si>
  <si>
    <t>NO TENGO TIEMPO PARA IR A VACUNARME</t>
  </si>
  <si>
    <t>YA TUVE COVID-19 / YA NO LA NECESITO</t>
  </si>
  <si>
    <t>ESTOY EN CONTRA DE LAS VACUNAS EN GENERAL</t>
  </si>
  <si>
    <t>RAZONES RELIGIOSAS</t>
  </si>
  <si>
    <r>
      <t xml:space="preserve">Ahora le voy a preguntar sobre algunas situaciones que pudo haber tenido durante los </t>
    </r>
    <r>
      <rPr>
        <b/>
        <sz val="9"/>
        <rFont val="Arial Narrow"/>
        <family val="2"/>
      </rPr>
      <t xml:space="preserve">últimos 30 días.  </t>
    </r>
  </si>
  <si>
    <t>¿Usted ha tenido …</t>
  </si>
  <si>
    <t>dificultad para dormir?</t>
  </si>
  <si>
    <t>ansiedad, nerviosismo o preocupación?</t>
  </si>
  <si>
    <t>actitudes agresivas o irritabilidad con otros miembros del hogar?</t>
  </si>
  <si>
    <t>conflictos o discusiones con otras personas?</t>
  </si>
  <si>
    <t>sentimiento de soledad?</t>
  </si>
  <si>
    <r>
      <t xml:space="preserve">Ahora vamos a hablar de un miembro del hogar, de 5 años o más, que tenga </t>
    </r>
    <r>
      <rPr>
        <b/>
        <sz val="9"/>
        <color theme="1"/>
        <rFont val="Arial Narrow"/>
        <family val="2"/>
      </rPr>
      <t>dificultad</t>
    </r>
    <r>
      <rPr>
        <sz val="9"/>
        <color theme="1"/>
        <rFont val="Arial Narrow"/>
        <family val="2"/>
      </rPr>
      <t>, para ver incluso cuando usa lentes, oír incluso cuando usa audífonos, para caminar, subir escaleras, bañarse o vestirse, por si sólo. Si en su hogar hay más de una persona que tenga estas dificultades, considerar a la persona con el mayor grado de dificultad en el hogar. ¿Diría usted que esta persona tiene cierta dificultad, mucha dificultad, le resulta imposible realizar la actividad, o todos en su hogar pueden realizar estas actividades sin nignuna dificultad?</t>
    </r>
  </si>
  <si>
    <t>NINGUNA DIFICULTAD</t>
  </si>
  <si>
    <t>CIERTA DIFICULTAD</t>
  </si>
  <si>
    <t>MUCHA DIFICULTAD</t>
  </si>
  <si>
    <t>LE RESULTA IMPOSIBLE REALIZAR LA ACTIVIDAD</t>
  </si>
  <si>
    <t xml:space="preserve">A continuación, le preguntaré algunos datos de su hogar. </t>
  </si>
  <si>
    <t>¿Cuál es la relación de parentesco de usted con el jefe de hogar?</t>
  </si>
  <si>
    <t>JEFE DE HOGAR</t>
  </si>
  <si>
    <t>CONYUGE / ESPOS(A) O CONVIVIENTE</t>
  </si>
  <si>
    <t>HIJO/A (PROPIO O ADOPTIVO)</t>
  </si>
  <si>
    <t>PADRE/MADRE</t>
  </si>
  <si>
    <t>HERMANO/A</t>
  </si>
  <si>
    <t>ABUELO/A</t>
  </si>
  <si>
    <t>NIETO/A</t>
  </si>
  <si>
    <t>OTRO PARIENTE</t>
  </si>
  <si>
    <t>OTRO NO PARIENTE</t>
  </si>
  <si>
    <t>¿Cuál es su estado civil?</t>
  </si>
  <si>
    <t>SOLTERO/A</t>
  </si>
  <si>
    <t>CASADO/A</t>
  </si>
  <si>
    <t>UNION LIBRE / CONVIVIENTE</t>
  </si>
  <si>
    <t>SEPARADO/A O DIVORCIADO/A</t>
  </si>
  <si>
    <t>VIUDO/A</t>
  </si>
  <si>
    <t>¿Me puede decir su edad por favor?</t>
  </si>
  <si>
    <t>CATI: MIN 18 MAX 85</t>
  </si>
  <si>
    <t>CATI: SI EN ESTA PREGUNTA SE DETECTA QUE EL INFORMANTE ES MENOR A 18 AÑOS DEBE PASAR A RESULTADO</t>
  </si>
  <si>
    <t>ENCUESTADOR REGISTRE EL SEXO DEL INFORMANTE SI DUDA PREGUNTE</t>
  </si>
  <si>
    <t>HOMBRE</t>
  </si>
  <si>
    <t>MUJER</t>
  </si>
  <si>
    <t>ADAPTACIÓN WB: TOMAR EL PRIMER NIVEL ADMINISTRATIVO, (PPP= CODIGO DE PAIS)</t>
  </si>
  <si>
    <t>591 BOLIVIA:</t>
  </si>
  <si>
    <t>¿En qué Departamento vive usted actualmente?</t>
  </si>
  <si>
    <t>¿En qué Provincia vive usted actualmente?</t>
  </si>
  <si>
    <t>CATI: UTILIZAR LISTAS PRE CREADAS DEPENDIENDO DEL PAIS</t>
  </si>
  <si>
    <t>PPP001</t>
  </si>
  <si>
    <t>PPP002</t>
  </si>
  <si>
    <t>PPP003</t>
  </si>
  <si>
    <t>PPP004</t>
  </si>
  <si>
    <t>PPP005</t>
  </si>
  <si>
    <t>ADAPTACIÓN WB: TOMAR EL SEGUNDO NIVEL ADMINISTRATIVO (PPP= CODIGO DE PAIS)</t>
  </si>
  <si>
    <t>¿En qué Provincia?</t>
  </si>
  <si>
    <t>¿En qué Cantón?</t>
  </si>
  <si>
    <t>ADAPTACIÓN WB: TOMAR EL TERCER NIVEL ADMINISTRATIVO (PPP= CODIGO DE PAIS)</t>
  </si>
  <si>
    <t>¿En qué Municipio?</t>
  </si>
  <si>
    <t>593 ECUADOR: SOLO DOS NIVELES</t>
  </si>
  <si>
    <t>¿Usted vive en zona …</t>
  </si>
  <si>
    <t>urbana?</t>
  </si>
  <si>
    <t>rural?</t>
  </si>
  <si>
    <t>ADAPTACIÓN WB: NIVEL Y GRADO</t>
  </si>
  <si>
    <t>A continuación, le haré algunas preguntas sobre educación</t>
  </si>
  <si>
    <t xml:space="preserve">¿Cuál es el nivel y grado de educación más alto que usted aprobó? </t>
  </si>
  <si>
    <t>591 BOLIVIA: NIVEL Y GRADO</t>
  </si>
  <si>
    <t xml:space="preserve">NINGUNO / SIN EDUCACION </t>
  </si>
  <si>
    <t>CATI: ASIGNAR GRADO 0</t>
  </si>
  <si>
    <t>EDUCACIÓN BÁSICA (SISTEMA ESCOLAR ANTIGUO)</t>
  </si>
  <si>
    <t>CATI: MIN 1 Y MAX 5</t>
  </si>
  <si>
    <t>EDUCACIÓN INTERMEDIA (SISTEMA ESCOLAR ANTIGUO)</t>
  </si>
  <si>
    <t>CATI: MIN 1 Y MAX 3</t>
  </si>
  <si>
    <t>EDUCACIÓN MEDIA (SISTEMA ESCOLAR ANTIGUO)</t>
  </si>
  <si>
    <t>CATI: MIN 1 Y MAX 4</t>
  </si>
  <si>
    <t>EDUCACIÓN PRIMARIA (SISTEMA ESCOLAR ANTERIOR)</t>
  </si>
  <si>
    <t>CATI: MIN 1 Y MAX 8</t>
  </si>
  <si>
    <t>EDUCACIÓN SECUNDARIA (SISTEMA ESCOLAR ANTERIOR)</t>
  </si>
  <si>
    <t>EDUCACIÓN PRIMARIA (SISTEMA ESCOLAR ACTUAL)</t>
  </si>
  <si>
    <t>CATI: MIN 1 Y MAX 6</t>
  </si>
  <si>
    <t>EDUCACIÓN SECUNDARIA (SISTEMA ESCOLAR ACTUAL)</t>
  </si>
  <si>
    <t>EDUCACIÓN DE ADULTOS (SISTEMA ANTIGUO)</t>
  </si>
  <si>
    <t xml:space="preserve">EDUCACIÓN ALTERNATIVA Y ESPECIAL </t>
  </si>
  <si>
    <t xml:space="preserve">FORMACIÓN ARTÍSTICA, MILITAR, POLICIAL </t>
  </si>
  <si>
    <t>NORMAL (ESCUELA SUP. DE FORMACIÓN DE MAESTROS)</t>
  </si>
  <si>
    <t>UNIVERSIDAD</t>
  </si>
  <si>
    <t xml:space="preserve">MAESTRÍA </t>
  </si>
  <si>
    <t>DOCTORADO</t>
  </si>
  <si>
    <t xml:space="preserve">TÉCNICO </t>
  </si>
  <si>
    <t>593 ECUADOR: NIVEL Y GRADO</t>
  </si>
  <si>
    <t>PRIMARIA</t>
  </si>
  <si>
    <t>EDUCACIÓN BÁSICA</t>
  </si>
  <si>
    <t>CATI: MIN 1 Y MAX 10</t>
  </si>
  <si>
    <t>SECUNDARIA</t>
  </si>
  <si>
    <t>EDUCACIÓN MEDIA / BACHILLERATO</t>
  </si>
  <si>
    <t>SUPERIOR NO UNIVERSITARIO</t>
  </si>
  <si>
    <t>SUPERIOR UNIVERSITARIO</t>
  </si>
  <si>
    <t>POST-GRADO</t>
  </si>
  <si>
    <t xml:space="preserve">¿Cuál es el nivel y grado más alto que aprobó el jefe de su hogar? </t>
  </si>
  <si>
    <t>VM</t>
  </si>
  <si>
    <t>NO SABE/NO RESPONDE</t>
  </si>
  <si>
    <t>CATI: PASAR SIGUIENTE PREGUNTA</t>
  </si>
  <si>
    <t>CATI: SE APLICA SOLO EN LOS SIETE PAISES, OMITIR EN EL RESTO</t>
  </si>
  <si>
    <t>Como boliviana o boliviano, ¿pertenece a alguna nación o pueblo indígena originario campesino?</t>
  </si>
  <si>
    <t>SI PERTENECE</t>
  </si>
  <si>
    <t>NO PERTENECE</t>
  </si>
  <si>
    <t>NO ES BOLIVIANO</t>
  </si>
  <si>
    <t>NO RESPONDE</t>
  </si>
  <si>
    <t>COLOMBIA</t>
  </si>
  <si>
    <t>De acuerdo con su cultura, pueblo o rasgos físicos, ¿usted es o se reconoce como negro, mulato, afrodescendiente, afrocolombiano?</t>
  </si>
  <si>
    <t>GUATEMALA</t>
  </si>
  <si>
    <t>Según su origen o historia, ¿se considera o auto identifica como Maya, Garifuna, Xinka?</t>
  </si>
  <si>
    <t>ES EXTRANJERO</t>
  </si>
  <si>
    <t>MEXICO</t>
  </si>
  <si>
    <t xml:space="preserve"> De acuerdo con su cultura, ¿se considera usted indígena?</t>
  </si>
  <si>
    <t>PANAMA</t>
  </si>
  <si>
    <t>¿Se considera usted Afropanameño(a), Afrodescendiente, Moreno(a), Negro(a) colonial, Negro(a) antillano(a), otro grupo afro?</t>
  </si>
  <si>
    <t>PERU</t>
  </si>
  <si>
    <t>El idioma o lengua materna que aprendió en su niñez fue Quechua, Aymara, u otra lengua nativa?</t>
  </si>
  <si>
    <t>REPUBLICA DOMINICANA</t>
  </si>
  <si>
    <t>¿Usted se considera moreno, negro, zambo, o afrodescendiente?</t>
  </si>
  <si>
    <t>NO, OTRA RAZA</t>
  </si>
  <si>
    <t xml:space="preserve">Ahora me gustaría hacerle algunas preguntas sobre la alimentación de su hogar.
</t>
  </si>
  <si>
    <t>Durante los últimos 30 días, ¿hubo un momento en el que su hogar se quedó sin alimentos por falta de dinero u otros recursos?</t>
  </si>
  <si>
    <t>Durante los últimos 30 días, ¿usted, o cualquier otro adulto en su hogar, estuvo sin comer durante un día entero por falta de dinero u otros recursos?</t>
  </si>
  <si>
    <t>Durante los últimos 30 días, ¿alguna vez usted u otro adulto en su hogar no ha podido comer alimentos saludables y nutritivos, como carne, huevos, legumbres, cereales, por falta de dinero u otros recursos?</t>
  </si>
  <si>
    <t>Antes de la pandemia, es decir, en febrero de 2020; alguna vez ¿su hogar se quedó sin alimentos por falta de dinero u otros recursos?</t>
  </si>
  <si>
    <t>Ahora vamos a hablar sobre su situación laboral</t>
  </si>
  <si>
    <t>La semana pasada, desde el lunes LL hasta el domingo DD, ¿usted trabajó, o realizó algún negocio, actividad agrícola u otra actividad para generar ingresos, aunque sea sólo por una hora?</t>
  </si>
  <si>
    <t>CATI: REEMPLAZAR LL POR LA FECHA DEL LUNES Y DD POR LA FECHA DEL DOMINGO DE LA SEMANA PASADA A LA FECHA DE LA ENCUESTA</t>
  </si>
  <si>
    <t>La semana pasada, ¿cuál fue su ocupación principal?</t>
  </si>
  <si>
    <t>OK. En manual definir ocupación principal.</t>
  </si>
  <si>
    <t>ENCUESTADOR: SI EL INFORMANTE TIENE MÁS DE UNA OCUPACIÓN, INDAGAR POR LA OCUPACIÓN PRINCIPAL</t>
  </si>
  <si>
    <t>ENCUESTADOR: REGISTRE LA OCUPACION ESPECÍFICA CON EL DETALLE REQUERIDO</t>
  </si>
  <si>
    <t>CATI: LA VARIABLE DEBE TENER LARGO 100</t>
  </si>
  <si>
    <t>CATI: GUARDAR COMO OCUPACION_SP</t>
  </si>
  <si>
    <t xml:space="preserve">La semana pasada, desde el lunes LL hasta el domingo DD, ¿cuántas horas trabajó usted como [OCUPACIÓN_SP]?
</t>
  </si>
  <si>
    <t>ENCUESTADOR: AYUDE AL INFORMANTE A HACER EL CÁLCULO CONSIDERANDO EL NÚMERO DE HORAS Y DÍAS TRABAJADOS LA SEMANA PASADA</t>
  </si>
  <si>
    <t>Nº DE HORAS</t>
  </si>
  <si>
    <t>CATI: MIN 1 MAX 140 HORAS</t>
  </si>
  <si>
    <t xml:space="preserve">CATI: AUTOMATICAMENTE MUESTRE LA FECHA DEL LUNES Y DOMINGO DE LA SEMANA PASADA </t>
  </si>
  <si>
    <t>ENCUESTADOR: SI NO TRABAJO DE FORMA REMOTA REGISTRE CERO (0)</t>
  </si>
  <si>
    <t>CATI: MIN 0 MAX 5.03 HORAS</t>
  </si>
  <si>
    <t xml:space="preserve">¿Cuál es la razón principal, por la qué no trabajó de manera remota o virtual? </t>
  </si>
  <si>
    <t>NO TENIA SERVICIO DE INTERNET</t>
  </si>
  <si>
    <t>NO TENÍA DISPOSITIVO (EQUIPO, LAPTOP, COMPUTADORA, CELULAR INTELIGENTE)</t>
  </si>
  <si>
    <t>EL EMPLEADOR NO LO PERMITE</t>
  </si>
  <si>
    <t>MI TRABAJO SOLO PUEDE SER PRESENCIAL</t>
  </si>
  <si>
    <t>NO NECESITA TRABAJAR DE FORMA REMOTA</t>
  </si>
  <si>
    <t>¿Aunque no haya trabajado la semana pasada tiene un trabajo o negocio, al que seguro va a volver?</t>
  </si>
  <si>
    <t>NO SABE O NO ESTÁ SEGURO DE VOLVER</t>
  </si>
  <si>
    <t>¿Cuál es la ocupación a la que va a volver?</t>
  </si>
  <si>
    <t>CATI: GUARDAR COMO OCUPACION_VV</t>
  </si>
  <si>
    <t>ADAPTACIÓN PAIS: NOMBRE DEL SEGURO A LARGO PLAZO</t>
  </si>
  <si>
    <t xml:space="preserve">Como [OCUPACION SP o OCUPACION VV] ¿usted aporta a la AFP? </t>
  </si>
  <si>
    <t xml:space="preserve">593 ECUADOR: </t>
  </si>
  <si>
    <t xml:space="preserve">Como [OCUPACION SP o OCUPACION VV] ¿usted aporta al seguro social? </t>
  </si>
  <si>
    <t>Como [OCUPACION_SP ] [OCUPACION_VV], ¿usted trabaja ...</t>
  </si>
  <si>
    <t>en su propio negocio, independiente o cuenta propia?</t>
  </si>
  <si>
    <t>en un negocio del hogar o de algún miembro del hogar?</t>
  </si>
  <si>
    <t>en su propia actividad agrícola, crianza de animales o pesca?</t>
  </si>
  <si>
    <t>como empleado u obrero de una institución pública, empresa privada o para otra persona?</t>
  </si>
  <si>
    <t>como aprendiz o pasante?</t>
  </si>
  <si>
    <t>¿Cuántas personas trabajan en la empresa, institución o lugar donde trabaja, incluido usted?</t>
  </si>
  <si>
    <t>ENCUESTADOR: SI EL INFORMANTE NO SABE CON EXACTITUD INDAGUE POR ALGUNOS RANGOS, SEGÚN LA OCUPACION.</t>
  </si>
  <si>
    <t>UN TRABAJADOR, SOLO USTED</t>
  </si>
  <si>
    <t>ENTRE 2 A 4 TRABAJADORES</t>
  </si>
  <si>
    <t>ENTRE 5 A 19 TRABAJADORES</t>
  </si>
  <si>
    <t>ENTRE 20 A 99 TRABAJADORES</t>
  </si>
  <si>
    <t>100 A MÁS TRABAJADORES</t>
  </si>
  <si>
    <t>¿A qué se dedica la empresa o negocio donde trabaja como [OCUPACION SP] [OCUPACION VV]?</t>
  </si>
  <si>
    <t>AGRICULTURA / GANADERIA / PESCA</t>
  </si>
  <si>
    <t>MINERIA, GAS Y PETROLEO</t>
  </si>
  <si>
    <t>MANUFACTURA</t>
  </si>
  <si>
    <t>ACTIVIDADES PROFESIONALES / CIENTÍFICAS / TÉCNICAS</t>
  </si>
  <si>
    <t>ELECTRICIDAD / AGUA / GAS</t>
  </si>
  <si>
    <t>CONSTRUCCIÓN</t>
  </si>
  <si>
    <t>TRANSPORTE</t>
  </si>
  <si>
    <t>COMPRA Y VENTA DE BIENES</t>
  </si>
  <si>
    <t>SERVICIOS FINANCIEROS</t>
  </si>
  <si>
    <t>SERVICIOS PERSONALES Y ACTIVIDADES DE ASOCIACIONES</t>
  </si>
  <si>
    <t>EDUCACION</t>
  </si>
  <si>
    <t>SALUD</t>
  </si>
  <si>
    <t>ADMINISTRACIÓN PUBLICA, ORGANISMOS INTERNACIONALES</t>
  </si>
  <si>
    <t>RESTAURANTES/ BARES/HOTELERIA/TURISMO</t>
  </si>
  <si>
    <t>REPARACIONES DE BIENES DOMESTICOS Y VEHICULOS</t>
  </si>
  <si>
    <t>INFORMACION Y COMUNICACIONES (EDICION, PRODUCCION, TELECOMUNICACION)</t>
  </si>
  <si>
    <t>ACTIVIDADES INMOBILIARIAS</t>
  </si>
  <si>
    <t>SERVICIOS ADMINISTRATIVOS Y DE APOYO NO ESPECIALIZADOS (ARRENDAMIENTO, EMPLEO, SEGURIDAD)</t>
  </si>
  <si>
    <t>ARTE, ENTRETENIMIENTO Y RECREACION</t>
  </si>
  <si>
    <t>SERVICIO DOMESTICO EN EL HOGAR</t>
  </si>
  <si>
    <t>BUSQUEDA DE EMPLEO</t>
  </si>
  <si>
    <t>En los últimos 15 días, ¿usted hizo alguna gestión para buscar trabajo o empezar un negocio?</t>
  </si>
  <si>
    <t xml:space="preserve">SI </t>
  </si>
  <si>
    <t xml:space="preserve">NO, NINGUNA GESTION </t>
  </si>
  <si>
    <t>¿Cuál es la razón principal por la que no trabajó la semana pasada?</t>
  </si>
  <si>
    <t>LUGAR DE TRABAJO CERRADO</t>
  </si>
  <si>
    <t>SUSPENDIDO TEMPORALMENTE CON SUELDO POR EL COVID-19</t>
  </si>
  <si>
    <t>SUSPENDIDO TEMPORALMENTE SIN SUELDO POR EL COVID-19</t>
  </si>
  <si>
    <t>NO PUEDE IR POR RESTRICCIONES DE MOVILIDAD / CUARENTENA</t>
  </si>
  <si>
    <t>ENFERMÓ DE COVID-19</t>
  </si>
  <si>
    <t>TUVO OTRA ENFERMEDAD O ACCIDENTE</t>
  </si>
  <si>
    <t>Eliminar opcion 7 porque solo deberian contestar ausentes temporales.</t>
  </si>
  <si>
    <t>DESPIDO O RENUNCIA</t>
  </si>
  <si>
    <t>TERMINÓ SU CONTRATO</t>
  </si>
  <si>
    <t>TERMINÓ CICLO AGRÍCOLA O TEMPORADA DE TRABAJO</t>
  </si>
  <si>
    <t>FALTA DE DINERO O RECURSOS PARA CONTINUAR CON SU NEGOCIO O ACTIVIDAD INDEPENDIENTE</t>
  </si>
  <si>
    <t>MIEDO AL CONTAGIO DEL COVID-19</t>
  </si>
  <si>
    <t>OFICIOS DEL HOGAR</t>
  </si>
  <si>
    <t>NO HAY TRABAJO</t>
  </si>
  <si>
    <t>TENIA PLANEADO RETIRARSE/RENUNCIAR</t>
  </si>
  <si>
    <t>NECESITABA TIEMPO PARA CUIDAR A UN ENFERMO O A UNA PERSONA CON DISCAPACIDAD</t>
  </si>
  <si>
    <t>EXPUESTO A ALGUIEN ENFERMO Y OBLIGADO A ENTRAR EN CUARENTENA</t>
  </si>
  <si>
    <t>NECESITABA TIEMPO PARA CUIDAR A LOS MENORES DEL HOGAR</t>
  </si>
  <si>
    <t xml:space="preserve">NECESITABA TIEMPO PARA CUIDAR A MAYORES </t>
  </si>
  <si>
    <t>VACACIONES O LICENCIA/PERMISO</t>
  </si>
  <si>
    <t>SUSPENDIDO TEMPORALMENTE POR OTRAS RAZONES</t>
  </si>
  <si>
    <t>PARO LABORAL, HUELGA, CONFLICTO</t>
  </si>
  <si>
    <t xml:space="preserve">&gt;&gt; </t>
  </si>
  <si>
    <r>
      <rPr>
        <b/>
        <sz val="8"/>
        <color theme="0"/>
        <rFont val="Arial Narrow"/>
        <family val="2"/>
      </rPr>
      <t>Reforzar capacitación</t>
    </r>
    <r>
      <rPr>
        <sz val="8"/>
        <color theme="0"/>
        <rFont val="Arial Narrow"/>
        <family val="2"/>
      </rPr>
      <t>. Hay 1 caso en otro que debería estar en opción 7</t>
    </r>
  </si>
  <si>
    <t>¿Cuál es la razón principal por la que no buscó trabajo?</t>
  </si>
  <si>
    <t>ES ESTUDIANTE</t>
  </si>
  <si>
    <t>SE DEDICA A OFICIOS DEL HOGAR</t>
  </si>
  <si>
    <t>ES JUBILADO O TIENE RENTAS</t>
  </si>
  <si>
    <t>SE ENCUENTRA ENFERMO O DISCAPACITADO</t>
  </si>
  <si>
    <t>ES DE EDAD AVANZADA</t>
  </si>
  <si>
    <t>NO NECESITA O NO TIENE INTERÉS EN TRABAJAR O BUSCAR TRABAJO</t>
  </si>
  <si>
    <t>CREE QUE NO HAY TRABAJO O SE CANSÓ DE BUSCAR</t>
  </si>
  <si>
    <t>TIENE UN TRABAJO O NEGOCIO PARA EMPEZAR O ESPERA RESPUESTA</t>
  </si>
  <si>
    <t>¿Usted se encuentra disponible para trabajar?</t>
  </si>
  <si>
    <t>OCUPACIÓN ANTES DE LA FECHA DEL BROTE</t>
  </si>
  <si>
    <t>Ahora le voy a hacer algunas preguntas sobre su situación laboral justo antes de la pandemia</t>
  </si>
  <si>
    <t>Justo antes del comienzo de la pandemia, ¿usted tenía un trabajo?</t>
  </si>
  <si>
    <t>¿Ese trabajo era también de [OCUPACION SP] [OCUPACION VV]?</t>
  </si>
  <si>
    <t>Justo antes de la pandemia en su ocupación de [OCUPACION SP] [OCUPACION VV], ¿aportaba a la AFP?</t>
  </si>
  <si>
    <t>Justo antes de la pandemia en su ocupación de [OCUPACION SP] [OCUPACION VV], ¿aportaba al seguro social?</t>
  </si>
  <si>
    <t>Justo antes de la pandemia, ¿cuántas personas trabajaban en la empresa, institución o lugar donde trabaja, incluido usted?</t>
  </si>
  <si>
    <t xml:space="preserve">Justo antes de la pandemia, ¿cuántas horas a la semana trabajaba usted como [OCUPACIÓN_SP] [OCUPACION VV]?
</t>
  </si>
  <si>
    <t>CATI: PASAR  A SECCION SIGUIENTE</t>
  </si>
  <si>
    <t>Justo antes de la pandemia, ¿cuál era su ocupación?</t>
  </si>
  <si>
    <t>CATI: GUARDAR COMO OCUPACION_FB</t>
  </si>
  <si>
    <t>CATI: VALIDAR QUE NO SEA LA MISMA QUE OCUPACIÓN_SP NI OCUPACIÓN_VV</t>
  </si>
  <si>
    <t>Justo antes de la pandemia en su ocupación de [OCUPACION FB], ¿aportaba a la AFP?</t>
  </si>
  <si>
    <t>Justo antes de la pandemia en su ocupación de [OCUPACION FB], ¿aportaba al seguro social?</t>
  </si>
  <si>
    <t>¿Cuántas personas trabajaban en la empresa, institución o lugar donde trabajaba, incluido usted?</t>
  </si>
  <si>
    <t xml:space="preserve">Justo antes de la pandemia, ¿cuántas horas a la semana trabajaba usted como [OCUPACION FB]?
</t>
  </si>
  <si>
    <t>Como [OCUPACION FB], ¿usted trabajaba …</t>
  </si>
  <si>
    <t>¿A qué se dedica la empresa o negocio donde trabajaba como [OCUPACION FB]?</t>
  </si>
  <si>
    <r>
      <rPr>
        <b/>
        <sz val="8"/>
        <color theme="0"/>
        <rFont val="Arial Narrow"/>
        <family val="2"/>
      </rPr>
      <t xml:space="preserve">MEJORAR CAPACITACION. </t>
    </r>
    <r>
      <rPr>
        <sz val="8"/>
        <color theme="0"/>
        <rFont val="Arial Narrow"/>
        <family val="2"/>
      </rPr>
      <t xml:space="preserve">Mayoría de respuestas en Otro (10/24)
</t>
    </r>
  </si>
  <si>
    <t>¿Cuál fue la razón principal por la que dejó de trabajar como [OCUPACION FB]?</t>
  </si>
  <si>
    <t>NO PODÍA IR POR RESTRICCIONES DE MOVILIDAD / CUARENTENA</t>
  </si>
  <si>
    <r>
      <t>Analizando el otro:
Poner en opción 10 o en manual "Falta de clientes, demasiada competencia", aumentar opción</t>
    </r>
    <r>
      <rPr>
        <b/>
        <sz val="8"/>
        <color theme="0"/>
        <rFont val="Arial Narrow"/>
        <family val="2"/>
      </rPr>
      <t xml:space="preserve"> 18 "Despido"</t>
    </r>
    <r>
      <rPr>
        <sz val="8"/>
        <color theme="0"/>
        <rFont val="Arial Narrow"/>
        <family val="2"/>
      </rPr>
      <t xml:space="preserve">, opción de </t>
    </r>
    <r>
      <rPr>
        <b/>
        <sz val="8"/>
        <color theme="0"/>
        <rFont val="Arial Narrow"/>
        <family val="2"/>
      </rPr>
      <t>"19 Salida o renuncia voluntaria"</t>
    </r>
    <r>
      <rPr>
        <sz val="8"/>
        <color theme="0"/>
        <rFont val="Arial Narrow"/>
        <family val="2"/>
      </rPr>
      <t xml:space="preserve"> (aquí irían los casos de me pagaban poco o impuntualmente, etc.)</t>
    </r>
  </si>
  <si>
    <t>NO HABIA TRABAJO, YA NO TENÍA CLIENTES</t>
  </si>
  <si>
    <t>NECESITABA TIEMPO PARA CUIDAR A MAYORES</t>
  </si>
  <si>
    <t>SE JUBILÓ, RETIRÓ, O PENSIONÓ</t>
  </si>
  <si>
    <t>DECIDIÓ ESTUDIAR</t>
  </si>
  <si>
    <t>EMPEZÓ A BUSCAR TRABAJO</t>
  </si>
  <si>
    <t>ENCONTRÓ UN MEJOR TRABAJO</t>
  </si>
  <si>
    <t>DESPIDO</t>
  </si>
  <si>
    <t>RENUNCIA POR OTROS MOTIVOS</t>
  </si>
  <si>
    <t>Justo antes de la pandemia, ¿cuál es la razón principal por la que usted no trabajaba?</t>
  </si>
  <si>
    <t>JUBILADO O RENTISTA</t>
  </si>
  <si>
    <t>ESTUDIANTE</t>
  </si>
  <si>
    <t>REALIZABA OFICIOS DEL HOGAR</t>
  </si>
  <si>
    <t>ENFERMO / DISCAPACITADO</t>
  </si>
  <si>
    <t>EDAD AVANZADA</t>
  </si>
  <si>
    <t>NO NECESITABA, NO TENIA INTERES DE TRABAJAR O BUSCAR TRABAJO</t>
  </si>
  <si>
    <t>NO TRABAJABA O BUSCABA TRABAJO PORQUE NO HAY TRABAJO</t>
  </si>
  <si>
    <t>ESTABA BUSCANDO TRABAJO</t>
  </si>
  <si>
    <t>CATI: 8.01a=1 si 7.07=3 o 7.11=3</t>
  </si>
  <si>
    <t>ELIMINAR CUALQUIER FILTRO</t>
  </si>
  <si>
    <t>A continuación, le preguntaré sobre cómo han cambiado sus fuentes de ingreso.</t>
  </si>
  <si>
    <t>Antes de la pandemia, ¿su hogar recibía ingresos por sueldos/salarios/honorarios de los miembros del hogar?</t>
  </si>
  <si>
    <r>
      <t>Lo que recibió su hogar en el mes de [</t>
    </r>
    <r>
      <rPr>
        <b/>
        <sz val="9"/>
        <color theme="1"/>
        <rFont val="Arial Narrow"/>
        <family val="2"/>
      </rPr>
      <t>mm_ant]</t>
    </r>
    <r>
      <rPr>
        <sz val="9"/>
        <color theme="1"/>
        <rFont val="Arial Narrow"/>
        <family val="2"/>
      </rPr>
      <t xml:space="preserve"> 2021, por sueldos, salarios, honorarios, ¿aumentó, se mantuvo igual o disminuyó con relación a antes de la pandemia, es decir, en febrero 2020?</t>
    </r>
  </si>
  <si>
    <t>AUMENTO</t>
  </si>
  <si>
    <t>CATI: DEBE MOSTRAR [mm_ant] EL MES ANTERIOR DE LA FECHA QUE SE REALIZA LA ENCUESTA, POR EJEMPLO: SI LA ENCUESTA ES EL 25 DE MAYO DEBE MOSTRAR "abril 2021"</t>
  </si>
  <si>
    <t>SE MANTUVO IGUAL</t>
  </si>
  <si>
    <t>DISMINUYO</t>
  </si>
  <si>
    <t>NO RECIBIO</t>
  </si>
  <si>
    <t>NO SABE</t>
  </si>
  <si>
    <t>A continuación, le preguntaré sobre ingresos o pagos que ha dado el gobierno</t>
  </si>
  <si>
    <t>ADAPTACIÓN PAIS: INCLUIR COMO EJEMPLO LOS PROGRAMAS PRE - PANDEMIA DE CADA PAIS</t>
  </si>
  <si>
    <t>Antes de la pandemia, ¿su hogar recibía ingresos monetarios o en especie del Gobierno como por ejemplo Renta Dignidad, Bono Juancito Pinto, Bono Juana Azurduy, u otro?</t>
  </si>
  <si>
    <t>Antes de la pandemia, ¿su hogar recibía ingresos monetarios o en especie del Gobierno como por ejemplo Bono de Desarrollo Humano, Bono de Discapacidad, Bono Adulto Mayor, u otro?</t>
  </si>
  <si>
    <t>Durante la pandemia, ¿su hogar recibió ingresos monetarios o en especie del Gobierno como por ejemplo Bono de Desarrollo Humano, Bono de Discapacidad, Bono Adulto Mayor, u otro?</t>
  </si>
  <si>
    <t>Durante la pandemia, ¿su hogar recibió ingresos monetarios o en especie del Gobierno como por ejemplo  Renta Dignidad, Bono Juancito Pinto, Bono Juana Azuduy, u otro?</t>
  </si>
  <si>
    <t>Lo que recibió su hogar por estos ingresos ¿aumentó, se mantuvo igual o disminuyó con relación a antes de la pandemia?</t>
  </si>
  <si>
    <t>NO RECIBIÓ</t>
  </si>
  <si>
    <t>A continuación, le preguntaré sobre ingresos o pagos adicionales que ha dado el Gobierno por motivo de la pandemia</t>
  </si>
  <si>
    <t>ADAPTACIÓN PAIS: INCLUIR COMO EJEMPLO LOS PROGRAMAS POR PANDEMIA DE CADA PAIS</t>
  </si>
  <si>
    <t>Durante la pandemia, ¿su hogar ha recibido ingresos monetarios o en especie como por ejemplo el Bono Familia, el Bono Hambre o el Bono Universal, u otros?</t>
  </si>
  <si>
    <t>Durante la pandemia, ¿su hogar ha recibido ingresos monetarios o en especie como por ejemplo el Bono de Protección Familiar o el Bono por Desempleo, u otros?</t>
  </si>
  <si>
    <t>A continuación, le preguntaré sobre cómo han cambiado otras fuentes de ingreso de su hogar</t>
  </si>
  <si>
    <t>Antes de la pandemia, ¿su hogar recibía ingresos por negocio propio o familiar, trabajo independiente o cuenta propia (no agrícola, ni crianza de animales, ni pesca)?</t>
  </si>
  <si>
    <t>Lo que recibió su hogar en el mes de [mm_ant] 2021, por este negocio o actividad independiente, ¿aumentó, se mantuvo igual o disminuyó con relación a febrero 2020?</t>
  </si>
  <si>
    <t>Antes de la pandemia, ¿su hogar recibía ingresos por actividades agrícolas, crianza de animales o pesca?</t>
  </si>
  <si>
    <t>Lo que recibió su hogar en el mes de [mm_ant] 2021, por estas actividades agrícolas, ¿aumentó, se mantuvo igual o disminuyó con relación a febrero 2020?</t>
  </si>
  <si>
    <t>Antes de la pandemia, ¿su hogar recibía ingresos por Ayuda de ONGs / fundaciones / Iglesia, ya sea monetarios o en especie?</t>
  </si>
  <si>
    <t>Lo que recibió su hogar en el mes de [mm_ant] 2021, por estas ayudas, ¿aumentó, se mantuvo igual o disminuyó con relación a febrero 2020?</t>
  </si>
  <si>
    <t>Antes de la pandemia, ¿su hogar recibía ingresos por remesas del exterior?</t>
  </si>
  <si>
    <t>Lo que recibió su hogar en el mes de [mm_ant] 2021, por remesas del exterior, ¿aumentó, se mantuvo igual o disminuyó con relación a febrero 2020?</t>
  </si>
  <si>
    <t>Antes de la pandemia, ¿su hogar recibía ayuda de familiares o amigos que viven en el país?</t>
  </si>
  <si>
    <t>Lo que recibió su hogar en el mes de [mm_ant] 2021, de amigos y familiares que viven en el país, ¿aumentó, se mantuvo igual o disminuyó con relación a febrero 2020?</t>
  </si>
  <si>
    <r>
      <t xml:space="preserve">Ahora le haré una pregunta en general, ¿el </t>
    </r>
    <r>
      <rPr>
        <b/>
        <sz val="9"/>
        <color theme="1"/>
        <rFont val="Arial Narrow"/>
        <family val="2"/>
      </rPr>
      <t>ingreso total</t>
    </r>
    <r>
      <rPr>
        <sz val="9"/>
        <color theme="1"/>
        <rFont val="Arial Narrow"/>
        <family val="2"/>
      </rPr>
      <t xml:space="preserve"> de su hogar en el mes de [mm_ant] 2021, ha aumentado, disminuido o se mantuvo igual, con relación a antes de la pandemia, en febrero 2020?</t>
    </r>
  </si>
  <si>
    <t>ENCUESTADOR: SI EL INFORMANTE DUDA MARCAR NO SABE</t>
  </si>
  <si>
    <t xml:space="preserve">NO SABE </t>
  </si>
  <si>
    <t>Ahora le haré algunas preguntas sobre la conformación de su hogar, es decir, sobre las personas que habitan su misma vivienda y comparten un mismo gasto para comer.</t>
  </si>
  <si>
    <t xml:space="preserve">Contando a recién nacidos y adultos mayores, ¿cuántas personas incluido usted, conforman su hogar? </t>
  </si>
  <si>
    <t>CATI: MIN 1 MAX 25 Y 99 NO RESPONDE</t>
  </si>
  <si>
    <t>¿Cuántas son mujeres, incluyendo a niñas y adultas mayores?</t>
  </si>
  <si>
    <t>ENCUESTADOR: RECUERDE AL INFORMANTE QUE DEBE INCLUIR A TODAS LAS NIÑAS MUJERES EN EL TOTAL</t>
  </si>
  <si>
    <t>ENCUESTADOR: SI NO HAY MUJERES EN EL HOGAR REGISTRE 0, SI NO RESPONDE REGISTRE 99</t>
  </si>
  <si>
    <t>CATI: MIN 0 MAX 10, Y 99 NO RESPONDE</t>
  </si>
  <si>
    <t>CATI: SI (7.01 = 1) Y (3.04 = 2) ASIGNAR 1 Y PASAR A 7.04</t>
  </si>
  <si>
    <t>¿Cuántos son hombres, incluyendo a niños y adultos mayores?</t>
  </si>
  <si>
    <t>ENCUESTADOR: RECUERDE AL INFORMANTE QUE DEBE INCLUIR A TODOS LOS NIÑOS HOMBRES EN EL TOTAL</t>
  </si>
  <si>
    <t>ENCUESTADOR: SI NO HAY HOMBRES EN EL HOGAR REGISTRE 0, SI NO RESPONDE REGISTRE 99</t>
  </si>
  <si>
    <t>CATI: SI (7.01 = 1) Y (3.04 = 1) ASIGNAR 1 Y PASAR A 7.04</t>
  </si>
  <si>
    <t>¿Cuántas personas tienen 65 y más años?</t>
  </si>
  <si>
    <t>ENCUESTADOR: SI NO HAY PERSONAS DE 65 AÑOS Y MAS REGISTRE 0, SI NO RESPONDE REGISTRE 99</t>
  </si>
  <si>
    <t>CATI: SI (7.01 = 1) Y (3.03 &gt;= 65) ASIGNAR 1 Y PASAR A 7.05</t>
  </si>
  <si>
    <r>
      <t xml:space="preserve">Voy a preguntarle sobre situaciones que pudo haber ocurrido en su hogar, </t>
    </r>
    <r>
      <rPr>
        <b/>
        <sz val="9"/>
        <rFont val="Arial Narrow"/>
        <family val="2"/>
      </rPr>
      <t>durante la pandemia</t>
    </r>
    <r>
      <rPr>
        <sz val="9"/>
        <rFont val="Arial Narrow"/>
        <family val="2"/>
      </rPr>
      <t xml:space="preserve"> </t>
    </r>
  </si>
  <si>
    <t>CATI: SI (7.01 = 1) Y SI (3.02 &lt;&gt; 4) PASAR A 7.06</t>
  </si>
  <si>
    <t>CATI: SI (7.01 = 1) Y (3.02 = 4) PREGUNTAR</t>
  </si>
  <si>
    <t>¿Usted se divorció o separó, durante la pandemia?</t>
  </si>
  <si>
    <t xml:space="preserve">CATI: SI (7.01 &gt; 1) PREGUNTAR </t>
  </si>
  <si>
    <t>Durante la pandemia, ¿en su hogar alguien se divorció o separó?</t>
  </si>
  <si>
    <t>CATI: SI HAY MUJERES EN EL HOGAR (7.02  &gt;  0) PREGUNTAR 7.06, CASO CONTRARIO PASAR A 7.08</t>
  </si>
  <si>
    <t>Durante la pandemia, ¿en su hogar alguna mujer de 18 años o más quedó embarazada?</t>
  </si>
  <si>
    <t>CATI: SI HAY MUJERES EN EL HOGAR (7.02  &gt;  0) PREGUNTAR 7.07, CASO CONTRARIO PASAR A 7.08</t>
  </si>
  <si>
    <t>Durante la pandemia, ¿en su hogar alguna jóven menor de 18 años quedó embarazada?</t>
  </si>
  <si>
    <t>Durante la pandemia, ¿llegaron nuevas personas a vivir a su hogar de manera permanente?</t>
  </si>
  <si>
    <t>&gt;&gt; PRÓXIMA SITUACIÓN</t>
  </si>
  <si>
    <t>¿Cuántas?</t>
  </si>
  <si>
    <t>CATI: MIN 1 MAX 10, Y 99 NO SABE</t>
  </si>
  <si>
    <t>Durante la pandemia ¿Algunas personas se fueron a vivir a otro lugar de manera permanente?</t>
  </si>
  <si>
    <t>En su hogar, ¿hubo nacimientos durante la pandemia?</t>
  </si>
  <si>
    <t>¿Cuántos?</t>
  </si>
  <si>
    <t>En su hogar, ¿hubo algún fallecimiento durante la pandemia?</t>
  </si>
  <si>
    <t xml:space="preserve">ENCUESTADOR: ACLARE QUE EL FALLECIMIENTO PUDO SER POR  CUALQUIER CAUSA NO </t>
  </si>
  <si>
    <t>CATI: SI (7.01 = 1) PASAR A SECCION 8 GENERO</t>
  </si>
  <si>
    <t>ADAPTACIÓN WB: LA EDAD DE LOS NNA</t>
  </si>
  <si>
    <t>591 BOLIVIA - 593 ECUADOR:</t>
  </si>
  <si>
    <t>¿Cuántos niños, niñas y adolescentes de 0 a 17 años cumplidos hay en su hogar?</t>
  </si>
  <si>
    <t>ENCUESTADOR: SI NO HAY NIÑOS, NIÑAS NI ADOLESCENTES DE 0 A 17 AÑOS REGISTRE 0 Y PASE A LA SIGUIENTE SECCIÓN</t>
  </si>
  <si>
    <t>ENCUESTADOR: SI NO RESPONDE REGISTRE 99 Y PASE A LA SIGUIENTE SECCIÓN</t>
  </si>
  <si>
    <t>CATI: SI EL VALOR ES CERO O 99, PASAR A LA SIGUIENTE SECCIÓN</t>
  </si>
  <si>
    <t>CATI: MIN 0 MAX 10, Y 99 NO SABE</t>
  </si>
  <si>
    <t>Ahora le preguntaré la edad y sexo de estos niños, niñas y adolescentes.</t>
  </si>
  <si>
    <t>CATI: HABILITAR TANTAS LINEAS COMO NÚMERO DE NNA TIENE EL HOGAR</t>
  </si>
  <si>
    <t>ID NNA</t>
  </si>
  <si>
    <t>ENCUESTADOR REGISTRE EL SEXO DEL NNA</t>
  </si>
  <si>
    <t>ENCUESTADOR REGISTRE LA EDAD EN AÑOS CUMPLIDOS SI TIENE MENOS DE 1 AÑO REGISTRE CERO(0)</t>
  </si>
  <si>
    <t>¿Es hijo o hija suya?</t>
  </si>
  <si>
    <t>CATI: SOLO PARA 16 AÑOS O MÁS</t>
  </si>
  <si>
    <t>CATI: ELEGIBLE EL NNA DE 6 A 17 AÑOS QUE NO CONCLUYO SECUNDARIA. 
SI EL FOLIO TERMINA EN NÚMERO CERO O NÚMERO PAR SE ELIGE AL NNA MAYOR SI EL FOLIO TERMINA EN NÚMERO IMPAR SE ELIGE AL NNA MENOR.</t>
  </si>
  <si>
    <t>Me puede decir el nombre, la edad y sexo del niño, niña o adolescente?</t>
  </si>
  <si>
    <t>¿Concluyó la secundaria?</t>
  </si>
  <si>
    <t>Me puede decir el nombre, la edad y sexo del más pequeño? …. Y del siguiente?</t>
  </si>
  <si>
    <t>ADAPTACION WB: EDAD MINIMA
PAIS: ADAPTAR PREGUNTA</t>
  </si>
  <si>
    <t>ENCUESTADOR SI NO LE DA EL NOMBRE REGISTRE NNA 1, 2, SUCESIVAMENTE</t>
  </si>
  <si>
    <t>CÓD</t>
  </si>
  <si>
    <t>AÑOS</t>
  </si>
  <si>
    <t>NNA 1</t>
  </si>
  <si>
    <t>NNA 2</t>
  </si>
  <si>
    <t>NNA 3</t>
  </si>
  <si>
    <t>NNA 4</t>
  </si>
  <si>
    <t>NNA 5</t>
  </si>
  <si>
    <t>CATI: APLICAR ESTA SECCIÓN SOLO SI  EXISTE UN NNA SELECCIONADO</t>
  </si>
  <si>
    <t>El programa ha seleccionado al azar, a un niño o niña del hogar.</t>
  </si>
  <si>
    <t>Le haré algunas preguntas acerca de la educación de la niña/niño [NOMBRE_NNA] [7.16] de [7.17] años.</t>
  </si>
  <si>
    <t>CATI: MOSTRAR EN LA PREGUNTA EL SEXO, NOMBRE Y EDAD DEL NNA ELEGIDO</t>
  </si>
  <si>
    <t>ENCUESTADOR: SI NO DESPLIEGA EL NOMBRE DEL NNA, TIENE EL SEXO Y LA EDAD DE NNA ELEGIDO PARA INDAGAR SOBRE ESE NNA</t>
  </si>
  <si>
    <t>ENCUESTADOR: SI  NO SE DESPLIEGA EL NOMBRE DEL NNA SELECCIONADO, PREGUNTE POR EL NOMBRE SI EL INFORMANTE NO LE QUIERE DAR PIDALE QUE ASIGNE UN NOMBRE FICTICIO O USTED LE AVISA QUE ESTÁ REGISTRANDO UN NOMBRE A ESE NNA DE ESA EDAD</t>
  </si>
  <si>
    <t>NOMBRE_NNA</t>
  </si>
  <si>
    <t>Ahora le voy a hacer preguntas sobre la educación de [NOMBRE_NNA]</t>
  </si>
  <si>
    <t>¿[NOMBRE_NNA] asistía a la escuela antes de la pandemia, en febrero 2020?</t>
  </si>
  <si>
    <t>NO, PORQUE ESTABAN DE VACACIÓN</t>
  </si>
  <si>
    <t>NO, POR SU EDAD</t>
  </si>
  <si>
    <t>NO, POR OTRAS RAZONES</t>
  </si>
  <si>
    <t>¿[NOMBRE_NNA] está matriculado/a en el presente año escolar?</t>
  </si>
  <si>
    <t>¿En la escuela o colegio de [NOMBRE_NNA] asisten a clases presenciales?</t>
  </si>
  <si>
    <t>La semana pasada, del lunes LL al viernes VV, ¿[NOMBRE_NNA] asistió a clases presenciales?</t>
  </si>
  <si>
    <t>CATI: REEMPLAZAR LL POR LA FECHA DEL LUNES Y VV POR LA FECHA DEL VIERNES DE LA SEMANA PASADA A LA FECHA DE LA ENCUESTA</t>
  </si>
  <si>
    <t>¿Cuál es la razón principal por la que [NOMBRE_NNA] no asistió a las clases presenciales?</t>
  </si>
  <si>
    <t>ESTABA DE VACACIONES</t>
  </si>
  <si>
    <t>RIESGO PARA LA SALUD DE LOS ESTUDIANTES</t>
  </si>
  <si>
    <t>AL REGRESAR DE LA ESCUELA, PUEDE TRANSMITIR EL VIRUS A OTRAS PERSONAS EN EL HOGAR.</t>
  </si>
  <si>
    <t>LOS ESTUDIANTES NO SIGUEN PROTOCOLOS DE SEGURIDAD</t>
  </si>
  <si>
    <t>NO HAY REGLAS O PROTOCOLOS DE SEGURIDAD CLAROS EN LA ESCUELA</t>
  </si>
  <si>
    <t>NNA TENÍA QUE TRABAJAR</t>
  </si>
  <si>
    <t>TUVO QUE ENCARGARSE DE OFICIOS EN EL HOGAR O CUIDADO DE OTRAS PERSONAS EN EL HOGAR</t>
  </si>
  <si>
    <t>POR EMBARAZO</t>
  </si>
  <si>
    <t>MALTRATO EN EL ESTABLECIMIENTO EDUCATIVO</t>
  </si>
  <si>
    <t>INSEGURIDAD EN EL ENTORNO DEL CENTRO EDUCATIVO</t>
  </si>
  <si>
    <t>NO LE GUSTA O NO LE INTERESA EL ESTUDIO</t>
  </si>
  <si>
    <t>POR ENFERMEDAD</t>
  </si>
  <si>
    <t>TUVIERON QUE ABANDONAR EL LUGAR DE RESIDENCIA HABITUAL</t>
  </si>
  <si>
    <t>SUS PADRES O LA PERSONA ENCARGADA DE SU CUIDADO NO LO CONSIDERAN IMPORTANTE</t>
  </si>
  <si>
    <t>POR SITUACIONES ACADÉMICAS (BAJOS RESULTADOS EN EL PERIODO ACADÉMICO)</t>
  </si>
  <si>
    <t>NO LE TOCÓ ASISTIR LA SEMANA PASADA (NO ERA SU TURNO)</t>
  </si>
  <si>
    <t>¿En la escuela o colegio de [NOMBRE_NNA] imparten clases virtuales?</t>
  </si>
  <si>
    <t>La semana pasada, del lunes LL al viernes VV, ¿[NOMBRE_NNA] participó en actividades de aprendizaje en el hogar?</t>
  </si>
  <si>
    <t xml:space="preserve"> La semana padada [NOMBRE_NNA],</t>
  </si>
  <si>
    <t>¿Participó en clases virtuales con el profesor mediante el uso de computador, tablet o celular?</t>
  </si>
  <si>
    <t>¿Realizó tareas asignadas por el profesor en el cuaderno o utilizando libros, guías o materiales impresos?</t>
  </si>
  <si>
    <t>¿Utilizó aplicaciones/programas de aprendizaje en el computador, tablet o celular por su cuenta (sin profesor)?</t>
  </si>
  <si>
    <t>¿Vio clases grabadas en video?</t>
  </si>
  <si>
    <t>¿Vio programas educativos por televisión?</t>
  </si>
  <si>
    <t>¿Escuchó programas educativos por radio?</t>
  </si>
  <si>
    <t>¿Realizó alguna otra actividad educativa?</t>
  </si>
  <si>
    <t>CATI: SI EN TODOS LOS CASOS LA RESPUESTA ES NO MOSTRAR ADVERTENCIA "Si en la escuela o colegio imparten clases virtuales, debe haber alguna respuesta, está seguro que no participó en clases virtuales"</t>
  </si>
  <si>
    <t>¿Cuál es la razón principal por la que [NOMBRE_NNA] no participó en las actividades educativas virtuales?</t>
  </si>
  <si>
    <t>LOS PROFESORES NO ENVIARON TAREA</t>
  </si>
  <si>
    <t>NO HAY CONTACTO CON PROFESORES</t>
  </si>
  <si>
    <t>NO TIENE ACCESO A INTERNET / WHATSAPP</t>
  </si>
  <si>
    <t>NO TIENE ACCESO A TV, RADIO, GUÍAS IMPRESAS</t>
  </si>
  <si>
    <t>NO TIENE ACCESO A UNA COMPUTADORA / LAPTOP</t>
  </si>
  <si>
    <t>FALTA DE TIEMPO DEL PADRE/MADRE</t>
  </si>
  <si>
    <t>FALTA DE INTERES DE LOS PADRES / NO SABEN CÓMO GUIAR / TIENEN POCA PACIENCIA</t>
  </si>
  <si>
    <t xml:space="preserve">FALTA DE INTERÉS DEL NIÑO, NIÑA O ADOLESCENTE </t>
  </si>
  <si>
    <t>FALTA DE RECURSOS PARA MATERIALES</t>
  </si>
  <si>
    <t>POR ENFERMEDAD DEL MENOR O PADRES</t>
  </si>
  <si>
    <t>POR ESTRÉS A CAUSA DE NUEVA FORMA DE EDUCACIÓN</t>
  </si>
  <si>
    <t>¿Del total de los [NNA_ESC] niños y niñas entre 6 y 17 años del hogar, cuántos asisten actualmente a la escuela, ya sea de manera presencial o virtual?</t>
  </si>
  <si>
    <t>CATI: VALOR DEBE SER MENOR O IGUAL [NNA_ESC]</t>
  </si>
  <si>
    <t>A continuación le preguntaré sobre las tareas y convivencia en el hogar</t>
  </si>
  <si>
    <t>Durante la pandemia, el trabajo doméstico como lavar, cocinar, limpiar ¿para usted aumentó, se mantuvo igual o disminuyó?</t>
  </si>
  <si>
    <t>AUMENTÓ</t>
  </si>
  <si>
    <t>DISMINUYÓ</t>
  </si>
  <si>
    <t>NO HAGO ESAS TAREAS</t>
  </si>
  <si>
    <t>Durante la pandemia, el cuidado de niños como alimentarlos, jugar con ellos, atenderlos ¿para usted aumentó, se mantuvo igual o disminuyó?</t>
  </si>
  <si>
    <t>CATI: HACER PREGUNTA SOLO SI 7.14 ES MAYOR A CERO</t>
  </si>
  <si>
    <t xml:space="preserve">                                                                                                                                                                                                                                                                                                                                            </t>
  </si>
  <si>
    <t>Durante la pandemia, el acompañamiento en educación y tareas escolares de niños ¿para usted aumentó, se mantuvo igual o disminuyó?</t>
  </si>
  <si>
    <t>CATI: HACER PREGUNTA SOLO SI LA VARIABLE AUXILIAR NNA_ESC ES MAYOR A CERO</t>
  </si>
  <si>
    <t>Durante la pandemia, cuidar o atender a adultos mayores, enfermos o personas con discapacidad ¿para usted aumentó, se mantuvo igual o disminuyó?</t>
  </si>
  <si>
    <t>ENCUESTADOR: EL CUIDADO DE ADULTOS MAYORES NO ES SOLO A MIEMBROS DEL HOGAR.</t>
  </si>
  <si>
    <t>Durante la pandemia, ¿el consumo de bebidas alcohólicas en el hogar aumentó, se mantuvo igual o disminuyó?</t>
  </si>
  <si>
    <t>NO BEBEN ALCOHOL</t>
  </si>
  <si>
    <t>Justo antes de la pandemia, ¿usted convivía con una pareja?</t>
  </si>
  <si>
    <t>Durante la pandemia, ¿la convivencia con su pareja ha mejorado, ha empeorado, o se ha mantenido igual?</t>
  </si>
  <si>
    <t>HA MEJORADO</t>
  </si>
  <si>
    <t>SE HA MANTENIDO IGUAL</t>
  </si>
  <si>
    <t>HA EMPEORADO</t>
  </si>
  <si>
    <t>SE SEPARÓ DURANTE LA PANDEMIA</t>
  </si>
  <si>
    <t>Antes de la pandemia, ¿su pareja trabajaba?</t>
  </si>
  <si>
    <t xml:space="preserve">NO </t>
  </si>
  <si>
    <t>Antes de la pandemia, ¿quién ganaba más dinero usted o su pareja?</t>
  </si>
  <si>
    <t>CATI: SE PREGUNTA SÓLO SI EL INFORMANTE TRABAJABA ANTES DE LA PANDEMIA (5,16=1) CASO CONTRARIO PASA A LA SIGUIENTE SECCIÓN</t>
  </si>
  <si>
    <t xml:space="preserve">YO </t>
  </si>
  <si>
    <t>MI PAREJA</t>
  </si>
  <si>
    <t>GANABAMOS IGUAL</t>
  </si>
  <si>
    <t>CATI: SI EL INFORMANTE TIENE HIJOS (NUM_HIJOS &gt; 0) Y TRABAJA ACTUALMENTE (5,01=1) O (5.06=1) O ANTES DE LA PANDEMIA (5,16=1), SE PREGUNTA 9.10 CASO CONTRARIO PASA A LA SIGUIENTE SECCIÓN</t>
  </si>
  <si>
    <t>¿Desde el inicio de la pandemia, ha sentido un trato desigual en el trabajo por tener hijos?</t>
  </si>
  <si>
    <t xml:space="preserve">CATI: SE APLICA SOLO EN LOS PAISES DE COLOMBIA, PERU, CHILE Y ECUADOR. </t>
  </si>
  <si>
    <t>Ahora hablaremos sobre su percepción acerca de la migración. Tenga en cuenta que, durante la pandemia, el país enfrenta varias situaciones que requiren atención.</t>
  </si>
  <si>
    <t xml:space="preserve">¿En qué país nació usted? </t>
  </si>
  <si>
    <t>CHILE</t>
  </si>
  <si>
    <t>OTRO PAIS</t>
  </si>
  <si>
    <t>CATI: PASAR  A LA SIGUIENTE SECCIÓN</t>
  </si>
  <si>
    <t>CATI: SI LA NACIONALIDAD COINCIDE CON EL PAIS DE LA ENCUESTA ASIGNE AUTOMÁTICAMENTE EL CÓDIGO RESPECTIVO</t>
  </si>
  <si>
    <t>COLOMBIANO ENCUESTADO EN COLOMBIA</t>
  </si>
  <si>
    <t>CATI: ASIGNA 1 SI (PAIS=XXX) Y (10.01=1)</t>
  </si>
  <si>
    <t>CHILENO ENCUESTADO EN CHILE</t>
  </si>
  <si>
    <t>CATI: ASIGNA 2 SI (PAIS=XXX) Y (10.01=2)</t>
  </si>
  <si>
    <t>ECUATORIANO ENCUESTADO EN ECUADOR</t>
  </si>
  <si>
    <t>CATI: ASIGNA 3 SI (PAIS=593) Y (10.01=3)</t>
  </si>
  <si>
    <t>PERUANO ENCUESTADO EN PERU</t>
  </si>
  <si>
    <t>CATI: ASIGNA 4 SI (PAIS=XXX) Y (10.01=4)</t>
  </si>
  <si>
    <t>ENCUESTADO EN OTRO PAIS</t>
  </si>
  <si>
    <t>CATI: SI EL FOLIO TERMINA EN CERO O NÚMERO PAR SE MUESTRA LA INTRODUCCIÓN, 
SI EL FOLIO TERMINA EN NÚMERO IMPAR NO SE MUESTRA LA INTRODUCCIÓN, CATI DEBERÍA MOSTRAR U OCULTAR SEGÚN LO QUE CORRESPONDA.</t>
  </si>
  <si>
    <t>ADAPTACION PAIS: CORREGIR LOS DATOS DE CADA PAÍS</t>
  </si>
  <si>
    <t>2 de cada 100 personas que viven en Ecuador son venezolanos, y la mitad de ellos accede a servicios de educación y salud pública.</t>
  </si>
  <si>
    <t>ENCUESTADOR LEYO LA INTRODUCCIÓN</t>
  </si>
  <si>
    <t>CATI: VERIFICAR SI SE CUMPLE EL ROCOPOLO CON EL AUTOREPORTE</t>
  </si>
  <si>
    <t>Usted está muy de acuerdo, de acuerdo, algo en desacuerdo, o muy en desacuerdo, con que el gobierno de [PAIS] le proporcione a los venezolanos que viven aquí tener acceso a…</t>
  </si>
  <si>
    <t>¿Ayuda humanitaria como alojamiento temporal, alimentación y atención de urgencias médicas?</t>
  </si>
  <si>
    <t>MUY  DE ACUERDO</t>
  </si>
  <si>
    <t>DE ACUERDO</t>
  </si>
  <si>
    <t>ALGO EN DESACUERDO</t>
  </si>
  <si>
    <t>MUY EN DESACUERDO</t>
  </si>
  <si>
    <t>¿Permiso de trabajo o documento que les permita trabajar legalmente?</t>
  </si>
  <si>
    <t>ADAPTACIÓN PAIS:  EL GENTILICIO DEL PAÍS</t>
  </si>
  <si>
    <t>¿Prestación de servicios de salud en las mismas condiciones que a los ecuatorianos?</t>
  </si>
  <si>
    <t>¿Educación para los niños, niñas y jóvenes en las mismas condiciones que a los ecuatorianos?</t>
  </si>
  <si>
    <t xml:space="preserve">¿Programas de capacitación laboral en las mismas condiciones que a los ecuatorianos? </t>
  </si>
  <si>
    <t>¿Vacuna contra el COVID-19 bajo las mismas reglas que a los ecuatorianos?</t>
  </si>
  <si>
    <t xml:space="preserve"> ¿Le molestaría mucho, poco o nada tener a un vecino venezolano?</t>
  </si>
  <si>
    <t>MUCHO</t>
  </si>
  <si>
    <t>POCO</t>
  </si>
  <si>
    <t>NADA</t>
  </si>
  <si>
    <t xml:space="preserve"> ¿Le molestaría mucho, poco o nada que un venezolano se casara con un familiar cercano suyo?</t>
  </si>
  <si>
    <t>ADAPTACIÓN PAIS: GENTILICIO DEL PAIS</t>
  </si>
  <si>
    <t>ECUADOR:</t>
  </si>
  <si>
    <t xml:space="preserve"> ¿Usted cree que los venezolanos le quitan trabajo a los ecuatorianos? </t>
  </si>
  <si>
    <t>ADAPTACIÓN PAIS: GENTILICIO DEL PAÍS</t>
  </si>
  <si>
    <t>ENCUESTADOR GENERE CONFIANZA CON EL INFORMANTE EXPLICANDO QUE "tratar mejor se refiere a dar más atención, más programas, más ayuda"</t>
  </si>
  <si>
    <t>¿Usted cree que el Gobierno de Ecuador trata a los venezolanos mejor, peor o igual que a los propios ecuatorianos?</t>
  </si>
  <si>
    <t>MEJOR</t>
  </si>
  <si>
    <t>PEOR</t>
  </si>
  <si>
    <t>IGUAL</t>
  </si>
  <si>
    <t>¿Para la economía de [PAIS] es bueno, malo o no tiene efecto que los venezolanos vengan a vivir aquí?</t>
  </si>
  <si>
    <t>BUENO</t>
  </si>
  <si>
    <t>MALO</t>
  </si>
  <si>
    <t>NO TIENE EFECTO</t>
  </si>
  <si>
    <t>¿Con la llegada de los venezolanos a [PAIS], los niveles de criminalidad han aumentado, se mantienen igual, o han disminuido?</t>
  </si>
  <si>
    <t>HAN AUMENTADO</t>
  </si>
  <si>
    <t>SE MANTIENEN IGUAL</t>
  </si>
  <si>
    <t>HAN DISMINUIDO</t>
  </si>
  <si>
    <t xml:space="preserve">ADAPTACIÓN PAIS: GENTILICIO DEL PAÍS </t>
  </si>
  <si>
    <r>
      <t xml:space="preserve">¿Usted cree que las </t>
    </r>
    <r>
      <rPr>
        <b/>
        <sz val="9"/>
        <color theme="1"/>
        <rFont val="Arial Narrow"/>
        <family val="2"/>
      </rPr>
      <t>venezolanas</t>
    </r>
    <r>
      <rPr>
        <sz val="9"/>
        <color theme="1"/>
        <rFont val="Arial Narrow"/>
        <family val="2"/>
      </rPr>
      <t xml:space="preserve"> sufren de acoso o abuso sexual en mayor, menor o igual medida que las </t>
    </r>
    <r>
      <rPr>
        <b/>
        <sz val="9"/>
        <color theme="1"/>
        <rFont val="Arial Narrow"/>
        <family val="2"/>
      </rPr>
      <t>ecuatorianas</t>
    </r>
    <r>
      <rPr>
        <sz val="9"/>
        <color theme="1"/>
        <rFont val="Arial Narrow"/>
        <family val="2"/>
      </rPr>
      <t>?</t>
    </r>
  </si>
  <si>
    <t>MAYOR</t>
  </si>
  <si>
    <t xml:space="preserve">MENOR </t>
  </si>
  <si>
    <t>PARTE A: SERVICIOS TELEFONÍA E INTERNET</t>
  </si>
  <si>
    <t xml:space="preserve">Ahora le haré algunas preguntas sobre telefonía e internet para entender el acceso a tecnologías y la conectividad de su hogar. Le recordamos que ni usted individualmente ni su hogar podrán ser identificados en esta encuesta. </t>
  </si>
  <si>
    <r>
      <t xml:space="preserve">¿Cuántos télefonos </t>
    </r>
    <r>
      <rPr>
        <b/>
        <sz val="9"/>
        <color theme="1"/>
        <rFont val="Arial Narrow"/>
        <family val="2"/>
      </rPr>
      <t>celulares inteligentes</t>
    </r>
    <r>
      <rPr>
        <sz val="9"/>
        <color theme="1"/>
        <rFont val="Arial Narrow"/>
        <family val="2"/>
      </rPr>
      <t xml:space="preserve">, que </t>
    </r>
    <r>
      <rPr>
        <b/>
        <sz val="9"/>
        <color theme="1"/>
        <rFont val="Arial Narrow"/>
        <family val="2"/>
      </rPr>
      <t xml:space="preserve">pueden conectarse </t>
    </r>
    <r>
      <rPr>
        <sz val="9"/>
        <color theme="1"/>
        <rFont val="Arial Narrow"/>
        <family val="2"/>
      </rPr>
      <t>a internet, hay en uso en su hogar, incluyendo el suyo?</t>
    </r>
  </si>
  <si>
    <t xml:space="preserve">ENCUESTADOR: ACLARE QUE SE INDAGA POR LA POSIBILIDAD DE CONECTARSE, AUNQUE NO ESTÉ CONECTADO EFECTIVAMENTE POR DATOS O WIFI </t>
  </si>
  <si>
    <t>CATI: MIN 0 Y MAX 15</t>
  </si>
  <si>
    <r>
      <t xml:space="preserve">De estos [11,01] celulares, ¿cuántos pagaron datos móviles o plan de datos en el mes de [mes_ant] de 2021, </t>
    </r>
    <r>
      <rPr>
        <b/>
        <sz val="9"/>
        <color theme="1"/>
        <rFont val="Arial Narrow"/>
        <family val="2"/>
      </rPr>
      <t>incluyendo el suyo</t>
    </r>
    <r>
      <rPr>
        <sz val="9"/>
        <color theme="1"/>
        <rFont val="Arial Narrow"/>
        <family val="2"/>
      </rPr>
      <t>?</t>
    </r>
  </si>
  <si>
    <r>
      <t xml:space="preserve">¿Cuántos télefonos celulares, </t>
    </r>
    <r>
      <rPr>
        <b/>
        <sz val="9"/>
        <color theme="1"/>
        <rFont val="Arial Narrow"/>
        <family val="2"/>
      </rPr>
      <t>que sólo sirven para llamadas</t>
    </r>
    <r>
      <rPr>
        <sz val="9"/>
        <color theme="1"/>
        <rFont val="Arial Narrow"/>
        <family val="2"/>
      </rPr>
      <t>, hay en uso en su hogar, incluyendo el suyo?</t>
    </r>
  </si>
  <si>
    <t>CATI: ASIGNE EN 11,04 = 11,01 + 11,03</t>
  </si>
  <si>
    <t xml:space="preserve">Perdone, sólo para confirmar, en su hogar ¿hay en total [11.04] celulares en uso, incluyendo el suyo? </t>
  </si>
  <si>
    <t>CATI: VERIFICAR PREGUNTAS 11,01 Y 11,03</t>
  </si>
  <si>
    <t>¿En su hogar tienen computador o tablet, en uso?</t>
  </si>
  <si>
    <t>¿Cuántos tienen en total?</t>
  </si>
  <si>
    <r>
      <t xml:space="preserve">¿Su hogar tiene servicio de </t>
    </r>
    <r>
      <rPr>
        <b/>
        <sz val="9"/>
        <color theme="1"/>
        <rFont val="Arial Narrow"/>
        <family val="2"/>
      </rPr>
      <t>internet por cable de red y/o WiFi</t>
    </r>
    <r>
      <rPr>
        <sz val="9"/>
        <color theme="1"/>
        <rFont val="Arial Narrow"/>
        <family val="2"/>
      </rPr>
      <t>?</t>
    </r>
  </si>
  <si>
    <t>ENCUESTADOR: ACLARE AL INFORMANTE QUE ESTE SERVICIO ES DIFERENTE AL QUE TIENE POR EL TELÉFONO CELULAR INTELIGENTE</t>
  </si>
  <si>
    <t>Se arreglo CATI</t>
  </si>
  <si>
    <t>¿Cuáles son los tres principales usos del internet, en su hogar?</t>
  </si>
  <si>
    <t>CATI: PERMITIR HASTA TRES RESPUESTAS</t>
  </si>
  <si>
    <t>ENCUESTADOR: INDAGUE "¿Algún otro uso más?"</t>
  </si>
  <si>
    <t>CORREO ELECTRONICO</t>
  </si>
  <si>
    <t>REDES SOCIALES</t>
  </si>
  <si>
    <t>NAVEGACIÓN EN GENERAL</t>
  </si>
  <si>
    <t>MENSAJERÍA INSTANTÁNEA (WHATSAPP, SKYPE, WECHAT)</t>
  </si>
  <si>
    <t>CONSULTA O TRANSACCIONES BANCARIAS</t>
  </si>
  <si>
    <t>COMPRA O VENTA ONLINE</t>
  </si>
  <si>
    <t>EDUCACIÓN EN LÍNEA</t>
  </si>
  <si>
    <t>TRABAJO REMOTO</t>
  </si>
  <si>
    <t>ACCEDER A SERVICIOS GUBERNAMENTALES EN LÍNEA</t>
  </si>
  <si>
    <t xml:space="preserve">JUEGOS </t>
  </si>
  <si>
    <t>OTRO (especificar)</t>
  </si>
  <si>
    <t>¿El gasto de su hogar en internet o paquete de datos en el mes [mes_ant] aumentó, se mantuvo igual o disminuyó en comparación con febrero 2020, es decir, antes de la pandemia?</t>
  </si>
  <si>
    <t>¿En su hogar han tenido problemas con el servicio de internet debido …</t>
  </si>
  <si>
    <t>al alto costo de los paquetes de acceso a internet/datos?</t>
  </si>
  <si>
    <t>a la baja calidad de acceso/velocidad?</t>
  </si>
  <si>
    <r>
      <t>a las interrupciones del servicio de</t>
    </r>
    <r>
      <rPr>
        <strike/>
        <sz val="9"/>
        <color theme="1"/>
        <rFont val="Arial Narrow"/>
        <family val="2"/>
      </rPr>
      <t xml:space="preserve"> </t>
    </r>
    <r>
      <rPr>
        <sz val="9"/>
        <color theme="1"/>
        <rFont val="Arial Narrow"/>
        <family val="2"/>
      </rPr>
      <t>energía eléctrica?</t>
    </r>
  </si>
  <si>
    <r>
      <t xml:space="preserve">¿En su hogar han tenido problemas </t>
    </r>
    <r>
      <rPr>
        <sz val="9"/>
        <color rgb="FFFF0000"/>
        <rFont val="Arial Narrow"/>
        <family val="2"/>
      </rPr>
      <t xml:space="preserve"> </t>
    </r>
    <r>
      <rPr>
        <sz val="9"/>
        <rFont val="Arial Narrow"/>
        <family val="2"/>
      </rPr>
      <t>…</t>
    </r>
  </si>
  <si>
    <t xml:space="preserve"> con uso del internet por tener equipos como computadora, teléfono inteligente o tablet antiguos, defectuosos o que no se conectan a internet?</t>
  </si>
  <si>
    <t>por no saber utilizar el internet?</t>
  </si>
  <si>
    <t>¿Le preocupa la privacidad o seguridad de sus datos, al usar el internet?</t>
  </si>
  <si>
    <t xml:space="preserve">CATI: PASAR A </t>
  </si>
  <si>
    <t xml:space="preserve">¿Por qué no tiene internet en su hogar? </t>
  </si>
  <si>
    <t>ENCUESTADOR: INDAGUE "Algo más?"</t>
  </si>
  <si>
    <t>COSTO DEL DISPOSITIVO (CELULAR, COMPUTADORA, TABLET)</t>
  </si>
  <si>
    <t>COSTO DE SERVICIO DE INTERNET POR CABLE O PLAN DE DATOS</t>
  </si>
  <si>
    <t>FALTA DE CONOCIMIENTOS O HABILIDADES</t>
  </si>
  <si>
    <t>ACCESO A INTERNET EN OTRO LUGAR (TRABAJO, PUBLICO, KIOSKOS, ETC.)</t>
  </si>
  <si>
    <t>NO HAY COBERTURA</t>
  </si>
  <si>
    <t>NO TENGO INTERÉS / NO NECESITO</t>
  </si>
  <si>
    <t>PARTE B: SERVICIOS BANCARIOS</t>
  </si>
  <si>
    <t>Ahora le haré algunas preguntas sobre el uso de servicios bancarios en general y cómo han cambiado con la pandemia, no le preguntaré datos bancarios privados.</t>
  </si>
  <si>
    <t xml:space="preserve">ADAPTACIÓN PAIS: BILLETERA MOVIL </t>
  </si>
  <si>
    <r>
      <t xml:space="preserve">Durante la pandemia, ¿usted ha </t>
    </r>
    <r>
      <rPr>
        <b/>
        <sz val="9"/>
        <color theme="1"/>
        <rFont val="Arial Narrow"/>
        <family val="2"/>
      </rPr>
      <t>recibido</t>
    </r>
    <r>
      <rPr>
        <sz val="9"/>
        <color theme="1"/>
        <rFont val="Arial Narrow"/>
        <family val="2"/>
      </rPr>
      <t xml:space="preserve"> dinero por medio de Billetera móvil o Tigo Money?</t>
    </r>
  </si>
  <si>
    <t>Durante la pandemia, ¿usted ha recibido dinero por medio de Billetera móvil o código de banco?</t>
  </si>
  <si>
    <t>ENCUESTADOR. RECUERDE QUE LA PREGUNTA ES EXCLUSIVAMENTE PARA BILLETERA MOVIL NO INCLUYE OTROS SERVICIOS COMO WESTER UNION U OTROS</t>
  </si>
  <si>
    <t>Durante la pandemia, ¿usted ha enviado dinero a través de Billetera móvil o Tigo Money?</t>
  </si>
  <si>
    <t>Durante la pandemia, ¿usted ha enviado dinero a través de Billetera móvil o BIMO, BdP wallet o DEUNA?</t>
  </si>
  <si>
    <t>¿Este servicio lo utilizaba antes de la pandemia?</t>
  </si>
  <si>
    <t>NO SE ACUERDA</t>
  </si>
  <si>
    <t>Durante la pandemia, ¿sus transacciones por este medio han aumentado, disminuido o se han mantenido igual?</t>
  </si>
  <si>
    <t>SE HAN MANTENIDO IGUAL</t>
  </si>
  <si>
    <t>Actualmente, ¿usted tiene una cuenta en un banco u otra entidad financiera como microfinancieras o cooperativas?</t>
  </si>
  <si>
    <t>SIGUIENTE SECCIÓN</t>
  </si>
  <si>
    <t>Durante la pandemia, ¿usted ha enviado o recibido transferencias por medio de una cuenta bancaria?</t>
  </si>
  <si>
    <t>¿Tenía cuenta bancaria antes de la pandemia?</t>
  </si>
  <si>
    <t>Durante la pandemia, ¿usted ha realizado alguna transferencia, compra o pagado algún servicio por medio de la página web o aplicación móvil de su banco o entidad financiera?</t>
  </si>
  <si>
    <t>Durante la pandemia, ¿sus transacciones por este medio han aumentado, han disminuido o se han mantenido igual?</t>
  </si>
  <si>
    <t>ADAPTACIÓN PAIS: APLICACIONES EN LINEA</t>
  </si>
  <si>
    <t xml:space="preserve">Durante la pandemia, ¿usted ha realizado alguna compra o pagado por un servicio por medio de una página web o aplicación móvil? </t>
  </si>
  <si>
    <t xml:space="preserve">Por ejemplo: Mercado Libre, Amazon, Uber … </t>
  </si>
  <si>
    <t>ENCUESTADOR: ENFATICE QUE ES A TRAVÉS DE LA PAGINA WEB O APPLICATIVO, NO SON TRANSACCIONES DIRECTAS EN NEGOCIOS</t>
  </si>
  <si>
    <t>NO TIENE TARJETA DE CRÉDITO/DEBITO</t>
  </si>
  <si>
    <t xml:space="preserve">Ahora me gustaría hacerle algunas preguntas sobre su vivienda. Las preguntas sólo son para entener la calidad de vida de las personas en [PAIS]. Le recuerdo que ni usted ni su hogar podrán ser identificados en esta encuesta. </t>
  </si>
  <si>
    <t>¿Con cuántos cuartos exclusivos para dormir, cuenta su hogar?</t>
  </si>
  <si>
    <t>ENCUESADOR: ENFATICE QUE SON CUARTOS QUE SÓLO SE UTILIZAN PARA DORMIR</t>
  </si>
  <si>
    <t>ENCUESTADOR: SI NO RESPONDE REGISTRE 99</t>
  </si>
  <si>
    <t>¿Su hogar tiene máquina lavadora de ropa?</t>
  </si>
  <si>
    <t>¿Su hogar tiene nevera o refrigerador?</t>
  </si>
  <si>
    <t>¿Su hogar tiene motocicleta?</t>
  </si>
  <si>
    <t>CATI: PASAR A LA SIGUIENTE SECCIÓN</t>
  </si>
  <si>
    <t>¿En su hogar hay alguna línea de teléfono fijo que esté actualmente en uso?</t>
  </si>
  <si>
    <r>
      <t xml:space="preserve">¿Cuántas líneas de </t>
    </r>
    <r>
      <rPr>
        <b/>
        <sz val="9"/>
        <color theme="1"/>
        <rFont val="Arial Narrow"/>
        <family val="2"/>
      </rPr>
      <t>teléfono fijo</t>
    </r>
    <r>
      <rPr>
        <sz val="9"/>
        <color theme="1"/>
        <rFont val="Arial Narrow"/>
        <family val="2"/>
      </rPr>
      <t xml:space="preserve"> en uso tiene su hogar actualmente?</t>
    </r>
  </si>
  <si>
    <t>Para este estudio del Coronavirus, enviamos un mensaje de texto …</t>
  </si>
  <si>
    <t>usted lo leyó?</t>
  </si>
  <si>
    <t>usted no lo leyó?</t>
  </si>
  <si>
    <t>no le llegó?</t>
  </si>
  <si>
    <t>ADAPTACIÓN PAIS: CAMBIAR LA DESPEDIDA SEGÚN CORRESPONDA</t>
  </si>
  <si>
    <t>Gracias por su tiempo, mañana haremos efectiva la recarga de crédito para su celular</t>
  </si>
  <si>
    <t>PENDIENTE: Gracias por su tiempo, xxx enviaremos xxx, el día xxx, a través de xxx (incentivo)</t>
  </si>
  <si>
    <t>Quisiéramos volverle a llamar en uno o dos meses para continuar el estudio sobre la pandemia y saber cómo se encuentra su familia. Si está de acuerdo, le contactaremos de nuevo y mantendremos su número de teléfono durante la duración de nuestro estudio: 9 meses. Si no está de acuerdo, borraremos su número de teléfono de nuestro sistema en un mes. ¿Me podría confirmar si está de acuerdo con que le llamemos de nuevo?</t>
  </si>
  <si>
    <t>¿Me puede dar otro número de teléfono para contactarle?</t>
  </si>
  <si>
    <t>¿Cuál es el número?</t>
  </si>
  <si>
    <t>CATI: SI ES MUESTRA NUEVA (TIPO_MUESTRA=1) PASAR A 13,07 SI ES MUESTRA PASADA (TIPO_MUESTRA=2) ASIGNAR A 13.07 EL NOMBRE Y PASAR A RESULTADO</t>
  </si>
  <si>
    <t>Para terminar la entrevista le pido por favor que me diga su nombre, ¿con quién tuve el gusto de hablar?</t>
  </si>
  <si>
    <t>ENCUESTADOR: ACLARE QUE SOLO PIDE EL PRIMER NOMBRE O EN SU DEFECTO LAS INICIALES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</si>
</sst>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mm\-d"/>
    <numFmt numFmtId="165" formatCode="0."/>
    <numFmt numFmtId="166" formatCode="00"/>
  </numFmts>
  <fonts count="58">
    <font>
      <sz val="11"/>
      <color theme="1"/>
      <name val="Calibri"/>
      <family val="2"/>
      <scheme val="minor"/>
    </font>
    <font>
      <sz val="11"/>
      <color theme="1"/>
      <name val="Calibri"/>
      <family val="2"/>
      <scheme val="minor"/>
    </font>
    <font>
      <sz val="11"/>
      <color rgb="FFFF0000"/>
      <name val="Calibri"/>
      <family val="2"/>
      <scheme val="minor"/>
    </font>
    <font>
      <sz val="8"/>
      <color theme="1"/>
      <name val="Arial Narrow"/>
      <family val="2"/>
    </font>
    <font>
      <sz val="8"/>
      <color theme="0"/>
      <name val="Arial Narrow"/>
      <family val="2"/>
    </font>
    <font>
      <sz val="11"/>
      <color theme="1"/>
      <name val="Arial"/>
      <family val="2"/>
    </font>
    <font>
      <b/>
      <sz val="9"/>
      <name val="Arial Narrow"/>
      <family val="2"/>
    </font>
    <font>
      <sz val="9"/>
      <name val="Arial Narrow"/>
      <family val="2"/>
    </font>
    <font>
      <sz val="8"/>
      <name val="Arial Narrow"/>
      <family val="2"/>
    </font>
    <font>
      <sz val="9"/>
      <color rgb="FFFF0000"/>
      <name val="Arial Narrow"/>
      <family val="2"/>
    </font>
    <font>
      <sz val="9"/>
      <color theme="1"/>
      <name val="Arial Narrow"/>
      <family val="2"/>
    </font>
    <font>
      <i/>
      <sz val="9"/>
      <name val="Arial Narrow"/>
      <family val="2"/>
    </font>
    <font>
      <sz val="9"/>
      <color theme="1"/>
      <name val="Calibri"/>
      <family val="2"/>
      <scheme val="minor"/>
    </font>
    <font>
      <strike/>
      <sz val="9"/>
      <color rgb="FFFF0000"/>
      <name val="Arial Narrow"/>
      <family val="2"/>
    </font>
    <font>
      <u/>
      <sz val="11"/>
      <color theme="10"/>
      <name val="Calibri"/>
      <family val="2"/>
      <scheme val="minor"/>
    </font>
    <font>
      <strike/>
      <sz val="11"/>
      <color rgb="FFFF0000"/>
      <name val="Arial Narrow"/>
      <family val="2"/>
    </font>
    <font>
      <b/>
      <sz val="8"/>
      <color theme="1"/>
      <name val="Arial Narrow"/>
      <family val="2"/>
    </font>
    <font>
      <sz val="8"/>
      <color rgb="FFFF0000"/>
      <name val="Arial Narrow"/>
      <family val="2"/>
    </font>
    <font>
      <b/>
      <sz val="9"/>
      <color theme="1"/>
      <name val="Arial Narrow"/>
      <family val="2"/>
    </font>
    <font>
      <b/>
      <sz val="12"/>
      <color theme="1"/>
      <name val="Arial Narrow"/>
      <family val="2"/>
    </font>
    <font>
      <sz val="9"/>
      <color rgb="FF000000"/>
      <name val="Arial Narrow"/>
      <family val="2"/>
    </font>
    <font>
      <sz val="9"/>
      <color theme="4"/>
      <name val="Arial Narrow"/>
      <family val="2"/>
    </font>
    <font>
      <strike/>
      <sz val="9"/>
      <color theme="1"/>
      <name val="Arial Narrow"/>
      <family val="2"/>
    </font>
    <font>
      <b/>
      <sz val="9"/>
      <color rgb="FFFF0000"/>
      <name val="Arial Narrow"/>
      <family val="2"/>
    </font>
    <font>
      <b/>
      <sz val="9"/>
      <color theme="0"/>
      <name val="Arial Narrow"/>
      <family val="2"/>
    </font>
    <font>
      <b/>
      <i/>
      <sz val="8"/>
      <color rgb="FFFF0000"/>
      <name val="Arial Narrow"/>
      <family val="2"/>
    </font>
    <font>
      <i/>
      <sz val="8"/>
      <name val="Arial Narrow"/>
      <family val="2"/>
    </font>
    <font>
      <sz val="9"/>
      <color theme="0"/>
      <name val="Arial Narrow"/>
      <family val="2"/>
    </font>
    <font>
      <i/>
      <sz val="9"/>
      <color rgb="FF0070C0"/>
      <name val="Arial Narrow"/>
      <family val="2"/>
    </font>
    <font>
      <strike/>
      <sz val="9"/>
      <color theme="5"/>
      <name val="Arial Narrow"/>
      <family val="2"/>
    </font>
    <font>
      <b/>
      <sz val="8"/>
      <color theme="0"/>
      <name val="Arial Narrow"/>
      <family val="2"/>
    </font>
    <font>
      <sz val="9"/>
      <color theme="1"/>
      <name val="Arial"/>
      <family val="2"/>
    </font>
    <font>
      <sz val="9"/>
      <color rgb="FFFF0000"/>
      <name val="Arial"/>
      <family val="2"/>
    </font>
    <font>
      <b/>
      <sz val="12"/>
      <name val="Arial Narrow"/>
      <family val="2"/>
    </font>
    <font>
      <sz val="11"/>
      <color rgb="FFFF0000"/>
      <name val="Segoe UI"/>
      <family val="2"/>
    </font>
    <font>
      <sz val="11"/>
      <color rgb="FFFFFFFF"/>
      <name val="Segoe UI"/>
      <family val="2"/>
    </font>
    <font>
      <b/>
      <sz val="11"/>
      <name val="Arial Narrow"/>
      <family val="2"/>
    </font>
    <font>
      <b/>
      <sz val="11"/>
      <color theme="1"/>
      <name val="Calibri"/>
      <family val="2"/>
      <scheme val="minor"/>
    </font>
    <font>
      <b/>
      <sz val="9"/>
      <color rgb="FF000000"/>
      <name val="Arial Narrow"/>
      <family val="2"/>
    </font>
    <font>
      <sz val="11"/>
      <name val="Calibri"/>
      <family val="2"/>
      <scheme val="minor"/>
    </font>
    <font>
      <sz val="8"/>
      <color theme="4"/>
      <name val="Arial Narrow"/>
      <family val="2"/>
    </font>
    <font>
      <sz val="11"/>
      <color theme="4"/>
      <name val="Calibri"/>
      <family val="2"/>
      <scheme val="minor"/>
    </font>
    <font>
      <sz val="9"/>
      <color rgb="FF0000FF"/>
      <name val="Arial Narrow"/>
      <family val="2"/>
    </font>
    <font>
      <b/>
      <sz val="9"/>
      <color rgb="FF0000FF"/>
      <name val="Arial Narrow"/>
      <family val="2"/>
    </font>
    <font>
      <sz val="8"/>
      <color rgb="FF4472C4"/>
      <name val="Arial Narrow"/>
      <family val="2"/>
    </font>
    <font>
      <b/>
      <sz val="9"/>
      <color rgb="FF4472C4"/>
      <name val="Arial Narrow"/>
      <family val="2"/>
    </font>
    <font>
      <sz val="9"/>
      <color rgb="FF4472C4"/>
      <name val="Arial Narrow"/>
      <family val="2"/>
    </font>
    <font>
      <strike/>
      <sz val="9"/>
      <color theme="4"/>
      <name val="Arial Narrow"/>
      <family val="2"/>
    </font>
    <font>
      <sz val="8"/>
      <color theme="2"/>
      <name val="Arial Narrow"/>
      <family val="2"/>
    </font>
    <font>
      <sz val="9"/>
      <color theme="1"/>
      <name val="Ariel Narrow"/>
    </font>
    <font>
      <sz val="8"/>
      <color theme="1"/>
      <name val="Ariel Narrow"/>
    </font>
    <font>
      <sz val="9"/>
      <color rgb="FF5B9BD5"/>
      <name val="Arial Narrow"/>
      <family val="2"/>
    </font>
    <font>
      <strike/>
      <vertAlign val="superscript"/>
      <sz val="9"/>
      <color rgb="FFFF0000"/>
      <name val="Arial Narrow"/>
      <family val="2"/>
    </font>
    <font>
      <b/>
      <sz val="8"/>
      <name val="Arial Narrow"/>
      <family val="2"/>
    </font>
    <font>
      <sz val="11"/>
      <name val="Arial Narrow"/>
      <family val="2"/>
    </font>
    <font>
      <strike/>
      <sz val="8"/>
      <color rgb="FFFF0000"/>
      <name val="Arial Narrow"/>
      <family val="2"/>
    </font>
    <font>
      <sz val="9"/>
      <color theme="3"/>
      <name val="Arial Narrow"/>
      <family val="2"/>
    </font>
    <font>
      <b/>
      <sz val="8"/>
      <color rgb="FFFF0000"/>
      <name val="Arial Narrow"/>
      <family val="2"/>
    </font>
  </fonts>
  <fills count="20">
    <fill>
      <patternFill patternType="none"/>
    </fill>
    <fill>
      <patternFill patternType="gray125"/>
    </fill>
    <fill>
      <patternFill patternType="solid">
        <fgColor rgb="FF00B0F0"/>
        <bgColor indexed="64"/>
      </patternFill>
    </fill>
    <fill>
      <patternFill patternType="solid">
        <fgColor rgb="FFFFC000"/>
        <bgColor indexed="64"/>
      </patternFill>
    </fill>
    <fill>
      <patternFill patternType="solid">
        <fgColor rgb="FFFFFFFF"/>
        <bgColor rgb="FF000000"/>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0"/>
        <bgColor indexed="64"/>
      </patternFill>
    </fill>
    <fill>
      <patternFill patternType="solid">
        <fgColor rgb="FFFFFFFF"/>
        <bgColor indexed="64"/>
      </patternFill>
    </fill>
    <fill>
      <patternFill patternType="solid">
        <fgColor rgb="FFFFFFFF"/>
        <bgColor rgb="FFFFFFFF"/>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9"/>
        <bgColor indexed="64"/>
      </patternFill>
    </fill>
    <fill>
      <patternFill patternType="solid">
        <fgColor theme="0"/>
        <bgColor theme="0"/>
      </patternFill>
    </fill>
    <fill>
      <patternFill patternType="solid">
        <fgColor theme="2"/>
        <bgColor indexed="64"/>
      </patternFill>
    </fill>
    <fill>
      <patternFill patternType="solid">
        <fgColor theme="9" tint="0.59999389629810485"/>
        <bgColor indexed="64"/>
      </patternFill>
    </fill>
    <fill>
      <patternFill patternType="solid">
        <fgColor theme="7" tint="0.79998168889431442"/>
        <bgColor theme="0"/>
      </patternFill>
    </fill>
    <fill>
      <patternFill patternType="solid">
        <fgColor rgb="FF92D050"/>
        <bgColor theme="0"/>
      </patternFill>
    </fill>
    <fill>
      <patternFill patternType="solid">
        <fgColor theme="0"/>
        <bgColor rgb="FFFFFFFF"/>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right/>
      <top style="thin">
        <color auto="1"/>
      </top>
      <bottom style="thin">
        <color auto="1"/>
      </bottom>
      <diagonal/>
    </border>
    <border>
      <left/>
      <right style="thin">
        <color rgb="FF000000"/>
      </right>
      <top/>
      <bottom style="thin">
        <color indexed="64"/>
      </bottom>
      <diagonal/>
    </border>
    <border>
      <left/>
      <right style="thin">
        <color rgb="FF000000"/>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auto="1"/>
      </left>
      <right style="thin">
        <color auto="1"/>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5" fillId="0" borderId="0"/>
    <xf numFmtId="0" fontId="14" fillId="0" borderId="0" applyNumberFormat="0" applyFill="0" applyBorder="0" applyAlignment="0" applyProtection="0"/>
    <xf numFmtId="0" fontId="1" fillId="0" borderId="0"/>
    <xf numFmtId="0" fontId="8" fillId="0" borderId="0"/>
    <xf numFmtId="0" fontId="8" fillId="0" borderId="0"/>
  </cellStyleXfs>
  <cellXfs count="735">
    <xf numFmtId="0" fontId="0" fillId="0" borderId="0" xfId="0"/>
    <xf numFmtId="0" fontId="3" fillId="0" borderId="0" xfId="0" applyFont="1"/>
    <xf numFmtId="0" fontId="4" fillId="0" borderId="0" xfId="0" applyFont="1"/>
    <xf numFmtId="2" fontId="6" fillId="0" borderId="0" xfId="1" applyNumberFormat="1" applyFont="1" applyAlignment="1">
      <alignment horizontal="left" vertical="top"/>
    </xf>
    <xf numFmtId="0" fontId="4" fillId="0" borderId="0" xfId="1" applyFont="1" applyAlignment="1">
      <alignment vertical="top"/>
    </xf>
    <xf numFmtId="2" fontId="7" fillId="0" borderId="0" xfId="1" applyNumberFormat="1" applyFont="1" applyAlignment="1">
      <alignment horizontal="center" vertical="top"/>
    </xf>
    <xf numFmtId="0" fontId="7" fillId="0" borderId="0" xfId="1" applyFont="1" applyAlignment="1">
      <alignment horizontal="center" vertical="top"/>
    </xf>
    <xf numFmtId="0" fontId="7" fillId="0" borderId="0" xfId="1" applyFont="1" applyAlignment="1">
      <alignment vertical="top"/>
    </xf>
    <xf numFmtId="0" fontId="8" fillId="0" borderId="0" xfId="1" applyFont="1" applyAlignment="1">
      <alignment vertical="top"/>
    </xf>
    <xf numFmtId="2" fontId="7" fillId="0" borderId="0" xfId="1" applyNumberFormat="1" applyFont="1" applyAlignment="1">
      <alignment horizontal="left" vertical="top"/>
    </xf>
    <xf numFmtId="2" fontId="6" fillId="0" borderId="0" xfId="1" applyNumberFormat="1" applyFont="1" applyAlignment="1">
      <alignment horizontal="center" vertical="top"/>
    </xf>
    <xf numFmtId="0" fontId="6" fillId="0" borderId="0" xfId="1" applyFont="1" applyAlignment="1">
      <alignment horizontal="center" vertical="top"/>
    </xf>
    <xf numFmtId="0" fontId="6" fillId="0" borderId="0" xfId="1" applyFont="1" applyAlignment="1">
      <alignment vertical="top"/>
    </xf>
    <xf numFmtId="0" fontId="7" fillId="0" borderId="0" xfId="1" quotePrefix="1" applyFont="1" applyAlignment="1">
      <alignment horizontal="right" vertical="top"/>
    </xf>
    <xf numFmtId="0" fontId="8" fillId="3" borderId="0" xfId="1" applyFont="1" applyFill="1" applyAlignment="1">
      <alignment vertical="top"/>
    </xf>
    <xf numFmtId="0" fontId="7" fillId="0" borderId="0" xfId="1" applyFont="1" applyAlignment="1">
      <alignment horizontal="left" vertical="top"/>
    </xf>
    <xf numFmtId="2" fontId="7" fillId="0" borderId="0" xfId="1" applyNumberFormat="1" applyFont="1" applyAlignment="1">
      <alignment vertical="top"/>
    </xf>
    <xf numFmtId="2" fontId="6" fillId="0" borderId="0" xfId="1" applyNumberFormat="1" applyFont="1" applyAlignment="1">
      <alignment horizontal="center" vertical="top" wrapText="1"/>
    </xf>
    <xf numFmtId="2" fontId="6" fillId="4" borderId="0" xfId="1" applyNumberFormat="1" applyFont="1" applyFill="1" applyAlignment="1">
      <alignment horizontal="center" vertical="top"/>
    </xf>
    <xf numFmtId="0" fontId="7" fillId="0" borderId="3" xfId="1" applyFont="1" applyBorder="1" applyAlignment="1">
      <alignment horizontal="center" vertical="top" wrapText="1"/>
    </xf>
    <xf numFmtId="2" fontId="6" fillId="0" borderId="3" xfId="1" applyNumberFormat="1" applyFont="1" applyBorder="1" applyAlignment="1">
      <alignment vertical="top" wrapText="1"/>
    </xf>
    <xf numFmtId="2" fontId="6" fillId="0" borderId="4" xfId="1" applyNumberFormat="1" applyFont="1" applyBorder="1" applyAlignment="1">
      <alignment vertical="top"/>
    </xf>
    <xf numFmtId="0" fontId="7" fillId="0" borderId="6" xfId="1" applyFont="1" applyBorder="1" applyAlignment="1">
      <alignment horizontal="center" vertical="top" wrapText="1"/>
    </xf>
    <xf numFmtId="0" fontId="7" fillId="0" borderId="6" xfId="1" applyFont="1" applyBorder="1" applyAlignment="1">
      <alignment vertical="top"/>
    </xf>
    <xf numFmtId="0" fontId="7" fillId="0" borderId="7" xfId="1" applyFont="1" applyBorder="1" applyAlignment="1">
      <alignment vertical="top"/>
    </xf>
    <xf numFmtId="0" fontId="7" fillId="0" borderId="7" xfId="1" applyFont="1" applyBorder="1" applyAlignment="1">
      <alignment vertical="top" wrapText="1"/>
    </xf>
    <xf numFmtId="0" fontId="7" fillId="0" borderId="6" xfId="1" applyFont="1" applyBorder="1" applyAlignment="1">
      <alignment horizontal="center" vertical="top"/>
    </xf>
    <xf numFmtId="2" fontId="9" fillId="0" borderId="0" xfId="1" applyNumberFormat="1" applyFont="1" applyAlignment="1">
      <alignment vertical="top"/>
    </xf>
    <xf numFmtId="0" fontId="3" fillId="0" borderId="0" xfId="0" applyFont="1" applyAlignment="1">
      <alignment wrapText="1"/>
    </xf>
    <xf numFmtId="0" fontId="11" fillId="0" borderId="6" xfId="1" applyFont="1" applyBorder="1" applyAlignment="1">
      <alignment horizontal="center" vertical="top"/>
    </xf>
    <xf numFmtId="0" fontId="7" fillId="0" borderId="7" xfId="1" applyFont="1" applyBorder="1" applyAlignment="1">
      <alignment horizontal="right" vertical="top"/>
    </xf>
    <xf numFmtId="0" fontId="13" fillId="0" borderId="0" xfId="1" applyFont="1" applyAlignment="1">
      <alignment vertical="top"/>
    </xf>
    <xf numFmtId="0" fontId="14" fillId="0" borderId="0" xfId="2"/>
    <xf numFmtId="0" fontId="11" fillId="0" borderId="8" xfId="1" applyFont="1" applyBorder="1" applyAlignment="1">
      <alignment horizontal="center" vertical="top"/>
    </xf>
    <xf numFmtId="0" fontId="7" fillId="0" borderId="9" xfId="1" applyFont="1" applyBorder="1" applyAlignment="1">
      <alignment vertical="top"/>
    </xf>
    <xf numFmtId="0" fontId="7" fillId="0" borderId="9" xfId="1" applyFont="1" applyBorder="1" applyAlignment="1">
      <alignment horizontal="center" vertical="top"/>
    </xf>
    <xf numFmtId="0" fontId="7" fillId="0" borderId="10" xfId="1" applyFont="1" applyBorder="1" applyAlignment="1">
      <alignment vertical="top"/>
    </xf>
    <xf numFmtId="0" fontId="7" fillId="0" borderId="8" xfId="1" applyFont="1" applyBorder="1" applyAlignment="1">
      <alignment vertical="top"/>
    </xf>
    <xf numFmtId="0" fontId="7" fillId="4" borderId="1" xfId="1" applyFont="1" applyFill="1" applyBorder="1" applyAlignment="1">
      <alignment horizontal="center" vertical="top"/>
    </xf>
    <xf numFmtId="0" fontId="7" fillId="0" borderId="1" xfId="1" applyFont="1" applyBorder="1" applyAlignment="1">
      <alignment vertical="top"/>
    </xf>
    <xf numFmtId="0" fontId="7" fillId="0" borderId="11" xfId="1" applyFont="1" applyBorder="1" applyAlignment="1">
      <alignment horizontal="left" vertical="top"/>
    </xf>
    <xf numFmtId="0" fontId="7" fillId="0" borderId="11" xfId="1" applyFont="1" applyBorder="1" applyAlignment="1">
      <alignment vertical="top"/>
    </xf>
    <xf numFmtId="0" fontId="7" fillId="0" borderId="12" xfId="1" applyFont="1" applyBorder="1" applyAlignment="1">
      <alignment vertical="top"/>
    </xf>
    <xf numFmtId="0" fontId="7" fillId="0" borderId="13" xfId="1" applyFont="1" applyBorder="1" applyAlignment="1">
      <alignment vertical="top"/>
    </xf>
    <xf numFmtId="0" fontId="7" fillId="0" borderId="9" xfId="1" applyFont="1" applyBorder="1" applyAlignment="1">
      <alignment horizontal="left" vertical="top"/>
    </xf>
    <xf numFmtId="0" fontId="7" fillId="0" borderId="2" xfId="1" applyFont="1" applyBorder="1" applyAlignment="1">
      <alignment vertical="top"/>
    </xf>
    <xf numFmtId="0" fontId="7" fillId="7" borderId="1" xfId="1" applyFont="1" applyFill="1" applyBorder="1" applyAlignment="1">
      <alignment vertical="top"/>
    </xf>
    <xf numFmtId="0" fontId="7" fillId="7" borderId="11" xfId="1" applyFont="1" applyFill="1" applyBorder="1" applyAlignment="1">
      <alignment horizontal="center" vertical="top"/>
    </xf>
    <xf numFmtId="0" fontId="7" fillId="7" borderId="11" xfId="1" applyFont="1" applyFill="1" applyBorder="1" applyAlignment="1">
      <alignment horizontal="left" vertical="top"/>
    </xf>
    <xf numFmtId="0" fontId="7" fillId="7" borderId="11" xfId="1" applyFont="1" applyFill="1" applyBorder="1" applyAlignment="1">
      <alignment vertical="top"/>
    </xf>
    <xf numFmtId="0" fontId="7" fillId="8" borderId="1" xfId="1" applyFont="1" applyFill="1" applyBorder="1" applyAlignment="1">
      <alignment horizontal="center" vertical="top"/>
    </xf>
    <xf numFmtId="2" fontId="7" fillId="4" borderId="0" xfId="1" applyNumberFormat="1" applyFont="1" applyFill="1" applyAlignment="1">
      <alignment horizontal="center" vertical="top"/>
    </xf>
    <xf numFmtId="0" fontId="7" fillId="0" borderId="0" xfId="1" applyFont="1"/>
    <xf numFmtId="0" fontId="7" fillId="0" borderId="0" xfId="1" applyFont="1" applyAlignment="1">
      <alignment horizontal="center" wrapText="1"/>
    </xf>
    <xf numFmtId="0" fontId="7" fillId="0" borderId="0" xfId="1" applyFont="1" applyAlignment="1">
      <alignment wrapText="1"/>
    </xf>
    <xf numFmtId="0" fontId="9" fillId="0" borderId="0" xfId="1" applyFont="1" applyAlignment="1">
      <alignment wrapText="1"/>
    </xf>
    <xf numFmtId="0" fontId="7" fillId="0" borderId="0" xfId="1" applyFont="1" applyAlignment="1">
      <alignment horizontal="right" wrapText="1"/>
    </xf>
    <xf numFmtId="2" fontId="7" fillId="0" borderId="0" xfId="1" applyNumberFormat="1" applyFont="1" applyAlignment="1">
      <alignment horizontal="left" wrapText="1"/>
    </xf>
    <xf numFmtId="0" fontId="7" fillId="9" borderId="0" xfId="1" applyFont="1" applyFill="1" applyAlignment="1">
      <alignment wrapText="1"/>
    </xf>
    <xf numFmtId="0" fontId="7" fillId="9" borderId="0" xfId="1" applyFont="1" applyFill="1"/>
    <xf numFmtId="0" fontId="7" fillId="9" borderId="0" xfId="1" applyFont="1" applyFill="1" applyAlignment="1">
      <alignment horizontal="left"/>
    </xf>
    <xf numFmtId="0" fontId="10" fillId="0" borderId="0" xfId="1" applyFont="1" applyAlignment="1">
      <alignment vertical="top"/>
    </xf>
    <xf numFmtId="0" fontId="7" fillId="9" borderId="0" xfId="1" applyFont="1" applyFill="1" applyAlignment="1">
      <alignment horizontal="right"/>
    </xf>
    <xf numFmtId="2" fontId="7" fillId="9" borderId="0" xfId="1" applyNumberFormat="1" applyFont="1" applyFill="1" applyAlignment="1">
      <alignment horizontal="left"/>
    </xf>
    <xf numFmtId="2" fontId="7" fillId="0" borderId="0" xfId="1" applyNumberFormat="1" applyFont="1"/>
    <xf numFmtId="0" fontId="9" fillId="0" borderId="0" xfId="1" applyFont="1" applyAlignment="1">
      <alignment horizontal="center" wrapText="1"/>
    </xf>
    <xf numFmtId="0" fontId="9" fillId="9" borderId="0" xfId="1" applyFont="1" applyFill="1" applyAlignment="1">
      <alignment wrapText="1"/>
    </xf>
    <xf numFmtId="0" fontId="7" fillId="9" borderId="0" xfId="1" applyFont="1" applyFill="1" applyAlignment="1">
      <alignment horizontal="right" wrapText="1"/>
    </xf>
    <xf numFmtId="0" fontId="2" fillId="0" borderId="0" xfId="0" applyFont="1"/>
    <xf numFmtId="0" fontId="6" fillId="9" borderId="0" xfId="1" applyFont="1" applyFill="1" applyAlignment="1">
      <alignment wrapText="1"/>
    </xf>
    <xf numFmtId="0" fontId="6" fillId="0" borderId="0" xfId="1" applyFont="1" applyAlignment="1">
      <alignment wrapText="1"/>
    </xf>
    <xf numFmtId="0" fontId="7" fillId="7" borderId="0" xfId="1" applyFont="1" applyFill="1"/>
    <xf numFmtId="0" fontId="3" fillId="0" borderId="0" xfId="1" applyFont="1" applyAlignment="1">
      <alignment vertical="top"/>
    </xf>
    <xf numFmtId="0" fontId="18" fillId="0" borderId="0" xfId="1" applyFont="1" applyAlignment="1">
      <alignment horizontal="center" vertical="top"/>
    </xf>
    <xf numFmtId="0" fontId="19" fillId="0" borderId="0" xfId="1" applyFont="1" applyAlignment="1">
      <alignment vertical="top"/>
    </xf>
    <xf numFmtId="0" fontId="7" fillId="7" borderId="0" xfId="1" applyFont="1" applyFill="1" applyAlignment="1">
      <alignment vertical="top"/>
    </xf>
    <xf numFmtId="0" fontId="10" fillId="7" borderId="0" xfId="1" applyFont="1" applyFill="1" applyAlignment="1">
      <alignment vertical="top"/>
    </xf>
    <xf numFmtId="0" fontId="7" fillId="7" borderId="0" xfId="1" applyFont="1" applyFill="1" applyAlignment="1">
      <alignment vertical="top" wrapText="1"/>
    </xf>
    <xf numFmtId="0" fontId="10" fillId="5" borderId="0" xfId="1" applyFont="1" applyFill="1" applyAlignment="1">
      <alignment vertical="top"/>
    </xf>
    <xf numFmtId="0" fontId="7" fillId="5" borderId="0" xfId="1" applyFont="1" applyFill="1" applyAlignment="1">
      <alignment vertical="top" wrapText="1"/>
    </xf>
    <xf numFmtId="0" fontId="20" fillId="0" borderId="0" xfId="1" applyFont="1" applyAlignment="1">
      <alignment vertical="top" wrapText="1"/>
    </xf>
    <xf numFmtId="0" fontId="7" fillId="11" borderId="0" xfId="1" applyFont="1" applyFill="1" applyAlignment="1">
      <alignment vertical="top"/>
    </xf>
    <xf numFmtId="0" fontId="10" fillId="11" borderId="0" xfId="1" applyFont="1" applyFill="1" applyAlignment="1">
      <alignment vertical="top"/>
    </xf>
    <xf numFmtId="0" fontId="20" fillId="7" borderId="0" xfId="1" applyFont="1" applyFill="1" applyAlignment="1">
      <alignment vertical="top" wrapText="1"/>
    </xf>
    <xf numFmtId="0" fontId="9" fillId="7" borderId="0" xfId="1" applyFont="1" applyFill="1" applyAlignment="1">
      <alignment vertical="top"/>
    </xf>
    <xf numFmtId="2" fontId="18" fillId="0" borderId="0" xfId="1" applyNumberFormat="1" applyFont="1" applyAlignment="1">
      <alignment horizontal="center" vertical="top"/>
    </xf>
    <xf numFmtId="0" fontId="7" fillId="5" borderId="0" xfId="1" applyFont="1" applyFill="1" applyAlignment="1">
      <alignment vertical="top"/>
    </xf>
    <xf numFmtId="0" fontId="7" fillId="5" borderId="0" xfId="1" applyFont="1" applyFill="1" applyAlignment="1">
      <alignment horizontal="center" vertical="top"/>
    </xf>
    <xf numFmtId="0" fontId="20" fillId="5" borderId="0" xfId="1" applyFont="1" applyFill="1" applyAlignment="1">
      <alignment vertical="top" wrapText="1"/>
    </xf>
    <xf numFmtId="0" fontId="6" fillId="12" borderId="0" xfId="1" applyFont="1" applyFill="1" applyAlignment="1">
      <alignment vertical="top"/>
    </xf>
    <xf numFmtId="0" fontId="7" fillId="12" borderId="0" xfId="1" applyFont="1" applyFill="1" applyAlignment="1">
      <alignment vertical="top"/>
    </xf>
    <xf numFmtId="0" fontId="7" fillId="12" borderId="0" xfId="1" applyFont="1" applyFill="1" applyAlignment="1">
      <alignment vertical="top" wrapText="1"/>
    </xf>
    <xf numFmtId="0" fontId="21" fillId="0" borderId="0" xfId="1" applyFont="1" applyAlignment="1">
      <alignment vertical="top"/>
    </xf>
    <xf numFmtId="0" fontId="22" fillId="0" borderId="0" xfId="1" applyFont="1" applyAlignment="1">
      <alignment vertical="top"/>
    </xf>
    <xf numFmtId="0" fontId="9" fillId="0" borderId="0" xfId="1" applyFont="1" applyAlignment="1">
      <alignment vertical="top"/>
    </xf>
    <xf numFmtId="0" fontId="9" fillId="0" borderId="0" xfId="1" applyFont="1" applyAlignment="1">
      <alignment horizontal="center" vertical="top"/>
    </xf>
    <xf numFmtId="0" fontId="23" fillId="0" borderId="0" xfId="1" applyFont="1" applyAlignment="1">
      <alignment vertical="top"/>
    </xf>
    <xf numFmtId="9" fontId="9" fillId="0" borderId="0" xfId="1" applyNumberFormat="1" applyFont="1" applyAlignment="1">
      <alignment vertical="top"/>
    </xf>
    <xf numFmtId="9" fontId="7" fillId="0" borderId="0" xfId="1" applyNumberFormat="1" applyFont="1" applyAlignment="1">
      <alignment vertical="top"/>
    </xf>
    <xf numFmtId="0" fontId="9" fillId="11" borderId="0" xfId="1" applyFont="1" applyFill="1" applyAlignment="1">
      <alignment vertical="top"/>
    </xf>
    <xf numFmtId="2" fontId="6" fillId="0" borderId="0" xfId="3" applyNumberFormat="1" applyFont="1" applyAlignment="1">
      <alignment horizontal="center" vertical="top"/>
    </xf>
    <xf numFmtId="0" fontId="10" fillId="0" borderId="0" xfId="3" applyFont="1" applyAlignment="1">
      <alignment vertical="top"/>
    </xf>
    <xf numFmtId="0" fontId="7" fillId="0" borderId="0" xfId="3" applyFont="1" applyAlignment="1">
      <alignment vertical="top"/>
    </xf>
    <xf numFmtId="0" fontId="9" fillId="0" borderId="0" xfId="3" applyFont="1" applyAlignment="1">
      <alignment vertical="top"/>
    </xf>
    <xf numFmtId="0" fontId="20" fillId="0" borderId="0" xfId="3" applyFont="1" applyAlignment="1">
      <alignment vertical="top" wrapText="1"/>
    </xf>
    <xf numFmtId="0" fontId="10" fillId="0" borderId="0" xfId="3" applyFont="1" applyAlignment="1">
      <alignment vertical="top" wrapText="1"/>
    </xf>
    <xf numFmtId="0" fontId="7" fillId="0" borderId="0" xfId="3" applyFont="1" applyAlignment="1">
      <alignment vertical="top" wrapText="1"/>
    </xf>
    <xf numFmtId="2" fontId="18" fillId="0" borderId="0" xfId="3" applyNumberFormat="1" applyFont="1" applyAlignment="1">
      <alignment horizontal="center" vertical="top"/>
    </xf>
    <xf numFmtId="0" fontId="24" fillId="0" borderId="0" xfId="3" applyFont="1" applyAlignment="1">
      <alignment horizontal="center" vertical="top" wrapText="1"/>
    </xf>
    <xf numFmtId="0" fontId="7" fillId="11" borderId="0" xfId="3" applyFont="1" applyFill="1" applyAlignment="1">
      <alignment horizontal="left" vertical="top"/>
    </xf>
    <xf numFmtId="0" fontId="7" fillId="11" borderId="0" xfId="3" applyFont="1" applyFill="1" applyAlignment="1">
      <alignment horizontal="left" vertical="top" wrapText="1"/>
    </xf>
    <xf numFmtId="0" fontId="18" fillId="0" borderId="0" xfId="1" applyFont="1" applyAlignment="1">
      <alignment vertical="top"/>
    </xf>
    <xf numFmtId="0" fontId="6" fillId="0" borderId="0" xfId="3" applyFont="1" applyAlignment="1">
      <alignment horizontal="left" vertical="top"/>
    </xf>
    <xf numFmtId="2" fontId="9" fillId="0" borderId="0" xfId="3" applyNumberFormat="1" applyFont="1" applyAlignment="1">
      <alignment vertical="top"/>
    </xf>
    <xf numFmtId="0" fontId="7" fillId="0" borderId="0" xfId="3" applyFont="1" applyAlignment="1">
      <alignment horizontal="center" vertical="top"/>
    </xf>
    <xf numFmtId="0" fontId="9" fillId="0" borderId="0" xfId="3" applyFont="1" applyAlignment="1">
      <alignment vertical="top" wrapText="1"/>
    </xf>
    <xf numFmtId="2" fontId="7" fillId="0" borderId="0" xfId="3" applyNumberFormat="1" applyFont="1" applyAlignment="1">
      <alignment vertical="top"/>
    </xf>
    <xf numFmtId="0" fontId="10" fillId="0" borderId="0" xfId="1" applyFont="1" applyAlignment="1">
      <alignment horizontal="center" vertical="top" wrapText="1"/>
    </xf>
    <xf numFmtId="0" fontId="9" fillId="0" borderId="0" xfId="3" applyFont="1" applyAlignment="1">
      <alignment horizontal="center" vertical="top" wrapText="1"/>
    </xf>
    <xf numFmtId="0" fontId="9" fillId="0" borderId="0" xfId="3" applyFont="1" applyAlignment="1">
      <alignment horizontal="left" vertical="top"/>
    </xf>
    <xf numFmtId="0" fontId="7" fillId="11" borderId="0" xfId="1" applyFont="1" applyFill="1" applyAlignment="1">
      <alignment vertical="top" wrapText="1"/>
    </xf>
    <xf numFmtId="2" fontId="4" fillId="0" borderId="0" xfId="1" applyNumberFormat="1" applyFont="1" applyAlignment="1">
      <alignment vertical="top"/>
    </xf>
    <xf numFmtId="0" fontId="17" fillId="0" borderId="0" xfId="1" applyFont="1" applyAlignment="1">
      <alignment vertical="top"/>
    </xf>
    <xf numFmtId="2" fontId="25" fillId="0" borderId="0" xfId="1" applyNumberFormat="1" applyFont="1" applyAlignment="1">
      <alignment horizontal="left" vertical="top"/>
    </xf>
    <xf numFmtId="2" fontId="23" fillId="0" borderId="0" xfId="1" applyNumberFormat="1" applyFont="1" applyAlignment="1">
      <alignment horizontal="center" vertical="top"/>
    </xf>
    <xf numFmtId="0" fontId="9" fillId="5" borderId="0" xfId="1" applyFont="1" applyFill="1" applyAlignment="1">
      <alignment vertical="top"/>
    </xf>
    <xf numFmtId="0" fontId="9" fillId="5" borderId="0" xfId="1" applyFont="1" applyFill="1" applyAlignment="1">
      <alignment horizontal="center" vertical="top"/>
    </xf>
    <xf numFmtId="0" fontId="9" fillId="8" borderId="0" xfId="1" applyFont="1" applyFill="1" applyAlignment="1">
      <alignment vertical="top"/>
    </xf>
    <xf numFmtId="2" fontId="6" fillId="0" borderId="0" xfId="1" applyNumberFormat="1" applyFont="1" applyAlignment="1">
      <alignment horizontal="center" wrapText="1"/>
    </xf>
    <xf numFmtId="0" fontId="9" fillId="0" borderId="0" xfId="1" applyFont="1" applyAlignment="1">
      <alignment horizontal="left"/>
    </xf>
    <xf numFmtId="0" fontId="17" fillId="0" borderId="0" xfId="1" applyFont="1" applyAlignment="1">
      <alignment horizontal="center" wrapText="1"/>
    </xf>
    <xf numFmtId="0" fontId="17" fillId="0" borderId="0" xfId="1" applyFont="1" applyAlignment="1">
      <alignment wrapText="1"/>
    </xf>
    <xf numFmtId="2" fontId="7" fillId="0" borderId="0" xfId="1" applyNumberFormat="1" applyFont="1" applyAlignment="1">
      <alignment horizontal="left"/>
    </xf>
    <xf numFmtId="0" fontId="7" fillId="0" borderId="0" xfId="1" applyFont="1" applyAlignment="1">
      <alignment horizontal="left"/>
    </xf>
    <xf numFmtId="0" fontId="7" fillId="0" borderId="0" xfId="1" applyFont="1" applyAlignment="1">
      <alignment horizontal="right" vertical="top" wrapText="1"/>
    </xf>
    <xf numFmtId="2" fontId="7" fillId="0" borderId="0" xfId="1" applyNumberFormat="1" applyFont="1" applyAlignment="1">
      <alignment horizontal="center" wrapText="1"/>
    </xf>
    <xf numFmtId="0" fontId="7" fillId="0" borderId="0" xfId="1" applyFont="1" applyAlignment="1">
      <alignment horizontal="center"/>
    </xf>
    <xf numFmtId="2" fontId="13" fillId="0" borderId="0" xfId="1" applyNumberFormat="1" applyFont="1" applyAlignment="1">
      <alignment horizontal="right" vertical="top"/>
    </xf>
    <xf numFmtId="2" fontId="13" fillId="0" borderId="0" xfId="1" applyNumberFormat="1" applyFont="1" applyAlignment="1">
      <alignment horizontal="left" vertical="top"/>
    </xf>
    <xf numFmtId="0" fontId="13" fillId="0" borderId="0" xfId="1" applyFont="1" applyAlignment="1">
      <alignment horizontal="right" wrapText="1"/>
    </xf>
    <xf numFmtId="2" fontId="7" fillId="0" borderId="0" xfId="1" applyNumberFormat="1" applyFont="1" applyAlignment="1">
      <alignment horizontal="right" vertical="top"/>
    </xf>
    <xf numFmtId="2" fontId="7" fillId="0" borderId="0" xfId="1" applyNumberFormat="1" applyFont="1" applyAlignment="1">
      <alignment wrapText="1"/>
    </xf>
    <xf numFmtId="0" fontId="7" fillId="5" borderId="0" xfId="1" applyFont="1" applyFill="1"/>
    <xf numFmtId="2" fontId="7" fillId="5" borderId="0" xfId="1" applyNumberFormat="1" applyFont="1" applyFill="1" applyAlignment="1">
      <alignment horizontal="right" vertical="top"/>
    </xf>
    <xf numFmtId="2" fontId="7" fillId="5" borderId="0" xfId="1" applyNumberFormat="1" applyFont="1" applyFill="1"/>
    <xf numFmtId="0" fontId="7" fillId="5" borderId="0" xfId="1" applyFont="1" applyFill="1" applyAlignment="1">
      <alignment wrapText="1"/>
    </xf>
    <xf numFmtId="0" fontId="7" fillId="7" borderId="0" xfId="1" applyFont="1" applyFill="1" applyAlignment="1">
      <alignment horizontal="center" vertical="top"/>
    </xf>
    <xf numFmtId="0" fontId="26" fillId="0" borderId="0" xfId="1" applyFont="1" applyAlignment="1">
      <alignment vertical="top"/>
    </xf>
    <xf numFmtId="0" fontId="3" fillId="0" borderId="0" xfId="1" applyFont="1"/>
    <xf numFmtId="0" fontId="10" fillId="0" borderId="0" xfId="1" applyFont="1"/>
    <xf numFmtId="2" fontId="19" fillId="0" borderId="0" xfId="1" applyNumberFormat="1" applyFont="1"/>
    <xf numFmtId="0" fontId="23" fillId="0" borderId="0" xfId="1" applyFont="1"/>
    <xf numFmtId="0" fontId="27" fillId="0" borderId="0" xfId="1" applyFont="1"/>
    <xf numFmtId="2" fontId="23" fillId="0" borderId="0" xfId="1" applyNumberFormat="1" applyFont="1"/>
    <xf numFmtId="2" fontId="18" fillId="0" borderId="0" xfId="1" applyNumberFormat="1" applyFont="1" applyAlignment="1">
      <alignment horizontal="center" vertical="center"/>
    </xf>
    <xf numFmtId="0" fontId="18" fillId="0" borderId="0" xfId="1" applyFont="1"/>
    <xf numFmtId="2" fontId="10" fillId="0" borderId="0" xfId="1" applyNumberFormat="1" applyFont="1"/>
    <xf numFmtId="0" fontId="28" fillId="0" borderId="0" xfId="1" applyFont="1"/>
    <xf numFmtId="0" fontId="7" fillId="8" borderId="0" xfId="1" applyFont="1" applyFill="1" applyAlignment="1">
      <alignment vertical="top" wrapText="1"/>
    </xf>
    <xf numFmtId="2" fontId="18" fillId="0" borderId="0" xfId="1" applyNumberFormat="1" applyFont="1" applyAlignment="1">
      <alignment horizontal="center"/>
    </xf>
    <xf numFmtId="0" fontId="10" fillId="8" borderId="0" xfId="1" applyFont="1" applyFill="1" applyAlignment="1">
      <alignment horizontal="left"/>
    </xf>
    <xf numFmtId="0" fontId="10" fillId="0" borderId="0" xfId="1" applyFont="1" applyAlignment="1">
      <alignment horizontal="left"/>
    </xf>
    <xf numFmtId="0" fontId="10" fillId="7" borderId="0" xfId="1" applyFont="1" applyFill="1"/>
    <xf numFmtId="0" fontId="27" fillId="7" borderId="0" xfId="1" applyFont="1" applyFill="1"/>
    <xf numFmtId="0" fontId="9" fillId="0" borderId="0" xfId="1" applyFont="1" applyAlignment="1">
      <alignment horizontal="center"/>
    </xf>
    <xf numFmtId="0" fontId="9" fillId="0" borderId="0" xfId="1" applyFont="1"/>
    <xf numFmtId="2" fontId="6" fillId="0" borderId="0" xfId="1" applyNumberFormat="1" applyFont="1" applyAlignment="1">
      <alignment horizontal="center"/>
    </xf>
    <xf numFmtId="2" fontId="6" fillId="0" borderId="0" xfId="1" applyNumberFormat="1" applyFont="1" applyAlignment="1">
      <alignment horizontal="center" vertical="center"/>
    </xf>
    <xf numFmtId="2" fontId="23" fillId="0" borderId="0" xfId="1" applyNumberFormat="1" applyFont="1" applyAlignment="1">
      <alignment horizontal="center"/>
    </xf>
    <xf numFmtId="0" fontId="9" fillId="8" borderId="0" xfId="1" applyFont="1" applyFill="1" applyAlignment="1">
      <alignment horizontal="left" vertical="top"/>
    </xf>
    <xf numFmtId="2" fontId="23" fillId="0" borderId="0" xfId="1" applyNumberFormat="1" applyFont="1" applyAlignment="1">
      <alignment horizontal="left"/>
    </xf>
    <xf numFmtId="0" fontId="10" fillId="11" borderId="0" xfId="1" applyFont="1" applyFill="1"/>
    <xf numFmtId="0" fontId="18" fillId="11" borderId="0" xfId="1" applyFont="1" applyFill="1"/>
    <xf numFmtId="0" fontId="27" fillId="11" borderId="0" xfId="1" applyFont="1" applyFill="1"/>
    <xf numFmtId="0" fontId="20" fillId="0" borderId="0" xfId="0" applyFont="1"/>
    <xf numFmtId="0" fontId="9" fillId="0" borderId="0" xfId="0" applyFont="1" applyAlignment="1">
      <alignment horizontal="left" vertical="center" wrapText="1"/>
    </xf>
    <xf numFmtId="0" fontId="7" fillId="8" borderId="0" xfId="1" applyFont="1" applyFill="1" applyAlignment="1">
      <alignment horizontal="left" vertical="top"/>
    </xf>
    <xf numFmtId="2" fontId="7" fillId="0" borderId="0" xfId="1" applyNumberFormat="1" applyFont="1" applyAlignment="1">
      <alignment horizontal="center" vertical="center"/>
    </xf>
    <xf numFmtId="2" fontId="18" fillId="7" borderId="0" xfId="1" applyNumberFormat="1" applyFont="1" applyFill="1" applyAlignment="1">
      <alignment horizontal="center"/>
    </xf>
    <xf numFmtId="0" fontId="10" fillId="8" borderId="0" xfId="1" applyFont="1" applyFill="1"/>
    <xf numFmtId="0" fontId="7" fillId="8" borderId="0" xfId="1" applyFont="1" applyFill="1"/>
    <xf numFmtId="0" fontId="18" fillId="7" borderId="0" xfId="1" applyFont="1" applyFill="1"/>
    <xf numFmtId="0" fontId="10" fillId="0" borderId="0" xfId="1" applyFont="1" applyAlignment="1">
      <alignment horizontal="center" vertical="center"/>
    </xf>
    <xf numFmtId="2" fontId="10" fillId="0" borderId="0" xfId="1" applyNumberFormat="1" applyFont="1" applyAlignment="1">
      <alignment horizontal="center" vertical="center"/>
    </xf>
    <xf numFmtId="0" fontId="10" fillId="0" borderId="0" xfId="1" applyFont="1" applyAlignment="1">
      <alignment vertical="center"/>
    </xf>
    <xf numFmtId="0" fontId="10" fillId="0" borderId="0" xfId="1" applyFont="1" applyAlignment="1">
      <alignment horizontal="right"/>
    </xf>
    <xf numFmtId="2" fontId="30" fillId="0" borderId="0" xfId="1" applyNumberFormat="1" applyFont="1" applyAlignment="1">
      <alignment vertical="top"/>
    </xf>
    <xf numFmtId="0" fontId="31" fillId="0" borderId="0" xfId="1" applyFont="1" applyAlignment="1">
      <alignment vertical="top"/>
    </xf>
    <xf numFmtId="2" fontId="19" fillId="0" borderId="0" xfId="1" applyNumberFormat="1" applyFont="1" applyAlignment="1">
      <alignment vertical="top"/>
    </xf>
    <xf numFmtId="2" fontId="6" fillId="0" borderId="0" xfId="1" applyNumberFormat="1" applyFont="1" applyAlignment="1">
      <alignment vertical="top"/>
    </xf>
    <xf numFmtId="0" fontId="9" fillId="0" borderId="0" xfId="1" applyFont="1" applyAlignment="1">
      <alignment horizontal="center" vertical="top" wrapText="1"/>
    </xf>
    <xf numFmtId="0" fontId="10" fillId="0" borderId="0" xfId="1" applyFont="1" applyAlignment="1">
      <alignment horizontal="left" vertical="top"/>
    </xf>
    <xf numFmtId="0" fontId="10" fillId="7" borderId="0" xfId="1" applyFont="1" applyFill="1" applyAlignment="1">
      <alignment horizontal="left" vertical="top"/>
    </xf>
    <xf numFmtId="0" fontId="7" fillId="5" borderId="0" xfId="1" applyFont="1" applyFill="1" applyAlignment="1">
      <alignment horizontal="center" vertical="top" wrapText="1"/>
    </xf>
    <xf numFmtId="0" fontId="10" fillId="5" borderId="0" xfId="1" applyFont="1" applyFill="1" applyAlignment="1">
      <alignment vertical="top" wrapText="1"/>
    </xf>
    <xf numFmtId="0" fontId="10" fillId="0" borderId="2" xfId="1" applyFont="1" applyBorder="1" applyAlignment="1">
      <alignment vertical="top"/>
    </xf>
    <xf numFmtId="0" fontId="10" fillId="0" borderId="14" xfId="1" applyFont="1" applyBorder="1" applyAlignment="1">
      <alignment vertical="top"/>
    </xf>
    <xf numFmtId="0" fontId="7" fillId="12" borderId="0" xfId="1" applyFont="1" applyFill="1" applyAlignment="1">
      <alignment horizontal="left" vertical="top"/>
    </xf>
    <xf numFmtId="0" fontId="10" fillId="12" borderId="0" xfId="1" applyFont="1" applyFill="1" applyAlignment="1">
      <alignment horizontal="center" vertical="top" wrapText="1"/>
    </xf>
    <xf numFmtId="0" fontId="10" fillId="12" borderId="0" xfId="1" applyFont="1" applyFill="1" applyAlignment="1">
      <alignment vertical="top"/>
    </xf>
    <xf numFmtId="0" fontId="31" fillId="0" borderId="0" xfId="1" applyFont="1" applyAlignment="1">
      <alignment horizontal="center" vertical="top"/>
    </xf>
    <xf numFmtId="0" fontId="7" fillId="11" borderId="0" xfId="1" applyFont="1" applyFill="1" applyAlignment="1">
      <alignment horizontal="left" vertical="top"/>
    </xf>
    <xf numFmtId="0" fontId="10" fillId="11" borderId="0" xfId="1" applyFont="1" applyFill="1" applyAlignment="1">
      <alignment horizontal="center" vertical="top" wrapText="1"/>
    </xf>
    <xf numFmtId="0" fontId="10" fillId="11" borderId="0" xfId="1" applyFont="1" applyFill="1" applyAlignment="1">
      <alignment horizontal="left" vertical="top" wrapText="1"/>
    </xf>
    <xf numFmtId="2" fontId="18" fillId="0" borderId="0" xfId="1" applyNumberFormat="1" applyFont="1" applyAlignment="1">
      <alignment horizontal="right" vertical="top" wrapText="1"/>
    </xf>
    <xf numFmtId="0" fontId="18" fillId="0" borderId="0" xfId="1" applyFont="1" applyAlignment="1">
      <alignment horizontal="right" vertical="top" wrapText="1"/>
    </xf>
    <xf numFmtId="0" fontId="10" fillId="11" borderId="0" xfId="1" applyFont="1" applyFill="1" applyAlignment="1">
      <alignment vertical="top" wrapText="1"/>
    </xf>
    <xf numFmtId="2" fontId="6" fillId="0" borderId="0" xfId="1" applyNumberFormat="1" applyFont="1" applyAlignment="1">
      <alignment horizontal="right" vertical="top" wrapText="1"/>
    </xf>
    <xf numFmtId="0" fontId="6" fillId="7" borderId="0" xfId="1" applyFont="1" applyFill="1" applyAlignment="1">
      <alignment horizontal="left" vertical="top"/>
    </xf>
    <xf numFmtId="0" fontId="18" fillId="14" borderId="0" xfId="1" applyFont="1" applyFill="1" applyAlignment="1">
      <alignment horizontal="center" vertical="top"/>
    </xf>
    <xf numFmtId="0" fontId="18" fillId="7" borderId="0" xfId="1" applyFont="1" applyFill="1" applyAlignment="1">
      <alignment vertical="top"/>
    </xf>
    <xf numFmtId="0" fontId="10" fillId="14" borderId="0" xfId="1" applyFont="1" applyFill="1" applyAlignment="1">
      <alignment horizontal="center" vertical="top"/>
    </xf>
    <xf numFmtId="0" fontId="3" fillId="14" borderId="0" xfId="1" applyFont="1" applyFill="1" applyAlignment="1">
      <alignment vertical="top"/>
    </xf>
    <xf numFmtId="0" fontId="10" fillId="0" borderId="1" xfId="1" applyFont="1" applyBorder="1" applyAlignment="1">
      <alignment vertical="top" wrapText="1"/>
    </xf>
    <xf numFmtId="0" fontId="10" fillId="14" borderId="0" xfId="1" applyFont="1" applyFill="1" applyAlignment="1">
      <alignment vertical="top"/>
    </xf>
    <xf numFmtId="0" fontId="32" fillId="0" borderId="0" xfId="1" applyFont="1" applyAlignment="1">
      <alignment vertical="top"/>
    </xf>
    <xf numFmtId="0" fontId="16" fillId="0" borderId="0" xfId="1" applyFont="1" applyAlignment="1">
      <alignment horizontal="left" vertical="top"/>
    </xf>
    <xf numFmtId="2" fontId="4" fillId="7" borderId="0" xfId="1" applyNumberFormat="1" applyFont="1" applyFill="1" applyAlignment="1">
      <alignment horizontal="left" vertical="top" wrapText="1"/>
    </xf>
    <xf numFmtId="2" fontId="24" fillId="0" borderId="0" xfId="1" applyNumberFormat="1" applyFont="1" applyAlignment="1">
      <alignment horizontal="center" vertical="top"/>
    </xf>
    <xf numFmtId="2" fontId="33" fillId="0" borderId="0" xfId="1" applyNumberFormat="1" applyFont="1" applyAlignment="1">
      <alignment horizontal="left" vertical="top"/>
    </xf>
    <xf numFmtId="0" fontId="9" fillId="0" borderId="0" xfId="1" applyFont="1" applyAlignment="1">
      <alignment horizontal="left" vertical="top"/>
    </xf>
    <xf numFmtId="0" fontId="7" fillId="7" borderId="0" xfId="1" applyFont="1" applyFill="1" applyAlignment="1">
      <alignment horizontal="left" vertical="top"/>
    </xf>
    <xf numFmtId="0" fontId="3" fillId="7" borderId="0" xfId="1" applyFont="1" applyFill="1" applyAlignment="1">
      <alignment horizontal="left" vertical="top" wrapText="1"/>
    </xf>
    <xf numFmtId="0" fontId="11" fillId="7" borderId="0" xfId="1" applyFont="1" applyFill="1" applyAlignment="1">
      <alignment horizontal="left" vertical="top"/>
    </xf>
    <xf numFmtId="0" fontId="16" fillId="7" borderId="0" xfId="1" applyFont="1" applyFill="1" applyAlignment="1">
      <alignment horizontal="left" vertical="top" wrapText="1"/>
    </xf>
    <xf numFmtId="0" fontId="10" fillId="5" borderId="0" xfId="1" applyFont="1" applyFill="1" applyAlignment="1">
      <alignment horizontal="left" vertical="top"/>
    </xf>
    <xf numFmtId="0" fontId="3" fillId="7" borderId="0" xfId="1" applyFont="1" applyFill="1" applyAlignment="1">
      <alignment horizontal="center" vertical="top" wrapText="1"/>
    </xf>
    <xf numFmtId="2" fontId="9" fillId="0" borderId="0" xfId="1" applyNumberFormat="1" applyFont="1" applyAlignment="1">
      <alignment horizontal="left" vertical="top"/>
    </xf>
    <xf numFmtId="164" fontId="9" fillId="0" borderId="0" xfId="1" applyNumberFormat="1" applyFont="1" applyAlignment="1">
      <alignment horizontal="left" vertical="top"/>
    </xf>
    <xf numFmtId="0" fontId="3" fillId="7" borderId="0" xfId="1" applyFont="1" applyFill="1" applyAlignment="1">
      <alignment horizontal="left" vertical="top"/>
    </xf>
    <xf numFmtId="0" fontId="3" fillId="0" borderId="0" xfId="1" applyFont="1" applyAlignment="1">
      <alignment horizontal="left" vertical="top"/>
    </xf>
    <xf numFmtId="0" fontId="34" fillId="0" borderId="0" xfId="0" applyFont="1"/>
    <xf numFmtId="0" fontId="35" fillId="0" borderId="0" xfId="0" applyFont="1"/>
    <xf numFmtId="0" fontId="7" fillId="8" borderId="0" xfId="1" applyFont="1" applyFill="1" applyAlignment="1">
      <alignment vertical="top"/>
    </xf>
    <xf numFmtId="0" fontId="4" fillId="0" borderId="0" xfId="1" applyFont="1"/>
    <xf numFmtId="0" fontId="7" fillId="0" borderId="2" xfId="1" applyFont="1" applyBorder="1"/>
    <xf numFmtId="0" fontId="7" fillId="0" borderId="14" xfId="1" applyFont="1" applyBorder="1"/>
    <xf numFmtId="0" fontId="10" fillId="5" borderId="0" xfId="1" applyFont="1" applyFill="1" applyAlignment="1">
      <alignment vertical="center"/>
    </xf>
    <xf numFmtId="0" fontId="10" fillId="5" borderId="0" xfId="1" applyFont="1" applyFill="1" applyAlignment="1">
      <alignment wrapText="1"/>
    </xf>
    <xf numFmtId="0" fontId="10" fillId="5" borderId="0" xfId="1" applyFont="1" applyFill="1"/>
    <xf numFmtId="0" fontId="7" fillId="0" borderId="0" xfId="1" applyFont="1" applyAlignment="1">
      <alignment vertical="top"/>
    </xf>
    <xf numFmtId="0" fontId="3" fillId="0" borderId="0" xfId="1" applyFont="1" applyAlignment="1">
      <alignment horizontal="center" vertical="top" wrapText="1"/>
    </xf>
    <xf numFmtId="0" fontId="7" fillId="7" borderId="0" xfId="1" applyFont="1" applyFill="1" applyAlignment="1">
      <alignment vertical="center"/>
    </xf>
    <xf numFmtId="0" fontId="6" fillId="7" borderId="0" xfId="1" applyFont="1" applyFill="1" applyAlignment="1">
      <alignment vertical="top"/>
    </xf>
    <xf numFmtId="0" fontId="7" fillId="0" borderId="0" xfId="1" applyFont="1" applyAlignment="1">
      <alignment vertical="center"/>
    </xf>
    <xf numFmtId="0" fontId="13" fillId="0" borderId="0" xfId="1" applyFont="1" applyAlignment="1">
      <alignment horizontal="left" vertical="top"/>
    </xf>
    <xf numFmtId="0" fontId="19" fillId="0" borderId="0" xfId="1" applyFont="1" applyAlignment="1">
      <alignment vertical="center"/>
    </xf>
    <xf numFmtId="0" fontId="10" fillId="0" borderId="0" xfId="1" applyFont="1" applyAlignment="1">
      <alignment vertical="center" wrapText="1"/>
    </xf>
    <xf numFmtId="0" fontId="10" fillId="0" borderId="0" xfId="1" applyFont="1" applyAlignment="1">
      <alignment wrapText="1"/>
    </xf>
    <xf numFmtId="0" fontId="6" fillId="0" borderId="0" xfId="1" applyFont="1"/>
    <xf numFmtId="0" fontId="18" fillId="0" borderId="0" xfId="1" applyFont="1" applyAlignment="1">
      <alignment horizontal="center" wrapText="1"/>
    </xf>
    <xf numFmtId="0" fontId="10" fillId="15" borderId="1" xfId="1" applyFont="1" applyFill="1" applyBorder="1" applyAlignment="1">
      <alignment wrapText="1"/>
    </xf>
    <xf numFmtId="0" fontId="10" fillId="0" borderId="1" xfId="1" applyFont="1" applyBorder="1" applyAlignment="1">
      <alignment wrapText="1"/>
    </xf>
    <xf numFmtId="0" fontId="18" fillId="0" borderId="1" xfId="1" applyFont="1" applyBorder="1" applyAlignment="1">
      <alignment horizontal="center" wrapText="1"/>
    </xf>
    <xf numFmtId="0" fontId="10" fillId="11" borderId="0" xfId="1" applyFont="1" applyFill="1" applyAlignment="1">
      <alignment horizontal="left" vertical="top"/>
    </xf>
    <xf numFmtId="0" fontId="8" fillId="0" borderId="0" xfId="1" applyFont="1"/>
    <xf numFmtId="0" fontId="10" fillId="0" borderId="2" xfId="1" applyFont="1" applyBorder="1" applyAlignment="1">
      <alignment wrapText="1"/>
    </xf>
    <xf numFmtId="0" fontId="10" fillId="0" borderId="11" xfId="1" applyFont="1" applyBorder="1" applyAlignment="1">
      <alignment wrapText="1"/>
    </xf>
    <xf numFmtId="0" fontId="10" fillId="0" borderId="14" xfId="1" applyFont="1" applyBorder="1" applyAlignment="1">
      <alignment wrapText="1"/>
    </xf>
    <xf numFmtId="0" fontId="12" fillId="5" borderId="0" xfId="0" applyFont="1" applyFill="1"/>
    <xf numFmtId="0" fontId="8" fillId="0" borderId="0" xfId="0" applyFont="1"/>
    <xf numFmtId="0" fontId="37" fillId="0" borderId="0" xfId="0" applyFont="1"/>
    <xf numFmtId="0" fontId="37" fillId="0" borderId="0" xfId="0" applyFont="1" applyAlignment="1">
      <alignment horizontal="center"/>
    </xf>
    <xf numFmtId="0" fontId="12" fillId="0" borderId="0" xfId="0" applyFont="1"/>
    <xf numFmtId="0" fontId="38" fillId="0" borderId="0" xfId="1" applyFont="1" applyAlignment="1">
      <alignment vertical="center"/>
    </xf>
    <xf numFmtId="0" fontId="7" fillId="0" borderId="0" xfId="1" applyFont="1" applyAlignment="1">
      <alignment horizontal="left" vertical="center"/>
    </xf>
    <xf numFmtId="0" fontId="6" fillId="0" borderId="0" xfId="1" applyFont="1" applyAlignment="1">
      <alignment horizontal="center" wrapText="1"/>
    </xf>
    <xf numFmtId="0" fontId="7" fillId="7" borderId="0" xfId="1" applyFont="1" applyFill="1" applyAlignment="1">
      <alignment wrapText="1"/>
    </xf>
    <xf numFmtId="0" fontId="10" fillId="7" borderId="0" xfId="1" applyFont="1" applyFill="1" applyAlignment="1">
      <alignment horizontal="left"/>
    </xf>
    <xf numFmtId="0" fontId="7" fillId="0" borderId="0" xfId="1" applyFont="1" applyAlignment="1">
      <alignment vertical="center" wrapText="1"/>
    </xf>
    <xf numFmtId="0" fontId="6" fillId="7" borderId="0" xfId="1" applyFont="1" applyFill="1" applyAlignment="1">
      <alignment vertical="top" wrapText="1"/>
    </xf>
    <xf numFmtId="0" fontId="18" fillId="7" borderId="0" xfId="1" applyFont="1" applyFill="1" applyAlignment="1">
      <alignment horizontal="center" wrapText="1"/>
    </xf>
    <xf numFmtId="0" fontId="6" fillId="7" borderId="0" xfId="1" applyFont="1" applyFill="1" applyAlignment="1">
      <alignment horizontal="center" wrapText="1"/>
    </xf>
    <xf numFmtId="0" fontId="10" fillId="7" borderId="0" xfId="1" applyFont="1" applyFill="1" applyAlignment="1">
      <alignment horizontal="center" wrapText="1"/>
    </xf>
    <xf numFmtId="0" fontId="10" fillId="7" borderId="0" xfId="1" applyFont="1" applyFill="1" applyAlignment="1">
      <alignment wrapText="1"/>
    </xf>
    <xf numFmtId="0" fontId="10" fillId="7" borderId="0" xfId="1" applyFont="1" applyFill="1" applyAlignment="1">
      <alignment vertical="center"/>
    </xf>
    <xf numFmtId="0" fontId="10" fillId="7" borderId="0" xfId="1" applyFont="1" applyFill="1" applyAlignment="1">
      <alignment horizontal="left" vertical="center"/>
    </xf>
    <xf numFmtId="0" fontId="7" fillId="7" borderId="0" xfId="1" applyFont="1" applyFill="1" applyAlignment="1">
      <alignment horizontal="center" wrapText="1"/>
    </xf>
    <xf numFmtId="0" fontId="10" fillId="0" borderId="0" xfId="1" applyFont="1" applyAlignment="1">
      <alignment horizontal="center" wrapText="1"/>
    </xf>
    <xf numFmtId="0" fontId="10" fillId="0" borderId="0" xfId="1" applyFont="1" applyAlignment="1">
      <alignment horizontal="center" vertical="center" wrapText="1"/>
    </xf>
    <xf numFmtId="0" fontId="20" fillId="0" borderId="0" xfId="1" applyFont="1"/>
    <xf numFmtId="0" fontId="18" fillId="0" borderId="0" xfId="1" applyFont="1" applyAlignment="1">
      <alignment horizontal="right" wrapText="1"/>
    </xf>
    <xf numFmtId="0" fontId="18" fillId="0" borderId="0" xfId="1" applyFont="1" applyAlignment="1">
      <alignment vertical="center"/>
    </xf>
    <xf numFmtId="0" fontId="18" fillId="0" borderId="0" xfId="1" applyFont="1" applyAlignment="1">
      <alignment vertical="center" wrapText="1"/>
    </xf>
    <xf numFmtId="0" fontId="7" fillId="0" borderId="0" xfId="0" applyFont="1"/>
    <xf numFmtId="0" fontId="39" fillId="0" borderId="0" xfId="0" applyFont="1"/>
    <xf numFmtId="0" fontId="39" fillId="0" borderId="0" xfId="0" applyFont="1" applyAlignment="1">
      <alignment horizontal="left" wrapText="1"/>
    </xf>
    <xf numFmtId="0" fontId="39" fillId="0" borderId="0" xfId="0" applyFont="1" applyAlignment="1">
      <alignment horizontal="left" vertical="top" wrapText="1"/>
    </xf>
    <xf numFmtId="0" fontId="40" fillId="0" borderId="0" xfId="0" applyFont="1"/>
    <xf numFmtId="0" fontId="21" fillId="0" borderId="0" xfId="0" applyFont="1"/>
    <xf numFmtId="0" fontId="41" fillId="0" borderId="0" xfId="0" applyFont="1" applyAlignment="1">
      <alignment horizontal="left" vertical="top" wrapText="1"/>
    </xf>
    <xf numFmtId="0" fontId="7" fillId="7" borderId="0" xfId="1" applyFont="1" applyFill="1" applyAlignment="1">
      <alignment horizontal="left"/>
    </xf>
    <xf numFmtId="0" fontId="10" fillId="7" borderId="0" xfId="1" applyFont="1" applyFill="1" applyAlignment="1">
      <alignment horizontal="center" vertical="center" wrapText="1"/>
    </xf>
    <xf numFmtId="0" fontId="10" fillId="0" borderId="0" xfId="0" applyFont="1"/>
    <xf numFmtId="2" fontId="4" fillId="0" borderId="0" xfId="1" applyNumberFormat="1" applyFont="1"/>
    <xf numFmtId="0" fontId="42" fillId="0" borderId="0" xfId="1" applyFont="1"/>
    <xf numFmtId="0" fontId="43" fillId="0" borderId="0" xfId="1" applyFont="1"/>
    <xf numFmtId="2" fontId="43" fillId="0" borderId="0" xfId="1" applyNumberFormat="1" applyFont="1" applyAlignment="1">
      <alignment horizontal="center" vertical="center"/>
    </xf>
    <xf numFmtId="0" fontId="44" fillId="0" borderId="0" xfId="1" applyFont="1"/>
    <xf numFmtId="2" fontId="45" fillId="0" borderId="0" xfId="1" applyNumberFormat="1" applyFont="1" applyAlignment="1">
      <alignment horizontal="center" vertical="center"/>
    </xf>
    <xf numFmtId="0" fontId="46" fillId="0" borderId="0" xfId="1" applyFont="1"/>
    <xf numFmtId="2" fontId="23" fillId="0" borderId="0" xfId="1" applyNumberFormat="1" applyFont="1" applyAlignment="1">
      <alignment horizontal="center" vertical="center"/>
    </xf>
    <xf numFmtId="2" fontId="33" fillId="0" borderId="0" xfId="1" applyNumberFormat="1" applyFont="1" applyAlignment="1">
      <alignment vertical="top"/>
    </xf>
    <xf numFmtId="0" fontId="30" fillId="0" borderId="0" xfId="1" applyFont="1" applyAlignment="1">
      <alignment vertical="top"/>
    </xf>
    <xf numFmtId="0" fontId="4" fillId="0" borderId="0" xfId="1" applyFont="1" applyAlignment="1">
      <alignment vertical="top" wrapText="1"/>
    </xf>
    <xf numFmtId="0" fontId="6" fillId="0" borderId="0" xfId="1" applyFont="1" applyAlignment="1">
      <alignment horizontal="center" vertical="top" wrapText="1"/>
    </xf>
    <xf numFmtId="0" fontId="7" fillId="0" borderId="2" xfId="1" applyFont="1" applyBorder="1" applyAlignment="1">
      <alignment horizontal="center" vertical="top" wrapText="1"/>
    </xf>
    <xf numFmtId="0" fontId="7" fillId="7" borderId="0" xfId="1" applyFont="1" applyFill="1" applyAlignment="1">
      <alignment horizontal="left" vertical="top" wrapText="1"/>
    </xf>
    <xf numFmtId="0" fontId="6" fillId="8" borderId="0" xfId="1" applyFont="1" applyFill="1" applyAlignment="1">
      <alignment horizontal="center" vertical="top" wrapText="1"/>
    </xf>
    <xf numFmtId="0" fontId="47" fillId="0" borderId="0" xfId="1" applyFont="1" applyAlignment="1">
      <alignment horizontal="center" vertical="top" wrapText="1"/>
    </xf>
    <xf numFmtId="0" fontId="47" fillId="8" borderId="0" xfId="1" applyFont="1" applyFill="1" applyAlignment="1">
      <alignment vertical="top"/>
    </xf>
    <xf numFmtId="0" fontId="47" fillId="0" borderId="0" xfId="1" applyFont="1" applyAlignment="1">
      <alignment vertical="top" wrapText="1"/>
    </xf>
    <xf numFmtId="0" fontId="47" fillId="0" borderId="0" xfId="1" applyFont="1" applyAlignment="1">
      <alignment vertical="top"/>
    </xf>
    <xf numFmtId="2" fontId="7" fillId="0" borderId="0" xfId="1" applyNumberFormat="1" applyFont="1" applyAlignment="1">
      <alignment vertical="top" wrapText="1"/>
    </xf>
    <xf numFmtId="0" fontId="0" fillId="0" borderId="0" xfId="0" applyAlignment="1">
      <alignment horizontal="left"/>
    </xf>
    <xf numFmtId="0" fontId="7" fillId="11" borderId="0" xfId="1" applyFont="1" applyFill="1" applyAlignment="1">
      <alignment horizontal="center" vertical="top" wrapText="1"/>
    </xf>
    <xf numFmtId="2" fontId="18" fillId="0" borderId="0" xfId="1" applyNumberFormat="1" applyFont="1" applyAlignment="1">
      <alignment horizontal="center" vertical="top" wrapText="1"/>
    </xf>
    <xf numFmtId="0" fontId="4" fillId="0" borderId="0" xfId="0" applyFont="1" applyAlignment="1">
      <alignment wrapText="1"/>
    </xf>
    <xf numFmtId="0" fontId="21" fillId="0" borderId="0" xfId="1" applyFont="1" applyAlignment="1">
      <alignment horizontal="center" vertical="top" wrapText="1"/>
    </xf>
    <xf numFmtId="0" fontId="21" fillId="0" borderId="0" xfId="1" applyFont="1" applyAlignment="1">
      <alignment vertical="top" wrapText="1"/>
    </xf>
    <xf numFmtId="0" fontId="13" fillId="0" borderId="0" xfId="1" applyFont="1" applyAlignment="1">
      <alignment vertical="top" wrapText="1"/>
    </xf>
    <xf numFmtId="0" fontId="6" fillId="0" borderId="0" xfId="1" applyFont="1" applyAlignment="1">
      <alignment horizontal="right" vertical="top" wrapText="1"/>
    </xf>
    <xf numFmtId="2" fontId="48" fillId="0" borderId="0" xfId="1" applyNumberFormat="1" applyFont="1"/>
    <xf numFmtId="0" fontId="18" fillId="0" borderId="0" xfId="1" applyFont="1" applyAlignment="1">
      <alignment horizontal="center"/>
    </xf>
    <xf numFmtId="0" fontId="19" fillId="0" borderId="0" xfId="1" applyFont="1" applyAlignment="1">
      <alignment horizontal="left"/>
    </xf>
    <xf numFmtId="0" fontId="48" fillId="0" borderId="0" xfId="1" applyFont="1"/>
    <xf numFmtId="0" fontId="3" fillId="0" borderId="0" xfId="1" applyFont="1" applyAlignment="1">
      <alignment horizontal="center" wrapText="1"/>
    </xf>
    <xf numFmtId="0" fontId="7" fillId="14" borderId="0" xfId="1" applyFont="1" applyFill="1" applyAlignment="1">
      <alignment vertical="top" wrapText="1"/>
    </xf>
    <xf numFmtId="2" fontId="38" fillId="14" borderId="0" xfId="1" applyNumberFormat="1" applyFont="1" applyFill="1" applyAlignment="1">
      <alignment horizontal="center" vertical="top" wrapText="1"/>
    </xf>
    <xf numFmtId="0" fontId="7" fillId="14" borderId="0" xfId="1" applyFont="1" applyFill="1" applyAlignment="1">
      <alignment horizontal="left" vertical="top" wrapText="1"/>
    </xf>
    <xf numFmtId="0" fontId="7" fillId="14" borderId="2" xfId="1" applyFont="1" applyFill="1" applyBorder="1" applyAlignment="1">
      <alignment horizontal="left" vertical="top" wrapText="1"/>
    </xf>
    <xf numFmtId="0" fontId="7" fillId="14" borderId="14" xfId="1" applyFont="1" applyFill="1" applyBorder="1" applyAlignment="1">
      <alignment horizontal="left" vertical="top" wrapText="1"/>
    </xf>
    <xf numFmtId="0" fontId="20" fillId="14" borderId="0" xfId="1" applyFont="1" applyFill="1" applyAlignment="1">
      <alignment horizontal="left" vertical="top"/>
    </xf>
    <xf numFmtId="0" fontId="8" fillId="0" borderId="0" xfId="1" applyFont="1" applyAlignment="1">
      <alignment vertical="top" wrapText="1"/>
    </xf>
    <xf numFmtId="0" fontId="9" fillId="17" borderId="0" xfId="1" applyFont="1" applyFill="1" applyAlignment="1">
      <alignment horizontal="left" vertical="top"/>
    </xf>
    <xf numFmtId="0" fontId="20" fillId="18" borderId="0" xfId="1" applyFont="1" applyFill="1" applyAlignment="1">
      <alignment horizontal="left" vertical="top"/>
    </xf>
    <xf numFmtId="0" fontId="20" fillId="17" borderId="0" xfId="1" applyFont="1" applyFill="1" applyAlignment="1">
      <alignment horizontal="left" vertical="top"/>
    </xf>
    <xf numFmtId="0" fontId="20" fillId="0" borderId="0" xfId="1" applyFont="1" applyAlignment="1">
      <alignment horizontal="left" vertical="top"/>
    </xf>
    <xf numFmtId="0" fontId="49" fillId="0" borderId="0" xfId="1" applyFont="1" applyAlignment="1">
      <alignment horizontal="center"/>
    </xf>
    <xf numFmtId="0" fontId="49" fillId="0" borderId="0" xfId="1" applyFont="1"/>
    <xf numFmtId="0" fontId="10" fillId="0" borderId="6" xfId="4" applyFont="1" applyBorder="1" applyAlignment="1">
      <alignment vertical="top" wrapText="1"/>
    </xf>
    <xf numFmtId="0" fontId="10" fillId="0" borderId="0" xfId="4" applyFont="1" applyAlignment="1">
      <alignment vertical="top" wrapText="1"/>
    </xf>
    <xf numFmtId="0" fontId="7" fillId="0" borderId="6" xfId="4" applyFont="1" applyBorder="1" applyAlignment="1">
      <alignment vertical="top" wrapText="1"/>
    </xf>
    <xf numFmtId="0" fontId="7" fillId="0" borderId="0" xfId="4" applyFont="1" applyAlignment="1">
      <alignment vertical="top" wrapText="1"/>
    </xf>
    <xf numFmtId="0" fontId="7" fillId="0" borderId="7" xfId="4" applyFont="1" applyBorder="1" applyAlignment="1">
      <alignment vertical="top" wrapText="1"/>
    </xf>
    <xf numFmtId="0" fontId="7" fillId="0" borderId="6" xfId="4" applyFont="1" applyBorder="1" applyAlignment="1">
      <alignment vertical="top"/>
    </xf>
    <xf numFmtId="165" fontId="7" fillId="0" borderId="0" xfId="4" applyNumberFormat="1" applyFont="1" applyAlignment="1">
      <alignment vertical="top"/>
    </xf>
    <xf numFmtId="0" fontId="6" fillId="0" borderId="0" xfId="4" applyFont="1" applyAlignment="1">
      <alignment vertical="top"/>
    </xf>
    <xf numFmtId="165" fontId="7" fillId="0" borderId="7" xfId="4" applyNumberFormat="1" applyFont="1" applyBorder="1" applyAlignment="1">
      <alignment vertical="top"/>
    </xf>
    <xf numFmtId="0" fontId="7" fillId="0" borderId="6" xfId="5" applyFont="1" applyBorder="1"/>
    <xf numFmtId="0" fontId="7" fillId="0" borderId="0" xfId="5" applyFont="1"/>
    <xf numFmtId="0" fontId="7" fillId="0" borderId="7" xfId="5" applyFont="1" applyBorder="1"/>
    <xf numFmtId="0" fontId="8" fillId="5" borderId="8" xfId="4" applyFill="1" applyBorder="1" applyAlignment="1">
      <alignment vertical="top" wrapText="1"/>
    </xf>
    <xf numFmtId="0" fontId="8" fillId="5" borderId="9" xfId="4" applyFill="1" applyBorder="1" applyAlignment="1">
      <alignment vertical="top" wrapText="1"/>
    </xf>
    <xf numFmtId="0" fontId="8" fillId="5" borderId="10" xfId="4" applyFill="1" applyBorder="1" applyAlignment="1">
      <alignment vertical="top" wrapText="1"/>
    </xf>
    <xf numFmtId="0" fontId="7" fillId="0" borderId="0" xfId="4" applyFont="1" applyAlignment="1">
      <alignment horizontal="center" vertical="center"/>
    </xf>
    <xf numFmtId="0" fontId="7" fillId="0" borderId="6" xfId="4" applyFont="1" applyBorder="1" applyAlignment="1">
      <alignment horizontal="center" vertical="center"/>
    </xf>
    <xf numFmtId="0" fontId="7" fillId="0" borderId="7" xfId="4" applyFont="1" applyBorder="1" applyAlignment="1">
      <alignment horizontal="center" vertical="center"/>
    </xf>
    <xf numFmtId="166" fontId="6" fillId="0" borderId="1" xfId="4" applyNumberFormat="1" applyFont="1" applyBorder="1" applyAlignment="1">
      <alignment horizontal="center" vertical="center"/>
    </xf>
    <xf numFmtId="0" fontId="6" fillId="0" borderId="2" xfId="4" applyFont="1" applyBorder="1"/>
    <xf numFmtId="0" fontId="6" fillId="0" borderId="11" xfId="4" applyFont="1" applyBorder="1"/>
    <xf numFmtId="0" fontId="6" fillId="0" borderId="14" xfId="4" applyFont="1" applyBorder="1"/>
    <xf numFmtId="0" fontId="3" fillId="5" borderId="0" xfId="1" applyFont="1" applyFill="1"/>
    <xf numFmtId="2" fontId="10" fillId="11" borderId="0" xfId="1" applyNumberFormat="1" applyFont="1" applyFill="1"/>
    <xf numFmtId="0" fontId="8" fillId="0" borderId="0" xfId="4" applyAlignment="1">
      <alignment vertical="top"/>
    </xf>
    <xf numFmtId="0" fontId="6" fillId="0" borderId="0" xfId="1" applyFont="1" applyAlignment="1">
      <alignment horizontal="center"/>
    </xf>
    <xf numFmtId="2" fontId="36" fillId="0" borderId="0" xfId="1" applyNumberFormat="1" applyFont="1"/>
    <xf numFmtId="0" fontId="6" fillId="8" borderId="0" xfId="1" applyFont="1" applyFill="1"/>
    <xf numFmtId="0" fontId="48" fillId="0" borderId="0" xfId="1" applyFont="1" applyAlignment="1">
      <alignment wrapText="1"/>
    </xf>
    <xf numFmtId="2" fontId="18" fillId="0" borderId="0" xfId="1" applyNumberFormat="1" applyFont="1" applyAlignment="1">
      <alignment horizontal="center" wrapText="1"/>
    </xf>
    <xf numFmtId="0" fontId="51" fillId="0" borderId="0" xfId="0" applyFont="1"/>
    <xf numFmtId="2" fontId="10" fillId="0" borderId="0" xfId="1" applyNumberFormat="1" applyFont="1" applyAlignment="1">
      <alignment wrapText="1"/>
    </xf>
    <xf numFmtId="0" fontId="48" fillId="0" borderId="0" xfId="1" applyFont="1" applyAlignment="1">
      <alignment horizontal="center" vertical="center" wrapText="1"/>
    </xf>
    <xf numFmtId="0" fontId="10" fillId="8" borderId="0" xfId="1" applyFont="1" applyFill="1" applyAlignment="1">
      <alignment wrapText="1"/>
    </xf>
    <xf numFmtId="0" fontId="10" fillId="8" borderId="0" xfId="1" applyFont="1" applyFill="1" applyAlignment="1">
      <alignment horizontal="center" wrapText="1"/>
    </xf>
    <xf numFmtId="0" fontId="10" fillId="8" borderId="0" xfId="1" applyFont="1" applyFill="1" applyAlignment="1">
      <alignment vertical="top" wrapText="1"/>
    </xf>
    <xf numFmtId="0" fontId="10" fillId="8" borderId="0" xfId="1" applyFont="1" applyFill="1" applyAlignment="1">
      <alignment vertical="center"/>
    </xf>
    <xf numFmtId="0" fontId="10" fillId="11" borderId="0" xfId="1" applyFont="1" applyFill="1" applyAlignment="1">
      <alignment horizontal="center" wrapText="1"/>
    </xf>
    <xf numFmtId="0" fontId="10" fillId="11" borderId="0" xfId="1" applyFont="1" applyFill="1" applyAlignment="1">
      <alignment vertical="center"/>
    </xf>
    <xf numFmtId="0" fontId="10" fillId="11" borderId="0" xfId="1" applyFont="1" applyFill="1" applyAlignment="1">
      <alignment wrapText="1"/>
    </xf>
    <xf numFmtId="0" fontId="6" fillId="0" borderId="0" xfId="1" applyFont="1" applyAlignment="1">
      <alignment horizontal="left"/>
    </xf>
    <xf numFmtId="2" fontId="23" fillId="0" borderId="0" xfId="1" applyNumberFormat="1" applyFont="1" applyAlignment="1">
      <alignment horizontal="center" wrapText="1"/>
    </xf>
    <xf numFmtId="0" fontId="48" fillId="0" borderId="0" xfId="1" applyFont="1" applyAlignment="1">
      <alignment vertical="center" wrapText="1"/>
    </xf>
    <xf numFmtId="0" fontId="23" fillId="0" borderId="0" xfId="1" applyFont="1" applyAlignment="1">
      <alignment horizontal="center" wrapText="1"/>
    </xf>
    <xf numFmtId="0" fontId="10" fillId="0" borderId="0" xfId="1" applyFont="1" applyAlignment="1">
      <alignment horizontal="right" wrapText="1"/>
    </xf>
    <xf numFmtId="0" fontId="7" fillId="0" borderId="2" xfId="1" applyFont="1" applyBorder="1" applyAlignment="1">
      <alignment horizontal="left" wrapText="1"/>
    </xf>
    <xf numFmtId="0" fontId="7" fillId="0" borderId="11" xfId="1" applyFont="1" applyBorder="1" applyAlignment="1">
      <alignment horizontal="left" wrapText="1"/>
    </xf>
    <xf numFmtId="0" fontId="7" fillId="0" borderId="14" xfId="1" applyFont="1" applyBorder="1" applyAlignment="1">
      <alignment horizontal="left" wrapText="1"/>
    </xf>
    <xf numFmtId="0" fontId="9" fillId="7" borderId="0" xfId="1" applyFont="1" applyFill="1" applyAlignment="1">
      <alignment horizontal="left" wrapText="1"/>
    </xf>
    <xf numFmtId="0" fontId="9" fillId="8" borderId="0" xfId="1" applyFont="1" applyFill="1" applyAlignment="1">
      <alignment horizontal="left" vertical="top" wrapText="1"/>
    </xf>
    <xf numFmtId="0" fontId="9" fillId="7" borderId="0" xfId="1" applyFont="1" applyFill="1"/>
    <xf numFmtId="0" fontId="6" fillId="7" borderId="0" xfId="1" applyFont="1" applyFill="1" applyAlignment="1">
      <alignment horizontal="left" wrapText="1"/>
    </xf>
    <xf numFmtId="0" fontId="9" fillId="7" borderId="0" xfId="1" applyFont="1" applyFill="1" applyAlignment="1">
      <alignment vertical="top" wrapText="1"/>
    </xf>
    <xf numFmtId="0" fontId="7" fillId="0" borderId="0" xfId="1" applyFont="1" applyFill="1"/>
    <xf numFmtId="0" fontId="7" fillId="0" borderId="0" xfId="0" applyFont="1" applyBorder="1"/>
    <xf numFmtId="0" fontId="10" fillId="0" borderId="0" xfId="1" applyFont="1" applyBorder="1" applyAlignment="1">
      <alignment vertical="center" wrapText="1"/>
    </xf>
    <xf numFmtId="0" fontId="10" fillId="0" borderId="0" xfId="1" applyFont="1" applyBorder="1" applyAlignment="1">
      <alignment wrapText="1"/>
    </xf>
    <xf numFmtId="0" fontId="21" fillId="0" borderId="0" xfId="0" applyFont="1" applyBorder="1"/>
    <xf numFmtId="0" fontId="7" fillId="0" borderId="0" xfId="1" applyFont="1" applyBorder="1"/>
    <xf numFmtId="2" fontId="23" fillId="9" borderId="0" xfId="1" applyNumberFormat="1" applyFont="1" applyFill="1" applyAlignment="1">
      <alignment horizontal="center" vertical="top"/>
    </xf>
    <xf numFmtId="0" fontId="9" fillId="9" borderId="0" xfId="1" applyFont="1" applyFill="1" applyAlignment="1">
      <alignment horizontal="center" wrapText="1"/>
    </xf>
    <xf numFmtId="0" fontId="9" fillId="0" borderId="0" xfId="1" applyFont="1" applyFill="1" applyAlignment="1">
      <alignment horizontal="left" vertical="top"/>
    </xf>
    <xf numFmtId="0" fontId="7" fillId="0" borderId="0" xfId="1" applyFont="1" applyFill="1" applyAlignment="1">
      <alignment vertical="top"/>
    </xf>
    <xf numFmtId="0" fontId="9" fillId="0" borderId="0" xfId="1" applyFont="1" applyFill="1" applyAlignment="1">
      <alignment vertical="top"/>
    </xf>
    <xf numFmtId="2" fontId="18" fillId="7" borderId="0" xfId="1" applyNumberFormat="1" applyFont="1" applyFill="1" applyAlignment="1">
      <alignment horizontal="center" vertical="top"/>
    </xf>
    <xf numFmtId="0" fontId="7" fillId="0" borderId="0" xfId="1" applyFont="1" applyFill="1" applyAlignment="1">
      <alignment vertical="top" wrapText="1"/>
    </xf>
    <xf numFmtId="2" fontId="9" fillId="0" borderId="0" xfId="1" applyNumberFormat="1" applyFont="1" applyAlignment="1">
      <alignment horizontal="center"/>
    </xf>
    <xf numFmtId="0" fontId="17" fillId="0" borderId="0" xfId="1" applyFont="1"/>
    <xf numFmtId="0" fontId="9" fillId="5" borderId="0" xfId="1" applyFont="1" applyFill="1" applyAlignment="1">
      <alignment horizontal="center"/>
    </xf>
    <xf numFmtId="2" fontId="9" fillId="5" borderId="0" xfId="1" applyNumberFormat="1" applyFont="1" applyFill="1"/>
    <xf numFmtId="0" fontId="9" fillId="5" borderId="0" xfId="1" applyFont="1" applyFill="1" applyAlignment="1">
      <alignment horizontal="left" vertical="top"/>
    </xf>
    <xf numFmtId="0" fontId="9" fillId="5" borderId="0" xfId="1" applyFont="1" applyFill="1" applyAlignment="1">
      <alignment horizontal="right" vertical="top" wrapText="1"/>
    </xf>
    <xf numFmtId="2" fontId="9" fillId="5" borderId="0" xfId="1" applyNumberFormat="1" applyFont="1" applyFill="1" applyAlignment="1">
      <alignment horizontal="left" vertical="top" wrapText="1"/>
    </xf>
    <xf numFmtId="0" fontId="3" fillId="0" borderId="0" xfId="1" applyFont="1" applyFill="1"/>
    <xf numFmtId="0" fontId="8" fillId="0" borderId="0" xfId="1" applyFont="1" applyFill="1" applyAlignment="1">
      <alignment vertical="top" wrapText="1"/>
    </xf>
    <xf numFmtId="0" fontId="18" fillId="0" borderId="0" xfId="1" applyFont="1" applyFill="1" applyAlignment="1">
      <alignment horizontal="center"/>
    </xf>
    <xf numFmtId="0" fontId="20" fillId="0" borderId="0" xfId="1" applyFont="1" applyFill="1" applyAlignment="1">
      <alignment horizontal="left" vertical="top"/>
    </xf>
    <xf numFmtId="0" fontId="7" fillId="0" borderId="0" xfId="1" applyFont="1" applyFill="1" applyAlignment="1">
      <alignment horizontal="left" vertical="top" wrapText="1"/>
    </xf>
    <xf numFmtId="0" fontId="9" fillId="0" borderId="0" xfId="1" applyFont="1" applyFill="1" applyAlignment="1">
      <alignment vertical="top" wrapText="1"/>
    </xf>
    <xf numFmtId="0" fontId="20" fillId="0" borderId="0" xfId="1" applyFont="1" applyFill="1" applyAlignment="1">
      <alignment horizontal="left" vertical="top" wrapText="1"/>
    </xf>
    <xf numFmtId="0" fontId="10" fillId="0" borderId="0" xfId="1" applyFont="1" applyFill="1"/>
    <xf numFmtId="2" fontId="23" fillId="0" borderId="0" xfId="1" applyNumberFormat="1" applyFont="1" applyAlignment="1">
      <alignment horizontal="center" vertical="top" wrapText="1"/>
    </xf>
    <xf numFmtId="2" fontId="9" fillId="0" borderId="0" xfId="1" applyNumberFormat="1" applyFont="1" applyAlignment="1">
      <alignment horizontal="center" wrapText="1"/>
    </xf>
    <xf numFmtId="0" fontId="32" fillId="0" borderId="0" xfId="1" applyFont="1" applyAlignment="1">
      <alignment horizontal="center" vertical="top"/>
    </xf>
    <xf numFmtId="0" fontId="23" fillId="7" borderId="0" xfId="1" applyFont="1" applyFill="1" applyAlignment="1">
      <alignment vertical="top" wrapText="1"/>
    </xf>
    <xf numFmtId="0" fontId="10" fillId="0" borderId="0" xfId="1" applyFont="1" applyAlignment="1">
      <alignment horizontal="center" vertical="top"/>
    </xf>
    <xf numFmtId="0" fontId="9" fillId="12" borderId="0" xfId="1" applyFont="1" applyFill="1" applyAlignment="1">
      <alignment horizontal="left" vertical="top" wrapText="1"/>
    </xf>
    <xf numFmtId="0" fontId="31" fillId="5" borderId="0" xfId="1" applyFont="1" applyFill="1" applyAlignment="1">
      <alignment vertical="top"/>
    </xf>
    <xf numFmtId="2" fontId="9" fillId="0" borderId="0" xfId="1" applyNumberFormat="1" applyFont="1" applyAlignment="1">
      <alignment horizontal="center" vertical="top"/>
    </xf>
    <xf numFmtId="2" fontId="7" fillId="0" borderId="0" xfId="3" applyNumberFormat="1" applyFont="1" applyAlignment="1">
      <alignment horizontal="center" vertical="top"/>
    </xf>
    <xf numFmtId="0" fontId="0" fillId="11" borderId="0" xfId="0" applyFill="1"/>
    <xf numFmtId="0" fontId="18" fillId="0" borderId="0" xfId="0" applyFont="1"/>
    <xf numFmtId="0" fontId="7" fillId="0" borderId="0" xfId="0" applyFont="1" applyAlignment="1">
      <alignment horizontal="left" wrapText="1"/>
    </xf>
    <xf numFmtId="0" fontId="7" fillId="0" borderId="0" xfId="0" applyFont="1" applyBorder="1" applyAlignment="1">
      <alignment horizontal="center"/>
    </xf>
    <xf numFmtId="2" fontId="7" fillId="0" borderId="0" xfId="0" applyNumberFormat="1" applyFont="1" applyBorder="1" applyAlignment="1">
      <alignment horizontal="left"/>
    </xf>
    <xf numFmtId="0" fontId="7" fillId="0" borderId="0" xfId="0" applyFont="1" applyBorder="1" applyAlignment="1">
      <alignment horizontal="left" vertical="top" wrapText="1"/>
    </xf>
    <xf numFmtId="0" fontId="7" fillId="0" borderId="0" xfId="0" applyFont="1" applyAlignment="1">
      <alignment horizontal="left" vertical="top" wrapText="1"/>
    </xf>
    <xf numFmtId="0" fontId="21" fillId="0" borderId="0" xfId="0" applyFont="1" applyAlignment="1">
      <alignment horizontal="left" wrapText="1"/>
    </xf>
    <xf numFmtId="2" fontId="7" fillId="0" borderId="0" xfId="1" applyNumberFormat="1" applyFont="1" applyFill="1" applyAlignment="1">
      <alignment vertical="top"/>
    </xf>
    <xf numFmtId="0" fontId="8" fillId="7" borderId="0" xfId="1" applyFont="1" applyFill="1" applyAlignment="1">
      <alignment vertical="top" wrapText="1"/>
    </xf>
    <xf numFmtId="0" fontId="55" fillId="7" borderId="0" xfId="1" applyFont="1" applyFill="1" applyAlignment="1">
      <alignment vertical="top"/>
    </xf>
    <xf numFmtId="0" fontId="15" fillId="7" borderId="0" xfId="1" applyFont="1" applyFill="1" applyAlignment="1">
      <alignment horizontal="center" vertical="top" wrapText="1"/>
    </xf>
    <xf numFmtId="0" fontId="13" fillId="7" borderId="0" xfId="1" applyFont="1" applyFill="1" applyAlignment="1">
      <alignment vertical="top" wrapText="1"/>
    </xf>
    <xf numFmtId="0" fontId="54" fillId="0" borderId="0" xfId="1" applyFont="1"/>
    <xf numFmtId="0" fontId="56" fillId="0" borderId="0" xfId="1" applyFont="1" applyAlignment="1">
      <alignment vertical="top"/>
    </xf>
    <xf numFmtId="0" fontId="7" fillId="7" borderId="0" xfId="1" applyFont="1" applyFill="1" applyAlignment="1">
      <alignment horizontal="left" vertical="center"/>
    </xf>
    <xf numFmtId="0" fontId="7" fillId="11" borderId="0" xfId="1" applyFont="1" applyFill="1" applyAlignment="1">
      <alignment horizontal="center" vertical="top"/>
    </xf>
    <xf numFmtId="0" fontId="9" fillId="0" borderId="0" xfId="1" applyFont="1" applyAlignment="1">
      <alignment vertical="center" wrapText="1"/>
    </xf>
    <xf numFmtId="0" fontId="7" fillId="0" borderId="0" xfId="1" applyFont="1" applyAlignment="1">
      <alignment horizontal="center" vertical="center"/>
    </xf>
    <xf numFmtId="2" fontId="7" fillId="7" borderId="0" xfId="1" applyNumberFormat="1" applyFont="1" applyFill="1" applyAlignment="1">
      <alignment horizontal="center" vertical="top"/>
    </xf>
    <xf numFmtId="0" fontId="9" fillId="7" borderId="0" xfId="1" applyFont="1" applyFill="1" applyAlignment="1">
      <alignment horizontal="left" vertical="top"/>
    </xf>
    <xf numFmtId="0" fontId="56" fillId="0" borderId="0" xfId="1" applyFont="1" applyAlignment="1">
      <alignment horizontal="center" vertical="top"/>
    </xf>
    <xf numFmtId="0" fontId="13" fillId="0" borderId="0" xfId="1" applyFont="1" applyAlignment="1">
      <alignment vertical="center"/>
    </xf>
    <xf numFmtId="0" fontId="9" fillId="0" borderId="0" xfId="1" applyFont="1" applyAlignment="1">
      <alignment vertical="center"/>
    </xf>
    <xf numFmtId="0" fontId="7" fillId="0" borderId="0" xfId="1" quotePrefix="1" applyFont="1" applyAlignment="1">
      <alignment vertical="top" wrapText="1"/>
    </xf>
    <xf numFmtId="0" fontId="7" fillId="8" borderId="0" xfId="1" applyFont="1" applyFill="1" applyAlignment="1">
      <alignment horizontal="center" vertical="top"/>
    </xf>
    <xf numFmtId="2" fontId="6" fillId="8" borderId="0" xfId="1" applyNumberFormat="1" applyFont="1" applyFill="1" applyAlignment="1">
      <alignment horizontal="center" vertical="top"/>
    </xf>
    <xf numFmtId="0" fontId="9" fillId="8" borderId="0" xfId="1" applyFont="1" applyFill="1" applyAlignment="1">
      <alignment horizontal="center" vertical="top"/>
    </xf>
    <xf numFmtId="2" fontId="23" fillId="8" borderId="0" xfId="1" applyNumberFormat="1" applyFont="1" applyFill="1" applyAlignment="1">
      <alignment horizontal="center" vertical="top"/>
    </xf>
    <xf numFmtId="0" fontId="11" fillId="5" borderId="0" xfId="1" applyFont="1" applyFill="1" applyAlignment="1">
      <alignment vertical="top"/>
    </xf>
    <xf numFmtId="0" fontId="53" fillId="10" borderId="0" xfId="1" applyFont="1" applyFill="1"/>
    <xf numFmtId="0" fontId="13" fillId="0" borderId="0" xfId="1" applyFont="1"/>
    <xf numFmtId="0" fontId="36" fillId="0" borderId="0" xfId="1" applyFont="1" applyAlignment="1">
      <alignment vertical="top"/>
    </xf>
    <xf numFmtId="0" fontId="8" fillId="0" borderId="0" xfId="1" applyFont="1" applyFill="1" applyAlignment="1">
      <alignment vertical="top"/>
    </xf>
    <xf numFmtId="0" fontId="9" fillId="0" borderId="0" xfId="1" applyFont="1" applyFill="1" applyAlignment="1">
      <alignment horizontal="center" vertical="top"/>
    </xf>
    <xf numFmtId="0" fontId="10" fillId="0" borderId="0" xfId="1" applyFont="1" applyFill="1" applyAlignment="1">
      <alignment vertical="top"/>
    </xf>
    <xf numFmtId="2" fontId="7" fillId="5" borderId="0" xfId="1" applyNumberFormat="1" applyFont="1" applyFill="1" applyAlignment="1">
      <alignment horizontal="left"/>
    </xf>
    <xf numFmtId="0" fontId="20" fillId="0" borderId="0" xfId="0" applyFont="1" applyFill="1" applyAlignment="1">
      <alignment vertical="center"/>
    </xf>
    <xf numFmtId="0" fontId="7" fillId="0" borderId="0" xfId="1" applyFont="1" applyFill="1" applyAlignment="1">
      <alignment horizontal="left" vertical="center"/>
    </xf>
    <xf numFmtId="2" fontId="18" fillId="0" borderId="0" xfId="1" applyNumberFormat="1" applyFont="1" applyFill="1" applyAlignment="1">
      <alignment horizontal="center" vertical="top"/>
    </xf>
    <xf numFmtId="0" fontId="9" fillId="0" borderId="0" xfId="1" applyFont="1" applyFill="1" applyAlignment="1">
      <alignment horizontal="left" vertical="top" wrapText="1"/>
    </xf>
    <xf numFmtId="0" fontId="10" fillId="0" borderId="0" xfId="1" applyFont="1" applyFill="1" applyAlignment="1">
      <alignment vertical="top" wrapText="1"/>
    </xf>
    <xf numFmtId="0" fontId="21" fillId="0" borderId="0" xfId="1" applyFont="1" applyFill="1" applyAlignment="1">
      <alignment vertical="top"/>
    </xf>
    <xf numFmtId="0" fontId="17" fillId="0" borderId="0" xfId="0" applyFont="1"/>
    <xf numFmtId="0" fontId="9" fillId="0" borderId="0" xfId="0" applyFont="1" applyFill="1" applyAlignment="1">
      <alignment vertical="center" wrapText="1"/>
    </xf>
    <xf numFmtId="0" fontId="0" fillId="0" borderId="0" xfId="0" applyFill="1" applyAlignment="1">
      <alignment wrapText="1"/>
    </xf>
    <xf numFmtId="0" fontId="10" fillId="0" borderId="0" xfId="0" applyFont="1" applyFill="1" applyAlignment="1">
      <alignment horizontal="center" wrapText="1"/>
    </xf>
    <xf numFmtId="0" fontId="10" fillId="0" borderId="0" xfId="0" applyFont="1" applyFill="1" applyAlignment="1">
      <alignment vertical="center"/>
    </xf>
    <xf numFmtId="0" fontId="8" fillId="0" borderId="0" xfId="1" applyFont="1" applyFill="1" applyAlignment="1">
      <alignment wrapText="1"/>
    </xf>
    <xf numFmtId="0" fontId="0" fillId="0" borderId="0" xfId="0" applyFill="1"/>
    <xf numFmtId="0" fontId="0" fillId="5" borderId="0" xfId="0" applyFill="1"/>
    <xf numFmtId="0" fontId="8" fillId="0" borderId="0" xfId="1" applyFont="1" applyFill="1"/>
    <xf numFmtId="0" fontId="8" fillId="7" borderId="0" xfId="1" applyFont="1" applyFill="1"/>
    <xf numFmtId="0" fontId="3" fillId="7" borderId="0" xfId="0" applyFont="1" applyFill="1"/>
    <xf numFmtId="0" fontId="10" fillId="0" borderId="0" xfId="1" applyFont="1" applyFill="1" applyAlignment="1">
      <alignment horizontal="left"/>
    </xf>
    <xf numFmtId="0" fontId="16" fillId="7" borderId="0" xfId="0" applyFont="1" applyFill="1"/>
    <xf numFmtId="0" fontId="8" fillId="7" borderId="0" xfId="1" applyFont="1" applyFill="1" applyAlignment="1">
      <alignment vertical="top"/>
    </xf>
    <xf numFmtId="2" fontId="10" fillId="0" borderId="0" xfId="1" applyNumberFormat="1" applyFont="1" applyAlignment="1">
      <alignment vertical="top"/>
    </xf>
    <xf numFmtId="2" fontId="18" fillId="9" borderId="0" xfId="1" applyNumberFormat="1" applyFont="1" applyFill="1" applyAlignment="1">
      <alignment horizontal="center" vertical="top"/>
    </xf>
    <xf numFmtId="2" fontId="10" fillId="0" borderId="0" xfId="1" applyNumberFormat="1" applyFont="1" applyAlignment="1">
      <alignment horizontal="left" vertical="top"/>
    </xf>
    <xf numFmtId="0" fontId="10" fillId="9" borderId="0" xfId="1" applyFont="1" applyFill="1" applyAlignment="1">
      <alignment wrapText="1"/>
    </xf>
    <xf numFmtId="0" fontId="1" fillId="0" borderId="0" xfId="0" applyFont="1"/>
    <xf numFmtId="0" fontId="10" fillId="9" borderId="0" xfId="1" applyFont="1" applyFill="1"/>
    <xf numFmtId="2" fontId="23" fillId="19" borderId="0" xfId="1" applyNumberFormat="1" applyFont="1" applyFill="1" applyAlignment="1">
      <alignment horizontal="center" vertical="top"/>
    </xf>
    <xf numFmtId="0" fontId="8" fillId="7" borderId="0" xfId="1" applyFont="1" applyFill="1" applyAlignment="1">
      <alignment horizontal="center" vertical="top"/>
    </xf>
    <xf numFmtId="0" fontId="13" fillId="7" borderId="0" xfId="1" applyFont="1" applyFill="1"/>
    <xf numFmtId="2" fontId="13" fillId="7" borderId="0" xfId="1" applyNumberFormat="1" applyFont="1" applyFill="1"/>
    <xf numFmtId="166" fontId="6" fillId="7" borderId="1" xfId="4" applyNumberFormat="1" applyFont="1" applyFill="1" applyBorder="1" applyAlignment="1">
      <alignment horizontal="center" vertical="center"/>
    </xf>
    <xf numFmtId="0" fontId="6" fillId="7" borderId="2" xfId="4" applyFont="1" applyFill="1" applyBorder="1"/>
    <xf numFmtId="0" fontId="6" fillId="7" borderId="11" xfId="4" applyFont="1" applyFill="1" applyBorder="1"/>
    <xf numFmtId="0" fontId="6" fillId="7" borderId="14" xfId="4" applyFont="1" applyFill="1" applyBorder="1"/>
    <xf numFmtId="0" fontId="49" fillId="7" borderId="0" xfId="1" applyFont="1" applyFill="1"/>
    <xf numFmtId="0" fontId="49" fillId="7" borderId="6" xfId="1" applyFont="1" applyFill="1" applyBorder="1"/>
    <xf numFmtId="0" fontId="49" fillId="7" borderId="7" xfId="1" applyFont="1" applyFill="1" applyBorder="1"/>
    <xf numFmtId="0" fontId="10" fillId="14" borderId="0" xfId="1" applyFont="1" applyFill="1" applyAlignment="1">
      <alignment horizontal="left" vertical="top"/>
    </xf>
    <xf numFmtId="2" fontId="18" fillId="7" borderId="0" xfId="1" applyNumberFormat="1" applyFont="1" applyFill="1" applyAlignment="1">
      <alignment horizontal="center" vertical="top" wrapText="1"/>
    </xf>
    <xf numFmtId="0" fontId="3" fillId="0" borderId="0" xfId="1" applyFont="1" applyAlignment="1">
      <alignment horizontal="left"/>
    </xf>
    <xf numFmtId="2" fontId="7" fillId="7" borderId="0" xfId="1" applyNumberFormat="1" applyFont="1" applyFill="1" applyAlignment="1">
      <alignment wrapText="1"/>
    </xf>
    <xf numFmtId="0" fontId="10" fillId="7" borderId="0" xfId="1" applyFont="1" applyFill="1" applyAlignment="1">
      <alignment horizontal="center" vertical="top"/>
    </xf>
    <xf numFmtId="0" fontId="10" fillId="12" borderId="0" xfId="1" applyFont="1" applyFill="1" applyAlignment="1">
      <alignment horizontal="left" vertical="top"/>
    </xf>
    <xf numFmtId="0" fontId="57" fillId="0" borderId="0" xfId="1" applyFont="1" applyFill="1" applyAlignment="1">
      <alignment vertical="top"/>
    </xf>
    <xf numFmtId="9" fontId="10" fillId="0" borderId="0" xfId="1" applyNumberFormat="1" applyFont="1" applyAlignment="1">
      <alignment vertical="top"/>
    </xf>
    <xf numFmtId="2" fontId="17" fillId="0" borderId="0" xfId="1" applyNumberFormat="1" applyFont="1" applyFill="1" applyAlignment="1">
      <alignment vertical="top"/>
    </xf>
    <xf numFmtId="0" fontId="4" fillId="0" borderId="0" xfId="1" applyFont="1" applyFill="1" applyAlignment="1">
      <alignment vertical="top"/>
    </xf>
    <xf numFmtId="0" fontId="3" fillId="0" borderId="0" xfId="1" applyFont="1" applyFill="1" applyAlignment="1">
      <alignment vertical="top"/>
    </xf>
    <xf numFmtId="0" fontId="3" fillId="0" borderId="0" xfId="3" applyFont="1" applyFill="1" applyAlignment="1">
      <alignment vertical="top"/>
    </xf>
    <xf numFmtId="0" fontId="8" fillId="0" borderId="0" xfId="3" applyFont="1" applyFill="1" applyAlignment="1">
      <alignment vertical="top"/>
    </xf>
    <xf numFmtId="0" fontId="4" fillId="0" borderId="0" xfId="1" applyFont="1" applyFill="1" applyAlignment="1">
      <alignment horizontal="center" vertical="top" wrapText="1"/>
    </xf>
    <xf numFmtId="0" fontId="53" fillId="0" borderId="0" xfId="1" applyFont="1" applyFill="1" applyAlignment="1">
      <alignment vertical="top"/>
    </xf>
    <xf numFmtId="0" fontId="53" fillId="0" borderId="0" xfId="1" applyFont="1" applyFill="1"/>
    <xf numFmtId="0" fontId="53" fillId="0" borderId="0" xfId="1" applyFont="1" applyFill="1" applyAlignment="1">
      <alignment vertical="top" wrapText="1"/>
    </xf>
    <xf numFmtId="2" fontId="18" fillId="0" borderId="0" xfId="1" applyNumberFormat="1" applyFont="1" applyFill="1" applyAlignment="1">
      <alignment horizontal="center"/>
    </xf>
    <xf numFmtId="0" fontId="16" fillId="0" borderId="0" xfId="1" applyFont="1" applyFill="1" applyAlignment="1">
      <alignment vertical="top"/>
    </xf>
    <xf numFmtId="2" fontId="10" fillId="5" borderId="0" xfId="1" applyNumberFormat="1" applyFont="1" applyFill="1" applyAlignment="1">
      <alignment horizontal="left"/>
    </xf>
    <xf numFmtId="2" fontId="4" fillId="0" borderId="0" xfId="1" applyNumberFormat="1" applyFont="1" applyFill="1"/>
    <xf numFmtId="0" fontId="4" fillId="0" borderId="0" xfId="1" applyFont="1" applyFill="1"/>
    <xf numFmtId="2" fontId="4" fillId="0" borderId="0" xfId="1" applyNumberFormat="1" applyFont="1" applyFill="1" applyAlignment="1">
      <alignment horizontal="center"/>
    </xf>
    <xf numFmtId="0" fontId="8" fillId="0" borderId="0" xfId="1" applyFont="1" applyFill="1" applyAlignment="1">
      <alignment horizontal="center" vertical="top"/>
    </xf>
    <xf numFmtId="0" fontId="4" fillId="0" borderId="0" xfId="1" applyFont="1" applyFill="1" applyAlignment="1">
      <alignment horizontal="center"/>
    </xf>
    <xf numFmtId="0" fontId="29" fillId="0" borderId="0" xfId="1" applyFont="1" applyFill="1" applyAlignment="1">
      <alignment horizontal="right" vertical="top" wrapText="1"/>
    </xf>
    <xf numFmtId="2" fontId="29" fillId="0" borderId="0" xfId="1" applyNumberFormat="1" applyFont="1" applyFill="1"/>
    <xf numFmtId="0" fontId="52" fillId="0" borderId="0" xfId="1" applyFont="1" applyFill="1" applyAlignment="1">
      <alignment horizontal="right" vertical="top" wrapText="1"/>
    </xf>
    <xf numFmtId="2" fontId="52" fillId="0" borderId="0" xfId="1" applyNumberFormat="1" applyFont="1" applyFill="1"/>
    <xf numFmtId="0" fontId="7" fillId="8" borderId="0" xfId="1" applyFont="1" applyFill="1" applyAlignment="1">
      <alignment horizontal="center" vertical="top" wrapText="1"/>
    </xf>
    <xf numFmtId="0" fontId="10" fillId="8" borderId="0" xfId="1" applyFont="1" applyFill="1" applyAlignment="1">
      <alignment vertical="top"/>
    </xf>
    <xf numFmtId="0" fontId="10" fillId="0" borderId="0" xfId="1" applyFont="1" applyAlignment="1">
      <alignment horizontal="left" vertical="top" wrapText="1"/>
    </xf>
    <xf numFmtId="0" fontId="18" fillId="0" borderId="0" xfId="1" applyFont="1" applyAlignment="1">
      <alignment horizontal="left" vertical="top" wrapText="1"/>
    </xf>
    <xf numFmtId="0" fontId="7" fillId="5" borderId="0" xfId="1" applyFont="1" applyFill="1" applyAlignment="1">
      <alignment horizontal="left" vertical="top" wrapText="1"/>
    </xf>
    <xf numFmtId="0" fontId="18" fillId="7" borderId="0" xfId="1" applyFont="1" applyFill="1" applyAlignment="1">
      <alignment vertical="top" wrapText="1"/>
    </xf>
    <xf numFmtId="0" fontId="7" fillId="7" borderId="0" xfId="1" applyFont="1" applyFill="1" applyAlignment="1">
      <alignment horizontal="left" wrapText="1"/>
    </xf>
    <xf numFmtId="0" fontId="10" fillId="7" borderId="0" xfId="1" applyFont="1" applyFill="1" applyAlignment="1">
      <alignment horizontal="left" vertical="top" wrapText="1"/>
    </xf>
    <xf numFmtId="0" fontId="10" fillId="0" borderId="0" xfId="1" applyFont="1" applyAlignment="1">
      <alignment vertical="top" wrapText="1"/>
    </xf>
    <xf numFmtId="0" fontId="20" fillId="0" borderId="0" xfId="1" applyFont="1" applyAlignment="1">
      <alignment horizontal="left" vertical="top" wrapText="1"/>
    </xf>
    <xf numFmtId="0" fontId="9" fillId="0" borderId="0" xfId="1" applyFont="1" applyAlignment="1">
      <alignment vertical="top" wrapText="1"/>
    </xf>
    <xf numFmtId="0" fontId="7" fillId="0" borderId="0" xfId="1" applyFont="1" applyAlignment="1">
      <alignment horizontal="left" vertical="top" wrapText="1"/>
    </xf>
    <xf numFmtId="0" fontId="7" fillId="0" borderId="11" xfId="1" applyFont="1" applyBorder="1" applyAlignment="1">
      <alignment horizontal="center" vertical="top"/>
    </xf>
    <xf numFmtId="0" fontId="7" fillId="0" borderId="0" xfId="1" applyFont="1" applyAlignment="1">
      <alignment horizontal="left" wrapText="1"/>
    </xf>
    <xf numFmtId="0" fontId="9" fillId="5" borderId="0" xfId="1" applyFont="1" applyFill="1" applyAlignment="1">
      <alignment horizontal="left" vertical="top" wrapText="1"/>
    </xf>
    <xf numFmtId="0" fontId="7" fillId="0" borderId="0" xfId="1" applyFont="1" applyAlignment="1">
      <alignment horizontal="center" vertical="top" wrapText="1"/>
    </xf>
    <xf numFmtId="0" fontId="10" fillId="0" borderId="0" xfId="1" applyFont="1" applyAlignment="1">
      <alignment horizontal="center" vertical="top"/>
    </xf>
    <xf numFmtId="0" fontId="9" fillId="0" borderId="0" xfId="1" applyFont="1" applyAlignment="1">
      <alignment horizontal="left" vertical="top" wrapText="1"/>
    </xf>
    <xf numFmtId="0" fontId="9" fillId="0" borderId="0" xfId="1" applyFont="1" applyAlignment="1">
      <alignment horizontal="left" wrapText="1"/>
    </xf>
    <xf numFmtId="0" fontId="10" fillId="0" borderId="0" xfId="1" applyFont="1" applyAlignment="1">
      <alignment horizontal="center"/>
    </xf>
    <xf numFmtId="0" fontId="7" fillId="5" borderId="0" xfId="1" applyFont="1" applyFill="1" applyAlignment="1">
      <alignment horizontal="left" vertical="top"/>
    </xf>
    <xf numFmtId="0" fontId="13" fillId="0" borderId="0" xfId="1" applyFont="1" applyAlignment="1">
      <alignment horizontal="center" vertical="top" wrapText="1"/>
    </xf>
    <xf numFmtId="0" fontId="7" fillId="0" borderId="11" xfId="1" applyFont="1" applyBorder="1" applyAlignment="1">
      <alignment vertical="top" wrapText="1"/>
    </xf>
    <xf numFmtId="0" fontId="7" fillId="0" borderId="14" xfId="1" applyFont="1" applyBorder="1" applyAlignment="1">
      <alignment vertical="top" wrapText="1"/>
    </xf>
    <xf numFmtId="2" fontId="7" fillId="0" borderId="0" xfId="1" applyNumberFormat="1" applyFont="1" applyAlignment="1">
      <alignment horizontal="center" vertical="top" wrapText="1"/>
    </xf>
    <xf numFmtId="0" fontId="7" fillId="0" borderId="0" xfId="1" applyFont="1" applyAlignment="1">
      <alignment vertical="top" wrapText="1"/>
    </xf>
    <xf numFmtId="0" fontId="10" fillId="0" borderId="0" xfId="1" applyFont="1" applyAlignment="1">
      <alignment horizontal="left" vertical="center" wrapText="1"/>
    </xf>
    <xf numFmtId="0" fontId="10" fillId="0" borderId="0" xfId="1" applyFont="1" applyAlignment="1">
      <alignment horizontal="left" wrapText="1"/>
    </xf>
    <xf numFmtId="0" fontId="7" fillId="8" borderId="0" xfId="1" applyFont="1" applyFill="1" applyAlignment="1">
      <alignment horizontal="left" vertical="top" wrapText="1"/>
    </xf>
    <xf numFmtId="0" fontId="20" fillId="17" borderId="0" xfId="1" applyFont="1" applyFill="1" applyAlignment="1">
      <alignment horizontal="left" vertical="top" wrapText="1"/>
    </xf>
    <xf numFmtId="0" fontId="7" fillId="0" borderId="0" xfId="1" applyFont="1" applyAlignment="1">
      <alignment horizontal="left" vertical="top"/>
    </xf>
    <xf numFmtId="0" fontId="20" fillId="14" borderId="0" xfId="1" applyFont="1" applyFill="1" applyAlignment="1">
      <alignment horizontal="left" vertical="top" wrapText="1"/>
    </xf>
    <xf numFmtId="0" fontId="10" fillId="17" borderId="0" xfId="1" applyFont="1" applyFill="1" applyAlignment="1">
      <alignment horizontal="left" vertical="top"/>
    </xf>
    <xf numFmtId="0" fontId="3" fillId="0" borderId="0" xfId="1" applyFont="1" applyAlignment="1">
      <alignment horizontal="left" vertical="top" wrapText="1"/>
    </xf>
    <xf numFmtId="0" fontId="10" fillId="12" borderId="0" xfId="1" applyFont="1" applyFill="1" applyAlignment="1">
      <alignment horizontal="left" vertical="top" wrapText="1"/>
    </xf>
    <xf numFmtId="0" fontId="7" fillId="0" borderId="0" xfId="3" applyFont="1" applyAlignment="1">
      <alignment horizontal="left" vertical="top" wrapText="1"/>
    </xf>
    <xf numFmtId="0" fontId="9" fillId="0" borderId="0" xfId="3" applyFont="1" applyAlignment="1">
      <alignment horizontal="left" vertical="top" wrapText="1"/>
    </xf>
    <xf numFmtId="2" fontId="10" fillId="0" borderId="0" xfId="1" applyNumberFormat="1" applyFont="1" applyAlignment="1">
      <alignment horizontal="left" vertical="top" wrapText="1"/>
    </xf>
    <xf numFmtId="0" fontId="7" fillId="0" borderId="0" xfId="1" applyFont="1" applyAlignment="1">
      <alignment horizontal="right" vertical="top"/>
    </xf>
    <xf numFmtId="0" fontId="7" fillId="0" borderId="0" xfId="1" applyFont="1" applyAlignment="1">
      <alignment vertical="top"/>
    </xf>
    <xf numFmtId="2" fontId="10" fillId="0" borderId="0" xfId="1" applyNumberFormat="1" applyFont="1" applyAlignment="1">
      <alignment horizontal="left" wrapText="1"/>
    </xf>
    <xf numFmtId="0" fontId="10" fillId="5" borderId="0" xfId="1" applyFont="1" applyFill="1" applyAlignment="1">
      <alignment horizontal="left" vertical="top" wrapText="1"/>
    </xf>
    <xf numFmtId="0" fontId="10" fillId="0" borderId="0" xfId="1" applyFont="1" applyAlignment="1">
      <alignment horizontal="left" vertical="top" wrapText="1"/>
    </xf>
    <xf numFmtId="0" fontId="18" fillId="0" borderId="0" xfId="1" applyFont="1" applyAlignment="1">
      <alignment wrapText="1"/>
    </xf>
    <xf numFmtId="0" fontId="18" fillId="0" borderId="7" xfId="1" applyFont="1" applyBorder="1" applyAlignment="1">
      <alignment wrapText="1"/>
    </xf>
    <xf numFmtId="0" fontId="18" fillId="0" borderId="0" xfId="1" applyFont="1" applyAlignment="1">
      <alignment horizontal="left" wrapText="1"/>
    </xf>
    <xf numFmtId="0" fontId="18" fillId="0" borderId="7" xfId="1" applyFont="1" applyBorder="1" applyAlignment="1">
      <alignment horizontal="left" wrapText="1"/>
    </xf>
    <xf numFmtId="0" fontId="18" fillId="0" borderId="0" xfId="1" applyFont="1" applyAlignment="1">
      <alignment horizontal="left" vertical="top" wrapText="1"/>
    </xf>
    <xf numFmtId="0" fontId="7" fillId="5" borderId="0" xfId="1" applyFont="1" applyFill="1" applyAlignment="1">
      <alignment horizontal="left" vertical="top" wrapText="1"/>
    </xf>
    <xf numFmtId="0" fontId="10" fillId="7" borderId="0" xfId="1" applyFont="1" applyFill="1" applyAlignment="1">
      <alignment vertical="top" wrapText="1"/>
    </xf>
    <xf numFmtId="0" fontId="18" fillId="7" borderId="0" xfId="1" applyFont="1" applyFill="1" applyAlignment="1">
      <alignment vertical="top" wrapText="1"/>
    </xf>
    <xf numFmtId="0" fontId="10" fillId="7" borderId="0" xfId="1" applyFont="1" applyFill="1" applyAlignment="1">
      <alignment horizontal="left" wrapText="1"/>
    </xf>
    <xf numFmtId="0" fontId="7" fillId="16" borderId="0" xfId="1" applyFont="1" applyFill="1" applyAlignment="1">
      <alignment horizontal="left" vertical="center" wrapText="1"/>
    </xf>
    <xf numFmtId="0" fontId="7" fillId="7" borderId="0" xfId="1" applyFont="1" applyFill="1" applyAlignment="1">
      <alignment horizontal="left" wrapText="1"/>
    </xf>
    <xf numFmtId="0" fontId="10" fillId="5" borderId="0" xfId="1" applyFont="1" applyFill="1" applyAlignment="1">
      <alignment horizontal="left" wrapText="1"/>
    </xf>
    <xf numFmtId="0" fontId="10" fillId="7" borderId="0" xfId="1" applyFont="1" applyFill="1" applyAlignment="1">
      <alignment horizontal="left" vertical="top" wrapText="1"/>
    </xf>
    <xf numFmtId="0" fontId="18" fillId="0" borderId="0" xfId="1" applyFont="1" applyAlignment="1">
      <alignment horizontal="left" vertical="center" wrapText="1"/>
    </xf>
    <xf numFmtId="0" fontId="10" fillId="0" borderId="0" xfId="1" applyFont="1" applyAlignment="1">
      <alignment vertical="top" wrapText="1"/>
    </xf>
    <xf numFmtId="0" fontId="18" fillId="0" borderId="0" xfId="1" applyFont="1" applyAlignment="1">
      <alignment vertical="top" wrapText="1"/>
    </xf>
    <xf numFmtId="0" fontId="20" fillId="0" borderId="0" xfId="1" applyFont="1" applyAlignment="1">
      <alignment horizontal="left" vertical="top" wrapText="1"/>
    </xf>
    <xf numFmtId="0" fontId="38" fillId="0" borderId="0" xfId="1" applyFont="1" applyAlignment="1">
      <alignment horizontal="left" vertical="top" wrapText="1"/>
    </xf>
    <xf numFmtId="0" fontId="10" fillId="0" borderId="0" xfId="0" applyFont="1" applyFill="1" applyAlignment="1">
      <alignment vertical="center" wrapText="1"/>
    </xf>
    <xf numFmtId="0" fontId="15" fillId="7" borderId="0" xfId="0" applyFont="1" applyFill="1" applyAlignment="1">
      <alignment horizontal="left" vertical="top" wrapText="1"/>
    </xf>
    <xf numFmtId="0" fontId="9" fillId="0" borderId="0" xfId="1" applyFont="1" applyAlignment="1">
      <alignment vertical="top" wrapText="1"/>
    </xf>
    <xf numFmtId="0" fontId="7" fillId="9" borderId="0" xfId="1" applyFont="1" applyFill="1" applyAlignment="1">
      <alignment horizontal="left" wrapText="1"/>
    </xf>
    <xf numFmtId="0" fontId="7" fillId="0" borderId="4" xfId="1" applyFont="1" applyBorder="1" applyAlignment="1">
      <alignment horizontal="left" vertical="top" wrapText="1"/>
    </xf>
    <xf numFmtId="0" fontId="7" fillId="0" borderId="5" xfId="1" applyFont="1" applyBorder="1" applyAlignment="1">
      <alignment horizontal="left" vertical="top" wrapText="1"/>
    </xf>
    <xf numFmtId="0" fontId="7" fillId="0" borderId="0" xfId="1" applyFont="1" applyAlignment="1">
      <alignment horizontal="left" vertical="top" wrapText="1"/>
    </xf>
    <xf numFmtId="0" fontId="7" fillId="0" borderId="7" xfId="1" applyFont="1" applyBorder="1" applyAlignment="1">
      <alignment horizontal="left" vertical="top" wrapText="1"/>
    </xf>
    <xf numFmtId="0" fontId="10" fillId="0" borderId="4" xfId="1" applyFont="1" applyBorder="1" applyAlignment="1">
      <alignment horizontal="left" vertical="top" wrapText="1"/>
    </xf>
    <xf numFmtId="0" fontId="10" fillId="0" borderId="5" xfId="1" applyFont="1" applyBorder="1" applyAlignment="1">
      <alignment horizontal="left" vertical="top" wrapText="1"/>
    </xf>
    <xf numFmtId="0" fontId="10" fillId="0" borderId="7" xfId="1" applyFont="1" applyBorder="1" applyAlignment="1">
      <alignment horizontal="left" vertical="top" wrapText="1"/>
    </xf>
    <xf numFmtId="0" fontId="12" fillId="5" borderId="0" xfId="0" applyFont="1" applyFill="1" applyAlignment="1">
      <alignment horizontal="left" vertical="center" wrapText="1"/>
    </xf>
    <xf numFmtId="2" fontId="7" fillId="6" borderId="6" xfId="1" applyNumberFormat="1" applyFont="1" applyFill="1" applyBorder="1" applyAlignment="1">
      <alignment horizontal="center" vertical="top" wrapText="1"/>
    </xf>
    <xf numFmtId="2" fontId="7" fillId="6" borderId="0" xfId="1" applyNumberFormat="1" applyFont="1" applyFill="1" applyAlignment="1">
      <alignment horizontal="center" vertical="top" wrapText="1"/>
    </xf>
    <xf numFmtId="2" fontId="7" fillId="6" borderId="7" xfId="1" applyNumberFormat="1" applyFont="1" applyFill="1" applyBorder="1" applyAlignment="1">
      <alignment horizontal="center" vertical="top" wrapText="1"/>
    </xf>
    <xf numFmtId="2" fontId="7" fillId="6" borderId="8" xfId="1" applyNumberFormat="1" applyFont="1" applyFill="1" applyBorder="1" applyAlignment="1">
      <alignment horizontal="center" vertical="top" wrapText="1"/>
    </xf>
    <xf numFmtId="2" fontId="7" fillId="6" borderId="9" xfId="1" applyNumberFormat="1" applyFont="1" applyFill="1" applyBorder="1" applyAlignment="1">
      <alignment horizontal="center" vertical="top" wrapText="1"/>
    </xf>
    <xf numFmtId="2" fontId="7" fillId="6" borderId="10" xfId="1" applyNumberFormat="1" applyFont="1" applyFill="1" applyBorder="1" applyAlignment="1">
      <alignment horizontal="center" vertical="top" wrapText="1"/>
    </xf>
    <xf numFmtId="0" fontId="7" fillId="0" borderId="2" xfId="1" applyFont="1" applyBorder="1" applyAlignment="1">
      <alignment horizontal="center" vertical="top"/>
    </xf>
    <xf numFmtId="0" fontId="7" fillId="0" borderId="11" xfId="1" applyFont="1" applyBorder="1" applyAlignment="1">
      <alignment horizontal="center" vertical="top"/>
    </xf>
    <xf numFmtId="0" fontId="7" fillId="0" borderId="14" xfId="1" applyFont="1" applyBorder="1" applyAlignment="1">
      <alignment horizontal="center" vertical="top"/>
    </xf>
    <xf numFmtId="0" fontId="7" fillId="0" borderId="0" xfId="1" applyFont="1" applyAlignment="1">
      <alignment horizontal="left" wrapText="1"/>
    </xf>
    <xf numFmtId="0" fontId="10" fillId="5" borderId="6" xfId="1" applyFont="1" applyFill="1" applyBorder="1" applyAlignment="1">
      <alignment horizontal="left" vertical="top" wrapText="1"/>
    </xf>
    <xf numFmtId="0" fontId="9" fillId="5" borderId="6" xfId="1" applyFont="1" applyFill="1" applyBorder="1" applyAlignment="1">
      <alignment horizontal="left" vertical="top" wrapText="1"/>
    </xf>
    <xf numFmtId="0" fontId="9" fillId="5" borderId="0" xfId="1" applyFont="1" applyFill="1" applyAlignment="1">
      <alignment horizontal="left" vertical="top" wrapText="1"/>
    </xf>
    <xf numFmtId="0" fontId="7" fillId="0" borderId="0" xfId="1" applyFont="1" applyAlignment="1">
      <alignment horizontal="center" vertical="top" wrapText="1"/>
    </xf>
    <xf numFmtId="0" fontId="10" fillId="0" borderId="0" xfId="1" applyFont="1" applyAlignment="1">
      <alignment horizontal="center" vertical="top"/>
    </xf>
    <xf numFmtId="0" fontId="9" fillId="0" borderId="0" xfId="1" applyFont="1" applyAlignment="1">
      <alignment horizontal="left" vertical="top" wrapText="1"/>
    </xf>
    <xf numFmtId="0" fontId="9" fillId="0" borderId="0" xfId="1" applyFont="1" applyAlignment="1">
      <alignment horizontal="left" wrapText="1"/>
    </xf>
    <xf numFmtId="0" fontId="10" fillId="0" borderId="0" xfId="1" applyFont="1" applyAlignment="1">
      <alignment horizontal="right" vertical="center"/>
    </xf>
    <xf numFmtId="0" fontId="10" fillId="0" borderId="0" xfId="1" applyFont="1" applyAlignment="1">
      <alignment horizontal="center"/>
    </xf>
    <xf numFmtId="0" fontId="4" fillId="0" borderId="0" xfId="0" applyFont="1" applyAlignment="1">
      <alignment horizontal="left" vertical="top" wrapText="1"/>
    </xf>
    <xf numFmtId="0" fontId="7" fillId="5" borderId="0" xfId="1" applyFont="1" applyFill="1" applyAlignment="1">
      <alignment horizontal="left" vertical="top"/>
    </xf>
    <xf numFmtId="0" fontId="8" fillId="0" borderId="0" xfId="1" applyFont="1" applyAlignment="1">
      <alignment horizontal="center" vertical="top" wrapText="1"/>
    </xf>
    <xf numFmtId="0" fontId="13" fillId="0" borderId="0" xfId="1" applyFont="1" applyAlignment="1">
      <alignment horizontal="center" vertical="top" wrapText="1"/>
    </xf>
    <xf numFmtId="2" fontId="7" fillId="0" borderId="0" xfId="1" applyNumberFormat="1" applyFont="1" applyAlignment="1">
      <alignment horizontal="left" vertical="top" wrapText="1"/>
    </xf>
    <xf numFmtId="0" fontId="7" fillId="0" borderId="11" xfId="1" applyFont="1" applyBorder="1" applyAlignment="1">
      <alignment vertical="top" wrapText="1"/>
    </xf>
    <xf numFmtId="0" fontId="7" fillId="0" borderId="14" xfId="1" applyFont="1" applyBorder="1" applyAlignment="1">
      <alignment vertical="top" wrapText="1"/>
    </xf>
    <xf numFmtId="0" fontId="8" fillId="0" borderId="0" xfId="1" applyFont="1" applyAlignment="1">
      <alignment horizontal="center" vertical="top"/>
    </xf>
    <xf numFmtId="0" fontId="4" fillId="0" borderId="0" xfId="1" applyFont="1" applyAlignment="1">
      <alignment horizontal="center" vertical="top" wrapText="1"/>
    </xf>
    <xf numFmtId="2" fontId="7" fillId="0" borderId="0" xfId="1" applyNumberFormat="1" applyFont="1" applyAlignment="1">
      <alignment horizontal="center" vertical="top" wrapText="1"/>
    </xf>
    <xf numFmtId="0" fontId="7" fillId="0" borderId="0" xfId="1" applyFont="1" applyAlignment="1">
      <alignment vertical="top" wrapText="1"/>
    </xf>
    <xf numFmtId="0" fontId="7" fillId="0" borderId="0" xfId="1" applyFont="1" applyAlignment="1">
      <alignment horizontal="left" vertical="center" wrapText="1"/>
    </xf>
    <xf numFmtId="0" fontId="10" fillId="8" borderId="0" xfId="1" applyFont="1" applyFill="1" applyAlignment="1">
      <alignment horizontal="left" vertical="top" wrapText="1"/>
    </xf>
    <xf numFmtId="0" fontId="10" fillId="0" borderId="0" xfId="1" applyFont="1" applyAlignment="1">
      <alignment horizontal="left" vertical="center" wrapText="1"/>
    </xf>
    <xf numFmtId="0" fontId="10" fillId="0" borderId="0" xfId="1" applyFont="1" applyAlignment="1">
      <alignment horizontal="left" wrapText="1"/>
    </xf>
    <xf numFmtId="0" fontId="7" fillId="8" borderId="0" xfId="1" applyFont="1" applyFill="1" applyAlignment="1">
      <alignment horizontal="left" vertical="top" wrapText="1"/>
    </xf>
    <xf numFmtId="0" fontId="10" fillId="11" borderId="0" xfId="1" applyFont="1" applyFill="1" applyAlignment="1">
      <alignment horizontal="left"/>
    </xf>
    <xf numFmtId="0" fontId="10" fillId="13" borderId="0" xfId="1" applyFont="1" applyFill="1" applyAlignment="1">
      <alignment horizontal="left"/>
    </xf>
    <xf numFmtId="0" fontId="7" fillId="17" borderId="0" xfId="1" applyFont="1" applyFill="1" applyAlignment="1">
      <alignment horizontal="left" vertical="top" wrapText="1"/>
    </xf>
    <xf numFmtId="0" fontId="10" fillId="17" borderId="0" xfId="1" applyFont="1" applyFill="1" applyAlignment="1">
      <alignment vertical="top" wrapText="1"/>
    </xf>
    <xf numFmtId="0" fontId="20" fillId="17" borderId="0" xfId="1" applyFont="1" applyFill="1" applyAlignment="1">
      <alignment horizontal="left" vertical="top" wrapText="1"/>
    </xf>
    <xf numFmtId="0" fontId="7" fillId="17" borderId="0" xfId="1" applyFont="1" applyFill="1" applyAlignment="1">
      <alignment vertical="top" wrapText="1"/>
    </xf>
    <xf numFmtId="0" fontId="7" fillId="0" borderId="0" xfId="1" applyFont="1" applyAlignment="1">
      <alignment horizontal="left" vertical="top"/>
    </xf>
    <xf numFmtId="0" fontId="20" fillId="14" borderId="0" xfId="1" applyFont="1" applyFill="1" applyAlignment="1">
      <alignment horizontal="left" vertical="top" wrapText="1"/>
    </xf>
    <xf numFmtId="0" fontId="7" fillId="17" borderId="9" xfId="1" applyFont="1" applyFill="1" applyBorder="1" applyAlignment="1">
      <alignment horizontal="left" vertical="top" wrapText="1"/>
    </xf>
    <xf numFmtId="0" fontId="6" fillId="0" borderId="16" xfId="4" applyFont="1" applyBorder="1" applyAlignment="1">
      <alignment horizontal="center" vertical="center" textRotation="90"/>
    </xf>
    <xf numFmtId="0" fontId="6" fillId="0" borderId="15" xfId="4" applyFont="1" applyBorder="1" applyAlignment="1">
      <alignment horizontal="center" vertical="center" textRotation="90"/>
    </xf>
    <xf numFmtId="0" fontId="6" fillId="0" borderId="17" xfId="4" applyFont="1" applyBorder="1" applyAlignment="1">
      <alignment horizontal="center" vertical="center" textRotation="90"/>
    </xf>
    <xf numFmtId="0" fontId="18" fillId="0" borderId="3" xfId="4" applyFont="1" applyBorder="1" applyAlignment="1">
      <alignment horizontal="left" vertical="top" wrapText="1"/>
    </xf>
    <xf numFmtId="0" fontId="18" fillId="0" borderId="4" xfId="4" applyFont="1" applyBorder="1" applyAlignment="1">
      <alignment horizontal="left" vertical="top" wrapText="1"/>
    </xf>
    <xf numFmtId="0" fontId="18" fillId="0" borderId="5" xfId="4" applyFont="1" applyBorder="1" applyAlignment="1">
      <alignment horizontal="left" vertical="top" wrapText="1"/>
    </xf>
    <xf numFmtId="2" fontId="18" fillId="0" borderId="3" xfId="4" applyNumberFormat="1" applyFont="1" applyBorder="1" applyAlignment="1">
      <alignment horizontal="left" vertical="top" wrapText="1"/>
    </xf>
    <xf numFmtId="2" fontId="18" fillId="0" borderId="4" xfId="4" applyNumberFormat="1" applyFont="1" applyBorder="1" applyAlignment="1">
      <alignment horizontal="left" vertical="top" wrapText="1"/>
    </xf>
    <xf numFmtId="2" fontId="18" fillId="0" borderId="5" xfId="4" applyNumberFormat="1" applyFont="1" applyBorder="1" applyAlignment="1">
      <alignment horizontal="left" vertical="top" wrapText="1"/>
    </xf>
    <xf numFmtId="0" fontId="10" fillId="5" borderId="6" xfId="4" applyFont="1" applyFill="1" applyBorder="1" applyAlignment="1">
      <alignment horizontal="left" vertical="top" wrapText="1"/>
    </xf>
    <xf numFmtId="0" fontId="10" fillId="5" borderId="0" xfId="4" applyFont="1" applyFill="1" applyAlignment="1">
      <alignment horizontal="left" vertical="top" wrapText="1"/>
    </xf>
    <xf numFmtId="0" fontId="10" fillId="5" borderId="7" xfId="4" applyFont="1" applyFill="1" applyBorder="1" applyAlignment="1">
      <alignment horizontal="left" vertical="top" wrapText="1"/>
    </xf>
    <xf numFmtId="0" fontId="10" fillId="0" borderId="6" xfId="4" applyFont="1" applyBorder="1" applyAlignment="1">
      <alignment horizontal="left" vertical="top" wrapText="1"/>
    </xf>
    <xf numFmtId="0" fontId="10" fillId="0" borderId="0" xfId="4" applyFont="1" applyAlignment="1">
      <alignment horizontal="left" vertical="top" wrapText="1"/>
    </xf>
    <xf numFmtId="0" fontId="10" fillId="0" borderId="7" xfId="4" applyFont="1" applyBorder="1" applyAlignment="1">
      <alignment horizontal="left" vertical="top" wrapText="1"/>
    </xf>
    <xf numFmtId="0" fontId="10" fillId="5" borderId="6" xfId="4" applyFont="1" applyFill="1" applyBorder="1" applyAlignment="1">
      <alignment horizontal="left" vertical="center" wrapText="1"/>
    </xf>
    <xf numFmtId="0" fontId="10" fillId="5" borderId="0" xfId="4" applyFont="1" applyFill="1" applyAlignment="1">
      <alignment horizontal="left" vertical="center" wrapText="1"/>
    </xf>
    <xf numFmtId="0" fontId="10" fillId="5" borderId="7" xfId="4" applyFont="1" applyFill="1" applyBorder="1" applyAlignment="1">
      <alignment horizontal="left" vertical="center" wrapText="1"/>
    </xf>
    <xf numFmtId="0" fontId="7" fillId="0" borderId="6" xfId="4" applyFont="1" applyBorder="1" applyAlignment="1">
      <alignment horizontal="left" vertical="top" wrapText="1"/>
    </xf>
    <xf numFmtId="0" fontId="7" fillId="0" borderId="0" xfId="4" applyFont="1" applyAlignment="1">
      <alignment horizontal="left" vertical="top" wrapText="1"/>
    </xf>
    <xf numFmtId="0" fontId="7" fillId="0" borderId="7" xfId="4" applyFont="1" applyBorder="1" applyAlignment="1">
      <alignment horizontal="left" vertical="top" wrapText="1"/>
    </xf>
    <xf numFmtId="0" fontId="50" fillId="5" borderId="6" xfId="1" applyFont="1" applyFill="1" applyBorder="1" applyAlignment="1">
      <alignment horizontal="left" vertical="center" wrapText="1"/>
    </xf>
    <xf numFmtId="0" fontId="50" fillId="5" borderId="0" xfId="1" applyFont="1" applyFill="1" applyAlignment="1">
      <alignment horizontal="left" vertical="center" wrapText="1"/>
    </xf>
    <xf numFmtId="0" fontId="50" fillId="5" borderId="7" xfId="1" applyFont="1" applyFill="1" applyBorder="1" applyAlignment="1">
      <alignment horizontal="left" vertical="center" wrapText="1"/>
    </xf>
    <xf numFmtId="0" fontId="3" fillId="5" borderId="6" xfId="4" applyFont="1" applyFill="1" applyBorder="1" applyAlignment="1">
      <alignment horizontal="left" vertical="top" wrapText="1"/>
    </xf>
    <xf numFmtId="0" fontId="3" fillId="5" borderId="0" xfId="4" applyFont="1" applyFill="1" applyAlignment="1">
      <alignment horizontal="left" vertical="top" wrapText="1"/>
    </xf>
    <xf numFmtId="0" fontId="3" fillId="5" borderId="7" xfId="4" applyFont="1" applyFill="1" applyBorder="1" applyAlignment="1">
      <alignment horizontal="left" vertical="top" wrapText="1"/>
    </xf>
    <xf numFmtId="0" fontId="6" fillId="0" borderId="2" xfId="4" applyFont="1" applyBorder="1" applyAlignment="1">
      <alignment horizontal="center"/>
    </xf>
    <xf numFmtId="0" fontId="6" fillId="0" borderId="11" xfId="4" applyFont="1" applyBorder="1" applyAlignment="1">
      <alignment horizontal="center"/>
    </xf>
    <xf numFmtId="0" fontId="7" fillId="11" borderId="6" xfId="4" applyFont="1" applyFill="1" applyBorder="1" applyAlignment="1">
      <alignment horizontal="left" vertical="top" wrapText="1"/>
    </xf>
    <xf numFmtId="0" fontId="7" fillId="11" borderId="0" xfId="4" applyFont="1" applyFill="1" applyAlignment="1">
      <alignment horizontal="left" vertical="top" wrapText="1"/>
    </xf>
    <xf numFmtId="0" fontId="7" fillId="11" borderId="7" xfId="4" applyFont="1" applyFill="1" applyBorder="1" applyAlignment="1">
      <alignment horizontal="left" vertical="top" wrapText="1"/>
    </xf>
    <xf numFmtId="0" fontId="7" fillId="11" borderId="8" xfId="4" applyFont="1" applyFill="1" applyBorder="1" applyAlignment="1">
      <alignment horizontal="left" vertical="top" wrapText="1"/>
    </xf>
    <xf numFmtId="0" fontId="7" fillId="11" borderId="9" xfId="4" applyFont="1" applyFill="1" applyBorder="1" applyAlignment="1">
      <alignment horizontal="left" vertical="top" wrapText="1"/>
    </xf>
    <xf numFmtId="0" fontId="7" fillId="11" borderId="10" xfId="4" applyFont="1" applyFill="1" applyBorder="1" applyAlignment="1">
      <alignment horizontal="left" vertical="top" wrapText="1"/>
    </xf>
    <xf numFmtId="166" fontId="7" fillId="0" borderId="6" xfId="4" applyNumberFormat="1" applyFont="1" applyBorder="1" applyAlignment="1">
      <alignment horizontal="left" vertical="top" wrapText="1"/>
    </xf>
    <xf numFmtId="166" fontId="7" fillId="0" borderId="0" xfId="4" applyNumberFormat="1" applyFont="1" applyAlignment="1">
      <alignment horizontal="left" vertical="top" wrapText="1"/>
    </xf>
    <xf numFmtId="166" fontId="7" fillId="0" borderId="7" xfId="4" applyNumberFormat="1" applyFont="1" applyBorder="1" applyAlignment="1">
      <alignment horizontal="left" vertical="top" wrapText="1"/>
    </xf>
    <xf numFmtId="166" fontId="7" fillId="0" borderId="8" xfId="4" applyNumberFormat="1" applyFont="1" applyBorder="1" applyAlignment="1">
      <alignment horizontal="left" vertical="top" wrapText="1"/>
    </xf>
    <xf numFmtId="166" fontId="7" fillId="0" borderId="9" xfId="4" applyNumberFormat="1" applyFont="1" applyBorder="1" applyAlignment="1">
      <alignment horizontal="left" vertical="top" wrapText="1"/>
    </xf>
    <xf numFmtId="166" fontId="7" fillId="0" borderId="10" xfId="4" applyNumberFormat="1" applyFont="1" applyBorder="1" applyAlignment="1">
      <alignment horizontal="left" vertical="top" wrapText="1"/>
    </xf>
    <xf numFmtId="0" fontId="6" fillId="0" borderId="2" xfId="5" applyFont="1" applyBorder="1" applyAlignment="1">
      <alignment horizontal="center" vertical="center"/>
    </xf>
    <xf numFmtId="0" fontId="6" fillId="0" borderId="11" xfId="5" applyFont="1" applyBorder="1" applyAlignment="1">
      <alignment horizontal="center" vertical="center"/>
    </xf>
    <xf numFmtId="0" fontId="6" fillId="0" borderId="14" xfId="5" applyFont="1" applyBorder="1" applyAlignment="1">
      <alignment horizontal="center" vertical="center"/>
    </xf>
    <xf numFmtId="0" fontId="6" fillId="0" borderId="2" xfId="4" applyFont="1" applyBorder="1" applyAlignment="1">
      <alignment horizontal="center" vertical="center"/>
    </xf>
    <xf numFmtId="0" fontId="6" fillId="0" borderId="11" xfId="4" applyFont="1" applyBorder="1" applyAlignment="1">
      <alignment horizontal="center" vertical="center"/>
    </xf>
    <xf numFmtId="0" fontId="6" fillId="0" borderId="2" xfId="4" applyFont="1" applyBorder="1" applyAlignment="1">
      <alignment horizontal="center" vertical="center" wrapText="1"/>
    </xf>
    <xf numFmtId="0" fontId="6" fillId="0" borderId="11" xfId="4" applyFont="1" applyBorder="1" applyAlignment="1">
      <alignment horizontal="center" vertical="center" wrapText="1"/>
    </xf>
    <xf numFmtId="0" fontId="6" fillId="0" borderId="14" xfId="4" applyFont="1" applyBorder="1" applyAlignment="1">
      <alignment horizontal="center" vertical="center" wrapText="1"/>
    </xf>
    <xf numFmtId="0" fontId="6" fillId="0" borderId="14" xfId="4" applyFont="1" applyBorder="1" applyAlignment="1">
      <alignment horizontal="center" vertical="center"/>
    </xf>
    <xf numFmtId="0" fontId="6" fillId="7" borderId="2" xfId="4" applyFont="1" applyFill="1" applyBorder="1" applyAlignment="1">
      <alignment horizontal="center" vertical="center"/>
    </xf>
    <xf numFmtId="0" fontId="6" fillId="7" borderId="11" xfId="4" applyFont="1" applyFill="1" applyBorder="1" applyAlignment="1">
      <alignment horizontal="center" vertical="center"/>
    </xf>
    <xf numFmtId="0" fontId="6" fillId="7" borderId="14" xfId="4" applyFont="1" applyFill="1" applyBorder="1" applyAlignment="1">
      <alignment horizontal="center" vertical="center"/>
    </xf>
    <xf numFmtId="0" fontId="6" fillId="7" borderId="2" xfId="4" applyFont="1" applyFill="1" applyBorder="1" applyAlignment="1">
      <alignment horizontal="center"/>
    </xf>
    <xf numFmtId="0" fontId="6" fillId="7" borderId="11" xfId="4" applyFont="1" applyFill="1" applyBorder="1" applyAlignment="1">
      <alignment horizontal="center"/>
    </xf>
    <xf numFmtId="0" fontId="6" fillId="7" borderId="14" xfId="4" applyFont="1" applyFill="1" applyBorder="1" applyAlignment="1">
      <alignment horizontal="center"/>
    </xf>
    <xf numFmtId="0" fontId="10" fillId="17" borderId="0" xfId="1" applyFont="1" applyFill="1" applyAlignment="1">
      <alignment horizontal="left" vertical="top"/>
    </xf>
    <xf numFmtId="0" fontId="6" fillId="0" borderId="14" xfId="4" applyFont="1" applyBorder="1" applyAlignment="1">
      <alignment horizontal="center"/>
    </xf>
    <xf numFmtId="2" fontId="9" fillId="0" borderId="2" xfId="1" applyNumberFormat="1" applyFont="1" applyBorder="1" applyAlignment="1">
      <alignment horizontal="center" vertical="top"/>
    </xf>
    <xf numFmtId="2" fontId="9" fillId="0" borderId="14" xfId="1" applyNumberFormat="1" applyFont="1" applyBorder="1" applyAlignment="1">
      <alignment horizontal="center" vertical="top"/>
    </xf>
    <xf numFmtId="0" fontId="3" fillId="0" borderId="0" xfId="1" applyFont="1" applyAlignment="1">
      <alignment horizontal="left" vertical="top" wrapText="1"/>
    </xf>
    <xf numFmtId="0" fontId="6" fillId="0" borderId="1" xfId="1" applyFont="1" applyBorder="1" applyAlignment="1">
      <alignment horizontal="center"/>
    </xf>
    <xf numFmtId="0" fontId="6" fillId="0" borderId="2" xfId="1" applyFont="1" applyBorder="1" applyAlignment="1">
      <alignment horizontal="center" wrapText="1"/>
    </xf>
    <xf numFmtId="0" fontId="6" fillId="0" borderId="11" xfId="1" applyFont="1" applyBorder="1" applyAlignment="1">
      <alignment horizontal="center" wrapText="1"/>
    </xf>
    <xf numFmtId="0" fontId="6" fillId="0" borderId="14" xfId="1" applyFont="1" applyBorder="1" applyAlignment="1">
      <alignment horizontal="center" wrapText="1"/>
    </xf>
    <xf numFmtId="0" fontId="7" fillId="0" borderId="1" xfId="1" applyFont="1" applyBorder="1" applyAlignment="1">
      <alignment horizontal="center"/>
    </xf>
    <xf numFmtId="0" fontId="7" fillId="0" borderId="2" xfId="1" applyFont="1" applyBorder="1" applyAlignment="1">
      <alignment horizontal="center" wrapText="1"/>
    </xf>
    <xf numFmtId="0" fontId="7" fillId="0" borderId="11" xfId="1" applyFont="1" applyBorder="1" applyAlignment="1">
      <alignment horizontal="center" wrapText="1"/>
    </xf>
    <xf numFmtId="0" fontId="7" fillId="0" borderId="14" xfId="1" applyFont="1" applyBorder="1" applyAlignment="1">
      <alignment horizontal="center" wrapText="1"/>
    </xf>
    <xf numFmtId="0" fontId="10" fillId="0" borderId="0" xfId="1" applyFont="1" applyFill="1" applyAlignment="1">
      <alignment horizontal="left" vertical="top" wrapText="1"/>
    </xf>
    <xf numFmtId="0" fontId="10" fillId="12" borderId="0" xfId="1" applyFont="1" applyFill="1" applyAlignment="1">
      <alignment horizontal="left" vertical="top" wrapText="1"/>
    </xf>
    <xf numFmtId="0" fontId="10" fillId="0" borderId="0" xfId="3" applyFont="1" applyFill="1" applyAlignment="1">
      <alignment horizontal="left" vertical="top" wrapText="1"/>
    </xf>
    <xf numFmtId="0" fontId="7" fillId="0" borderId="0" xfId="3" applyFont="1" applyAlignment="1">
      <alignment horizontal="left" vertical="top" wrapText="1"/>
    </xf>
    <xf numFmtId="0" fontId="9" fillId="0" borderId="0" xfId="3" applyFont="1" applyAlignment="1">
      <alignment horizontal="left" vertical="top" wrapText="1"/>
    </xf>
    <xf numFmtId="0" fontId="10" fillId="0" borderId="0" xfId="1" applyFont="1" applyFill="1" applyAlignment="1">
      <alignment horizontal="left" vertical="top"/>
    </xf>
    <xf numFmtId="0" fontId="6" fillId="0" borderId="0" xfId="1" applyFont="1" applyFill="1" applyAlignment="1">
      <alignment horizontal="center" vertical="top" wrapText="1"/>
    </xf>
    <xf numFmtId="2" fontId="10" fillId="0" borderId="0" xfId="1" applyNumberFormat="1" applyFont="1" applyAlignment="1">
      <alignment horizontal="left" vertical="top" wrapText="1"/>
    </xf>
    <xf numFmtId="0" fontId="7" fillId="0" borderId="0" xfId="1" applyFont="1" applyAlignment="1">
      <alignment horizontal="right" vertical="top"/>
    </xf>
    <xf numFmtId="0" fontId="7" fillId="0" borderId="0" xfId="1" applyFont="1" applyAlignment="1">
      <alignment vertical="top"/>
    </xf>
    <xf numFmtId="0" fontId="7" fillId="5" borderId="0" xfId="1" applyFont="1" applyFill="1" applyAlignment="1">
      <alignment horizontal="right" vertical="top"/>
    </xf>
    <xf numFmtId="2" fontId="7" fillId="5" borderId="0" xfId="1" applyNumberFormat="1" applyFont="1" applyFill="1" applyAlignment="1">
      <alignment horizontal="left" vertical="top" wrapText="1"/>
    </xf>
    <xf numFmtId="0" fontId="7" fillId="5" borderId="0" xfId="1" applyFont="1" applyFill="1" applyAlignment="1">
      <alignment horizontal="left"/>
    </xf>
    <xf numFmtId="0" fontId="53" fillId="0" borderId="0" xfId="1" applyFont="1" applyFill="1" applyAlignment="1">
      <alignment horizontal="center" vertical="top" wrapText="1"/>
    </xf>
    <xf numFmtId="2" fontId="10" fillId="0" borderId="0" xfId="1" applyNumberFormat="1" applyFont="1" applyAlignment="1">
      <alignment horizontal="left" wrapText="1"/>
    </xf>
    <xf numFmtId="0" fontId="7" fillId="2" borderId="0" xfId="1" applyFont="1" applyFill="1" applyAlignment="1">
      <alignment horizontal="left" wrapText="1"/>
    </xf>
  </cellXfs>
  <cellStyles count="6">
    <cellStyle name="Hyperlink" xfId="2" builtinId="8"/>
    <cellStyle name="Normal" xfId="0" builtinId="0"/>
    <cellStyle name="Normal 2" xfId="3" xr:uid="{00000000-0005-0000-0000-000002000000}"/>
    <cellStyle name="Normal 3" xfId="1" xr:uid="{00000000-0005-0000-0000-000003000000}"/>
    <cellStyle name="Normal_1_HRBF_MAIN_HH_1-9 2" xfId="5" xr:uid="{00000000-0005-0000-0000-000004000000}"/>
    <cellStyle name="Normal_Okam_2006_V02_Eng"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sharepoint.com/V/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V/D/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worldbankgroup.sharepoint.com/teams/LACHighFrequencyPhoneSurveyv.2-WBGroup/Shared%20Documents/General/Questionnaires/LAC_HFS_Questionnaire_21.05.09_limpio_G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gnacion"/>
      <sheetName val="0 Cati"/>
      <sheetName val="1 Cover_2021"/>
      <sheetName val="1 Cover_2020"/>
      <sheetName val="2 Salud"/>
      <sheetName val="3 Basic Info"/>
      <sheetName val="4 Food insec"/>
      <sheetName val="5 Employment"/>
      <sheetName val="6 Income"/>
      <sheetName val="7 Roster indirecto"/>
      <sheetName val="8 Education"/>
      <sheetName val="9 Gender"/>
      <sheetName val="10 Migration"/>
      <sheetName val="11 Digital"/>
      <sheetName val="12 Dwelling unit"/>
      <sheetName val="13 Recontacto"/>
    </sheetNames>
    <sheetDataSet>
      <sheetData sheetId="0"/>
      <sheetData sheetId="1"/>
      <sheetData sheetId="2"/>
      <sheetData sheetId="3">
        <row r="3">
          <cell r="C3">
            <v>1.05</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8"/>
  <sheetViews>
    <sheetView workbookViewId="0">
      <selection activeCell="C7" sqref="C7"/>
    </sheetView>
  </sheetViews>
  <sheetFormatPr defaultColWidth="4.85546875" defaultRowHeight="15"/>
  <sheetData>
    <row r="1" spans="2:4">
      <c r="B1" s="261" t="s">
        <v>0</v>
      </c>
    </row>
    <row r="3" spans="2:4">
      <c r="B3" s="479"/>
      <c r="C3" s="480"/>
      <c r="D3" t="s">
        <v>1</v>
      </c>
    </row>
    <row r="4" spans="2:4">
      <c r="B4" s="479"/>
    </row>
    <row r="5" spans="2:4">
      <c r="C5" s="430"/>
      <c r="D5" t="s">
        <v>2</v>
      </c>
    </row>
    <row r="6" spans="2:4">
      <c r="B6" s="479"/>
    </row>
    <row r="7" spans="2:4">
      <c r="C7" t="s">
        <v>3</v>
      </c>
    </row>
    <row r="8" spans="2:4">
      <c r="B8" s="479"/>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32"/>
  <sheetViews>
    <sheetView zoomScale="115" zoomScaleNormal="115" zoomScaleSheetLayoutView="110" workbookViewId="0">
      <selection activeCell="E21" sqref="E21"/>
    </sheetView>
  </sheetViews>
  <sheetFormatPr defaultColWidth="11.42578125" defaultRowHeight="15"/>
  <cols>
    <col min="1" max="1" width="2.42578125" style="1" customWidth="1"/>
    <col min="2" max="2" width="2.28515625" style="1" customWidth="1"/>
    <col min="3" max="3" width="13.7109375" customWidth="1"/>
    <col min="4" max="19" width="5.42578125" customWidth="1"/>
  </cols>
  <sheetData>
    <row r="1" spans="1:21" s="149" customFormat="1" ht="12.95" customHeight="1">
      <c r="A1" s="148"/>
      <c r="B1" s="148"/>
      <c r="C1" s="152">
        <v>1</v>
      </c>
      <c r="D1" s="246" t="s">
        <v>4</v>
      </c>
      <c r="F1" s="247"/>
      <c r="G1" s="247"/>
      <c r="H1" s="247"/>
      <c r="I1" s="247"/>
      <c r="J1" s="247"/>
      <c r="K1" s="247"/>
      <c r="L1" s="247"/>
      <c r="M1" s="247"/>
      <c r="N1" s="247"/>
      <c r="O1" s="247"/>
      <c r="P1" s="247"/>
      <c r="Q1" s="247"/>
      <c r="R1" s="247"/>
      <c r="S1" s="247"/>
      <c r="T1" s="247"/>
      <c r="U1" s="247"/>
    </row>
    <row r="2" spans="1:21" s="149" customFormat="1" ht="12.95" customHeight="1">
      <c r="A2" s="148"/>
      <c r="B2" s="148"/>
      <c r="C2" s="152"/>
      <c r="D2" s="248"/>
      <c r="E2" s="248"/>
      <c r="F2" s="248"/>
      <c r="G2" s="248"/>
      <c r="H2" s="248"/>
      <c r="I2" s="248"/>
      <c r="J2" s="248"/>
      <c r="K2" s="248"/>
      <c r="L2" s="248"/>
      <c r="M2" s="248"/>
      <c r="N2" s="248"/>
      <c r="O2" s="248"/>
      <c r="P2" s="248"/>
      <c r="Q2" s="248"/>
      <c r="R2" s="248"/>
      <c r="S2" s="248"/>
      <c r="T2" s="248"/>
      <c r="U2" s="248"/>
    </row>
    <row r="3" spans="1:21" s="149" customFormat="1" ht="12.95" customHeight="1">
      <c r="A3" s="148"/>
      <c r="B3" s="148"/>
      <c r="C3" s="249" t="s">
        <v>5</v>
      </c>
      <c r="D3" s="575" t="s">
        <v>6</v>
      </c>
      <c r="E3" s="575"/>
      <c r="F3" s="575"/>
      <c r="G3" s="575"/>
      <c r="H3" s="575"/>
      <c r="I3" s="575"/>
      <c r="J3" s="575"/>
      <c r="K3" s="575"/>
      <c r="L3" s="575"/>
      <c r="M3" s="575"/>
      <c r="N3" s="575"/>
      <c r="O3" s="575"/>
      <c r="P3" s="575"/>
      <c r="Q3" s="575"/>
      <c r="R3" s="575"/>
      <c r="S3" s="575"/>
    </row>
    <row r="4" spans="1:21" s="149" customFormat="1" ht="12.95" customHeight="1">
      <c r="A4" s="148"/>
      <c r="B4" s="148"/>
      <c r="C4" s="249"/>
      <c r="D4" s="574" t="s">
        <v>7</v>
      </c>
      <c r="E4" s="574"/>
      <c r="F4" s="574"/>
      <c r="G4" s="574"/>
      <c r="H4" s="574"/>
      <c r="I4" s="574"/>
      <c r="J4" s="574"/>
      <c r="K4" s="574"/>
      <c r="L4" s="574"/>
      <c r="M4" s="574"/>
      <c r="N4" s="574"/>
      <c r="O4" s="574"/>
      <c r="P4" s="574"/>
      <c r="Q4" s="574"/>
      <c r="R4" s="574"/>
      <c r="S4" s="574"/>
    </row>
    <row r="5" spans="1:21" s="149" customFormat="1" ht="12.95" customHeight="1">
      <c r="A5" s="148"/>
      <c r="B5" s="148"/>
      <c r="C5" s="249"/>
      <c r="D5" s="250"/>
      <c r="E5" s="251"/>
      <c r="F5" s="251"/>
      <c r="G5" s="251"/>
      <c r="H5" s="252"/>
      <c r="I5" s="253"/>
      <c r="J5" s="253"/>
      <c r="K5" s="250"/>
      <c r="L5" s="250"/>
      <c r="M5" s="250"/>
      <c r="N5" s="250"/>
      <c r="O5" s="250"/>
      <c r="P5" s="250"/>
      <c r="Q5" s="250"/>
      <c r="R5" s="250"/>
      <c r="S5" s="250"/>
    </row>
    <row r="6" spans="1:21" s="149" customFormat="1" ht="12.95" customHeight="1">
      <c r="A6" s="148"/>
      <c r="B6" s="148"/>
      <c r="C6" s="249"/>
      <c r="D6" s="250"/>
      <c r="E6" s="250"/>
      <c r="F6" s="250"/>
      <c r="G6" s="250"/>
      <c r="H6" s="250"/>
      <c r="I6" s="250"/>
      <c r="J6" s="250"/>
      <c r="K6" s="250"/>
      <c r="L6" s="250"/>
      <c r="M6" s="250"/>
      <c r="N6" s="250"/>
      <c r="O6" s="250"/>
      <c r="P6" s="250"/>
      <c r="Q6" s="250"/>
      <c r="R6" s="250"/>
      <c r="S6" s="250"/>
    </row>
    <row r="7" spans="1:21" s="149" customFormat="1" ht="12.95" customHeight="1">
      <c r="A7" s="148"/>
      <c r="B7" s="148"/>
      <c r="C7" s="249" t="s">
        <v>8</v>
      </c>
      <c r="D7" s="574" t="s">
        <v>9</v>
      </c>
      <c r="E7" s="574"/>
      <c r="F7" s="574"/>
      <c r="G7" s="574"/>
      <c r="H7" s="574"/>
      <c r="I7" s="574"/>
      <c r="J7" s="574"/>
      <c r="K7" s="574"/>
      <c r="L7" s="574"/>
      <c r="M7" s="574"/>
      <c r="N7" s="574"/>
      <c r="O7" s="574"/>
      <c r="P7" s="574"/>
      <c r="Q7" s="574"/>
      <c r="R7" s="574"/>
      <c r="S7" s="574"/>
    </row>
    <row r="8" spans="1:21" s="149" customFormat="1" ht="12.6" customHeight="1">
      <c r="A8" s="148"/>
      <c r="B8" s="148"/>
      <c r="C8" s="249"/>
      <c r="D8" s="574" t="s">
        <v>10</v>
      </c>
      <c r="E8" s="574"/>
      <c r="F8" s="574"/>
      <c r="G8" s="574"/>
      <c r="H8" s="574"/>
      <c r="I8" s="574"/>
      <c r="J8" s="574"/>
      <c r="K8" s="574"/>
      <c r="L8" s="574"/>
      <c r="M8" s="574"/>
      <c r="N8" s="574"/>
      <c r="O8" s="574"/>
      <c r="P8" s="574"/>
      <c r="Q8" s="574"/>
      <c r="R8" s="574"/>
      <c r="S8" s="574"/>
    </row>
    <row r="9" spans="1:21" s="149" customFormat="1" ht="12.95" customHeight="1">
      <c r="A9" s="148"/>
      <c r="B9" s="148"/>
      <c r="C9" s="249"/>
      <c r="D9" s="250"/>
      <c r="E9" s="251"/>
      <c r="F9" s="251"/>
      <c r="G9" s="251"/>
      <c r="H9" s="252"/>
      <c r="I9" s="253"/>
      <c r="J9" s="252"/>
      <c r="K9" s="252"/>
      <c r="L9" s="253"/>
      <c r="M9" s="250"/>
      <c r="N9" s="250"/>
      <c r="O9" s="250"/>
      <c r="P9" s="250"/>
      <c r="Q9" s="250"/>
      <c r="R9" s="250"/>
      <c r="S9" s="250"/>
    </row>
    <row r="10" spans="1:21" s="149" customFormat="1" ht="12.95" customHeight="1">
      <c r="A10" s="148"/>
      <c r="B10" s="148"/>
      <c r="C10" s="249"/>
      <c r="D10" s="250"/>
      <c r="E10" s="250"/>
      <c r="F10" s="250"/>
      <c r="G10" s="250"/>
      <c r="H10" s="250"/>
      <c r="I10" s="250"/>
      <c r="J10" s="250"/>
      <c r="K10" s="250"/>
      <c r="L10" s="250"/>
      <c r="M10" s="250"/>
      <c r="N10" s="250"/>
      <c r="O10" s="250"/>
      <c r="P10" s="250"/>
      <c r="Q10" s="250"/>
      <c r="R10" s="250"/>
      <c r="S10" s="250"/>
    </row>
    <row r="11" spans="1:21" s="149" customFormat="1" ht="12.95" customHeight="1">
      <c r="A11" s="148"/>
      <c r="B11" s="148"/>
      <c r="C11" s="249" t="s">
        <v>11</v>
      </c>
      <c r="D11" s="574" t="s">
        <v>12</v>
      </c>
      <c r="E11" s="574"/>
      <c r="F11" s="574"/>
      <c r="G11" s="574"/>
      <c r="H11" s="574"/>
      <c r="I11" s="574"/>
      <c r="J11" s="574"/>
      <c r="K11" s="574"/>
      <c r="L11" s="574"/>
      <c r="M11" s="574"/>
      <c r="N11" s="574"/>
      <c r="O11" s="574"/>
      <c r="P11" s="574"/>
      <c r="Q11" s="574"/>
      <c r="R11" s="574"/>
      <c r="S11" s="574"/>
    </row>
    <row r="12" spans="1:21" s="149" customFormat="1" ht="12.95" customHeight="1">
      <c r="A12" s="148"/>
      <c r="B12" s="148"/>
      <c r="C12" s="249"/>
      <c r="D12" s="535"/>
      <c r="E12" s="117">
        <v>591</v>
      </c>
      <c r="F12" s="191" t="s">
        <v>13</v>
      </c>
      <c r="G12" s="535"/>
      <c r="H12" s="535"/>
      <c r="I12" s="535"/>
      <c r="J12" s="535"/>
      <c r="K12" s="535"/>
      <c r="L12" s="535"/>
      <c r="M12" s="535"/>
      <c r="N12" s="535"/>
      <c r="O12" s="535"/>
      <c r="P12" s="535"/>
      <c r="Q12" s="535"/>
      <c r="R12" s="535"/>
      <c r="S12" s="535"/>
    </row>
    <row r="13" spans="1:21" s="149" customFormat="1" ht="12.95" customHeight="1">
      <c r="A13" s="148"/>
      <c r="B13" s="148"/>
      <c r="C13" s="249"/>
      <c r="D13" s="535"/>
      <c r="E13" s="117">
        <v>593</v>
      </c>
      <c r="F13" s="191" t="s">
        <v>14</v>
      </c>
      <c r="G13" s="535"/>
      <c r="H13" s="535"/>
      <c r="I13" s="535"/>
      <c r="J13" s="535"/>
      <c r="K13" s="535"/>
      <c r="L13" s="535"/>
      <c r="M13" s="535"/>
      <c r="N13" s="535"/>
      <c r="O13" s="535"/>
      <c r="P13" s="535"/>
      <c r="Q13" s="535"/>
      <c r="R13" s="535"/>
      <c r="S13" s="535"/>
    </row>
    <row r="14" spans="1:21" s="149" customFormat="1" ht="12.95" customHeight="1">
      <c r="A14" s="148"/>
      <c r="B14" s="148"/>
      <c r="C14" s="249"/>
      <c r="D14" s="250"/>
      <c r="E14" s="250"/>
      <c r="F14" s="250"/>
      <c r="G14" s="250"/>
      <c r="H14" s="250"/>
      <c r="I14" s="250"/>
      <c r="J14" s="250"/>
      <c r="K14" s="250"/>
      <c r="L14" s="250"/>
      <c r="M14" s="250"/>
      <c r="N14" s="250"/>
      <c r="O14" s="250"/>
      <c r="P14" s="250"/>
      <c r="Q14" s="250"/>
      <c r="R14" s="250"/>
      <c r="S14" s="250"/>
    </row>
    <row r="15" spans="1:21" s="149" customFormat="1" ht="12.95" customHeight="1">
      <c r="A15" s="148"/>
      <c r="B15" s="148"/>
      <c r="C15" s="249" t="s">
        <v>15</v>
      </c>
      <c r="D15" s="574" t="s">
        <v>16</v>
      </c>
      <c r="E15" s="574"/>
      <c r="F15" s="574"/>
      <c r="G15" s="574"/>
      <c r="H15" s="574"/>
      <c r="I15" s="574"/>
      <c r="J15" s="574"/>
      <c r="K15" s="574"/>
      <c r="L15" s="574"/>
      <c r="M15" s="574"/>
      <c r="N15" s="574"/>
      <c r="O15" s="574"/>
      <c r="P15" s="574"/>
      <c r="Q15" s="574"/>
      <c r="R15" s="574"/>
      <c r="S15" s="574"/>
    </row>
    <row r="16" spans="1:21" s="149" customFormat="1" ht="12.95" customHeight="1">
      <c r="A16" s="148"/>
      <c r="B16" s="148"/>
      <c r="C16" s="249"/>
      <c r="D16" s="535"/>
      <c r="E16" s="117">
        <v>1</v>
      </c>
      <c r="F16" s="191" t="s">
        <v>17</v>
      </c>
      <c r="G16" s="535"/>
      <c r="H16" s="535"/>
      <c r="I16" s="535"/>
      <c r="J16" s="535"/>
      <c r="K16" s="535"/>
      <c r="L16" s="535"/>
      <c r="M16" s="535"/>
      <c r="N16" s="535"/>
      <c r="O16" s="535"/>
      <c r="P16" s="535"/>
      <c r="Q16" s="535"/>
      <c r="R16" s="535"/>
      <c r="S16" s="535"/>
    </row>
    <row r="17" spans="1:22" s="149" customFormat="1" ht="12.95" customHeight="1">
      <c r="A17" s="148"/>
      <c r="B17" s="148"/>
      <c r="C17" s="249"/>
      <c r="D17" s="535"/>
      <c r="E17" s="117">
        <v>2</v>
      </c>
      <c r="F17" s="191" t="s">
        <v>18</v>
      </c>
      <c r="G17" s="535"/>
      <c r="H17" s="535"/>
      <c r="I17" s="535"/>
      <c r="J17" s="535"/>
      <c r="K17" s="535"/>
      <c r="L17" s="535"/>
      <c r="M17" s="535"/>
      <c r="N17" s="535"/>
      <c r="O17" s="535"/>
      <c r="P17" s="535"/>
      <c r="Q17" s="535"/>
      <c r="R17" s="535"/>
      <c r="S17" s="535"/>
    </row>
    <row r="18" spans="1:22" s="149" customFormat="1" ht="12.95" customHeight="1">
      <c r="A18" s="148"/>
      <c r="B18" s="148"/>
      <c r="C18" s="249"/>
      <c r="D18" s="250"/>
      <c r="E18" s="250"/>
      <c r="F18" s="250"/>
      <c r="G18" s="250"/>
      <c r="H18" s="250"/>
      <c r="I18" s="250"/>
      <c r="J18" s="250"/>
      <c r="K18" s="250"/>
      <c r="L18" s="250"/>
      <c r="M18" s="250"/>
      <c r="N18" s="250"/>
      <c r="O18" s="250"/>
      <c r="P18" s="250"/>
      <c r="Q18" s="250"/>
      <c r="R18" s="250"/>
      <c r="S18" s="250"/>
    </row>
    <row r="19" spans="1:22" s="149" customFormat="1" ht="12.95" customHeight="1">
      <c r="A19" s="148"/>
      <c r="B19" s="148"/>
      <c r="C19" s="249" t="s">
        <v>19</v>
      </c>
      <c r="D19" s="574" t="s">
        <v>20</v>
      </c>
      <c r="E19" s="574"/>
      <c r="F19" s="574"/>
      <c r="G19" s="574"/>
      <c r="H19" s="574"/>
      <c r="I19" s="574"/>
      <c r="J19" s="574"/>
      <c r="K19" s="574"/>
      <c r="L19" s="574"/>
      <c r="M19" s="574"/>
      <c r="N19" s="574"/>
      <c r="O19" s="574"/>
      <c r="P19" s="574"/>
      <c r="Q19" s="574"/>
      <c r="R19" s="574"/>
      <c r="S19" s="574"/>
    </row>
    <row r="20" spans="1:22" s="149" customFormat="1" ht="12.95" customHeight="1">
      <c r="A20" s="148"/>
      <c r="B20" s="148"/>
      <c r="C20" s="249"/>
      <c r="D20" s="535"/>
      <c r="E20" s="117">
        <v>1</v>
      </c>
      <c r="F20" s="191" t="s">
        <v>21</v>
      </c>
      <c r="G20" s="535"/>
      <c r="H20" s="535"/>
      <c r="I20" s="535"/>
      <c r="J20" s="535"/>
      <c r="K20" s="535"/>
      <c r="L20" s="535"/>
      <c r="M20" s="535"/>
      <c r="N20" s="535"/>
      <c r="O20" s="535"/>
      <c r="P20" s="535"/>
      <c r="Q20" s="535"/>
      <c r="R20" s="535"/>
      <c r="S20" s="535"/>
    </row>
    <row r="21" spans="1:22" s="149" customFormat="1" ht="12.95" customHeight="1">
      <c r="A21" s="148"/>
      <c r="B21" s="148"/>
      <c r="C21" s="249"/>
      <c r="D21" s="535"/>
      <c r="E21" s="117">
        <v>2</v>
      </c>
      <c r="F21" s="191" t="s">
        <v>22</v>
      </c>
      <c r="G21" s="535"/>
      <c r="H21" s="535"/>
      <c r="I21" s="535"/>
      <c r="J21" s="535"/>
      <c r="K21" s="535"/>
      <c r="L21" s="535"/>
      <c r="M21" s="535"/>
      <c r="N21" s="535"/>
      <c r="O21" s="535"/>
      <c r="P21" s="535"/>
      <c r="Q21" s="535"/>
      <c r="R21" s="535"/>
      <c r="S21" s="535"/>
    </row>
    <row r="22" spans="1:22" s="149" customFormat="1" ht="12.95" customHeight="1">
      <c r="A22" s="148"/>
      <c r="B22" s="148"/>
      <c r="C22" s="249"/>
      <c r="D22" s="250"/>
      <c r="E22" s="250"/>
      <c r="F22" s="250"/>
      <c r="G22" s="250"/>
      <c r="H22" s="250"/>
      <c r="I22" s="250"/>
      <c r="J22" s="250"/>
      <c r="K22" s="250"/>
      <c r="L22" s="250"/>
      <c r="M22" s="250"/>
      <c r="N22" s="250"/>
      <c r="O22" s="250"/>
      <c r="P22" s="250"/>
      <c r="Q22" s="250"/>
      <c r="R22" s="250"/>
      <c r="S22" s="250"/>
    </row>
    <row r="23" spans="1:22" s="149" customFormat="1" ht="12.95" customHeight="1">
      <c r="A23" s="148"/>
      <c r="B23" s="148"/>
      <c r="C23" s="249" t="s">
        <v>23</v>
      </c>
      <c r="D23" s="574" t="s">
        <v>24</v>
      </c>
      <c r="E23" s="574"/>
      <c r="F23" s="574"/>
      <c r="G23" s="574"/>
      <c r="H23" s="574"/>
      <c r="I23" s="574"/>
      <c r="J23" s="574"/>
      <c r="K23" s="574"/>
      <c r="L23" s="574"/>
      <c r="M23" s="574"/>
      <c r="N23" s="574"/>
      <c r="O23" s="574"/>
      <c r="P23" s="574"/>
      <c r="Q23" s="574"/>
      <c r="R23" s="574"/>
      <c r="S23" s="574"/>
    </row>
    <row r="24" spans="1:22" s="149" customFormat="1" ht="12.95" customHeight="1">
      <c r="A24" s="148"/>
      <c r="B24" s="148"/>
      <c r="C24" s="249"/>
      <c r="D24" s="250"/>
      <c r="E24" s="250"/>
      <c r="F24" s="250"/>
      <c r="G24" s="250"/>
      <c r="H24" s="250"/>
      <c r="I24" s="250"/>
      <c r="J24" s="250"/>
      <c r="K24" s="250"/>
      <c r="L24" s="250"/>
      <c r="M24" s="250"/>
      <c r="N24" s="250"/>
      <c r="O24" s="250"/>
      <c r="P24" s="250"/>
      <c r="Q24" s="250"/>
      <c r="R24" s="250"/>
      <c r="S24" s="250"/>
    </row>
    <row r="25" spans="1:22" s="149" customFormat="1" ht="12.95" customHeight="1">
      <c r="A25" s="148"/>
      <c r="B25" s="148"/>
      <c r="C25" s="249"/>
      <c r="D25" s="254" t="s">
        <v>25</v>
      </c>
      <c r="E25" s="254"/>
      <c r="F25" s="254"/>
      <c r="G25" s="254"/>
      <c r="H25" s="254"/>
      <c r="I25" s="254"/>
      <c r="J25" s="254"/>
      <c r="K25" s="254"/>
      <c r="L25" s="254"/>
      <c r="M25" s="254"/>
      <c r="N25" s="254"/>
      <c r="O25" s="254"/>
      <c r="P25" s="254"/>
      <c r="Q25" s="254"/>
      <c r="R25" s="254"/>
      <c r="S25" s="254"/>
    </row>
    <row r="26" spans="1:22" s="149" customFormat="1" ht="12.95" customHeight="1">
      <c r="A26" s="148"/>
      <c r="B26" s="148"/>
      <c r="C26" s="249"/>
      <c r="D26" s="574" t="s">
        <v>26</v>
      </c>
      <c r="E26" s="574"/>
      <c r="F26" s="574"/>
      <c r="G26" s="574"/>
      <c r="H26" s="574"/>
      <c r="I26" s="574"/>
      <c r="J26" s="574"/>
      <c r="K26" s="574"/>
      <c r="L26" s="574"/>
      <c r="M26" s="574"/>
      <c r="N26" s="574"/>
      <c r="O26" s="574"/>
      <c r="P26" s="574"/>
      <c r="Q26" s="574"/>
      <c r="R26" s="574"/>
      <c r="S26" s="574"/>
    </row>
    <row r="27" spans="1:22" s="149" customFormat="1" ht="14.1" customHeight="1">
      <c r="A27" s="148"/>
      <c r="B27" s="148"/>
      <c r="C27" s="248"/>
      <c r="D27" s="237" t="s">
        <v>27</v>
      </c>
      <c r="E27" s="238"/>
      <c r="F27" s="238"/>
      <c r="G27" s="238"/>
      <c r="H27" s="238"/>
      <c r="I27" s="238"/>
      <c r="J27" s="238"/>
      <c r="K27" s="238"/>
      <c r="L27" s="238"/>
      <c r="M27" s="238"/>
      <c r="N27" s="248"/>
      <c r="O27" s="248"/>
      <c r="P27" s="248"/>
      <c r="Q27" s="248"/>
      <c r="R27" s="248"/>
      <c r="S27" s="248"/>
      <c r="T27" s="248"/>
      <c r="U27" s="248"/>
      <c r="V27" s="248"/>
    </row>
    <row r="28" spans="1:22" s="149" customFormat="1" ht="12.95" customHeight="1">
      <c r="A28" s="148"/>
      <c r="B28" s="255"/>
      <c r="C28" s="250"/>
      <c r="D28" s="576" t="s">
        <v>28</v>
      </c>
      <c r="E28" s="576"/>
      <c r="F28" s="577"/>
      <c r="G28" s="256"/>
      <c r="H28" s="257"/>
      <c r="I28" s="257"/>
      <c r="J28" s="258"/>
      <c r="K28" s="248"/>
      <c r="L28" s="259" t="s">
        <v>29</v>
      </c>
      <c r="M28" s="259"/>
      <c r="N28" s="259"/>
      <c r="O28" s="259"/>
      <c r="P28" s="259"/>
      <c r="Q28" s="259"/>
      <c r="R28" s="259"/>
      <c r="S28" s="259"/>
      <c r="T28" s="248"/>
    </row>
    <row r="29" spans="1:22">
      <c r="B29" s="260"/>
      <c r="D29" s="261"/>
      <c r="E29" s="261"/>
      <c r="F29" s="262"/>
      <c r="L29" s="263"/>
      <c r="M29" s="263"/>
      <c r="N29" s="263"/>
      <c r="O29" s="263"/>
      <c r="P29" s="263"/>
      <c r="Q29" s="263"/>
      <c r="R29" s="263"/>
      <c r="S29" s="263"/>
    </row>
    <row r="30" spans="1:22">
      <c r="B30" s="260"/>
      <c r="D30" s="578" t="s">
        <v>30</v>
      </c>
      <c r="E30" s="578"/>
      <c r="F30" s="579"/>
      <c r="G30" s="256"/>
      <c r="H30" s="257"/>
      <c r="I30" s="257"/>
      <c r="J30" s="258"/>
      <c r="L30" s="259" t="s">
        <v>31</v>
      </c>
      <c r="M30" s="259"/>
      <c r="N30" s="259"/>
      <c r="O30" s="259"/>
      <c r="P30" s="259"/>
      <c r="Q30" s="259"/>
      <c r="R30" s="259"/>
      <c r="S30" s="259"/>
    </row>
    <row r="31" spans="1:22">
      <c r="B31" s="260"/>
      <c r="D31" s="261"/>
      <c r="E31" s="261"/>
      <c r="F31" s="262"/>
    </row>
    <row r="32" spans="1:22">
      <c r="B32" s="260"/>
      <c r="D32" t="s">
        <v>32</v>
      </c>
    </row>
  </sheetData>
  <mergeCells count="11">
    <mergeCell ref="D19:S19"/>
    <mergeCell ref="D23:S23"/>
    <mergeCell ref="D26:S26"/>
    <mergeCell ref="D28:F28"/>
    <mergeCell ref="D30:F30"/>
    <mergeCell ref="D15:S15"/>
    <mergeCell ref="D3:S3"/>
    <mergeCell ref="D4:S4"/>
    <mergeCell ref="D7:S7"/>
    <mergeCell ref="D8:S8"/>
    <mergeCell ref="D11:S11"/>
  </mergeCells>
  <pageMargins left="0.23622047244094491" right="0.23622047244094491" top="0.74803149606299213" bottom="0.74803149606299213" header="0.31496062992125984" footer="0.31496062992125984"/>
  <pageSetup scale="97" orientation="portrait" r:id="rId1"/>
  <headerFooter>
    <oddFooter>&amp;L&amp;8&amp;F&amp;C&amp;8&amp;A&amp;R&amp;8&amp;P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tint="-9.9978637043366805E-2"/>
  </sheetPr>
  <dimension ref="A1:AH69"/>
  <sheetViews>
    <sheetView showGridLines="0" topLeftCell="A19" zoomScale="124" zoomScaleNormal="124" zoomScaleSheetLayoutView="140" workbookViewId="0">
      <selection activeCell="E9" sqref="E9:V12"/>
    </sheetView>
  </sheetViews>
  <sheetFormatPr defaultColWidth="4.28515625" defaultRowHeight="12.95" customHeight="1"/>
  <cols>
    <col min="1" max="1" width="4.140625" style="148" customWidth="1"/>
    <col min="2" max="2" width="3.28515625" style="148" customWidth="1"/>
    <col min="3" max="3" width="2.7109375" style="234" customWidth="1"/>
    <col min="4" max="36" width="4.7109375" style="149" customWidth="1"/>
    <col min="37" max="16384" width="4.28515625" style="149"/>
  </cols>
  <sheetData>
    <row r="1" spans="3:27" ht="12.95" customHeight="1">
      <c r="C1" s="234">
        <v>1</v>
      </c>
      <c r="E1" s="246" t="s">
        <v>33</v>
      </c>
      <c r="F1" s="247"/>
      <c r="G1" s="247"/>
      <c r="H1" s="247"/>
      <c r="I1" s="247"/>
      <c r="J1" s="247"/>
      <c r="K1" s="247"/>
      <c r="L1" s="247"/>
      <c r="M1" s="247"/>
      <c r="N1" s="247"/>
      <c r="O1" s="247"/>
      <c r="P1" s="247"/>
      <c r="Q1" s="247"/>
      <c r="R1" s="247"/>
      <c r="S1" s="247"/>
      <c r="T1" s="247"/>
      <c r="U1" s="247"/>
      <c r="V1" s="247"/>
    </row>
    <row r="2" spans="3:27" ht="12.95" customHeight="1">
      <c r="D2" s="248"/>
      <c r="E2" s="248"/>
      <c r="F2" s="248"/>
      <c r="G2" s="248"/>
      <c r="H2" s="248"/>
      <c r="I2" s="248"/>
      <c r="J2" s="248"/>
      <c r="K2" s="248"/>
      <c r="L2" s="248"/>
      <c r="M2" s="248"/>
      <c r="N2" s="248"/>
      <c r="O2" s="248"/>
      <c r="P2" s="248"/>
      <c r="Q2" s="248"/>
      <c r="R2" s="248"/>
      <c r="S2" s="248"/>
      <c r="T2" s="248"/>
      <c r="U2" s="248"/>
      <c r="V2" s="248"/>
    </row>
    <row r="3" spans="3:27" ht="12.95" customHeight="1">
      <c r="D3" s="248"/>
      <c r="E3" s="581" t="str">
        <f>"CATI: SI ES MUESTRA NUEVA (TIPO_MUESTRA=1) PASAR A 1,01 SI ES MUESTRA PASADA (TIPO_MUESTRA=2) 
PASAR A "&amp;'[3]1 Cover_2020'!C3</f>
        <v>CATI: SI ES MUESTRA NUEVA (TIPO_MUESTRA=1) PASAR A 1,01 SI ES MUESTRA PASADA (TIPO_MUESTRA=2) 
PASAR A 1.05</v>
      </c>
      <c r="F3" s="581"/>
      <c r="G3" s="581"/>
      <c r="H3" s="581"/>
      <c r="I3" s="581"/>
      <c r="J3" s="581"/>
      <c r="K3" s="581"/>
      <c r="L3" s="581"/>
      <c r="M3" s="581"/>
      <c r="N3" s="581"/>
      <c r="O3" s="581"/>
      <c r="P3" s="581"/>
      <c r="Q3" s="581"/>
      <c r="R3" s="581"/>
      <c r="S3" s="581"/>
      <c r="T3" s="581"/>
      <c r="U3" s="581"/>
      <c r="V3" s="581"/>
    </row>
    <row r="4" spans="3:27" ht="12.95" customHeight="1">
      <c r="D4" s="248"/>
      <c r="E4" s="581"/>
      <c r="F4" s="581"/>
      <c r="G4" s="581"/>
      <c r="H4" s="581"/>
      <c r="I4" s="581"/>
      <c r="J4" s="581"/>
      <c r="K4" s="581"/>
      <c r="L4" s="581"/>
      <c r="M4" s="581"/>
      <c r="N4" s="581"/>
      <c r="O4" s="581"/>
      <c r="P4" s="581"/>
      <c r="Q4" s="581"/>
      <c r="R4" s="581"/>
      <c r="S4" s="581"/>
      <c r="T4" s="581"/>
      <c r="U4" s="581"/>
      <c r="V4" s="581"/>
    </row>
    <row r="5" spans="3:27" ht="12.95" customHeight="1">
      <c r="C5" s="481"/>
      <c r="D5" s="250">
        <v>1.01</v>
      </c>
      <c r="E5" s="264" t="s">
        <v>34</v>
      </c>
      <c r="F5" s="248"/>
      <c r="G5" s="248"/>
      <c r="H5" s="248"/>
      <c r="I5" s="248"/>
      <c r="J5" s="248"/>
      <c r="K5" s="248"/>
      <c r="L5" s="248"/>
      <c r="M5" s="248"/>
      <c r="N5" s="248"/>
      <c r="O5" s="248"/>
      <c r="P5" s="248"/>
      <c r="Q5" s="248"/>
      <c r="R5" s="248"/>
      <c r="S5" s="248"/>
      <c r="T5" s="248"/>
      <c r="U5" s="248"/>
      <c r="V5" s="248"/>
      <c r="W5" s="248"/>
      <c r="X5" s="248"/>
      <c r="AA5" s="165"/>
    </row>
    <row r="6" spans="3:27" ht="12.95" customHeight="1">
      <c r="D6" s="250"/>
      <c r="E6" s="54"/>
      <c r="F6" s="53">
        <v>1</v>
      </c>
      <c r="G6" s="52" t="s">
        <v>35</v>
      </c>
      <c r="H6" s="54"/>
      <c r="I6" s="54"/>
      <c r="J6" s="54"/>
      <c r="K6" s="54"/>
      <c r="L6" s="54"/>
      <c r="M6" s="54"/>
      <c r="N6" s="248"/>
      <c r="O6" s="248"/>
      <c r="P6" s="248"/>
      <c r="Q6" s="560"/>
      <c r="R6" s="248"/>
      <c r="S6" s="248"/>
      <c r="T6" s="248"/>
      <c r="U6" s="248"/>
      <c r="V6" s="248"/>
    </row>
    <row r="7" spans="3:27" ht="12.95" customHeight="1">
      <c r="D7" s="250"/>
      <c r="E7" s="54"/>
      <c r="F7" s="53">
        <v>2</v>
      </c>
      <c r="G7" s="54" t="s">
        <v>36</v>
      </c>
      <c r="H7" s="54" t="s">
        <v>37</v>
      </c>
      <c r="I7" s="265" t="s">
        <v>38</v>
      </c>
      <c r="J7" s="54"/>
      <c r="K7" s="54"/>
      <c r="L7" s="54"/>
      <c r="M7" s="54"/>
      <c r="N7" s="248"/>
      <c r="O7" s="248"/>
      <c r="T7" s="248"/>
      <c r="U7" s="248"/>
      <c r="V7" s="248"/>
    </row>
    <row r="8" spans="3:27" ht="12.95" customHeight="1">
      <c r="D8" s="250"/>
      <c r="E8" s="248"/>
      <c r="F8" s="247"/>
      <c r="G8" s="248"/>
      <c r="H8" s="248"/>
      <c r="I8" s="248"/>
      <c r="J8" s="248"/>
      <c r="K8" s="248"/>
      <c r="L8" s="248"/>
      <c r="M8" s="248"/>
      <c r="N8" s="248"/>
      <c r="O8" s="248"/>
      <c r="P8" s="248"/>
      <c r="Q8" s="248"/>
      <c r="R8" s="248"/>
      <c r="S8" s="248"/>
      <c r="T8" s="248"/>
      <c r="U8" s="248"/>
      <c r="V8" s="248"/>
    </row>
    <row r="9" spans="3:27" ht="12.95" customHeight="1">
      <c r="E9" s="582" t="s">
        <v>39</v>
      </c>
      <c r="F9" s="583"/>
      <c r="G9" s="583"/>
      <c r="H9" s="583"/>
      <c r="I9" s="583"/>
      <c r="J9" s="583"/>
      <c r="K9" s="583"/>
      <c r="L9" s="583"/>
      <c r="M9" s="583"/>
      <c r="N9" s="583"/>
      <c r="O9" s="583"/>
      <c r="P9" s="583"/>
      <c r="Q9" s="583"/>
      <c r="R9" s="583"/>
      <c r="S9" s="583"/>
      <c r="T9" s="583"/>
      <c r="U9" s="583"/>
      <c r="V9" s="583"/>
      <c r="AA9" s="165"/>
    </row>
    <row r="10" spans="3:27" ht="12.95" customHeight="1">
      <c r="E10" s="582"/>
      <c r="F10" s="583"/>
      <c r="G10" s="583"/>
      <c r="H10" s="583"/>
      <c r="I10" s="583"/>
      <c r="J10" s="583"/>
      <c r="K10" s="583"/>
      <c r="L10" s="583"/>
      <c r="M10" s="583"/>
      <c r="N10" s="583"/>
      <c r="O10" s="583"/>
      <c r="P10" s="583"/>
      <c r="Q10" s="583"/>
      <c r="R10" s="583"/>
      <c r="S10" s="583"/>
      <c r="T10" s="583"/>
      <c r="U10" s="583"/>
      <c r="V10" s="583"/>
      <c r="AA10" s="165"/>
    </row>
    <row r="11" spans="3:27" ht="12.95" customHeight="1">
      <c r="D11" s="250"/>
      <c r="E11" s="582"/>
      <c r="F11" s="583"/>
      <c r="G11" s="583"/>
      <c r="H11" s="583"/>
      <c r="I11" s="583"/>
      <c r="J11" s="583"/>
      <c r="K11" s="583"/>
      <c r="L11" s="583"/>
      <c r="M11" s="583"/>
      <c r="N11" s="583"/>
      <c r="O11" s="583"/>
      <c r="P11" s="583"/>
      <c r="Q11" s="583"/>
      <c r="R11" s="583"/>
      <c r="S11" s="583"/>
      <c r="T11" s="583"/>
      <c r="U11" s="583"/>
      <c r="V11" s="583"/>
      <c r="AA11" s="165"/>
    </row>
    <row r="12" spans="3:27" ht="12.95" customHeight="1">
      <c r="D12" s="250"/>
      <c r="E12" s="582"/>
      <c r="F12" s="583"/>
      <c r="G12" s="583"/>
      <c r="H12" s="583"/>
      <c r="I12" s="583"/>
      <c r="J12" s="583"/>
      <c r="K12" s="583"/>
      <c r="L12" s="583"/>
      <c r="M12" s="583"/>
      <c r="N12" s="583"/>
      <c r="O12" s="583"/>
      <c r="P12" s="583"/>
      <c r="Q12" s="583"/>
      <c r="R12" s="583"/>
      <c r="S12" s="583"/>
      <c r="T12" s="583"/>
      <c r="U12" s="583"/>
      <c r="V12" s="583"/>
    </row>
    <row r="13" spans="3:27" ht="12.95" customHeight="1">
      <c r="D13" s="250"/>
      <c r="E13" s="392"/>
      <c r="F13" s="424"/>
      <c r="G13" s="424"/>
      <c r="H13" s="424"/>
      <c r="I13" s="424"/>
      <c r="J13" s="424"/>
      <c r="K13" s="424"/>
      <c r="L13" s="424"/>
      <c r="M13" s="424"/>
      <c r="N13" s="424"/>
      <c r="O13" s="424"/>
      <c r="P13" s="424"/>
      <c r="Q13" s="424"/>
      <c r="R13" s="424"/>
      <c r="S13" s="424"/>
      <c r="T13" s="424"/>
      <c r="U13" s="424"/>
      <c r="V13" s="424"/>
    </row>
    <row r="14" spans="3:27" ht="12.95" customHeight="1">
      <c r="C14" s="482"/>
      <c r="D14" s="250">
        <f>D5+0.01</f>
        <v>1.02</v>
      </c>
      <c r="E14" s="162" t="s">
        <v>40</v>
      </c>
      <c r="F14" s="267"/>
      <c r="G14" s="267"/>
      <c r="H14" s="267"/>
      <c r="I14" s="267"/>
      <c r="J14" s="391"/>
      <c r="K14" s="162"/>
    </row>
    <row r="15" spans="3:27" ht="12.95" customHeight="1">
      <c r="C15" s="266"/>
      <c r="D15" s="266"/>
      <c r="E15" s="584" t="s">
        <v>41</v>
      </c>
      <c r="F15" s="584"/>
      <c r="G15" s="584"/>
      <c r="H15" s="584"/>
      <c r="I15" s="584"/>
      <c r="J15" s="584"/>
      <c r="K15" s="584"/>
      <c r="L15" s="584"/>
      <c r="M15" s="584"/>
      <c r="N15" s="584"/>
      <c r="O15" s="584"/>
      <c r="P15" s="584"/>
      <c r="Q15" s="584"/>
      <c r="R15" s="584"/>
      <c r="S15" s="584"/>
      <c r="T15" s="584"/>
      <c r="U15" s="584"/>
      <c r="V15" s="584"/>
    </row>
    <row r="16" spans="3:27" ht="12.95" customHeight="1">
      <c r="D16" s="266"/>
      <c r="E16" s="267"/>
      <c r="F16" s="277">
        <v>1</v>
      </c>
      <c r="G16" s="71" t="s">
        <v>35</v>
      </c>
      <c r="H16" s="267" t="s">
        <v>37</v>
      </c>
      <c r="I16" s="539">
        <f>D47</f>
        <v>1.05</v>
      </c>
      <c r="J16" s="267"/>
      <c r="K16" s="162"/>
      <c r="M16" s="86" t="s">
        <v>42</v>
      </c>
      <c r="N16" s="79"/>
      <c r="O16" s="79"/>
      <c r="P16" s="79"/>
      <c r="Q16" s="79"/>
      <c r="R16" s="79"/>
      <c r="S16" s="79"/>
      <c r="T16" s="79"/>
      <c r="U16" s="79"/>
      <c r="V16" s="79"/>
    </row>
    <row r="17" spans="3:34" ht="12.95" customHeight="1">
      <c r="E17" s="162"/>
      <c r="F17" s="277">
        <v>2</v>
      </c>
      <c r="G17" s="267" t="s">
        <v>36</v>
      </c>
      <c r="H17" s="267"/>
      <c r="I17" s="586"/>
      <c r="J17" s="586"/>
      <c r="K17" s="586"/>
      <c r="M17" s="405"/>
      <c r="N17" s="405"/>
      <c r="O17" s="405"/>
      <c r="P17" s="405"/>
      <c r="Q17" s="405"/>
      <c r="R17" s="405"/>
      <c r="S17" s="405"/>
      <c r="T17" s="405"/>
      <c r="U17" s="405"/>
      <c r="V17" s="405"/>
    </row>
    <row r="18" spans="3:34" ht="12.95" customHeight="1">
      <c r="C18" s="266"/>
      <c r="D18" s="266"/>
      <c r="E18" s="388"/>
      <c r="F18" s="388"/>
      <c r="G18" s="388"/>
      <c r="H18" s="388"/>
      <c r="I18" s="388"/>
      <c r="J18" s="388"/>
      <c r="K18" s="388"/>
      <c r="L18" s="388"/>
      <c r="M18" s="388"/>
      <c r="N18" s="388"/>
      <c r="O18" s="388"/>
      <c r="P18" s="388"/>
      <c r="Q18" s="388"/>
      <c r="R18" s="388"/>
      <c r="S18" s="388"/>
      <c r="T18" s="388"/>
      <c r="U18" s="388"/>
      <c r="V18" s="388"/>
    </row>
    <row r="19" spans="3:34" ht="12.95" customHeight="1">
      <c r="D19" s="250"/>
      <c r="E19" s="585" t="s">
        <v>43</v>
      </c>
      <c r="F19" s="585"/>
      <c r="G19" s="585"/>
      <c r="H19" s="585"/>
      <c r="I19" s="585"/>
      <c r="J19" s="585"/>
      <c r="K19" s="585"/>
      <c r="L19" s="585"/>
      <c r="M19" s="585"/>
      <c r="N19" s="585"/>
      <c r="O19" s="585"/>
      <c r="P19" s="585"/>
      <c r="Q19" s="585"/>
      <c r="R19" s="585"/>
      <c r="S19" s="585"/>
      <c r="T19" s="585"/>
      <c r="U19" s="585"/>
      <c r="V19" s="585"/>
    </row>
    <row r="20" spans="3:34" ht="12.95" customHeight="1">
      <c r="C20" s="482"/>
      <c r="D20" s="271">
        <f>D14+0.01</f>
        <v>1.03</v>
      </c>
      <c r="E20" s="162" t="s">
        <v>44</v>
      </c>
      <c r="F20" s="274"/>
      <c r="G20" s="274"/>
      <c r="H20" s="274"/>
      <c r="I20" s="274"/>
      <c r="J20" s="391"/>
      <c r="K20" s="162"/>
    </row>
    <row r="21" spans="3:34" ht="12.95" customHeight="1">
      <c r="D21" s="266"/>
      <c r="E21" s="267"/>
      <c r="F21" s="277">
        <v>1</v>
      </c>
      <c r="G21" s="71" t="s">
        <v>35</v>
      </c>
      <c r="H21" s="267" t="s">
        <v>37</v>
      </c>
      <c r="I21" s="586" t="s">
        <v>45</v>
      </c>
      <c r="J21" s="586"/>
      <c r="K21" s="586"/>
      <c r="M21" s="574" t="s">
        <v>46</v>
      </c>
      <c r="N21" s="574"/>
      <c r="O21" s="574"/>
      <c r="P21" s="574"/>
      <c r="Q21" s="574"/>
      <c r="R21" s="574"/>
      <c r="S21" s="574"/>
      <c r="T21" s="574"/>
      <c r="U21" s="574"/>
      <c r="V21" s="574"/>
    </row>
    <row r="22" spans="3:34" ht="12.95" customHeight="1">
      <c r="E22" s="162"/>
      <c r="F22" s="277">
        <v>2</v>
      </c>
      <c r="G22" s="291" t="s">
        <v>36</v>
      </c>
      <c r="H22" s="267" t="s">
        <v>37</v>
      </c>
      <c r="I22" s="268">
        <f>D27</f>
        <v>1.04</v>
      </c>
      <c r="J22" s="268"/>
      <c r="K22" s="268"/>
      <c r="M22" s="574"/>
      <c r="N22" s="574"/>
      <c r="O22" s="574"/>
      <c r="P22" s="574"/>
      <c r="Q22" s="574"/>
      <c r="R22" s="574"/>
      <c r="S22" s="574"/>
      <c r="T22" s="574"/>
      <c r="U22" s="574"/>
      <c r="V22" s="574"/>
    </row>
    <row r="23" spans="3:34" ht="12.95" customHeight="1">
      <c r="F23" s="53"/>
      <c r="G23" s="133"/>
      <c r="J23" s="54"/>
      <c r="M23" s="574"/>
      <c r="N23" s="574"/>
      <c r="O23" s="574"/>
      <c r="P23" s="574"/>
      <c r="Q23" s="574"/>
      <c r="R23" s="574"/>
      <c r="S23" s="574"/>
      <c r="T23" s="574"/>
      <c r="U23" s="574"/>
      <c r="V23" s="574"/>
    </row>
    <row r="24" spans="3:34" ht="12.95" customHeight="1">
      <c r="F24" s="53"/>
      <c r="G24" s="133"/>
      <c r="J24" s="54"/>
      <c r="M24" s="574"/>
      <c r="N24" s="574"/>
      <c r="O24" s="574"/>
      <c r="P24" s="574"/>
      <c r="Q24" s="574"/>
      <c r="R24" s="574"/>
      <c r="S24" s="574"/>
      <c r="T24" s="574"/>
      <c r="U24" s="574"/>
      <c r="V24" s="574"/>
    </row>
    <row r="25" spans="3:34" ht="12.95" customHeight="1">
      <c r="F25" s="53"/>
      <c r="G25" s="133"/>
      <c r="J25" s="54"/>
      <c r="M25" s="574"/>
      <c r="N25" s="574"/>
      <c r="O25" s="574"/>
      <c r="P25" s="574"/>
      <c r="Q25" s="574"/>
      <c r="R25" s="574"/>
      <c r="S25" s="574"/>
      <c r="T25" s="574"/>
      <c r="U25" s="574"/>
      <c r="V25" s="574"/>
    </row>
    <row r="26" spans="3:34" ht="12.95" customHeight="1">
      <c r="D26" s="266"/>
      <c r="E26" s="162"/>
      <c r="F26" s="54"/>
      <c r="G26" s="54"/>
      <c r="H26" s="54"/>
      <c r="I26" s="54"/>
      <c r="J26" s="54"/>
    </row>
    <row r="27" spans="3:34" ht="12.95" customHeight="1">
      <c r="C27" s="482"/>
      <c r="D27" s="271">
        <f>D20+0.01</f>
        <v>1.04</v>
      </c>
      <c r="E27" s="162" t="s">
        <v>47</v>
      </c>
      <c r="F27" s="274"/>
      <c r="G27" s="274"/>
      <c r="H27" s="274"/>
      <c r="I27" s="274"/>
      <c r="J27" s="274"/>
    </row>
    <row r="28" spans="3:34" ht="12.95" customHeight="1">
      <c r="D28" s="266"/>
      <c r="E28" s="390"/>
      <c r="F28" s="277">
        <v>1</v>
      </c>
      <c r="G28" s="268" t="s">
        <v>48</v>
      </c>
      <c r="H28" s="162"/>
      <c r="J28" s="274"/>
      <c r="S28" s="267" t="s">
        <v>37</v>
      </c>
      <c r="T28" s="268">
        <f>D47</f>
        <v>1.05</v>
      </c>
      <c r="U28" s="162"/>
      <c r="V28" s="162"/>
      <c r="X28" s="269"/>
      <c r="Y28" s="269"/>
      <c r="Z28" s="269"/>
      <c r="AA28" s="269"/>
      <c r="AB28" s="269"/>
      <c r="AC28" s="269"/>
      <c r="AD28" s="269"/>
      <c r="AE28" s="269"/>
      <c r="AF28" s="269"/>
      <c r="AG28" s="269"/>
      <c r="AH28" s="269"/>
    </row>
    <row r="29" spans="3:34" ht="12.95" customHeight="1">
      <c r="D29" s="266"/>
      <c r="E29" s="390"/>
      <c r="F29" s="277">
        <v>2</v>
      </c>
      <c r="G29" s="268" t="s">
        <v>49</v>
      </c>
      <c r="H29" s="162"/>
      <c r="J29" s="274"/>
      <c r="S29" s="267" t="s">
        <v>37</v>
      </c>
      <c r="T29" s="162" t="s">
        <v>50</v>
      </c>
      <c r="U29" s="162"/>
      <c r="V29" s="162"/>
    </row>
    <row r="30" spans="3:34" ht="12.95" customHeight="1">
      <c r="D30" s="250"/>
      <c r="E30" s="77"/>
      <c r="F30" s="277">
        <v>3</v>
      </c>
      <c r="G30" s="268" t="s">
        <v>51</v>
      </c>
      <c r="H30" s="162"/>
      <c r="J30" s="274"/>
      <c r="K30" s="61"/>
      <c r="S30" s="267" t="s">
        <v>37</v>
      </c>
      <c r="T30" s="586" t="s">
        <v>45</v>
      </c>
      <c r="U30" s="586"/>
      <c r="V30" s="586"/>
    </row>
    <row r="31" spans="3:34" ht="12.95" customHeight="1">
      <c r="D31" s="250"/>
      <c r="E31" s="558"/>
      <c r="F31" s="53"/>
      <c r="G31" s="133"/>
      <c r="J31" s="54"/>
      <c r="S31" s="54"/>
      <c r="T31" s="546"/>
      <c r="U31" s="546"/>
      <c r="V31" s="546"/>
    </row>
    <row r="32" spans="3:34" ht="12.95" customHeight="1">
      <c r="D32" s="250"/>
      <c r="E32" s="558"/>
      <c r="F32" s="53"/>
      <c r="G32" s="133"/>
      <c r="H32" s="587" t="s">
        <v>52</v>
      </c>
      <c r="I32" s="587"/>
      <c r="J32" s="587"/>
      <c r="K32" s="587"/>
      <c r="L32" s="587"/>
      <c r="M32" s="587"/>
      <c r="N32" s="587"/>
      <c r="O32" s="587"/>
      <c r="P32" s="587"/>
      <c r="Q32" s="587"/>
      <c r="R32" s="587"/>
      <c r="S32" s="587"/>
      <c r="T32" s="587"/>
      <c r="U32" s="587"/>
      <c r="V32" s="587"/>
    </row>
    <row r="33" spans="3:22" ht="12.95" customHeight="1">
      <c r="D33" s="250"/>
      <c r="E33" s="558"/>
      <c r="F33" s="53"/>
      <c r="G33" s="133"/>
      <c r="H33" s="587"/>
      <c r="I33" s="587"/>
      <c r="J33" s="587"/>
      <c r="K33" s="587"/>
      <c r="L33" s="587"/>
      <c r="M33" s="587"/>
      <c r="N33" s="587"/>
      <c r="O33" s="587"/>
      <c r="P33" s="587"/>
      <c r="Q33" s="587"/>
      <c r="R33" s="587"/>
      <c r="S33" s="587"/>
      <c r="T33" s="587"/>
      <c r="U33" s="587"/>
      <c r="V33" s="587"/>
    </row>
    <row r="34" spans="3:22" ht="12.95" customHeight="1">
      <c r="D34" s="250"/>
      <c r="E34" s="558"/>
      <c r="F34" s="53"/>
      <c r="G34" s="133"/>
      <c r="H34" s="587"/>
      <c r="I34" s="587"/>
      <c r="J34" s="587"/>
      <c r="K34" s="587"/>
      <c r="L34" s="587"/>
      <c r="M34" s="587"/>
      <c r="N34" s="587"/>
      <c r="O34" s="587"/>
      <c r="P34" s="587"/>
      <c r="Q34" s="587"/>
      <c r="R34" s="587"/>
      <c r="S34" s="587"/>
      <c r="T34" s="587"/>
      <c r="U34" s="587"/>
      <c r="V34" s="587"/>
    </row>
    <row r="35" spans="3:22" ht="12.95" customHeight="1">
      <c r="D35" s="250"/>
      <c r="R35" s="248"/>
      <c r="S35" s="248"/>
      <c r="T35" s="248"/>
      <c r="U35" s="248"/>
      <c r="V35" s="248"/>
    </row>
    <row r="36" spans="3:22" ht="12.95" customHeight="1">
      <c r="D36" s="250"/>
      <c r="E36" s="254" t="s">
        <v>53</v>
      </c>
      <c r="F36" s="254"/>
      <c r="G36" s="254"/>
      <c r="H36" s="254"/>
      <c r="I36" s="254"/>
      <c r="J36" s="254"/>
      <c r="K36" s="254"/>
      <c r="L36" s="254"/>
      <c r="M36" s="254"/>
      <c r="N36" s="254"/>
      <c r="O36" s="254"/>
      <c r="P36" s="254"/>
      <c r="Q36" s="254"/>
      <c r="R36" s="78"/>
      <c r="S36" s="78"/>
      <c r="T36" s="78"/>
      <c r="U36" s="78"/>
      <c r="V36" s="78"/>
    </row>
    <row r="37" spans="3:22" ht="12.95" customHeight="1">
      <c r="D37" s="250"/>
      <c r="E37" s="574" t="str">
        <f>"CATI: PRESENTACION DEPENDE DEL TIPO DE INFORMANTE SI ("&amp;D14&amp;" = 1) REALIZAR LA PRESENTACIÓN CORTA (B).  
SI EL TIPO DE INFORMANTE ES ("&amp;D27&amp;" = 1) REALIZAR LA PRESENTACION LARGA (A)"</f>
        <v>CATI: PRESENTACION DEPENDE DEL TIPO DE INFORMANTE SI (1.02 = 1) REALIZAR LA PRESENTACIÓN CORTA (B).  
SI EL TIPO DE INFORMANTE ES (1.04 = 1) REALIZAR LA PRESENTACION LARGA (A)</v>
      </c>
      <c r="F37" s="574"/>
      <c r="G37" s="574"/>
      <c r="H37" s="574"/>
      <c r="I37" s="574"/>
      <c r="J37" s="574"/>
      <c r="K37" s="574"/>
      <c r="L37" s="574"/>
      <c r="M37" s="574"/>
      <c r="N37" s="574"/>
      <c r="O37" s="574"/>
      <c r="P37" s="574"/>
      <c r="Q37" s="574"/>
      <c r="R37" s="574"/>
      <c r="S37" s="574"/>
      <c r="T37" s="574"/>
      <c r="U37" s="574"/>
      <c r="V37" s="574"/>
    </row>
    <row r="38" spans="3:22" ht="12.95" customHeight="1">
      <c r="D38" s="250"/>
      <c r="E38" s="574"/>
      <c r="F38" s="574"/>
      <c r="G38" s="574"/>
      <c r="H38" s="574"/>
      <c r="I38" s="574"/>
      <c r="J38" s="574"/>
      <c r="K38" s="574"/>
      <c r="L38" s="574"/>
      <c r="M38" s="574"/>
      <c r="N38" s="574"/>
      <c r="O38" s="574"/>
      <c r="P38" s="574"/>
      <c r="Q38" s="574"/>
      <c r="R38" s="574"/>
      <c r="S38" s="574"/>
      <c r="T38" s="574"/>
      <c r="U38" s="574"/>
      <c r="V38" s="574"/>
    </row>
    <row r="39" spans="3:22" ht="12.95" customHeight="1">
      <c r="C39" s="482"/>
      <c r="D39" s="552" t="s">
        <v>54</v>
      </c>
      <c r="E39" s="588" t="s">
        <v>55</v>
      </c>
      <c r="F39" s="588"/>
      <c r="G39" s="588"/>
      <c r="H39" s="588"/>
      <c r="I39" s="588"/>
      <c r="J39" s="588"/>
      <c r="K39" s="588"/>
      <c r="L39" s="588"/>
      <c r="M39" s="588"/>
      <c r="N39" s="588"/>
      <c r="O39" s="588"/>
      <c r="P39" s="588"/>
      <c r="Q39" s="588"/>
      <c r="R39" s="588"/>
      <c r="S39" s="588"/>
      <c r="T39" s="588"/>
      <c r="U39" s="588"/>
      <c r="V39" s="588"/>
    </row>
    <row r="40" spans="3:22" ht="12.95" customHeight="1">
      <c r="D40" s="164"/>
      <c r="E40" s="588"/>
      <c r="F40" s="588"/>
      <c r="G40" s="588"/>
      <c r="H40" s="588"/>
      <c r="I40" s="588"/>
      <c r="J40" s="588"/>
      <c r="K40" s="588"/>
      <c r="L40" s="588"/>
      <c r="M40" s="588"/>
      <c r="N40" s="588"/>
      <c r="O40" s="588"/>
      <c r="P40" s="588"/>
      <c r="Q40" s="588"/>
      <c r="R40" s="588"/>
      <c r="S40" s="588"/>
      <c r="T40" s="588"/>
      <c r="U40" s="588"/>
      <c r="V40" s="588"/>
    </row>
    <row r="41" spans="3:22" ht="12.95" customHeight="1">
      <c r="D41" s="164"/>
      <c r="E41" s="588"/>
      <c r="F41" s="588"/>
      <c r="G41" s="588"/>
      <c r="H41" s="588"/>
      <c r="I41" s="588"/>
      <c r="J41" s="588"/>
      <c r="K41" s="588"/>
      <c r="L41" s="588"/>
      <c r="M41" s="588"/>
      <c r="N41" s="588"/>
      <c r="O41" s="588"/>
      <c r="P41" s="588"/>
      <c r="Q41" s="588"/>
      <c r="R41" s="588"/>
      <c r="S41" s="588"/>
      <c r="T41" s="588"/>
      <c r="U41" s="588"/>
      <c r="V41" s="588"/>
    </row>
    <row r="42" spans="3:22" ht="12.95" customHeight="1">
      <c r="D42" s="164"/>
      <c r="E42" s="588"/>
      <c r="F42" s="588"/>
      <c r="G42" s="588"/>
      <c r="H42" s="588"/>
      <c r="I42" s="588"/>
      <c r="J42" s="588"/>
      <c r="K42" s="588"/>
      <c r="L42" s="588"/>
      <c r="M42" s="588"/>
      <c r="N42" s="588"/>
      <c r="O42" s="588"/>
      <c r="P42" s="588"/>
      <c r="Q42" s="588"/>
      <c r="R42" s="588"/>
      <c r="S42" s="588"/>
      <c r="T42" s="588"/>
      <c r="U42" s="588"/>
      <c r="V42" s="588"/>
    </row>
    <row r="43" spans="3:22" ht="12.95" customHeight="1">
      <c r="D43" s="383"/>
      <c r="E43" s="588"/>
      <c r="F43" s="588"/>
      <c r="G43" s="588"/>
      <c r="H43" s="588"/>
      <c r="I43" s="588"/>
      <c r="J43" s="588"/>
      <c r="K43" s="588"/>
      <c r="L43" s="588"/>
      <c r="M43" s="588"/>
      <c r="N43" s="588"/>
      <c r="O43" s="588"/>
      <c r="P43" s="588"/>
      <c r="Q43" s="588"/>
      <c r="R43" s="588"/>
      <c r="S43" s="588"/>
      <c r="T43" s="588"/>
      <c r="U43" s="588"/>
      <c r="V43" s="588"/>
    </row>
    <row r="44" spans="3:22" ht="12.95" customHeight="1">
      <c r="C44" s="482"/>
      <c r="D44" s="552" t="s">
        <v>56</v>
      </c>
      <c r="E44" s="584" t="s">
        <v>57</v>
      </c>
      <c r="F44" s="584"/>
      <c r="G44" s="584"/>
      <c r="H44" s="584"/>
      <c r="I44" s="584"/>
      <c r="J44" s="584"/>
      <c r="K44" s="584"/>
      <c r="L44" s="584"/>
      <c r="M44" s="584"/>
      <c r="N44" s="584"/>
      <c r="O44" s="584"/>
      <c r="P44" s="584"/>
      <c r="Q44" s="584"/>
      <c r="R44" s="584"/>
      <c r="S44" s="584"/>
      <c r="T44" s="584"/>
      <c r="U44" s="584"/>
      <c r="V44" s="584"/>
    </row>
    <row r="45" spans="3:22" ht="12.95" customHeight="1">
      <c r="C45" s="148"/>
      <c r="D45" s="250"/>
      <c r="E45" s="584"/>
      <c r="F45" s="584"/>
      <c r="G45" s="584"/>
      <c r="H45" s="584"/>
      <c r="I45" s="584"/>
      <c r="J45" s="584"/>
      <c r="K45" s="584"/>
      <c r="L45" s="584"/>
      <c r="M45" s="584"/>
      <c r="N45" s="584"/>
      <c r="O45" s="584"/>
      <c r="P45" s="584"/>
      <c r="Q45" s="584"/>
      <c r="R45" s="584"/>
      <c r="S45" s="584"/>
      <c r="T45" s="584"/>
      <c r="U45" s="584"/>
      <c r="V45" s="584"/>
    </row>
    <row r="46" spans="3:22" ht="12.95" customHeight="1">
      <c r="E46" s="243" t="s">
        <v>58</v>
      </c>
      <c r="F46" s="270"/>
      <c r="G46" s="270"/>
      <c r="H46" s="270"/>
      <c r="I46" s="270"/>
      <c r="J46" s="270"/>
      <c r="K46" s="270"/>
      <c r="L46" s="270"/>
      <c r="M46" s="270"/>
      <c r="N46" s="270"/>
      <c r="O46" s="270"/>
      <c r="P46" s="270"/>
      <c r="Q46" s="270"/>
      <c r="R46" s="270"/>
      <c r="S46" s="270"/>
      <c r="T46" s="270"/>
      <c r="U46" s="270"/>
      <c r="V46" s="270"/>
    </row>
    <row r="47" spans="3:22" ht="12.95" customHeight="1">
      <c r="C47" s="148"/>
      <c r="D47" s="250">
        <f>D27+0.01</f>
        <v>1.05</v>
      </c>
      <c r="E47" s="221" t="s">
        <v>59</v>
      </c>
      <c r="F47" s="424"/>
      <c r="G47" s="424"/>
      <c r="H47" s="424"/>
      <c r="I47" s="424"/>
      <c r="J47" s="424"/>
      <c r="K47" s="424"/>
      <c r="L47" s="424"/>
      <c r="M47" s="424"/>
      <c r="N47" s="424"/>
      <c r="O47" s="424"/>
      <c r="P47" s="424"/>
      <c r="Q47" s="424"/>
      <c r="R47" s="424"/>
      <c r="S47" s="424"/>
      <c r="T47" s="424"/>
      <c r="U47" s="424"/>
      <c r="V47" s="424"/>
    </row>
    <row r="48" spans="3:22" ht="12.95" customHeight="1">
      <c r="D48" s="165"/>
      <c r="E48" s="208" t="s">
        <v>60</v>
      </c>
      <c r="F48" s="424"/>
      <c r="G48" s="424"/>
      <c r="H48" s="424"/>
      <c r="I48" s="424"/>
      <c r="J48" s="424"/>
      <c r="K48" s="424"/>
      <c r="L48" s="424"/>
      <c r="M48" s="424"/>
      <c r="N48" s="424"/>
      <c r="O48" s="424"/>
      <c r="P48" s="424"/>
      <c r="Q48" s="424"/>
      <c r="R48" s="424"/>
      <c r="S48" s="424"/>
      <c r="T48" s="424"/>
      <c r="U48" s="424"/>
      <c r="V48" s="424"/>
    </row>
    <row r="49" spans="2:29" ht="12.95" customHeight="1">
      <c r="B49" s="149"/>
      <c r="C49" s="149"/>
      <c r="D49" s="165"/>
      <c r="E49" s="221" t="s">
        <v>61</v>
      </c>
      <c r="F49" s="270"/>
      <c r="G49" s="424"/>
      <c r="H49" s="424"/>
      <c r="I49" s="424"/>
      <c r="J49" s="424"/>
      <c r="K49" s="424"/>
      <c r="L49" s="424"/>
      <c r="M49" s="424"/>
      <c r="N49" s="424"/>
      <c r="O49" s="424"/>
      <c r="P49" s="424"/>
      <c r="Q49" s="424"/>
      <c r="R49" s="424"/>
      <c r="S49" s="424"/>
      <c r="T49" s="424"/>
      <c r="U49" s="424"/>
      <c r="V49" s="424"/>
    </row>
    <row r="50" spans="2:29" ht="12.95" customHeight="1">
      <c r="B50" s="149"/>
      <c r="D50" s="383"/>
      <c r="E50" s="161" t="s">
        <v>62</v>
      </c>
      <c r="F50" s="271"/>
      <c r="G50" s="272"/>
      <c r="H50" s="271"/>
      <c r="I50" s="271"/>
      <c r="J50" s="271"/>
      <c r="K50" s="165"/>
      <c r="L50" s="250"/>
      <c r="M50" s="250"/>
      <c r="N50" s="250"/>
      <c r="O50" s="250"/>
      <c r="P50" s="250"/>
      <c r="Q50" s="250"/>
      <c r="R50" s="250"/>
      <c r="S50" s="250"/>
      <c r="T50" s="250"/>
      <c r="U50" s="271"/>
      <c r="V50" s="271"/>
    </row>
    <row r="51" spans="2:29" ht="12.95" customHeight="1">
      <c r="C51" s="482"/>
      <c r="D51" s="55"/>
      <c r="E51" s="271"/>
      <c r="F51" s="273">
        <v>1</v>
      </c>
      <c r="G51" s="162" t="s">
        <v>35</v>
      </c>
      <c r="H51" s="162"/>
      <c r="I51" s="274"/>
      <c r="J51" s="274"/>
      <c r="K51" s="274"/>
      <c r="L51" s="274"/>
      <c r="M51" s="274"/>
      <c r="N51" s="274"/>
      <c r="O51" s="274" t="s">
        <v>37</v>
      </c>
      <c r="P51" s="275" t="s">
        <v>63</v>
      </c>
      <c r="Q51" s="274"/>
      <c r="R51" s="274"/>
      <c r="S51" s="274"/>
      <c r="T51" s="274"/>
      <c r="U51" s="276"/>
      <c r="V51" s="274"/>
    </row>
    <row r="52" spans="2:29" ht="12.95" customHeight="1">
      <c r="D52" s="55"/>
      <c r="E52" s="271"/>
      <c r="F52" s="273">
        <v>2</v>
      </c>
      <c r="G52" s="275" t="s">
        <v>64</v>
      </c>
      <c r="H52" s="162"/>
      <c r="I52" s="274"/>
      <c r="J52" s="274"/>
      <c r="K52" s="274"/>
      <c r="L52" s="274"/>
      <c r="M52" s="274"/>
      <c r="N52" s="274"/>
      <c r="O52" s="274" t="s">
        <v>37</v>
      </c>
      <c r="P52" s="162" t="s">
        <v>50</v>
      </c>
      <c r="Q52" s="162"/>
      <c r="R52" s="274"/>
      <c r="S52" s="274"/>
      <c r="T52" s="274"/>
      <c r="U52" s="276"/>
      <c r="V52" s="274"/>
    </row>
    <row r="53" spans="2:29" ht="12.95" customHeight="1">
      <c r="D53" s="55"/>
      <c r="E53" s="250"/>
      <c r="F53" s="278">
        <v>3</v>
      </c>
      <c r="G53" s="248" t="s">
        <v>36</v>
      </c>
      <c r="I53" s="248"/>
      <c r="J53" s="248"/>
      <c r="K53" s="248"/>
      <c r="L53" s="248"/>
      <c r="M53" s="248"/>
      <c r="N53" s="248"/>
      <c r="O53" s="248" t="s">
        <v>37</v>
      </c>
      <c r="P53" s="161">
        <f>D55</f>
        <v>1.06</v>
      </c>
      <c r="Q53" s="248"/>
      <c r="R53" s="248"/>
      <c r="S53" s="248"/>
      <c r="T53" s="248"/>
      <c r="U53" s="248"/>
      <c r="V53" s="248"/>
    </row>
    <row r="54" spans="2:29" ht="12.95" customHeight="1">
      <c r="D54" s="383"/>
      <c r="E54" s="248"/>
      <c r="F54" s="278"/>
      <c r="G54" s="279"/>
      <c r="H54" s="248"/>
      <c r="I54" s="248"/>
      <c r="J54" s="248"/>
      <c r="K54" s="248"/>
      <c r="L54" s="248"/>
      <c r="M54" s="248"/>
      <c r="N54" s="248"/>
      <c r="O54" s="248"/>
      <c r="P54" s="248"/>
      <c r="Q54" s="248"/>
      <c r="R54" s="248"/>
      <c r="S54" s="250"/>
      <c r="T54" s="250"/>
      <c r="U54" s="250"/>
      <c r="V54" s="250"/>
    </row>
    <row r="55" spans="2:29" ht="12.95" customHeight="1">
      <c r="B55" s="149"/>
      <c r="C55" s="482"/>
      <c r="D55" s="250">
        <f>D47+0.01</f>
        <v>1.06</v>
      </c>
      <c r="E55" s="575" t="s">
        <v>65</v>
      </c>
      <c r="F55" s="580"/>
      <c r="G55" s="580"/>
      <c r="H55" s="580"/>
      <c r="I55" s="580"/>
      <c r="J55" s="580"/>
      <c r="K55" s="580"/>
      <c r="L55" s="580"/>
      <c r="M55" s="580"/>
      <c r="N55" s="580"/>
      <c r="O55" s="580"/>
      <c r="P55" s="580"/>
      <c r="Q55" s="580"/>
      <c r="R55" s="580"/>
      <c r="S55" s="580"/>
      <c r="T55" s="580"/>
      <c r="U55" s="580"/>
      <c r="V55" s="580"/>
    </row>
    <row r="56" spans="2:29" ht="12.95" customHeight="1">
      <c r="C56" s="148"/>
      <c r="D56" s="266"/>
      <c r="E56" s="575"/>
      <c r="F56" s="580"/>
      <c r="G56" s="580"/>
      <c r="H56" s="580"/>
      <c r="I56" s="580"/>
      <c r="J56" s="580"/>
      <c r="K56" s="580"/>
      <c r="L56" s="580"/>
      <c r="M56" s="580"/>
      <c r="N56" s="580"/>
      <c r="O56" s="580"/>
      <c r="P56" s="580"/>
      <c r="Q56" s="580"/>
      <c r="R56" s="580"/>
      <c r="S56" s="580"/>
      <c r="T56" s="580"/>
      <c r="U56" s="580"/>
      <c r="V56" s="580"/>
    </row>
    <row r="57" spans="2:29" ht="12.95" customHeight="1">
      <c r="C57" s="148"/>
      <c r="D57" s="266"/>
      <c r="E57" s="575"/>
      <c r="F57" s="580"/>
      <c r="G57" s="580"/>
      <c r="H57" s="580"/>
      <c r="I57" s="580"/>
      <c r="J57" s="580"/>
      <c r="K57" s="580"/>
      <c r="L57" s="580"/>
      <c r="M57" s="580"/>
      <c r="N57" s="580"/>
      <c r="O57" s="580"/>
      <c r="P57" s="580"/>
      <c r="Q57" s="580"/>
      <c r="R57" s="580"/>
      <c r="S57" s="580"/>
      <c r="T57" s="580"/>
      <c r="U57" s="580"/>
      <c r="V57" s="580"/>
    </row>
    <row r="58" spans="2:29" ht="23.25" customHeight="1">
      <c r="D58" s="250"/>
      <c r="E58" s="580"/>
      <c r="F58" s="580"/>
      <c r="G58" s="580"/>
      <c r="H58" s="580"/>
      <c r="I58" s="580"/>
      <c r="J58" s="580"/>
      <c r="K58" s="580"/>
      <c r="L58" s="580"/>
      <c r="M58" s="580"/>
      <c r="N58" s="580"/>
      <c r="O58" s="580"/>
      <c r="P58" s="580"/>
      <c r="Q58" s="580"/>
      <c r="R58" s="580"/>
      <c r="S58" s="580"/>
      <c r="T58" s="580"/>
      <c r="U58" s="580"/>
      <c r="V58" s="580"/>
    </row>
    <row r="59" spans="2:29" ht="12.95" customHeight="1">
      <c r="D59" s="250"/>
      <c r="E59" s="161" t="s">
        <v>62</v>
      </c>
      <c r="F59" s="52"/>
      <c r="G59" s="52"/>
      <c r="H59" s="52"/>
      <c r="I59" s="52"/>
      <c r="J59" s="52"/>
      <c r="K59" s="165"/>
      <c r="L59" s="250"/>
      <c r="M59" s="250"/>
      <c r="N59" s="250"/>
      <c r="O59" s="250"/>
      <c r="P59" s="271"/>
      <c r="Q59" s="271"/>
      <c r="R59" s="271"/>
      <c r="S59" s="280"/>
      <c r="T59" s="280"/>
      <c r="U59" s="248"/>
      <c r="V59" s="248"/>
      <c r="W59" s="248"/>
      <c r="X59" s="248"/>
      <c r="Y59" s="248"/>
      <c r="Z59" s="248"/>
      <c r="AA59" s="248"/>
      <c r="AB59" s="248"/>
      <c r="AC59" s="248"/>
    </row>
    <row r="60" spans="2:29" ht="12.95" customHeight="1">
      <c r="D60" s="248"/>
      <c r="E60" s="266"/>
      <c r="F60" s="53">
        <v>1</v>
      </c>
      <c r="G60" s="52" t="s">
        <v>35</v>
      </c>
      <c r="H60" s="52"/>
      <c r="I60" s="54"/>
      <c r="J60" s="54"/>
      <c r="K60" s="54"/>
      <c r="L60" s="54"/>
      <c r="M60" s="248"/>
      <c r="N60" s="248"/>
      <c r="O60" s="248" t="s">
        <v>37</v>
      </c>
      <c r="P60" s="184" t="str">
        <f>P51</f>
        <v>SECCIÓN 2</v>
      </c>
      <c r="Q60" s="248"/>
      <c r="R60" s="248"/>
      <c r="S60" s="248"/>
      <c r="T60" s="248"/>
      <c r="U60" s="248"/>
      <c r="V60" s="248"/>
    </row>
    <row r="61" spans="2:29" ht="12.95" customHeight="1">
      <c r="D61" s="248"/>
      <c r="E61" s="266"/>
      <c r="F61" s="53">
        <v>2</v>
      </c>
      <c r="G61" s="244" t="s">
        <v>66</v>
      </c>
      <c r="H61" s="52"/>
      <c r="I61" s="54"/>
      <c r="J61" s="54"/>
      <c r="K61" s="54"/>
      <c r="L61" s="54"/>
      <c r="M61" s="248"/>
      <c r="N61" s="248"/>
      <c r="O61" s="248" t="s">
        <v>37</v>
      </c>
      <c r="P61" s="149" t="s">
        <v>50</v>
      </c>
      <c r="R61" s="248"/>
      <c r="S61" s="248"/>
      <c r="T61" s="248"/>
      <c r="U61" s="248"/>
      <c r="V61" s="248"/>
    </row>
    <row r="62" spans="2:29" ht="12.95" customHeight="1">
      <c r="C62" s="482"/>
      <c r="D62" s="248"/>
      <c r="E62" s="266"/>
      <c r="F62" s="53">
        <v>3</v>
      </c>
      <c r="G62" s="149" t="s">
        <v>67</v>
      </c>
      <c r="H62" s="165"/>
      <c r="I62" s="55"/>
      <c r="J62" s="54"/>
      <c r="K62" s="54"/>
      <c r="L62" s="54"/>
      <c r="M62" s="248"/>
      <c r="N62" s="248"/>
      <c r="O62" s="248" t="s">
        <v>37</v>
      </c>
      <c r="P62" s="149" t="s">
        <v>38</v>
      </c>
      <c r="Q62" s="248"/>
      <c r="R62" s="248"/>
      <c r="S62" s="248"/>
      <c r="T62" s="248"/>
      <c r="U62" s="248"/>
      <c r="V62" s="248"/>
    </row>
    <row r="63" spans="2:29" ht="12.95" customHeight="1">
      <c r="D63" s="248"/>
      <c r="E63" s="250"/>
      <c r="F63" s="278"/>
      <c r="G63" s="248"/>
      <c r="I63" s="248"/>
      <c r="J63" s="248"/>
      <c r="K63" s="248"/>
      <c r="L63" s="248"/>
      <c r="M63" s="248"/>
      <c r="N63" s="248"/>
      <c r="O63" s="248"/>
      <c r="P63" s="248"/>
      <c r="Q63" s="248"/>
      <c r="R63" s="248"/>
      <c r="S63" s="248"/>
      <c r="T63" s="248"/>
      <c r="U63" s="248"/>
      <c r="V63" s="248"/>
    </row>
    <row r="64" spans="2:29" ht="12.95" customHeight="1">
      <c r="D64" s="281"/>
      <c r="E64" s="282"/>
      <c r="F64" s="248"/>
      <c r="G64" s="248"/>
      <c r="H64" s="248"/>
      <c r="I64" s="248"/>
      <c r="J64" s="248"/>
      <c r="K64" s="248"/>
      <c r="L64" s="248"/>
      <c r="M64" s="248"/>
      <c r="N64" s="248"/>
      <c r="O64" s="248"/>
      <c r="P64" s="248"/>
      <c r="Q64" s="248"/>
      <c r="R64" s="248"/>
      <c r="S64" s="248"/>
      <c r="T64" s="248"/>
      <c r="U64" s="248"/>
      <c r="V64" s="248"/>
    </row>
    <row r="65" spans="4:22" ht="12.95" customHeight="1">
      <c r="D65" s="248"/>
      <c r="E65" s="184"/>
      <c r="F65" s="248"/>
      <c r="G65" s="248"/>
      <c r="H65" s="248"/>
      <c r="I65" s="248"/>
      <c r="J65" s="248"/>
      <c r="K65" s="248"/>
      <c r="L65" s="248"/>
      <c r="M65" s="248"/>
      <c r="N65" s="248"/>
      <c r="O65" s="248"/>
      <c r="P65" s="248"/>
      <c r="Q65" s="248"/>
      <c r="R65" s="248"/>
      <c r="S65" s="248"/>
      <c r="T65" s="248"/>
      <c r="U65" s="248"/>
      <c r="V65" s="248"/>
    </row>
    <row r="66" spans="4:22" ht="12.95" customHeight="1">
      <c r="D66" s="248"/>
      <c r="E66" s="248"/>
      <c r="F66" s="184"/>
      <c r="G66" s="248"/>
      <c r="H66" s="184"/>
      <c r="I66" s="248"/>
      <c r="J66" s="248"/>
      <c r="K66" s="184"/>
      <c r="L66" s="248"/>
      <c r="M66" s="247"/>
      <c r="N66" s="283"/>
      <c r="O66" s="247"/>
      <c r="P66" s="247"/>
      <c r="Q66" s="247"/>
      <c r="R66" s="247"/>
      <c r="S66" s="247"/>
      <c r="T66" s="247"/>
      <c r="U66" s="247"/>
      <c r="V66" s="247"/>
    </row>
    <row r="67" spans="4:22" ht="12.95" customHeight="1">
      <c r="D67" s="248"/>
      <c r="E67" s="248"/>
      <c r="F67" s="244"/>
      <c r="G67" s="248"/>
      <c r="H67" s="184"/>
      <c r="I67" s="248"/>
      <c r="J67" s="248"/>
      <c r="K67" s="184"/>
      <c r="L67" s="247"/>
      <c r="M67" s="247"/>
      <c r="N67" s="283"/>
      <c r="O67" s="247"/>
      <c r="P67" s="247"/>
      <c r="Q67" s="247"/>
      <c r="R67" s="247"/>
      <c r="S67" s="247"/>
      <c r="T67" s="247"/>
      <c r="U67" s="247"/>
      <c r="V67" s="247"/>
    </row>
    <row r="68" spans="4:22" ht="12.95" customHeight="1">
      <c r="D68" s="248"/>
      <c r="E68" s="248"/>
      <c r="F68" s="184"/>
      <c r="G68" s="248"/>
      <c r="H68" s="184"/>
      <c r="I68" s="248"/>
      <c r="J68" s="248"/>
      <c r="K68" s="184"/>
      <c r="L68" s="248"/>
      <c r="M68" s="248"/>
      <c r="N68" s="283"/>
      <c r="O68" s="248"/>
      <c r="P68" s="248"/>
      <c r="Q68" s="248"/>
      <c r="R68" s="248"/>
      <c r="S68" s="248"/>
      <c r="T68" s="248"/>
      <c r="U68" s="248"/>
      <c r="V68" s="248"/>
    </row>
    <row r="69" spans="4:22" ht="12.95" customHeight="1">
      <c r="D69" s="248"/>
      <c r="E69" s="248"/>
      <c r="F69" s="248"/>
      <c r="G69" s="559"/>
      <c r="I69" s="248"/>
      <c r="J69" s="248"/>
      <c r="K69" s="248"/>
      <c r="L69" s="248"/>
      <c r="M69" s="248"/>
      <c r="N69" s="248"/>
      <c r="O69" s="248"/>
      <c r="P69" s="248"/>
      <c r="Q69" s="248"/>
      <c r="R69" s="248"/>
      <c r="S69" s="248"/>
      <c r="T69" s="248"/>
      <c r="U69" s="248"/>
      <c r="V69" s="248"/>
    </row>
  </sheetData>
  <mergeCells count="13">
    <mergeCell ref="E55:V58"/>
    <mergeCell ref="E3:V4"/>
    <mergeCell ref="E9:V12"/>
    <mergeCell ref="E15:V15"/>
    <mergeCell ref="E19:V19"/>
    <mergeCell ref="I21:K21"/>
    <mergeCell ref="M21:V25"/>
    <mergeCell ref="T30:V30"/>
    <mergeCell ref="H32:V34"/>
    <mergeCell ref="E37:V38"/>
    <mergeCell ref="E39:V43"/>
    <mergeCell ref="E44:V45"/>
    <mergeCell ref="I17:K17"/>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9.9978637043366805E-2"/>
  </sheetPr>
  <dimension ref="A2:Z49"/>
  <sheetViews>
    <sheetView topLeftCell="A16" zoomScale="121" zoomScaleNormal="100" workbookViewId="0">
      <selection activeCell="D18" sqref="D18:U23"/>
    </sheetView>
  </sheetViews>
  <sheetFormatPr defaultColWidth="4.85546875" defaultRowHeight="15"/>
  <cols>
    <col min="1" max="1" width="8" style="1" customWidth="1"/>
    <col min="2" max="2" width="3.42578125" style="1" bestFit="1" customWidth="1"/>
    <col min="3" max="3" width="4.7109375" style="383" customWidth="1"/>
    <col min="4" max="22" width="4.85546875" style="293"/>
  </cols>
  <sheetData>
    <row r="2" spans="1:26">
      <c r="D2" s="581" t="s">
        <v>68</v>
      </c>
      <c r="E2" s="581"/>
      <c r="F2" s="581"/>
      <c r="G2" s="581"/>
      <c r="H2" s="581"/>
      <c r="I2" s="581"/>
      <c r="J2" s="581"/>
      <c r="K2" s="581"/>
      <c r="L2" s="581"/>
      <c r="M2" s="581"/>
      <c r="N2" s="581"/>
      <c r="O2" s="581"/>
      <c r="P2" s="581"/>
      <c r="Q2" s="581"/>
      <c r="R2" s="581"/>
      <c r="S2" s="581"/>
      <c r="T2" s="581"/>
      <c r="U2" s="581"/>
    </row>
    <row r="3" spans="1:26">
      <c r="C3" s="250">
        <f>'1 Cover_2021'!D55+0.01</f>
        <v>1.07</v>
      </c>
      <c r="D3" s="264" t="s">
        <v>34</v>
      </c>
    </row>
    <row r="4" spans="1:26">
      <c r="D4" s="54"/>
      <c r="E4" s="53">
        <v>1</v>
      </c>
      <c r="F4" s="52" t="s">
        <v>35</v>
      </c>
      <c r="G4" s="54"/>
      <c r="H4" s="54"/>
      <c r="I4" s="54"/>
      <c r="J4" s="54"/>
      <c r="K4" s="54"/>
      <c r="L4" s="54"/>
      <c r="M4" s="248"/>
      <c r="N4" s="248"/>
      <c r="O4" s="248"/>
      <c r="P4" s="560"/>
      <c r="Q4" s="248"/>
      <c r="R4" s="248"/>
      <c r="S4" s="248"/>
      <c r="T4" s="248"/>
      <c r="U4" s="248"/>
    </row>
    <row r="5" spans="1:26">
      <c r="D5" s="54"/>
      <c r="E5" s="53">
        <v>2</v>
      </c>
      <c r="F5" s="54" t="s">
        <v>36</v>
      </c>
      <c r="G5" s="54" t="s">
        <v>37</v>
      </c>
      <c r="H5" s="265" t="s">
        <v>38</v>
      </c>
      <c r="I5" s="54"/>
      <c r="J5" s="54"/>
      <c r="K5" s="54"/>
      <c r="L5" s="54"/>
      <c r="M5" s="248"/>
      <c r="N5" s="248"/>
      <c r="O5" s="149"/>
      <c r="P5" s="149"/>
      <c r="Q5" s="149"/>
      <c r="R5" s="149"/>
      <c r="S5" s="248"/>
      <c r="T5" s="248"/>
      <c r="U5" s="248"/>
    </row>
    <row r="6" spans="1:26">
      <c r="D6" s="248"/>
      <c r="E6" s="247"/>
      <c r="F6" s="248"/>
      <c r="G6" s="248"/>
      <c r="H6" s="248"/>
      <c r="I6" s="248"/>
      <c r="J6" s="248"/>
      <c r="K6" s="248"/>
      <c r="L6" s="248"/>
      <c r="M6" s="248"/>
      <c r="N6" s="248"/>
      <c r="O6" s="248"/>
      <c r="P6" s="248"/>
      <c r="Q6" s="248"/>
      <c r="R6" s="248"/>
      <c r="S6" s="248"/>
      <c r="T6" s="248"/>
      <c r="U6" s="248"/>
    </row>
    <row r="7" spans="1:26" s="284" customFormat="1" ht="14.25" customHeight="1">
      <c r="A7" s="260"/>
      <c r="B7" s="260"/>
      <c r="C7" s="250">
        <f>C3+0.01</f>
        <v>1.08</v>
      </c>
      <c r="D7" s="284" t="s">
        <v>69</v>
      </c>
      <c r="W7" s="285"/>
    </row>
    <row r="8" spans="1:26" s="284" customFormat="1" ht="14.25" customHeight="1">
      <c r="A8" s="260"/>
      <c r="B8" s="260"/>
      <c r="C8" s="383"/>
      <c r="D8" s="284" t="s">
        <v>70</v>
      </c>
      <c r="N8" s="432"/>
      <c r="O8" s="432"/>
      <c r="P8" s="432"/>
      <c r="Q8" s="432"/>
      <c r="R8" s="432"/>
      <c r="S8" s="432"/>
      <c r="T8" s="432"/>
      <c r="U8" s="432"/>
      <c r="V8" s="432"/>
      <c r="W8" s="286"/>
    </row>
    <row r="9" spans="1:26" s="284" customFormat="1" ht="14.25" customHeight="1">
      <c r="A9" s="260"/>
      <c r="B9" s="260"/>
      <c r="C9" s="383"/>
      <c r="E9" s="433">
        <v>1</v>
      </c>
      <c r="F9" s="394" t="s">
        <v>35</v>
      </c>
      <c r="G9" s="394" t="s">
        <v>37</v>
      </c>
      <c r="H9" s="434">
        <f>C18</f>
        <v>1.1000000000000001</v>
      </c>
      <c r="I9" s="394"/>
      <c r="J9" s="394"/>
      <c r="K9" s="394"/>
      <c r="L9" s="394"/>
      <c r="M9" s="394"/>
      <c r="P9" s="394"/>
      <c r="Q9" s="435"/>
      <c r="R9" s="435"/>
      <c r="S9" s="435"/>
      <c r="T9" s="435"/>
      <c r="U9" s="436"/>
      <c r="V9" s="436"/>
      <c r="W9" s="287"/>
      <c r="X9" s="287"/>
      <c r="Y9" s="287"/>
      <c r="Z9" s="287"/>
    </row>
    <row r="10" spans="1:26" s="284" customFormat="1" ht="14.25" customHeight="1">
      <c r="A10" s="260"/>
      <c r="B10" s="260"/>
      <c r="C10" s="383"/>
      <c r="E10" s="433">
        <v>2</v>
      </c>
      <c r="F10" s="394" t="s">
        <v>36</v>
      </c>
      <c r="G10" s="394"/>
      <c r="H10" s="394"/>
      <c r="I10" s="394"/>
      <c r="J10" s="394"/>
      <c r="K10" s="394"/>
      <c r="L10" s="394"/>
      <c r="M10" s="394"/>
      <c r="N10" s="394"/>
      <c r="O10" s="394"/>
      <c r="P10" s="394"/>
      <c r="Q10" s="435"/>
      <c r="R10" s="435"/>
      <c r="S10" s="435"/>
      <c r="T10" s="435"/>
      <c r="U10" s="436"/>
      <c r="V10" s="436"/>
      <c r="W10" s="287"/>
      <c r="X10" s="287"/>
      <c r="Y10" s="287"/>
      <c r="Z10" s="287"/>
    </row>
    <row r="11" spans="1:26">
      <c r="D11" s="248"/>
      <c r="E11" s="395"/>
      <c r="F11" s="396"/>
      <c r="G11" s="396"/>
      <c r="H11" s="396"/>
      <c r="I11" s="396"/>
      <c r="J11" s="396"/>
      <c r="K11" s="396"/>
      <c r="L11" s="396"/>
      <c r="M11" s="396"/>
      <c r="N11" s="396"/>
      <c r="O11" s="396"/>
      <c r="P11" s="396"/>
      <c r="Q11" s="396"/>
      <c r="R11" s="396"/>
      <c r="S11" s="396"/>
      <c r="T11" s="396"/>
      <c r="U11" s="248"/>
    </row>
    <row r="12" spans="1:26" s="284" customFormat="1" ht="14.25" customHeight="1">
      <c r="A12" s="260"/>
      <c r="B12" s="260"/>
      <c r="C12" s="250">
        <f>C7+0.01</f>
        <v>1.0900000000000001</v>
      </c>
      <c r="D12" s="284" t="s">
        <v>71</v>
      </c>
      <c r="E12" s="394"/>
      <c r="F12" s="394"/>
      <c r="G12" s="394"/>
      <c r="H12" s="394"/>
      <c r="I12" s="394"/>
      <c r="J12" s="394"/>
      <c r="K12" s="394"/>
      <c r="L12" s="394"/>
      <c r="M12" s="394"/>
      <c r="N12" s="394"/>
      <c r="O12" s="394"/>
      <c r="P12" s="394"/>
      <c r="Q12" s="394"/>
      <c r="R12" s="394"/>
      <c r="S12" s="394"/>
      <c r="T12" s="394"/>
      <c r="W12" s="285"/>
    </row>
    <row r="13" spans="1:26" s="284" customFormat="1" ht="14.25" customHeight="1">
      <c r="A13" s="260"/>
      <c r="B13" s="260"/>
      <c r="C13" s="383"/>
      <c r="E13" s="433">
        <v>1</v>
      </c>
      <c r="F13" s="394" t="s">
        <v>72</v>
      </c>
      <c r="G13" s="394"/>
      <c r="H13" s="394"/>
      <c r="I13" s="394"/>
      <c r="J13" s="394"/>
      <c r="K13" s="394"/>
      <c r="L13" s="394"/>
      <c r="M13" s="394"/>
      <c r="N13" s="394"/>
      <c r="O13" s="394"/>
      <c r="P13" s="394"/>
      <c r="Q13" s="394" t="s">
        <v>37</v>
      </c>
      <c r="R13" s="394" t="str">
        <f>D40</f>
        <v>CITAS</v>
      </c>
      <c r="S13" s="394"/>
      <c r="T13" s="435"/>
      <c r="U13" s="436"/>
      <c r="V13" s="436"/>
      <c r="W13" s="287"/>
      <c r="X13" s="287"/>
      <c r="Y13" s="287"/>
      <c r="Z13" s="287"/>
    </row>
    <row r="14" spans="1:26" s="284" customFormat="1" ht="14.25" customHeight="1">
      <c r="A14" s="260"/>
      <c r="B14" s="260"/>
      <c r="C14" s="383"/>
      <c r="E14" s="433">
        <v>2</v>
      </c>
      <c r="F14" s="394" t="s">
        <v>73</v>
      </c>
      <c r="G14" s="394"/>
      <c r="H14" s="394"/>
      <c r="I14" s="394"/>
      <c r="J14" s="394"/>
      <c r="K14" s="394"/>
      <c r="L14" s="394"/>
      <c r="M14" s="394"/>
      <c r="N14" s="394"/>
      <c r="O14" s="394"/>
      <c r="P14" s="394"/>
      <c r="Q14" s="394" t="s">
        <v>37</v>
      </c>
      <c r="R14" s="394" t="str">
        <f>D40</f>
        <v>CITAS</v>
      </c>
      <c r="S14" s="394"/>
      <c r="T14" s="435"/>
      <c r="U14" s="436"/>
      <c r="V14" s="436"/>
      <c r="W14" s="287"/>
      <c r="X14" s="287"/>
      <c r="Y14" s="287"/>
      <c r="Z14" s="287"/>
    </row>
    <row r="15" spans="1:26" s="289" customFormat="1" ht="14.25" customHeight="1">
      <c r="A15" s="288"/>
      <c r="B15" s="288"/>
      <c r="C15" s="383"/>
      <c r="D15" s="437"/>
      <c r="E15" s="433">
        <v>2</v>
      </c>
      <c r="F15" s="394" t="s">
        <v>74</v>
      </c>
      <c r="G15" s="394"/>
      <c r="H15" s="394"/>
      <c r="I15" s="394"/>
      <c r="J15" s="394"/>
      <c r="K15" s="394"/>
      <c r="L15" s="394"/>
      <c r="M15" s="394"/>
      <c r="N15" s="397"/>
      <c r="O15" s="397"/>
      <c r="P15" s="397"/>
      <c r="Q15" s="394" t="s">
        <v>37</v>
      </c>
      <c r="R15" s="398" t="s">
        <v>38</v>
      </c>
      <c r="S15" s="397"/>
      <c r="T15" s="435"/>
      <c r="U15" s="436"/>
      <c r="V15" s="436"/>
      <c r="W15" s="287"/>
      <c r="X15" s="290"/>
      <c r="Y15" s="290"/>
      <c r="Z15" s="290"/>
    </row>
    <row r="16" spans="1:26">
      <c r="D16" s="266"/>
      <c r="E16" s="53"/>
      <c r="F16" s="52"/>
      <c r="G16" s="52"/>
      <c r="H16" s="54"/>
      <c r="I16" s="54"/>
      <c r="J16" s="54"/>
      <c r="K16" s="54"/>
      <c r="L16" s="248"/>
      <c r="M16" s="248"/>
      <c r="N16" s="248"/>
      <c r="O16" s="149"/>
      <c r="P16" s="248"/>
      <c r="Q16" s="248"/>
      <c r="R16" s="248"/>
      <c r="S16" s="248"/>
      <c r="T16" s="248"/>
      <c r="U16" s="248"/>
    </row>
    <row r="17" spans="2:21">
      <c r="D17" s="254" t="s">
        <v>53</v>
      </c>
      <c r="E17" s="254"/>
      <c r="F17" s="254"/>
      <c r="G17" s="254"/>
      <c r="H17" s="254"/>
      <c r="I17" s="254"/>
      <c r="J17" s="254"/>
      <c r="K17" s="254"/>
      <c r="L17" s="254"/>
      <c r="M17" s="254"/>
      <c r="N17" s="254"/>
      <c r="O17" s="254"/>
      <c r="P17" s="254"/>
      <c r="Q17" s="248"/>
      <c r="R17" s="248"/>
      <c r="S17" s="248"/>
      <c r="T17" s="248"/>
      <c r="U17" s="248"/>
    </row>
    <row r="18" spans="2:21" ht="15" customHeight="1">
      <c r="B18" s="483"/>
      <c r="C18" s="369">
        <f>C12+0.01</f>
        <v>1.1000000000000001</v>
      </c>
      <c r="D18" s="590" t="s">
        <v>75</v>
      </c>
      <c r="E18" s="591"/>
      <c r="F18" s="591"/>
      <c r="G18" s="591"/>
      <c r="H18" s="591"/>
      <c r="I18" s="591"/>
      <c r="J18" s="591"/>
      <c r="K18" s="591"/>
      <c r="L18" s="591"/>
      <c r="M18" s="591"/>
      <c r="N18" s="591"/>
      <c r="O18" s="591"/>
      <c r="P18" s="591"/>
      <c r="Q18" s="591"/>
      <c r="R18" s="591"/>
      <c r="S18" s="591"/>
      <c r="T18" s="591"/>
      <c r="U18" s="591"/>
    </row>
    <row r="19" spans="2:21" ht="15" customHeight="1">
      <c r="D19" s="590"/>
      <c r="E19" s="591"/>
      <c r="F19" s="591"/>
      <c r="G19" s="591"/>
      <c r="H19" s="591"/>
      <c r="I19" s="591"/>
      <c r="J19" s="591"/>
      <c r="K19" s="591"/>
      <c r="L19" s="591"/>
      <c r="M19" s="591"/>
      <c r="N19" s="591"/>
      <c r="O19" s="591"/>
      <c r="P19" s="591"/>
      <c r="Q19" s="591"/>
      <c r="R19" s="591"/>
      <c r="S19" s="591"/>
      <c r="T19" s="591"/>
      <c r="U19" s="591"/>
    </row>
    <row r="20" spans="2:21" ht="15" customHeight="1">
      <c r="D20" s="590"/>
      <c r="E20" s="591"/>
      <c r="F20" s="591"/>
      <c r="G20" s="591"/>
      <c r="H20" s="591"/>
      <c r="I20" s="591"/>
      <c r="J20" s="591"/>
      <c r="K20" s="591"/>
      <c r="L20" s="591"/>
      <c r="M20" s="591"/>
      <c r="N20" s="591"/>
      <c r="O20" s="591"/>
      <c r="P20" s="591"/>
      <c r="Q20" s="591"/>
      <c r="R20" s="591"/>
      <c r="S20" s="591"/>
      <c r="T20" s="591"/>
      <c r="U20" s="591"/>
    </row>
    <row r="21" spans="2:21">
      <c r="D21" s="590"/>
      <c r="E21" s="591"/>
      <c r="F21" s="591"/>
      <c r="G21" s="591"/>
      <c r="H21" s="591"/>
      <c r="I21" s="591"/>
      <c r="J21" s="591"/>
      <c r="K21" s="591"/>
      <c r="L21" s="591"/>
      <c r="M21" s="591"/>
      <c r="N21" s="591"/>
      <c r="O21" s="591"/>
      <c r="P21" s="591"/>
      <c r="Q21" s="591"/>
      <c r="R21" s="591"/>
      <c r="S21" s="591"/>
      <c r="T21" s="591"/>
      <c r="U21" s="591"/>
    </row>
    <row r="22" spans="2:21">
      <c r="D22" s="590"/>
      <c r="E22" s="591"/>
      <c r="F22" s="591"/>
      <c r="G22" s="591"/>
      <c r="H22" s="591"/>
      <c r="I22" s="591"/>
      <c r="J22" s="591"/>
      <c r="K22" s="591"/>
      <c r="L22" s="591"/>
      <c r="M22" s="591"/>
      <c r="N22" s="591"/>
      <c r="O22" s="591"/>
      <c r="P22" s="591"/>
      <c r="Q22" s="591"/>
      <c r="R22" s="591"/>
      <c r="S22" s="591"/>
      <c r="T22" s="591"/>
      <c r="U22" s="591"/>
    </row>
    <row r="23" spans="2:21">
      <c r="D23" s="590"/>
      <c r="E23" s="591"/>
      <c r="F23" s="591"/>
      <c r="G23" s="591"/>
      <c r="H23" s="591"/>
      <c r="I23" s="591"/>
      <c r="J23" s="591"/>
      <c r="K23" s="591"/>
      <c r="L23" s="591"/>
      <c r="M23" s="591"/>
      <c r="N23" s="591"/>
      <c r="O23" s="591"/>
      <c r="P23" s="591"/>
      <c r="Q23" s="591"/>
      <c r="R23" s="591"/>
      <c r="S23" s="591"/>
      <c r="T23" s="591"/>
      <c r="U23" s="591"/>
    </row>
    <row r="24" spans="2:21">
      <c r="D24" s="243" t="s">
        <v>58</v>
      </c>
      <c r="E24" s="270"/>
      <c r="F24" s="270"/>
      <c r="G24" s="270"/>
      <c r="H24" s="270"/>
      <c r="I24" s="270"/>
      <c r="J24" s="270"/>
      <c r="K24" s="270"/>
      <c r="L24" s="270"/>
      <c r="M24" s="270"/>
      <c r="N24" s="270"/>
      <c r="O24" s="270"/>
      <c r="P24" s="270"/>
      <c r="Q24" s="270"/>
      <c r="R24" s="270"/>
      <c r="S24" s="270"/>
      <c r="T24" s="270"/>
      <c r="U24" s="270"/>
    </row>
    <row r="25" spans="2:21">
      <c r="D25" s="221" t="s">
        <v>59</v>
      </c>
      <c r="E25" s="424"/>
      <c r="F25" s="424"/>
      <c r="G25" s="424"/>
      <c r="H25" s="424"/>
      <c r="I25" s="424"/>
      <c r="J25" s="424"/>
      <c r="K25" s="424"/>
      <c r="L25" s="424"/>
      <c r="M25" s="424"/>
      <c r="N25" s="424"/>
      <c r="O25" s="424"/>
      <c r="P25" s="424"/>
      <c r="Q25" s="424"/>
      <c r="R25" s="424"/>
      <c r="S25" s="424"/>
      <c r="T25" s="424"/>
      <c r="U25" s="424"/>
    </row>
    <row r="26" spans="2:21">
      <c r="D26" s="208" t="s">
        <v>60</v>
      </c>
      <c r="E26" s="424"/>
      <c r="F26" s="424"/>
      <c r="G26" s="424"/>
      <c r="H26" s="424"/>
      <c r="I26" s="424"/>
      <c r="J26" s="424"/>
      <c r="K26" s="424"/>
      <c r="L26" s="424"/>
      <c r="M26" s="424"/>
      <c r="N26" s="424"/>
      <c r="O26" s="424"/>
      <c r="P26" s="424"/>
      <c r="Q26" s="424"/>
      <c r="R26" s="424"/>
      <c r="S26" s="424"/>
      <c r="T26" s="424"/>
      <c r="U26" s="424"/>
    </row>
    <row r="27" spans="2:21">
      <c r="D27" s="221" t="s">
        <v>61</v>
      </c>
      <c r="E27" s="270"/>
      <c r="F27" s="424"/>
      <c r="G27" s="424"/>
      <c r="H27" s="424"/>
      <c r="I27" s="424"/>
      <c r="J27" s="424"/>
      <c r="K27" s="424"/>
      <c r="L27" s="424"/>
      <c r="M27" s="424"/>
      <c r="N27" s="424"/>
      <c r="O27" s="424"/>
      <c r="P27" s="424"/>
      <c r="Q27" s="424"/>
      <c r="R27" s="424"/>
      <c r="S27" s="424"/>
      <c r="T27" s="424"/>
      <c r="U27" s="424"/>
    </row>
    <row r="28" spans="2:21">
      <c r="D28" s="161" t="s">
        <v>62</v>
      </c>
      <c r="E28" s="271"/>
      <c r="F28" s="271"/>
      <c r="G28" s="271"/>
      <c r="H28" s="271"/>
      <c r="I28" s="271"/>
      <c r="J28" s="271"/>
      <c r="K28" s="271"/>
      <c r="L28" s="271"/>
      <c r="M28" s="271"/>
      <c r="N28" s="271"/>
      <c r="O28" s="271"/>
      <c r="P28" s="271"/>
      <c r="Q28" s="271"/>
      <c r="R28" s="271"/>
      <c r="S28" s="271"/>
      <c r="T28" s="271"/>
      <c r="U28" s="271"/>
    </row>
    <row r="29" spans="2:21">
      <c r="D29" s="271"/>
      <c r="E29" s="273">
        <v>1</v>
      </c>
      <c r="F29" s="162" t="s">
        <v>35</v>
      </c>
      <c r="G29" s="162"/>
      <c r="H29" s="274"/>
      <c r="I29" s="274"/>
      <c r="J29" s="274"/>
      <c r="K29" s="274"/>
      <c r="L29" s="274"/>
      <c r="M29" s="274"/>
      <c r="N29" s="274" t="s">
        <v>37</v>
      </c>
      <c r="O29" s="275" t="s">
        <v>63</v>
      </c>
      <c r="P29" s="274"/>
      <c r="Q29" s="274"/>
      <c r="R29" s="274"/>
      <c r="S29" s="274"/>
      <c r="T29" s="276"/>
      <c r="U29" s="274"/>
    </row>
    <row r="30" spans="2:21">
      <c r="D30" s="271"/>
      <c r="E30" s="277">
        <v>2</v>
      </c>
      <c r="F30" s="242" t="s">
        <v>64</v>
      </c>
      <c r="G30" s="71"/>
      <c r="H30" s="267"/>
      <c r="I30" s="267"/>
      <c r="J30" s="267"/>
      <c r="K30" s="267"/>
      <c r="L30" s="267"/>
      <c r="M30" s="267"/>
      <c r="N30" s="267" t="s">
        <v>37</v>
      </c>
      <c r="O30" s="71" t="str">
        <f>D40</f>
        <v>CITAS</v>
      </c>
      <c r="P30" s="71"/>
      <c r="Q30" s="274"/>
      <c r="R30" s="274"/>
      <c r="S30" s="274"/>
      <c r="T30" s="276"/>
      <c r="U30" s="274"/>
    </row>
    <row r="31" spans="2:21">
      <c r="D31" s="271"/>
      <c r="E31" s="277">
        <v>3</v>
      </c>
      <c r="F31" s="267" t="s">
        <v>36</v>
      </c>
      <c r="G31" s="71"/>
      <c r="H31" s="267"/>
      <c r="I31" s="267"/>
      <c r="J31" s="267"/>
      <c r="K31" s="267"/>
      <c r="L31" s="267"/>
      <c r="M31" s="267"/>
      <c r="N31" s="267" t="s">
        <v>37</v>
      </c>
      <c r="O31" s="291">
        <f>C33</f>
        <v>1.1100000000000001</v>
      </c>
      <c r="P31" s="267"/>
      <c r="Q31" s="274"/>
      <c r="R31" s="274"/>
      <c r="S31" s="274"/>
      <c r="T31" s="274"/>
      <c r="U31" s="274"/>
    </row>
    <row r="32" spans="2:21">
      <c r="D32" s="274"/>
      <c r="E32" s="273"/>
      <c r="F32" s="292"/>
      <c r="G32" s="274"/>
      <c r="H32" s="274"/>
      <c r="I32" s="274"/>
      <c r="J32" s="274"/>
      <c r="K32" s="274"/>
      <c r="L32" s="274"/>
      <c r="M32" s="274"/>
      <c r="N32" s="274"/>
      <c r="O32" s="274"/>
      <c r="P32" s="274"/>
      <c r="Q32" s="274"/>
      <c r="R32" s="271"/>
      <c r="S32" s="271"/>
      <c r="T32" s="271"/>
      <c r="U32" s="271"/>
    </row>
    <row r="33" spans="1:22">
      <c r="C33" s="250">
        <f>C18+0.01</f>
        <v>1.1100000000000001</v>
      </c>
      <c r="D33" s="592" t="s">
        <v>76</v>
      </c>
      <c r="E33" s="593"/>
      <c r="F33" s="593"/>
      <c r="G33" s="593"/>
      <c r="H33" s="593"/>
      <c r="I33" s="593"/>
      <c r="J33" s="593"/>
      <c r="K33" s="593"/>
      <c r="L33" s="593"/>
      <c r="M33" s="593"/>
      <c r="N33" s="593"/>
      <c r="O33" s="593"/>
      <c r="P33" s="593"/>
      <c r="Q33" s="593"/>
      <c r="R33" s="593"/>
      <c r="S33" s="593"/>
      <c r="T33" s="593"/>
      <c r="U33" s="593"/>
    </row>
    <row r="34" spans="1:22">
      <c r="D34" s="593"/>
      <c r="E34" s="593"/>
      <c r="F34" s="593"/>
      <c r="G34" s="593"/>
      <c r="H34" s="593"/>
      <c r="I34" s="593"/>
      <c r="J34" s="593"/>
      <c r="K34" s="593"/>
      <c r="L34" s="593"/>
      <c r="M34" s="593"/>
      <c r="N34" s="593"/>
      <c r="O34" s="593"/>
      <c r="P34" s="593"/>
      <c r="Q34" s="593"/>
      <c r="R34" s="593"/>
      <c r="S34" s="593"/>
      <c r="T34" s="593"/>
      <c r="U34" s="593"/>
    </row>
    <row r="35" spans="1:22">
      <c r="B35" s="483"/>
      <c r="D35" s="484" t="s">
        <v>62</v>
      </c>
      <c r="E35" s="393"/>
      <c r="F35" s="393"/>
      <c r="G35" s="393"/>
      <c r="H35" s="393"/>
      <c r="I35" s="393"/>
      <c r="J35" s="393"/>
      <c r="K35" s="393"/>
      <c r="L35" s="280"/>
      <c r="M35" s="280"/>
      <c r="N35" s="280"/>
      <c r="O35" s="280"/>
      <c r="P35" s="280"/>
      <c r="Q35" s="280"/>
      <c r="R35" s="280"/>
      <c r="S35" s="280"/>
      <c r="T35" s="248"/>
      <c r="U35" s="248"/>
    </row>
    <row r="36" spans="1:22">
      <c r="D36" s="266"/>
      <c r="E36" s="53">
        <v>1</v>
      </c>
      <c r="F36" s="52" t="s">
        <v>35</v>
      </c>
      <c r="G36" s="52"/>
      <c r="H36" s="54"/>
      <c r="I36" s="54"/>
      <c r="J36" s="54"/>
      <c r="K36" s="54"/>
      <c r="L36" s="248"/>
      <c r="M36" s="248"/>
      <c r="N36" s="248" t="s">
        <v>37</v>
      </c>
      <c r="O36" s="184" t="str">
        <f>O29</f>
        <v>SECCIÓN 2</v>
      </c>
      <c r="P36" s="248"/>
      <c r="Q36" s="248"/>
      <c r="R36" s="248"/>
      <c r="S36" s="248"/>
      <c r="T36" s="248"/>
      <c r="U36" s="248"/>
    </row>
    <row r="37" spans="1:22">
      <c r="D37" s="266"/>
      <c r="E37" s="53">
        <v>2</v>
      </c>
      <c r="F37" s="244" t="s">
        <v>66</v>
      </c>
      <c r="G37" s="52"/>
      <c r="H37" s="54"/>
      <c r="I37" s="54"/>
      <c r="J37" s="54"/>
      <c r="K37" s="54"/>
      <c r="L37" s="248"/>
      <c r="M37" s="248"/>
      <c r="N37" s="248" t="s">
        <v>37</v>
      </c>
      <c r="O37" s="149" t="str">
        <f>D40</f>
        <v>CITAS</v>
      </c>
      <c r="P37" s="149"/>
      <c r="Q37" s="248"/>
      <c r="R37" s="248"/>
      <c r="S37" s="248"/>
      <c r="T37" s="248"/>
      <c r="U37" s="248"/>
    </row>
    <row r="38" spans="1:22">
      <c r="D38" s="266"/>
      <c r="E38" s="53">
        <v>3</v>
      </c>
      <c r="F38" s="52" t="s">
        <v>77</v>
      </c>
      <c r="G38" s="52"/>
      <c r="H38" s="54"/>
      <c r="I38" s="54"/>
      <c r="J38" s="54"/>
      <c r="K38" s="54"/>
      <c r="L38" s="248"/>
      <c r="M38" s="248"/>
      <c r="N38" s="248" t="s">
        <v>37</v>
      </c>
      <c r="O38" s="149" t="s">
        <v>38</v>
      </c>
      <c r="P38" s="248"/>
      <c r="Q38" s="248"/>
      <c r="R38" s="248"/>
      <c r="S38" s="248"/>
      <c r="T38" s="248"/>
      <c r="U38" s="248"/>
    </row>
    <row r="39" spans="1:22">
      <c r="D39" s="250"/>
      <c r="E39" s="278"/>
      <c r="F39" s="248"/>
      <c r="G39" s="149"/>
      <c r="H39" s="248"/>
      <c r="I39" s="248"/>
      <c r="J39" s="248"/>
      <c r="K39" s="248"/>
      <c r="L39" s="248"/>
      <c r="M39" s="248"/>
      <c r="N39" s="248"/>
      <c r="O39" s="248"/>
      <c r="P39" s="248"/>
      <c r="Q39" s="248"/>
      <c r="R39" s="248"/>
      <c r="S39" s="248"/>
      <c r="T39" s="248"/>
      <c r="U39" s="248"/>
    </row>
    <row r="40" spans="1:22">
      <c r="D40" s="282" t="s">
        <v>50</v>
      </c>
      <c r="E40" s="248"/>
      <c r="F40" s="248"/>
      <c r="G40" s="248"/>
      <c r="H40" s="248"/>
      <c r="I40" s="248"/>
      <c r="J40" s="248"/>
      <c r="K40" s="248"/>
      <c r="L40" s="248"/>
      <c r="M40" s="248"/>
      <c r="N40" s="248"/>
      <c r="O40" s="248"/>
      <c r="P40" s="248"/>
      <c r="Q40" s="248"/>
      <c r="R40" s="248"/>
      <c r="S40" s="248"/>
      <c r="T40" s="248"/>
      <c r="U40" s="248"/>
    </row>
    <row r="41" spans="1:22">
      <c r="D41" s="184" t="s">
        <v>78</v>
      </c>
      <c r="E41" s="248"/>
      <c r="F41" s="248"/>
      <c r="G41" s="248"/>
      <c r="H41" s="248"/>
      <c r="I41" s="248"/>
      <c r="J41" s="248"/>
      <c r="K41" s="248"/>
      <c r="L41" s="248"/>
      <c r="M41" s="248"/>
      <c r="N41" s="248"/>
      <c r="O41" s="248"/>
      <c r="P41" s="248"/>
      <c r="Q41" s="248"/>
      <c r="R41" s="248"/>
      <c r="S41" s="248"/>
      <c r="T41" s="248"/>
      <c r="U41" s="248"/>
    </row>
    <row r="42" spans="1:22" s="263" customFormat="1" ht="14.25" customHeight="1">
      <c r="A42" s="293"/>
      <c r="B42" s="293"/>
      <c r="C42" s="383"/>
      <c r="D42" s="248"/>
      <c r="E42" s="184" t="s">
        <v>79</v>
      </c>
      <c r="F42" s="248"/>
      <c r="G42" s="431" t="s">
        <v>80</v>
      </c>
      <c r="H42" s="293"/>
      <c r="I42" s="184" t="s">
        <v>81</v>
      </c>
      <c r="J42" s="431" t="s">
        <v>82</v>
      </c>
      <c r="K42" s="248"/>
      <c r="L42" s="248" t="s">
        <v>83</v>
      </c>
      <c r="M42" s="247"/>
      <c r="N42" s="589" t="s">
        <v>84</v>
      </c>
      <c r="O42" s="589"/>
      <c r="P42" s="184" t="s">
        <v>85</v>
      </c>
      <c r="Q42" s="247"/>
      <c r="R42" s="247"/>
      <c r="S42" s="247"/>
      <c r="T42" s="247"/>
      <c r="U42" s="247"/>
      <c r="V42" s="247"/>
    </row>
    <row r="43" spans="1:22" s="263" customFormat="1" ht="14.25" customHeight="1">
      <c r="A43" s="293"/>
      <c r="B43" s="293"/>
      <c r="C43" s="383"/>
      <c r="D43" s="248"/>
      <c r="E43" s="244" t="s">
        <v>86</v>
      </c>
      <c r="F43" s="248"/>
      <c r="G43" s="431" t="s">
        <v>87</v>
      </c>
      <c r="H43" s="293"/>
      <c r="I43" s="184" t="s">
        <v>81</v>
      </c>
      <c r="J43" s="431" t="s">
        <v>88</v>
      </c>
      <c r="K43" s="247"/>
      <c r="L43" s="248" t="s">
        <v>83</v>
      </c>
      <c r="M43" s="247"/>
      <c r="N43" s="589" t="s">
        <v>89</v>
      </c>
      <c r="O43" s="589"/>
      <c r="P43" s="184" t="s">
        <v>85</v>
      </c>
      <c r="Q43" s="247"/>
      <c r="R43" s="247"/>
      <c r="S43" s="247"/>
      <c r="T43" s="247"/>
      <c r="U43" s="247"/>
      <c r="V43" s="247"/>
    </row>
    <row r="44" spans="1:22" s="263" customFormat="1" ht="14.25" customHeight="1">
      <c r="A44" s="293"/>
      <c r="B44" s="293"/>
      <c r="C44" s="383"/>
      <c r="D44" s="248"/>
      <c r="E44" s="184" t="s">
        <v>90</v>
      </c>
      <c r="F44" s="248"/>
      <c r="G44" s="431" t="s">
        <v>91</v>
      </c>
      <c r="H44" s="293"/>
      <c r="I44" s="184" t="s">
        <v>81</v>
      </c>
      <c r="J44" s="431" t="s">
        <v>92</v>
      </c>
      <c r="K44" s="248"/>
      <c r="L44" s="248" t="s">
        <v>83</v>
      </c>
      <c r="M44" s="248"/>
      <c r="N44" s="589" t="s">
        <v>93</v>
      </c>
      <c r="O44" s="589"/>
      <c r="P44" s="184" t="s">
        <v>85</v>
      </c>
      <c r="Q44" s="248"/>
      <c r="R44" s="248"/>
      <c r="S44" s="248"/>
      <c r="T44" s="248"/>
      <c r="U44" s="248"/>
      <c r="V44" s="248"/>
    </row>
    <row r="45" spans="1:22" s="263" customFormat="1" ht="13.5">
      <c r="A45" s="293"/>
      <c r="B45" s="293"/>
      <c r="C45" s="383"/>
      <c r="D45" s="248"/>
      <c r="E45" s="248"/>
      <c r="F45" s="559" t="s">
        <v>37</v>
      </c>
      <c r="G45" s="149" t="str">
        <f>O38</f>
        <v>RESULTADO</v>
      </c>
      <c r="H45" s="248"/>
      <c r="I45" s="248"/>
      <c r="J45" s="248"/>
      <c r="K45" s="248"/>
      <c r="L45" s="248"/>
      <c r="M45" s="248"/>
      <c r="N45" s="248"/>
      <c r="O45" s="248"/>
      <c r="P45" s="248"/>
      <c r="Q45" s="248"/>
      <c r="R45" s="248"/>
      <c r="S45" s="248"/>
      <c r="T45" s="248"/>
      <c r="U45" s="248"/>
      <c r="V45" s="293"/>
    </row>
    <row r="46" spans="1:22" s="263" customFormat="1" ht="13.5">
      <c r="A46" s="293"/>
      <c r="B46" s="293"/>
      <c r="C46" s="383"/>
      <c r="D46" s="293"/>
      <c r="E46" s="293"/>
      <c r="F46" s="293"/>
      <c r="G46" s="293"/>
      <c r="H46" s="293"/>
      <c r="I46" s="293"/>
      <c r="J46" s="293"/>
      <c r="K46" s="293"/>
      <c r="L46" s="293"/>
      <c r="M46" s="293"/>
      <c r="N46" s="293"/>
      <c r="O46" s="293"/>
      <c r="P46" s="293"/>
      <c r="Q46" s="293"/>
      <c r="R46" s="293"/>
      <c r="S46" s="293"/>
      <c r="T46" s="293"/>
      <c r="U46" s="293"/>
      <c r="V46" s="293"/>
    </row>
    <row r="47" spans="1:22" s="263" customFormat="1" ht="13.5">
      <c r="A47" s="293"/>
      <c r="B47" s="293"/>
      <c r="C47" s="383"/>
      <c r="D47" s="293"/>
      <c r="E47" s="293"/>
      <c r="F47" s="293"/>
      <c r="G47" s="293"/>
      <c r="H47" s="293"/>
      <c r="I47" s="293"/>
      <c r="J47" s="293"/>
      <c r="K47" s="293"/>
      <c r="L47" s="293"/>
      <c r="M47" s="293"/>
      <c r="N47" s="293"/>
      <c r="O47" s="293"/>
      <c r="P47" s="293"/>
      <c r="Q47" s="293"/>
      <c r="R47" s="293"/>
      <c r="S47" s="293"/>
      <c r="T47" s="293"/>
      <c r="U47" s="293"/>
      <c r="V47" s="293"/>
    </row>
    <row r="48" spans="1:22" s="263" customFormat="1" ht="13.5">
      <c r="A48" s="293"/>
      <c r="B48" s="293"/>
      <c r="C48" s="383"/>
      <c r="D48" s="293"/>
      <c r="E48" s="293"/>
      <c r="F48" s="293"/>
      <c r="G48" s="293"/>
      <c r="H48" s="293"/>
      <c r="I48" s="293"/>
      <c r="J48" s="293"/>
      <c r="K48" s="293"/>
      <c r="L48" s="293"/>
      <c r="M48" s="293"/>
      <c r="N48" s="293"/>
      <c r="O48" s="293"/>
      <c r="P48" s="293"/>
      <c r="Q48" s="293"/>
      <c r="R48" s="293"/>
      <c r="S48" s="293"/>
      <c r="T48" s="293"/>
      <c r="U48" s="293"/>
      <c r="V48" s="293"/>
    </row>
    <row r="49" spans="1:22" s="263" customFormat="1" ht="13.5">
      <c r="A49" s="293"/>
      <c r="B49" s="293"/>
      <c r="C49" s="383"/>
      <c r="D49" s="293"/>
      <c r="E49" s="293"/>
      <c r="F49" s="293"/>
      <c r="G49" s="293"/>
      <c r="H49" s="293"/>
      <c r="I49" s="293"/>
      <c r="J49" s="293"/>
      <c r="K49" s="293"/>
      <c r="L49" s="293"/>
      <c r="M49" s="293"/>
      <c r="N49" s="293"/>
      <c r="O49" s="293"/>
      <c r="P49" s="293"/>
      <c r="Q49" s="293"/>
      <c r="R49" s="293"/>
      <c r="S49" s="293"/>
      <c r="T49" s="293"/>
      <c r="U49" s="293"/>
      <c r="V49" s="293"/>
    </row>
  </sheetData>
  <mergeCells count="6">
    <mergeCell ref="N44:O44"/>
    <mergeCell ref="D2:U2"/>
    <mergeCell ref="D18:U23"/>
    <mergeCell ref="D33:U34"/>
    <mergeCell ref="N42:O42"/>
    <mergeCell ref="N43:O43"/>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tint="-9.9978637043366805E-2"/>
  </sheetPr>
  <dimension ref="A1:AR115"/>
  <sheetViews>
    <sheetView showGridLines="0" topLeftCell="A6" zoomScale="110" zoomScaleNormal="110" zoomScaleSheetLayoutView="120" workbookViewId="0">
      <selection activeCell="M68" sqref="M68"/>
    </sheetView>
  </sheetViews>
  <sheetFormatPr defaultColWidth="4.42578125" defaultRowHeight="15"/>
  <cols>
    <col min="1" max="1" width="4.42578125" style="1" customWidth="1"/>
    <col min="2" max="2" width="3.140625" style="1" customWidth="1"/>
    <col min="3" max="8" width="4.7109375" customWidth="1"/>
    <col min="9" max="9" width="6.7109375" customWidth="1"/>
    <col min="10" max="10" width="5.140625" customWidth="1"/>
    <col min="11" max="34" width="4.7109375" customWidth="1"/>
  </cols>
  <sheetData>
    <row r="1" spans="1:34">
      <c r="B1" s="2">
        <v>2</v>
      </c>
      <c r="D1" s="3" t="str">
        <f>CONCATENATE("SECCIÓN ",B2, ". SALUD")</f>
        <v>SECCIÓN 2. SALUD</v>
      </c>
    </row>
    <row r="2" spans="1:34">
      <c r="B2" s="4">
        <v>2</v>
      </c>
      <c r="C2" s="5"/>
      <c r="E2" s="6"/>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row>
    <row r="3" spans="1:34">
      <c r="B3" s="8"/>
      <c r="C3" s="5"/>
      <c r="D3" s="9" t="s">
        <v>94</v>
      </c>
      <c r="E3" s="6"/>
      <c r="F3" s="572"/>
      <c r="G3" s="572"/>
      <c r="H3" s="572"/>
      <c r="I3" s="572"/>
      <c r="J3" s="572"/>
      <c r="K3" s="572"/>
      <c r="L3" s="572"/>
      <c r="M3" s="572"/>
      <c r="N3" s="572"/>
      <c r="O3" s="572"/>
      <c r="P3" s="572"/>
      <c r="Q3" s="572"/>
      <c r="R3" s="572"/>
      <c r="S3" s="572"/>
      <c r="T3" s="572"/>
      <c r="U3" s="572"/>
      <c r="V3" s="572"/>
      <c r="W3" s="572"/>
      <c r="X3" s="572"/>
      <c r="Y3" s="572"/>
      <c r="Z3" s="572"/>
      <c r="AA3" s="572"/>
      <c r="AB3" s="572"/>
      <c r="AC3" s="572"/>
      <c r="AD3" s="572"/>
      <c r="AE3" s="572"/>
      <c r="AF3" s="572"/>
      <c r="AG3" s="572"/>
      <c r="AH3" s="572"/>
    </row>
    <row r="4" spans="1:34">
      <c r="B4" s="8"/>
      <c r="C4" s="10">
        <f>B2+0.01</f>
        <v>2.0099999999999998</v>
      </c>
      <c r="D4" s="572" t="s">
        <v>95</v>
      </c>
      <c r="E4" s="6"/>
      <c r="F4" s="572"/>
      <c r="G4" s="572"/>
      <c r="H4" s="572"/>
      <c r="I4" s="572"/>
      <c r="J4" s="572"/>
      <c r="K4" s="572"/>
      <c r="L4" s="572"/>
      <c r="M4" s="572"/>
      <c r="N4" s="572"/>
      <c r="O4" s="572"/>
      <c r="P4" s="572"/>
      <c r="Q4" s="572"/>
      <c r="R4" s="572"/>
      <c r="S4" s="572"/>
      <c r="T4" s="572"/>
      <c r="U4" s="572"/>
      <c r="V4" s="572"/>
      <c r="W4" s="572"/>
      <c r="X4" s="572"/>
      <c r="Y4" s="572"/>
      <c r="Z4" s="572"/>
      <c r="AA4" s="572"/>
      <c r="AB4" s="572"/>
      <c r="AC4" s="572"/>
      <c r="AD4" s="572"/>
      <c r="AE4" s="572"/>
      <c r="AF4" s="572"/>
      <c r="AG4" s="572"/>
      <c r="AH4" s="572"/>
    </row>
    <row r="5" spans="1:34">
      <c r="B5" s="8"/>
      <c r="C5" s="10"/>
      <c r="D5" s="572" t="s">
        <v>96</v>
      </c>
      <c r="E5" s="11"/>
      <c r="F5" s="12"/>
      <c r="G5" s="12"/>
      <c r="H5" s="12"/>
      <c r="I5" s="572"/>
      <c r="J5" s="572"/>
      <c r="K5" s="572"/>
      <c r="L5" s="572"/>
      <c r="M5" s="572"/>
      <c r="N5" s="572"/>
      <c r="O5" s="572"/>
      <c r="P5" s="572"/>
      <c r="Q5" s="572"/>
      <c r="R5" s="572"/>
      <c r="S5" s="572"/>
      <c r="T5" s="572"/>
      <c r="U5" s="572"/>
      <c r="V5" s="572"/>
      <c r="W5" s="572"/>
      <c r="X5" s="572"/>
      <c r="Y5" s="572"/>
      <c r="Z5" s="572"/>
      <c r="AA5" s="572"/>
      <c r="AB5" s="572"/>
      <c r="AC5" s="572"/>
      <c r="AD5" s="572"/>
      <c r="AE5" s="572"/>
      <c r="AF5" s="572"/>
      <c r="AG5" s="572"/>
      <c r="AH5" s="572"/>
    </row>
    <row r="6" spans="1:34">
      <c r="B6" s="8"/>
      <c r="C6" s="10"/>
      <c r="D6" s="572"/>
      <c r="E6" s="6">
        <v>1</v>
      </c>
      <c r="F6" s="572" t="s">
        <v>35</v>
      </c>
      <c r="G6" s="572"/>
      <c r="H6" s="572"/>
      <c r="I6" s="572"/>
      <c r="J6" s="572"/>
      <c r="K6" s="572"/>
      <c r="L6" s="572"/>
      <c r="M6" s="572"/>
      <c r="N6" s="572"/>
      <c r="O6" s="572"/>
      <c r="P6" s="572"/>
      <c r="Q6" s="572"/>
      <c r="R6" s="572"/>
      <c r="S6" s="572"/>
      <c r="T6" s="572"/>
      <c r="U6" s="572"/>
      <c r="V6" s="572"/>
      <c r="W6" s="572"/>
      <c r="X6" s="572"/>
      <c r="Y6" s="572"/>
      <c r="Z6" s="572"/>
      <c r="AA6" s="572"/>
      <c r="AB6" s="572"/>
      <c r="AC6" s="572"/>
      <c r="AD6" s="572"/>
      <c r="AE6" s="572"/>
      <c r="AF6" s="572"/>
      <c r="AG6" s="572"/>
      <c r="AH6" s="572"/>
    </row>
    <row r="7" spans="1:34">
      <c r="B7" s="8"/>
      <c r="C7" s="10"/>
      <c r="D7" s="572"/>
      <c r="E7" s="6">
        <v>2</v>
      </c>
      <c r="F7" s="572" t="s">
        <v>36</v>
      </c>
      <c r="G7" s="572"/>
      <c r="H7" s="572"/>
      <c r="I7" s="572"/>
      <c r="K7" s="13" t="s">
        <v>37</v>
      </c>
      <c r="L7" s="9">
        <f>C10</f>
        <v>2.0199999999999996</v>
      </c>
      <c r="M7" s="572"/>
      <c r="N7" s="572"/>
      <c r="O7" s="572"/>
      <c r="P7" s="572"/>
      <c r="Q7" s="572"/>
      <c r="R7" s="572"/>
      <c r="S7" s="572"/>
      <c r="T7" s="572"/>
      <c r="U7" s="572"/>
      <c r="V7" s="572"/>
      <c r="W7" s="572"/>
      <c r="X7" s="572"/>
      <c r="Y7" s="572"/>
      <c r="Z7" s="572"/>
      <c r="AA7" s="572"/>
      <c r="AB7" s="572"/>
      <c r="AC7" s="572"/>
      <c r="AD7" s="572"/>
      <c r="AE7" s="572"/>
      <c r="AF7" s="572"/>
      <c r="AG7" s="572"/>
      <c r="AH7" s="572"/>
    </row>
    <row r="8" spans="1:34">
      <c r="B8" s="8"/>
      <c r="C8" s="10"/>
      <c r="D8" s="572"/>
      <c r="E8" s="6">
        <v>98</v>
      </c>
      <c r="F8" s="572" t="s">
        <v>97</v>
      </c>
      <c r="G8" s="572"/>
      <c r="H8" s="572"/>
      <c r="I8" s="572"/>
      <c r="K8" s="13" t="s">
        <v>37</v>
      </c>
      <c r="L8" s="9">
        <f>L7</f>
        <v>2.0199999999999996</v>
      </c>
      <c r="M8" s="572"/>
      <c r="N8" s="572"/>
      <c r="O8" s="572"/>
      <c r="P8" s="572"/>
      <c r="Q8" s="572"/>
      <c r="R8" s="572"/>
      <c r="S8" s="572"/>
      <c r="T8" s="572"/>
      <c r="U8" s="572"/>
      <c r="V8" s="572"/>
      <c r="W8" s="572"/>
      <c r="X8" s="572"/>
      <c r="Y8" s="572"/>
      <c r="Z8" s="572"/>
      <c r="AA8" s="572"/>
      <c r="AB8" s="572"/>
      <c r="AC8" s="572"/>
      <c r="AD8" s="572"/>
      <c r="AE8" s="572"/>
      <c r="AF8" s="572"/>
      <c r="AG8" s="572"/>
      <c r="AH8" s="572"/>
    </row>
    <row r="9" spans="1:34">
      <c r="B9" s="8"/>
      <c r="C9" s="10"/>
      <c r="D9" s="572"/>
      <c r="E9" s="6"/>
      <c r="F9" s="563"/>
      <c r="G9" s="563"/>
      <c r="H9" s="563"/>
      <c r="I9" s="563"/>
      <c r="J9" s="572"/>
      <c r="K9" s="572"/>
      <c r="L9" s="16"/>
      <c r="M9" s="572"/>
      <c r="N9" s="572"/>
      <c r="O9" s="572"/>
      <c r="P9" s="572"/>
      <c r="Q9" s="572"/>
      <c r="R9" s="572"/>
      <c r="S9" s="572"/>
      <c r="T9" s="572"/>
      <c r="U9" s="572"/>
      <c r="V9" s="572"/>
      <c r="W9" s="572"/>
      <c r="X9" s="572"/>
      <c r="Y9" s="572"/>
      <c r="Z9" s="572"/>
      <c r="AA9" s="572"/>
      <c r="AB9" s="572"/>
      <c r="AC9" s="572"/>
      <c r="AD9" s="572"/>
      <c r="AE9" s="572"/>
      <c r="AF9" s="572"/>
      <c r="AG9" s="572"/>
      <c r="AH9" s="572"/>
    </row>
    <row r="10" spans="1:34">
      <c r="B10" s="8"/>
      <c r="C10" s="10">
        <f>C4+0.01</f>
        <v>2.0199999999999996</v>
      </c>
      <c r="D10" s="563" t="s">
        <v>98</v>
      </c>
      <c r="E10" s="6"/>
      <c r="F10" s="572"/>
      <c r="G10" s="572"/>
      <c r="H10" s="572"/>
      <c r="I10" s="16"/>
      <c r="J10" s="572"/>
      <c r="K10" s="572"/>
      <c r="L10" s="572"/>
      <c r="M10" s="572"/>
      <c r="N10" s="572"/>
      <c r="O10" s="572"/>
      <c r="P10" s="572"/>
      <c r="Q10" s="572"/>
      <c r="R10" s="572"/>
      <c r="S10" s="572"/>
      <c r="T10" s="572"/>
      <c r="U10" s="572"/>
      <c r="V10" s="572"/>
      <c r="W10" s="572"/>
      <c r="X10" s="572"/>
      <c r="Y10" s="572"/>
      <c r="Z10" s="572"/>
      <c r="AA10" s="572"/>
      <c r="AB10" s="572"/>
      <c r="AC10" s="572"/>
      <c r="AD10" s="572"/>
      <c r="AE10" s="572"/>
      <c r="AF10" s="572"/>
      <c r="AG10" s="572"/>
      <c r="AH10" s="572"/>
    </row>
    <row r="11" spans="1:34">
      <c r="B11" s="8"/>
      <c r="C11" s="17"/>
      <c r="D11" s="572"/>
      <c r="E11" s="6">
        <v>1</v>
      </c>
      <c r="F11" s="572" t="s">
        <v>35</v>
      </c>
      <c r="G11" s="572"/>
      <c r="H11" s="572"/>
      <c r="I11" s="572" t="s">
        <v>99</v>
      </c>
      <c r="J11" s="572"/>
      <c r="K11" s="572"/>
      <c r="L11" s="572"/>
      <c r="M11" s="572"/>
      <c r="N11" s="572"/>
      <c r="O11" s="572"/>
      <c r="P11" s="572"/>
      <c r="Q11" s="572"/>
      <c r="R11" s="572"/>
      <c r="S11" s="572"/>
      <c r="T11" s="572"/>
      <c r="U11" s="572"/>
      <c r="V11" s="572"/>
      <c r="W11" s="572"/>
      <c r="X11" s="572"/>
      <c r="Y11" s="572"/>
      <c r="Z11" s="572"/>
      <c r="AA11" s="572"/>
      <c r="AB11" s="572"/>
      <c r="AC11" s="572"/>
      <c r="AD11" s="572"/>
      <c r="AE11" s="572"/>
      <c r="AF11" s="572"/>
      <c r="AG11" s="572"/>
      <c r="AH11" s="572"/>
    </row>
    <row r="12" spans="1:34">
      <c r="B12" s="8"/>
      <c r="C12" s="17"/>
      <c r="D12" s="572"/>
      <c r="E12" s="6">
        <v>2</v>
      </c>
      <c r="F12" s="572" t="s">
        <v>36</v>
      </c>
      <c r="G12" s="572"/>
      <c r="H12" s="572"/>
      <c r="I12" s="572" t="s">
        <v>99</v>
      </c>
      <c r="J12" s="572"/>
      <c r="K12" s="571" t="s">
        <v>37</v>
      </c>
      <c r="L12" s="9">
        <f>C44</f>
        <v>2.0599999999999987</v>
      </c>
      <c r="O12" s="9"/>
      <c r="P12" s="572"/>
      <c r="Q12" s="572"/>
      <c r="R12" s="572"/>
      <c r="S12" s="572"/>
      <c r="T12" s="572"/>
      <c r="U12" s="572"/>
      <c r="V12" s="572"/>
      <c r="W12" s="572"/>
      <c r="X12" s="572"/>
      <c r="Y12" s="572"/>
      <c r="Z12" s="572"/>
      <c r="AA12" s="572"/>
      <c r="AB12" s="572"/>
      <c r="AC12" s="572"/>
      <c r="AD12" s="572"/>
      <c r="AE12" s="572"/>
      <c r="AF12" s="572"/>
      <c r="AG12" s="572"/>
      <c r="AH12" s="572"/>
    </row>
    <row r="13" spans="1:34">
      <c r="B13" s="8"/>
      <c r="C13" s="10"/>
      <c r="D13" s="572"/>
      <c r="E13" s="6">
        <v>98</v>
      </c>
      <c r="F13" s="572" t="s">
        <v>97</v>
      </c>
      <c r="G13" s="572"/>
      <c r="H13" s="572"/>
      <c r="I13" s="572"/>
      <c r="J13" s="572"/>
      <c r="K13" s="571" t="s">
        <v>37</v>
      </c>
      <c r="L13" s="9">
        <f>L12</f>
        <v>2.0599999999999987</v>
      </c>
      <c r="O13" s="9"/>
      <c r="P13" s="572"/>
      <c r="Q13" s="572"/>
      <c r="R13" s="572"/>
      <c r="S13" s="572"/>
      <c r="T13" s="572"/>
      <c r="U13" s="572"/>
      <c r="V13" s="572"/>
      <c r="W13" s="572"/>
      <c r="X13" s="572"/>
      <c r="Y13" s="572"/>
      <c r="Z13" s="572"/>
      <c r="AA13" s="572"/>
      <c r="AB13" s="572"/>
      <c r="AC13" s="572"/>
      <c r="AD13" s="572"/>
      <c r="AE13" s="572"/>
      <c r="AF13" s="572"/>
      <c r="AG13" s="572"/>
      <c r="AH13" s="572"/>
    </row>
    <row r="14" spans="1:34">
      <c r="B14" s="8"/>
      <c r="C14" s="10"/>
      <c r="D14" s="6"/>
      <c r="E14" s="6"/>
      <c r="F14" s="572"/>
      <c r="G14" s="572"/>
      <c r="H14" s="572"/>
      <c r="I14" s="16"/>
      <c r="J14" s="572"/>
      <c r="K14" s="572"/>
      <c r="L14" s="5"/>
      <c r="M14" s="5"/>
      <c r="N14" s="572"/>
      <c r="O14" s="572"/>
      <c r="P14" s="572"/>
      <c r="Q14" s="572"/>
      <c r="R14" s="572"/>
      <c r="S14" s="572"/>
      <c r="T14" s="572"/>
      <c r="U14" s="572"/>
      <c r="V14" s="572"/>
      <c r="W14" s="572"/>
      <c r="X14" s="572"/>
      <c r="Y14" s="572"/>
      <c r="Z14" s="572"/>
      <c r="AA14" s="572"/>
      <c r="AB14" s="572"/>
      <c r="AC14" s="572"/>
      <c r="AD14" s="572"/>
      <c r="AE14" s="572"/>
      <c r="AF14" s="572"/>
      <c r="AG14" s="572"/>
      <c r="AH14" s="572"/>
    </row>
    <row r="15" spans="1:34" ht="15" customHeight="1">
      <c r="A15" s="485"/>
      <c r="B15" s="8"/>
      <c r="C15" s="18">
        <f>C10+0.01</f>
        <v>2.0299999999999994</v>
      </c>
      <c r="D15" s="19"/>
      <c r="E15" s="598" t="s">
        <v>100</v>
      </c>
      <c r="F15" s="598"/>
      <c r="G15" s="598"/>
      <c r="H15" s="598"/>
      <c r="I15" s="598"/>
      <c r="J15" s="598"/>
      <c r="K15" s="598"/>
      <c r="L15" s="598"/>
      <c r="M15" s="598"/>
      <c r="N15" s="598"/>
      <c r="O15" s="598"/>
      <c r="P15" s="599"/>
      <c r="Q15" s="20">
        <f>C15+0.01</f>
        <v>2.0399999999999991</v>
      </c>
      <c r="R15" s="602" t="s">
        <v>101</v>
      </c>
      <c r="S15" s="602"/>
      <c r="T15" s="602"/>
      <c r="U15" s="602"/>
      <c r="V15" s="602"/>
      <c r="W15" s="602"/>
      <c r="X15" s="602"/>
      <c r="Y15" s="602"/>
      <c r="Z15" s="603"/>
      <c r="AA15" s="21">
        <f>Q15+0.01</f>
        <v>2.0499999999999989</v>
      </c>
      <c r="AB15" s="598" t="s">
        <v>102</v>
      </c>
      <c r="AC15" s="598"/>
      <c r="AD15" s="598"/>
      <c r="AE15" s="598"/>
      <c r="AF15" s="598"/>
      <c r="AG15" s="598"/>
      <c r="AH15" s="599"/>
    </row>
    <row r="16" spans="1:34">
      <c r="B16" s="8"/>
      <c r="C16" s="16"/>
      <c r="D16" s="22"/>
      <c r="E16" s="600"/>
      <c r="F16" s="600"/>
      <c r="G16" s="600"/>
      <c r="H16" s="600"/>
      <c r="I16" s="600"/>
      <c r="J16" s="600"/>
      <c r="K16" s="600"/>
      <c r="L16" s="600"/>
      <c r="M16" s="600"/>
      <c r="N16" s="600"/>
      <c r="O16" s="600"/>
      <c r="P16" s="601"/>
      <c r="Q16" s="23"/>
      <c r="R16" s="575"/>
      <c r="S16" s="575"/>
      <c r="T16" s="575"/>
      <c r="U16" s="575"/>
      <c r="V16" s="575"/>
      <c r="W16" s="575"/>
      <c r="X16" s="575"/>
      <c r="Y16" s="575"/>
      <c r="Z16" s="604"/>
      <c r="AD16" s="572"/>
      <c r="AE16" s="572"/>
      <c r="AF16" s="572"/>
      <c r="AG16" s="572"/>
      <c r="AH16" s="24"/>
    </row>
    <row r="17" spans="1:34">
      <c r="B17" s="8"/>
      <c r="C17" s="16"/>
      <c r="D17" s="22"/>
      <c r="E17" s="558"/>
      <c r="F17" s="548"/>
      <c r="G17" s="558"/>
      <c r="H17" s="558"/>
      <c r="I17" s="558"/>
      <c r="J17" s="558"/>
      <c r="K17" s="558"/>
      <c r="L17" s="558"/>
      <c r="M17" s="558"/>
      <c r="N17" s="558"/>
      <c r="O17" s="558"/>
      <c r="P17" s="25"/>
      <c r="Q17" s="26">
        <v>1</v>
      </c>
      <c r="R17" s="572" t="s">
        <v>103</v>
      </c>
      <c r="S17" s="572"/>
      <c r="T17" s="572"/>
      <c r="U17" s="572"/>
      <c r="V17" s="572"/>
      <c r="W17" s="571" t="s">
        <v>37</v>
      </c>
      <c r="X17" s="16" t="s">
        <v>104</v>
      </c>
      <c r="Y17" s="558"/>
      <c r="Z17" s="25"/>
      <c r="AA17" s="6">
        <v>1</v>
      </c>
      <c r="AB17" s="572" t="s">
        <v>105</v>
      </c>
      <c r="AC17" s="572"/>
      <c r="AD17" s="572"/>
      <c r="AE17" s="572"/>
      <c r="AF17" s="572"/>
      <c r="AG17" s="572"/>
      <c r="AH17" s="24"/>
    </row>
    <row r="18" spans="1:34">
      <c r="B18" s="8"/>
      <c r="C18" s="16"/>
      <c r="D18" s="22"/>
      <c r="E18" s="600" t="s">
        <v>106</v>
      </c>
      <c r="F18" s="600"/>
      <c r="G18" s="600"/>
      <c r="H18" s="600"/>
      <c r="I18" s="600"/>
      <c r="J18" s="600"/>
      <c r="K18" s="600"/>
      <c r="L18" s="600"/>
      <c r="M18" s="600"/>
      <c r="N18" s="600"/>
      <c r="O18" s="544"/>
      <c r="P18" s="25"/>
      <c r="Q18" s="26">
        <v>2</v>
      </c>
      <c r="R18" s="572" t="s">
        <v>107</v>
      </c>
      <c r="S18" s="572"/>
      <c r="T18" s="572"/>
      <c r="U18" s="572"/>
      <c r="V18" s="572"/>
      <c r="W18" s="571" t="s">
        <v>37</v>
      </c>
      <c r="X18" s="16" t="s">
        <v>104</v>
      </c>
      <c r="Y18" s="558"/>
      <c r="Z18" s="25"/>
      <c r="AA18" s="6">
        <v>2</v>
      </c>
      <c r="AB18" s="572" t="s">
        <v>108</v>
      </c>
      <c r="AC18" s="572"/>
      <c r="AD18" s="572"/>
      <c r="AE18" s="572"/>
      <c r="AF18" s="572"/>
      <c r="AG18" s="572"/>
      <c r="AH18" s="24"/>
    </row>
    <row r="19" spans="1:34">
      <c r="B19" s="8"/>
      <c r="C19" s="16"/>
      <c r="D19" s="22"/>
      <c r="E19" s="600"/>
      <c r="F19" s="600"/>
      <c r="G19" s="600"/>
      <c r="H19" s="600"/>
      <c r="I19" s="600"/>
      <c r="J19" s="600"/>
      <c r="K19" s="600"/>
      <c r="L19" s="600"/>
      <c r="M19" s="600"/>
      <c r="N19" s="600"/>
      <c r="O19" s="544"/>
      <c r="P19" s="25"/>
      <c r="Q19" s="26">
        <v>3</v>
      </c>
      <c r="R19" s="572" t="s">
        <v>109</v>
      </c>
      <c r="S19" s="572"/>
      <c r="T19" s="572"/>
      <c r="U19" s="572"/>
      <c r="V19" s="572"/>
      <c r="W19" s="571" t="s">
        <v>37</v>
      </c>
      <c r="X19" s="9">
        <f>AA15</f>
        <v>2.0499999999999989</v>
      </c>
      <c r="Y19" s="572"/>
      <c r="Z19" s="25"/>
      <c r="AA19" s="6">
        <v>3</v>
      </c>
      <c r="AB19" s="572" t="s">
        <v>110</v>
      </c>
      <c r="AC19" s="572"/>
      <c r="AD19" s="572"/>
      <c r="AE19" s="572"/>
      <c r="AF19" s="572"/>
      <c r="AG19" s="572"/>
      <c r="AH19" s="24"/>
    </row>
    <row r="20" spans="1:34">
      <c r="B20" s="486"/>
      <c r="C20" s="16"/>
      <c r="D20" s="22"/>
      <c r="E20" s="600"/>
      <c r="F20" s="600"/>
      <c r="G20" s="600"/>
      <c r="H20" s="600"/>
      <c r="I20" s="600"/>
      <c r="J20" s="600"/>
      <c r="K20" s="600"/>
      <c r="L20" s="600"/>
      <c r="M20" s="600"/>
      <c r="N20" s="600"/>
      <c r="O20" s="544"/>
      <c r="P20" s="25"/>
      <c r="Q20" s="26">
        <v>4</v>
      </c>
      <c r="R20" s="572" t="s">
        <v>111</v>
      </c>
      <c r="S20" s="572"/>
      <c r="T20" s="572"/>
      <c r="U20" s="572"/>
      <c r="V20" s="572"/>
      <c r="W20" s="571" t="s">
        <v>37</v>
      </c>
      <c r="X20" s="487" t="s">
        <v>104</v>
      </c>
      <c r="Y20" s="572"/>
      <c r="Z20" s="25"/>
      <c r="AA20" s="6">
        <v>4</v>
      </c>
      <c r="AB20" s="572" t="s">
        <v>112</v>
      </c>
      <c r="AC20" s="572"/>
      <c r="AD20" s="572"/>
      <c r="AE20" s="572"/>
      <c r="AF20" s="572"/>
      <c r="AG20" s="572"/>
      <c r="AH20" s="24"/>
    </row>
    <row r="21" spans="1:34">
      <c r="A21" s="28"/>
      <c r="B21" s="8"/>
      <c r="C21" s="16"/>
      <c r="D21" s="22"/>
      <c r="E21" s="600"/>
      <c r="F21" s="600"/>
      <c r="G21" s="600"/>
      <c r="H21" s="600"/>
      <c r="I21" s="600"/>
      <c r="J21" s="600"/>
      <c r="K21" s="600"/>
      <c r="L21" s="600"/>
      <c r="M21" s="600"/>
      <c r="N21" s="600"/>
      <c r="O21" s="544"/>
      <c r="P21" s="25"/>
      <c r="Q21" s="26">
        <v>98</v>
      </c>
      <c r="R21" s="572" t="s">
        <v>97</v>
      </c>
      <c r="S21" s="572"/>
      <c r="T21" s="572"/>
      <c r="U21" s="572"/>
      <c r="V21" s="572"/>
      <c r="W21" s="571" t="s">
        <v>37</v>
      </c>
      <c r="X21" s="16" t="s">
        <v>104</v>
      </c>
      <c r="Y21" s="558"/>
      <c r="Z21" s="25"/>
      <c r="AA21" s="6">
        <v>5</v>
      </c>
      <c r="AB21" s="572" t="s">
        <v>113</v>
      </c>
      <c r="AC21" s="572"/>
      <c r="AD21" s="572"/>
      <c r="AE21" s="572"/>
      <c r="AF21" s="572"/>
      <c r="AG21" s="572"/>
      <c r="AH21" s="24"/>
    </row>
    <row r="22" spans="1:34">
      <c r="B22" s="8"/>
      <c r="C22" s="16"/>
      <c r="D22" s="26"/>
      <c r="E22" s="558"/>
      <c r="F22" s="548"/>
      <c r="G22" s="558"/>
      <c r="H22" s="558"/>
      <c r="I22" s="558"/>
      <c r="J22" s="558"/>
      <c r="K22" s="558"/>
      <c r="L22" s="558"/>
      <c r="M22" s="558"/>
      <c r="N22" s="558"/>
      <c r="O22" s="558"/>
      <c r="P22" s="25"/>
      <c r="Q22" s="26"/>
      <c r="R22" s="572"/>
      <c r="S22" s="572"/>
      <c r="T22" s="572"/>
      <c r="U22" s="572"/>
      <c r="V22" s="572"/>
      <c r="W22" s="572"/>
      <c r="X22" s="572"/>
      <c r="Y22" s="572"/>
      <c r="Z22" s="24"/>
      <c r="AA22" s="6">
        <v>6</v>
      </c>
      <c r="AB22" s="572" t="s">
        <v>114</v>
      </c>
      <c r="AC22" s="572"/>
      <c r="AD22" s="572"/>
      <c r="AE22" s="572"/>
      <c r="AF22" s="572"/>
      <c r="AG22" s="572"/>
      <c r="AH22" s="24"/>
    </row>
    <row r="23" spans="1:34">
      <c r="B23" s="8"/>
      <c r="C23" s="16"/>
      <c r="D23" s="29"/>
      <c r="E23" s="605" t="str">
        <f>"CATI: VARIABLE DE RESPUESTA MÚLTIPLE. PARA TODOS LOS SERVICIOS MENCIONADOS PASAR A PREGUNTA "&amp;Q15</f>
        <v>CATI: VARIABLE DE RESPUESTA MÚLTIPLE. PARA TODOS LOS SERVICIOS MENCIONADOS PASAR A PREGUNTA 2.04</v>
      </c>
      <c r="F23" s="605"/>
      <c r="G23" s="605"/>
      <c r="H23" s="605"/>
      <c r="I23" s="605"/>
      <c r="J23" s="605"/>
      <c r="K23" s="605"/>
      <c r="L23" s="605"/>
      <c r="M23" s="605"/>
      <c r="N23" s="605"/>
      <c r="O23" s="605"/>
      <c r="P23" s="24"/>
      <c r="Q23" s="26"/>
      <c r="R23" s="572"/>
      <c r="S23" s="6"/>
      <c r="T23" s="6"/>
      <c r="U23" s="572"/>
      <c r="V23" s="572"/>
      <c r="W23" s="572"/>
      <c r="X23" s="600"/>
      <c r="Y23" s="600"/>
      <c r="Z23" s="601"/>
      <c r="AA23" s="6">
        <v>7</v>
      </c>
      <c r="AB23" s="572" t="s">
        <v>115</v>
      </c>
      <c r="AC23" s="572"/>
      <c r="AD23" s="572"/>
      <c r="AE23" s="572"/>
      <c r="AF23" s="572"/>
      <c r="AG23" s="572"/>
      <c r="AH23" s="24"/>
    </row>
    <row r="24" spans="1:34">
      <c r="B24" s="8"/>
      <c r="C24" s="16"/>
      <c r="D24" s="29"/>
      <c r="E24" s="605"/>
      <c r="F24" s="605"/>
      <c r="G24" s="605"/>
      <c r="H24" s="605"/>
      <c r="I24" s="605"/>
      <c r="J24" s="605"/>
      <c r="K24" s="605"/>
      <c r="L24" s="605"/>
      <c r="M24" s="605"/>
      <c r="N24" s="605"/>
      <c r="O24" s="605"/>
      <c r="P24" s="30"/>
      <c r="Q24" s="23"/>
      <c r="R24" s="572"/>
      <c r="S24" s="572"/>
      <c r="T24" s="572"/>
      <c r="U24" s="572"/>
      <c r="V24" s="572"/>
      <c r="W24" s="572"/>
      <c r="X24" s="600"/>
      <c r="Y24" s="600"/>
      <c r="Z24" s="601"/>
      <c r="AA24" s="6">
        <v>8</v>
      </c>
      <c r="AB24" s="572" t="s">
        <v>116</v>
      </c>
      <c r="AC24" s="31"/>
      <c r="AD24" s="31"/>
      <c r="AE24" s="31"/>
      <c r="AF24" s="31"/>
      <c r="AG24" s="572"/>
      <c r="AH24" s="24"/>
    </row>
    <row r="25" spans="1:34">
      <c r="A25" s="32"/>
      <c r="B25" s="8"/>
      <c r="C25" s="16"/>
      <c r="D25" s="29"/>
      <c r="P25" s="24"/>
      <c r="Q25" s="23"/>
      <c r="R25" s="572"/>
      <c r="S25" s="572"/>
      <c r="T25" s="572"/>
      <c r="U25" s="572"/>
      <c r="V25" s="572"/>
      <c r="W25" s="572"/>
      <c r="X25" s="572"/>
      <c r="Y25" s="572"/>
      <c r="Z25" s="24"/>
      <c r="AA25" s="6">
        <v>97</v>
      </c>
      <c r="AB25" s="572" t="s">
        <v>117</v>
      </c>
      <c r="AC25" s="572"/>
      <c r="AD25" s="572"/>
      <c r="AE25" s="572"/>
      <c r="AF25" s="572"/>
      <c r="AG25" s="572"/>
      <c r="AH25" s="24"/>
    </row>
    <row r="26" spans="1:34" ht="15" customHeight="1">
      <c r="B26" s="8"/>
      <c r="C26" s="16"/>
      <c r="D26" s="29"/>
      <c r="E26" s="544"/>
      <c r="F26" s="544"/>
      <c r="G26" s="544"/>
      <c r="H26" s="544"/>
      <c r="I26" s="544"/>
      <c r="J26" s="544"/>
      <c r="K26" s="544"/>
      <c r="L26" s="544"/>
      <c r="M26" s="544"/>
      <c r="N26" s="544"/>
      <c r="O26" s="544"/>
      <c r="P26" s="24"/>
      <c r="Q26" s="23"/>
      <c r="R26" s="572"/>
      <c r="S26" s="572"/>
      <c r="T26" s="572"/>
      <c r="U26" s="572"/>
      <c r="V26" s="572"/>
      <c r="W26" s="572"/>
      <c r="X26" s="572"/>
      <c r="Y26" s="572"/>
      <c r="Z26" s="24"/>
      <c r="AA26" s="606" t="s">
        <v>118</v>
      </c>
      <c r="AB26" s="607"/>
      <c r="AC26" s="607"/>
      <c r="AD26" s="607"/>
      <c r="AE26" s="607"/>
      <c r="AF26" s="607"/>
      <c r="AG26" s="607"/>
      <c r="AH26" s="608"/>
    </row>
    <row r="27" spans="1:34">
      <c r="B27" s="8"/>
      <c r="C27" s="16"/>
      <c r="D27" s="33"/>
      <c r="E27" s="34"/>
      <c r="F27" s="35"/>
      <c r="G27" s="34"/>
      <c r="H27" s="34"/>
      <c r="I27" s="34"/>
      <c r="J27" s="34"/>
      <c r="K27" s="34"/>
      <c r="L27" s="34"/>
      <c r="M27" s="34"/>
      <c r="N27" s="34"/>
      <c r="O27" s="34"/>
      <c r="P27" s="36"/>
      <c r="Q27" s="37"/>
      <c r="R27" s="34"/>
      <c r="S27" s="34"/>
      <c r="T27" s="34"/>
      <c r="U27" s="34"/>
      <c r="V27" s="34"/>
      <c r="W27" s="34"/>
      <c r="X27" s="34"/>
      <c r="Y27" s="34"/>
      <c r="Z27" s="36"/>
      <c r="AA27" s="609"/>
      <c r="AB27" s="610"/>
      <c r="AC27" s="610"/>
      <c r="AD27" s="610"/>
      <c r="AE27" s="610"/>
      <c r="AF27" s="610"/>
      <c r="AG27" s="610"/>
      <c r="AH27" s="611"/>
    </row>
    <row r="28" spans="1:34">
      <c r="B28" s="8"/>
      <c r="C28" s="16"/>
      <c r="D28" s="38" t="s">
        <v>119</v>
      </c>
      <c r="E28" s="39" t="s">
        <v>120</v>
      </c>
      <c r="F28" s="545"/>
      <c r="G28" s="40"/>
      <c r="H28" s="40"/>
      <c r="I28" s="41"/>
      <c r="J28" s="41"/>
      <c r="K28" s="41"/>
      <c r="L28" s="41"/>
      <c r="M28" s="41"/>
      <c r="N28" s="34"/>
      <c r="O28" s="34"/>
      <c r="P28" s="39"/>
      <c r="Q28" s="37"/>
      <c r="R28" s="34"/>
      <c r="S28" s="34"/>
      <c r="T28" s="34"/>
      <c r="U28" s="34"/>
      <c r="V28" s="34"/>
      <c r="W28" s="34"/>
      <c r="X28" s="34"/>
      <c r="Y28" s="34"/>
      <c r="Z28" s="42"/>
      <c r="AA28" s="41"/>
      <c r="AB28" s="41"/>
      <c r="AC28" s="41"/>
      <c r="AD28" s="41"/>
      <c r="AE28" s="41"/>
      <c r="AF28" s="41"/>
      <c r="AG28" s="41"/>
      <c r="AH28" s="43"/>
    </row>
    <row r="29" spans="1:34">
      <c r="B29" s="8"/>
      <c r="C29" s="16"/>
      <c r="D29" s="38" t="s">
        <v>121</v>
      </c>
      <c r="E29" s="39" t="s">
        <v>122</v>
      </c>
      <c r="F29" s="35"/>
      <c r="G29" s="44"/>
      <c r="H29" s="44"/>
      <c r="I29" s="34"/>
      <c r="J29" s="34"/>
      <c r="K29" s="34"/>
      <c r="L29" s="34"/>
      <c r="M29" s="34"/>
      <c r="N29" s="34"/>
      <c r="O29" s="34"/>
      <c r="P29" s="39"/>
      <c r="Q29" s="45"/>
      <c r="R29" s="41"/>
      <c r="S29" s="41"/>
      <c r="T29" s="41"/>
      <c r="U29" s="41"/>
      <c r="V29" s="41"/>
      <c r="W29" s="41"/>
      <c r="X29" s="41"/>
      <c r="Y29" s="41"/>
      <c r="Z29" s="43"/>
      <c r="AA29" s="41"/>
      <c r="AB29" s="41"/>
      <c r="AC29" s="41"/>
      <c r="AD29" s="41"/>
      <c r="AE29" s="41"/>
      <c r="AF29" s="41"/>
      <c r="AG29" s="41"/>
      <c r="AH29" s="43"/>
    </row>
    <row r="30" spans="1:34">
      <c r="B30" s="8"/>
      <c r="C30" s="16"/>
      <c r="D30" s="38" t="s">
        <v>123</v>
      </c>
      <c r="E30" s="39" t="s">
        <v>124</v>
      </c>
      <c r="F30" s="35"/>
      <c r="G30" s="44"/>
      <c r="H30" s="44"/>
      <c r="I30" s="34"/>
      <c r="J30" s="34"/>
      <c r="K30" s="34"/>
      <c r="L30" s="34"/>
      <c r="M30" s="34"/>
      <c r="N30" s="34"/>
      <c r="O30" s="34"/>
      <c r="P30" s="39"/>
      <c r="Q30" s="45"/>
      <c r="R30" s="41"/>
      <c r="S30" s="41"/>
      <c r="T30" s="41"/>
      <c r="U30" s="41"/>
      <c r="V30" s="41"/>
      <c r="W30" s="41"/>
      <c r="X30" s="41"/>
      <c r="Y30" s="41"/>
      <c r="Z30" s="43"/>
      <c r="AA30" s="41"/>
      <c r="AB30" s="41"/>
      <c r="AC30" s="41"/>
      <c r="AD30" s="41"/>
      <c r="AE30" s="41"/>
      <c r="AF30" s="41"/>
      <c r="AG30" s="41"/>
      <c r="AH30" s="43"/>
    </row>
    <row r="31" spans="1:34">
      <c r="B31" s="8"/>
      <c r="C31" s="16"/>
      <c r="D31" s="38" t="s">
        <v>125</v>
      </c>
      <c r="E31" s="39" t="s">
        <v>126</v>
      </c>
      <c r="F31" s="545"/>
      <c r="G31" s="40"/>
      <c r="H31" s="40"/>
      <c r="I31" s="41"/>
      <c r="J31" s="41"/>
      <c r="K31" s="41"/>
      <c r="L31" s="41"/>
      <c r="M31" s="41"/>
      <c r="N31" s="41"/>
      <c r="O31" s="41"/>
      <c r="P31" s="39"/>
      <c r="Q31" s="45"/>
      <c r="R31" s="41"/>
      <c r="S31" s="41"/>
      <c r="T31" s="41"/>
      <c r="U31" s="41"/>
      <c r="V31" s="41"/>
      <c r="W31" s="41"/>
      <c r="X31" s="41"/>
      <c r="Y31" s="41"/>
      <c r="Z31" s="43"/>
      <c r="AA31" s="41"/>
      <c r="AB31" s="41"/>
      <c r="AC31" s="41"/>
      <c r="AD31" s="41"/>
      <c r="AE31" s="41"/>
      <c r="AF31" s="41"/>
      <c r="AG31" s="41"/>
      <c r="AH31" s="43"/>
    </row>
    <row r="32" spans="1:34">
      <c r="B32" s="8"/>
      <c r="C32" s="16"/>
      <c r="D32" s="38" t="s">
        <v>127</v>
      </c>
      <c r="E32" s="39" t="s">
        <v>128</v>
      </c>
      <c r="F32" s="545"/>
      <c r="G32" s="40"/>
      <c r="H32" s="40"/>
      <c r="I32" s="41"/>
      <c r="J32" s="41"/>
      <c r="K32" s="41"/>
      <c r="L32" s="41"/>
      <c r="M32" s="41"/>
      <c r="N32" s="41"/>
      <c r="O32" s="41"/>
      <c r="P32" s="39"/>
      <c r="Q32" s="45"/>
      <c r="R32" s="41"/>
      <c r="S32" s="41"/>
      <c r="T32" s="41"/>
      <c r="U32" s="41"/>
      <c r="V32" s="41"/>
      <c r="W32" s="41"/>
      <c r="X32" s="41"/>
      <c r="Y32" s="41"/>
      <c r="Z32" s="43"/>
      <c r="AA32" s="41"/>
      <c r="AB32" s="41"/>
      <c r="AC32" s="41"/>
      <c r="AD32" s="41"/>
      <c r="AE32" s="41"/>
      <c r="AF32" s="41"/>
      <c r="AG32" s="41"/>
      <c r="AH32" s="43"/>
    </row>
    <row r="33" spans="1:34">
      <c r="B33" s="8"/>
      <c r="C33" s="16"/>
      <c r="D33" s="38" t="s">
        <v>129</v>
      </c>
      <c r="E33" s="46" t="s">
        <v>130</v>
      </c>
      <c r="F33" s="545"/>
      <c r="G33" s="40"/>
      <c r="H33" s="40"/>
      <c r="I33" s="41"/>
      <c r="J33" s="41"/>
      <c r="K33" s="41"/>
      <c r="L33" s="41"/>
      <c r="M33" s="41"/>
      <c r="N33" s="41"/>
      <c r="O33" s="41"/>
      <c r="P33" s="39"/>
      <c r="Q33" s="45"/>
      <c r="R33" s="41"/>
      <c r="S33" s="41"/>
      <c r="T33" s="41"/>
      <c r="U33" s="41"/>
      <c r="V33" s="41"/>
      <c r="W33" s="41"/>
      <c r="X33" s="41"/>
      <c r="Y33" s="41"/>
      <c r="Z33" s="43"/>
      <c r="AA33" s="41"/>
      <c r="AB33" s="41"/>
      <c r="AC33" s="41"/>
      <c r="AD33" s="41"/>
      <c r="AE33" s="41"/>
      <c r="AF33" s="41"/>
      <c r="AG33" s="41"/>
      <c r="AH33" s="43"/>
    </row>
    <row r="34" spans="1:34">
      <c r="B34" s="8"/>
      <c r="C34" s="16"/>
      <c r="D34" s="38" t="s">
        <v>131</v>
      </c>
      <c r="E34" s="39" t="s">
        <v>132</v>
      </c>
      <c r="F34" s="47"/>
      <c r="G34" s="48"/>
      <c r="H34" s="48"/>
      <c r="I34" s="49"/>
      <c r="J34" s="49"/>
      <c r="K34" s="49"/>
      <c r="L34" s="49"/>
      <c r="M34" s="49"/>
      <c r="N34" s="49"/>
      <c r="O34" s="49"/>
      <c r="P34" s="39"/>
      <c r="Q34" s="45"/>
      <c r="R34" s="41"/>
      <c r="S34" s="41"/>
      <c r="T34" s="41"/>
      <c r="U34" s="41"/>
      <c r="V34" s="41"/>
      <c r="W34" s="41"/>
      <c r="X34" s="41"/>
      <c r="Y34" s="41"/>
      <c r="Z34" s="43"/>
      <c r="AA34" s="41"/>
      <c r="AB34" s="41"/>
      <c r="AC34" s="41"/>
      <c r="AD34" s="41"/>
      <c r="AE34" s="41"/>
      <c r="AF34" s="41"/>
      <c r="AG34" s="41"/>
      <c r="AH34" s="43"/>
    </row>
    <row r="35" spans="1:34">
      <c r="B35" s="8"/>
      <c r="C35" s="16"/>
      <c r="D35" s="50" t="s">
        <v>133</v>
      </c>
      <c r="E35" s="45" t="s">
        <v>134</v>
      </c>
      <c r="F35" s="545"/>
      <c r="G35" s="40"/>
      <c r="H35" s="40"/>
      <c r="I35" s="41"/>
      <c r="J35" s="41"/>
      <c r="K35" s="41"/>
      <c r="L35" s="41"/>
      <c r="M35" s="41"/>
      <c r="N35" s="41"/>
      <c r="O35" s="41"/>
      <c r="P35" s="39"/>
      <c r="Q35" s="45"/>
      <c r="R35" s="41"/>
      <c r="S35" s="41"/>
      <c r="T35" s="41"/>
      <c r="U35" s="41"/>
      <c r="V35" s="41"/>
      <c r="W35" s="41"/>
      <c r="X35" s="41"/>
      <c r="Y35" s="41"/>
      <c r="Z35" s="43"/>
      <c r="AA35" s="41"/>
      <c r="AB35" s="41"/>
      <c r="AC35" s="41"/>
      <c r="AD35" s="41"/>
      <c r="AE35" s="41"/>
      <c r="AF35" s="41"/>
      <c r="AG35" s="41"/>
      <c r="AH35" s="43"/>
    </row>
    <row r="36" spans="1:34">
      <c r="B36" s="8"/>
      <c r="C36" s="16"/>
      <c r="D36" s="50" t="s">
        <v>135</v>
      </c>
      <c r="E36" s="39" t="s">
        <v>136</v>
      </c>
      <c r="F36" s="572"/>
      <c r="G36" s="572"/>
      <c r="H36" s="572"/>
      <c r="I36" s="572"/>
      <c r="J36" s="572"/>
      <c r="K36" s="572"/>
      <c r="L36" s="572"/>
      <c r="M36" s="572"/>
      <c r="N36" s="572"/>
      <c r="O36" s="572"/>
      <c r="P36" s="39"/>
      <c r="Q36" s="45"/>
      <c r="R36" s="41"/>
      <c r="S36" s="41"/>
      <c r="T36" s="41"/>
      <c r="U36" s="41"/>
      <c r="V36" s="41"/>
      <c r="W36" s="41"/>
      <c r="X36" s="41"/>
      <c r="Y36" s="41"/>
      <c r="Z36" s="43"/>
      <c r="AA36" s="41"/>
      <c r="AB36" s="41"/>
      <c r="AC36" s="41"/>
      <c r="AD36" s="41"/>
      <c r="AE36" s="41"/>
      <c r="AF36" s="41"/>
      <c r="AG36" s="41"/>
      <c r="AH36" s="43"/>
    </row>
    <row r="37" spans="1:34" ht="15" customHeight="1">
      <c r="B37" s="8"/>
      <c r="C37" s="16"/>
      <c r="D37" s="38" t="s">
        <v>137</v>
      </c>
      <c r="E37" s="45" t="s">
        <v>138</v>
      </c>
      <c r="F37" s="41"/>
      <c r="G37" s="41"/>
      <c r="H37" s="41"/>
      <c r="I37" s="41"/>
      <c r="J37" s="41"/>
      <c r="K37" s="41"/>
      <c r="L37" s="41"/>
      <c r="M37" s="41"/>
      <c r="N37" s="41"/>
      <c r="O37" s="41"/>
      <c r="P37" s="39"/>
      <c r="Q37" s="45"/>
      <c r="R37" s="41"/>
      <c r="S37" s="41"/>
      <c r="T37" s="41"/>
      <c r="U37" s="41"/>
      <c r="V37" s="41"/>
      <c r="W37" s="41"/>
      <c r="X37" s="41"/>
      <c r="Y37" s="41"/>
      <c r="Z37" s="43"/>
      <c r="AA37" s="41"/>
      <c r="AB37" s="41"/>
      <c r="AC37" s="41"/>
      <c r="AD37" s="41"/>
      <c r="AE37" s="41"/>
      <c r="AF37" s="41"/>
      <c r="AG37" s="41"/>
      <c r="AH37" s="43"/>
    </row>
    <row r="38" spans="1:34">
      <c r="B38" s="8"/>
      <c r="C38" s="16"/>
      <c r="D38" s="38" t="s">
        <v>139</v>
      </c>
      <c r="E38" s="39" t="s">
        <v>140</v>
      </c>
      <c r="F38" s="545"/>
      <c r="G38" s="40"/>
      <c r="H38" s="40"/>
      <c r="I38" s="41"/>
      <c r="J38" s="41"/>
      <c r="K38" s="41"/>
      <c r="L38" s="41"/>
      <c r="M38" s="41"/>
      <c r="N38" s="41"/>
      <c r="O38" s="41"/>
      <c r="P38" s="39"/>
      <c r="Q38" s="45"/>
      <c r="R38" s="41"/>
      <c r="S38" s="41"/>
      <c r="T38" s="41"/>
      <c r="U38" s="41"/>
      <c r="V38" s="41"/>
      <c r="W38" s="41"/>
      <c r="X38" s="41"/>
      <c r="Y38" s="41"/>
      <c r="Z38" s="43"/>
      <c r="AA38" s="41"/>
      <c r="AB38" s="41"/>
      <c r="AC38" s="41"/>
      <c r="AD38" s="41"/>
      <c r="AE38" s="41"/>
      <c r="AF38" s="41"/>
      <c r="AG38" s="41"/>
      <c r="AH38" s="43"/>
    </row>
    <row r="39" spans="1:34">
      <c r="B39" s="8"/>
      <c r="C39" s="16"/>
      <c r="D39" s="38" t="s">
        <v>141</v>
      </c>
      <c r="E39" s="612"/>
      <c r="F39" s="613"/>
      <c r="G39" s="613"/>
      <c r="H39" s="613"/>
      <c r="I39" s="613"/>
      <c r="J39" s="613"/>
      <c r="K39" s="613"/>
      <c r="L39" s="613"/>
      <c r="M39" s="613"/>
      <c r="N39" s="613"/>
      <c r="O39" s="614"/>
      <c r="P39" s="39"/>
      <c r="Q39" s="45"/>
      <c r="R39" s="41"/>
      <c r="S39" s="41"/>
      <c r="T39" s="41"/>
      <c r="U39" s="41"/>
      <c r="V39" s="41"/>
      <c r="W39" s="41"/>
      <c r="X39" s="41"/>
      <c r="Y39" s="41"/>
      <c r="Z39" s="43"/>
      <c r="AA39" s="41"/>
      <c r="AB39" s="41"/>
      <c r="AC39" s="41"/>
      <c r="AD39" s="41"/>
      <c r="AE39" s="41"/>
      <c r="AF39" s="41"/>
      <c r="AG39" s="41"/>
      <c r="AH39" s="43"/>
    </row>
    <row r="40" spans="1:34">
      <c r="B40" s="8"/>
      <c r="C40" s="16"/>
      <c r="D40" s="38" t="s">
        <v>142</v>
      </c>
      <c r="E40" s="612"/>
      <c r="F40" s="613"/>
      <c r="G40" s="613"/>
      <c r="H40" s="613"/>
      <c r="I40" s="613"/>
      <c r="J40" s="613"/>
      <c r="K40" s="613"/>
      <c r="L40" s="613"/>
      <c r="M40" s="613"/>
      <c r="N40" s="613"/>
      <c r="O40" s="614"/>
      <c r="P40" s="39"/>
      <c r="Q40" s="45"/>
      <c r="R40" s="41"/>
      <c r="S40" s="41"/>
      <c r="T40" s="41"/>
      <c r="U40" s="41"/>
      <c r="V40" s="41"/>
      <c r="W40" s="41"/>
      <c r="X40" s="41"/>
      <c r="Y40" s="41"/>
      <c r="Z40" s="43"/>
      <c r="AA40" s="41"/>
      <c r="AB40" s="41"/>
      <c r="AC40" s="41"/>
      <c r="AD40" s="41"/>
      <c r="AE40" s="41"/>
      <c r="AF40" s="41"/>
      <c r="AG40" s="41"/>
      <c r="AH40" s="43"/>
    </row>
    <row r="41" spans="1:34">
      <c r="B41" s="8"/>
      <c r="C41" s="16"/>
      <c r="D41" s="38" t="s">
        <v>143</v>
      </c>
      <c r="E41" s="612"/>
      <c r="F41" s="613"/>
      <c r="G41" s="613"/>
      <c r="H41" s="613"/>
      <c r="I41" s="613"/>
      <c r="J41" s="613"/>
      <c r="K41" s="613"/>
      <c r="L41" s="613"/>
      <c r="M41" s="613"/>
      <c r="N41" s="613"/>
      <c r="O41" s="614"/>
      <c r="P41" s="39"/>
      <c r="Q41" s="45"/>
      <c r="R41" s="41"/>
      <c r="S41" s="41"/>
      <c r="T41" s="41"/>
      <c r="U41" s="41"/>
      <c r="V41" s="41"/>
      <c r="W41" s="41"/>
      <c r="X41" s="41"/>
      <c r="Y41" s="41"/>
      <c r="Z41" s="43"/>
      <c r="AA41" s="41"/>
      <c r="AB41" s="41"/>
      <c r="AC41" s="41"/>
      <c r="AD41" s="41"/>
      <c r="AE41" s="41"/>
      <c r="AF41" s="41"/>
      <c r="AG41" s="41"/>
      <c r="AH41" s="43"/>
    </row>
    <row r="42" spans="1:34">
      <c r="B42" s="8"/>
      <c r="C42" s="16"/>
      <c r="D42" s="38" t="s">
        <v>144</v>
      </c>
      <c r="E42" s="39" t="s">
        <v>145</v>
      </c>
      <c r="F42" s="545"/>
      <c r="G42" s="40"/>
      <c r="H42" s="40"/>
      <c r="I42" s="41"/>
      <c r="J42" s="41"/>
      <c r="K42" s="41"/>
      <c r="L42" s="41"/>
      <c r="M42" s="41"/>
      <c r="N42" s="41"/>
      <c r="O42" s="41"/>
      <c r="P42" s="39"/>
      <c r="Q42" s="45"/>
      <c r="R42" s="41"/>
      <c r="S42" s="41"/>
      <c r="T42" s="41"/>
      <c r="U42" s="41"/>
      <c r="V42" s="41"/>
      <c r="W42" s="41"/>
      <c r="X42" s="41"/>
      <c r="Y42" s="41"/>
      <c r="Z42" s="43"/>
      <c r="AA42" s="41"/>
      <c r="AB42" s="41"/>
      <c r="AC42" s="41"/>
      <c r="AD42" s="41"/>
      <c r="AE42" s="41"/>
      <c r="AF42" s="41"/>
      <c r="AG42" s="41"/>
      <c r="AH42" s="43"/>
    </row>
    <row r="43" spans="1:34">
      <c r="B43" s="8"/>
      <c r="C43" s="51"/>
      <c r="D43" s="572"/>
      <c r="E43" s="572"/>
      <c r="F43" s="563"/>
      <c r="G43" s="563"/>
      <c r="H43" s="572"/>
      <c r="I43" s="572"/>
      <c r="J43" s="572"/>
      <c r="K43" s="572"/>
      <c r="L43" s="572"/>
      <c r="M43" s="572"/>
      <c r="N43" s="572"/>
      <c r="O43" s="572"/>
      <c r="P43" s="572"/>
      <c r="Q43" s="572"/>
      <c r="R43" s="572"/>
      <c r="S43" s="572"/>
      <c r="T43" s="572"/>
      <c r="U43" s="572"/>
      <c r="V43" s="572"/>
      <c r="W43" s="572"/>
      <c r="X43" s="572"/>
      <c r="Y43" s="572"/>
      <c r="Z43" s="572"/>
      <c r="AA43" s="572"/>
      <c r="AB43" s="572"/>
      <c r="AC43" s="572"/>
      <c r="AD43" s="572"/>
      <c r="AE43" s="572"/>
      <c r="AF43" s="572"/>
      <c r="AG43" s="572"/>
      <c r="AH43" s="572"/>
    </row>
    <row r="44" spans="1:34" ht="15" customHeight="1">
      <c r="B44" s="486"/>
      <c r="C44" s="488">
        <f>AA15+0.01</f>
        <v>2.0599999999999987</v>
      </c>
      <c r="D44" s="149" t="s">
        <v>146</v>
      </c>
      <c r="E44" s="278"/>
      <c r="F44" s="248"/>
      <c r="G44" s="248"/>
      <c r="H44" s="248"/>
      <c r="I44" s="248"/>
      <c r="J44" s="248"/>
      <c r="K44" s="248"/>
      <c r="L44" s="149"/>
      <c r="M44" s="248"/>
      <c r="N44" s="248"/>
      <c r="O44" s="248"/>
      <c r="P44" s="85"/>
      <c r="Q44" s="85"/>
      <c r="R44" s="278"/>
      <c r="S44" s="248"/>
      <c r="T44" s="248"/>
      <c r="U44" s="248"/>
      <c r="V44" s="248"/>
      <c r="W44" s="54"/>
      <c r="X44" s="54"/>
      <c r="Y44" s="54"/>
      <c r="Z44" s="54"/>
      <c r="AA44" s="572"/>
      <c r="AB44" s="572"/>
      <c r="AC44" s="572"/>
      <c r="AD44" s="572"/>
      <c r="AE44" s="572"/>
      <c r="AF44" s="572"/>
      <c r="AG44" s="572"/>
      <c r="AH44" s="572"/>
    </row>
    <row r="45" spans="1:34" s="68" customFormat="1">
      <c r="A45" s="473"/>
      <c r="B45" s="473"/>
      <c r="C45" s="85"/>
      <c r="D45" s="149" t="s">
        <v>147</v>
      </c>
      <c r="E45" s="278"/>
      <c r="F45" s="248"/>
      <c r="G45" s="248"/>
      <c r="H45" s="248"/>
      <c r="I45" s="248"/>
      <c r="J45" s="248"/>
      <c r="K45" s="248"/>
      <c r="L45" s="149"/>
      <c r="M45" s="248"/>
      <c r="N45" s="248"/>
      <c r="O45" s="248"/>
      <c r="P45" s="85"/>
      <c r="Q45" s="191"/>
      <c r="R45" s="278"/>
      <c r="S45" s="248"/>
      <c r="T45" s="248"/>
      <c r="U45" s="248"/>
      <c r="V45" s="248"/>
      <c r="W45" s="55"/>
      <c r="X45" s="55"/>
      <c r="Y45" s="55"/>
      <c r="Z45" s="55"/>
      <c r="AA45" s="94"/>
      <c r="AB45" s="94"/>
      <c r="AC45" s="94"/>
      <c r="AD45" s="94"/>
      <c r="AE45" s="94"/>
      <c r="AF45" s="94"/>
      <c r="AG45" s="94"/>
      <c r="AH45" s="94"/>
    </row>
    <row r="46" spans="1:34">
      <c r="C46" s="10"/>
      <c r="D46" s="54"/>
      <c r="E46" s="53">
        <v>1</v>
      </c>
      <c r="F46" s="54" t="s">
        <v>35</v>
      </c>
      <c r="G46" s="54"/>
      <c r="H46" s="54"/>
      <c r="I46" s="54"/>
      <c r="J46" s="54"/>
      <c r="K46" s="54"/>
      <c r="L46" s="52"/>
      <c r="M46" s="54"/>
      <c r="N46" s="54"/>
      <c r="O46" s="54"/>
      <c r="P46" s="54"/>
      <c r="Q46" s="55"/>
      <c r="R46" s="54"/>
      <c r="S46" s="572"/>
      <c r="T46" s="572"/>
      <c r="U46" s="572"/>
      <c r="V46" s="572"/>
      <c r="W46" s="572"/>
      <c r="X46" s="572"/>
      <c r="Y46" s="572"/>
      <c r="Z46" s="572"/>
      <c r="AA46" s="572"/>
      <c r="AB46" s="572"/>
      <c r="AC46" s="572"/>
      <c r="AD46" s="572"/>
      <c r="AE46" s="572"/>
      <c r="AF46" s="572"/>
      <c r="AG46" s="572"/>
      <c r="AH46" s="572"/>
    </row>
    <row r="47" spans="1:34">
      <c r="C47" s="10"/>
      <c r="D47" s="54"/>
      <c r="E47" s="53">
        <v>2</v>
      </c>
      <c r="F47" s="54" t="s">
        <v>36</v>
      </c>
      <c r="G47" s="54"/>
      <c r="H47" s="54"/>
      <c r="I47" s="54"/>
      <c r="J47" s="54"/>
      <c r="K47" s="54"/>
      <c r="L47" s="52"/>
      <c r="M47" s="54"/>
      <c r="N47" s="54"/>
      <c r="O47" s="54"/>
      <c r="P47" s="54"/>
      <c r="Q47" s="55"/>
      <c r="R47" s="54"/>
      <c r="S47" s="572"/>
      <c r="T47" s="572"/>
      <c r="U47" s="572"/>
      <c r="V47" s="572"/>
      <c r="W47" s="572"/>
      <c r="X47" s="572"/>
      <c r="Y47" s="572"/>
      <c r="Z47" s="572"/>
      <c r="AA47" s="572"/>
      <c r="AB47" s="572"/>
      <c r="AC47" s="572"/>
      <c r="AD47" s="572"/>
      <c r="AE47" s="572"/>
      <c r="AF47" s="572"/>
      <c r="AG47" s="572"/>
      <c r="AH47" s="572"/>
    </row>
    <row r="48" spans="1:34">
      <c r="C48" s="10"/>
      <c r="D48" s="54"/>
      <c r="E48" s="53">
        <v>3</v>
      </c>
      <c r="F48" s="52" t="s">
        <v>148</v>
      </c>
      <c r="G48" s="54"/>
      <c r="H48" s="54"/>
      <c r="I48" s="54"/>
      <c r="J48" s="54"/>
      <c r="K48" s="54"/>
      <c r="L48" s="52"/>
      <c r="M48" s="54"/>
      <c r="N48" s="54"/>
      <c r="O48" s="54"/>
      <c r="P48" s="54"/>
      <c r="Q48" s="55"/>
      <c r="R48" s="54"/>
      <c r="S48" s="572"/>
      <c r="T48" s="572"/>
      <c r="U48" s="572"/>
      <c r="V48" s="572"/>
      <c r="W48" s="572"/>
      <c r="X48" s="572"/>
      <c r="Y48" s="572"/>
      <c r="Z48" s="572"/>
      <c r="AA48" s="572"/>
      <c r="AB48" s="572"/>
      <c r="AC48" s="572"/>
      <c r="AD48" s="572"/>
      <c r="AE48" s="572"/>
      <c r="AF48" s="572"/>
      <c r="AG48" s="572"/>
      <c r="AH48" s="572"/>
    </row>
    <row r="49" spans="2:34">
      <c r="C49" s="10"/>
      <c r="D49" s="54"/>
      <c r="E49" s="6">
        <v>98</v>
      </c>
      <c r="F49" s="572" t="s">
        <v>97</v>
      </c>
      <c r="G49" s="54"/>
      <c r="H49" s="54"/>
      <c r="I49" s="54"/>
      <c r="J49" s="54"/>
      <c r="K49" s="54"/>
      <c r="L49" s="52"/>
      <c r="M49" s="54"/>
      <c r="N49" s="54"/>
      <c r="O49" s="54"/>
      <c r="P49" s="54"/>
      <c r="Q49" s="55"/>
      <c r="R49" s="54"/>
      <c r="S49" s="572"/>
      <c r="T49" s="572"/>
      <c r="U49" s="572"/>
      <c r="V49" s="572"/>
      <c r="W49" s="572"/>
      <c r="X49" s="572"/>
      <c r="Y49" s="572"/>
      <c r="Z49" s="572"/>
      <c r="AA49" s="572"/>
      <c r="AB49" s="572"/>
      <c r="AC49" s="572"/>
      <c r="AD49" s="572"/>
      <c r="AE49" s="572"/>
      <c r="AF49" s="572"/>
      <c r="AG49" s="572"/>
      <c r="AH49" s="572"/>
    </row>
    <row r="50" spans="2:34">
      <c r="C50" s="10"/>
      <c r="D50" s="54"/>
      <c r="E50" s="6"/>
      <c r="F50" s="572"/>
      <c r="G50" s="54"/>
      <c r="H50" s="54"/>
      <c r="I50" s="54"/>
      <c r="J50" s="54"/>
      <c r="K50" s="54"/>
      <c r="L50" s="52"/>
      <c r="M50" s="54"/>
      <c r="N50" s="54"/>
      <c r="O50" s="54"/>
      <c r="P50" s="54"/>
      <c r="Q50" s="55"/>
      <c r="R50" s="54"/>
      <c r="S50" s="572"/>
      <c r="T50" s="572"/>
      <c r="U50" s="572"/>
      <c r="V50" s="572"/>
      <c r="W50" s="572"/>
      <c r="X50" s="572"/>
      <c r="Y50" s="572"/>
      <c r="Z50" s="572"/>
      <c r="AA50" s="572"/>
      <c r="AB50" s="572"/>
      <c r="AC50" s="572"/>
      <c r="AD50" s="572"/>
      <c r="AE50" s="572"/>
      <c r="AF50" s="572"/>
      <c r="AG50" s="572"/>
      <c r="AH50" s="572"/>
    </row>
    <row r="51" spans="2:34">
      <c r="B51" s="486"/>
      <c r="D51" s="489" t="s">
        <v>149</v>
      </c>
      <c r="E51" s="278"/>
      <c r="F51" s="248"/>
      <c r="G51" s="248"/>
      <c r="H51" s="248"/>
      <c r="I51" s="248"/>
      <c r="J51" s="248"/>
      <c r="K51" s="248"/>
      <c r="L51" s="54"/>
      <c r="M51" s="54"/>
      <c r="N51" s="54"/>
      <c r="O51" s="54"/>
      <c r="P51" s="54"/>
      <c r="Q51" s="55"/>
      <c r="R51" s="54"/>
      <c r="S51" s="572"/>
      <c r="T51" s="572"/>
      <c r="U51" s="572"/>
      <c r="V51" s="572"/>
      <c r="W51" s="572"/>
      <c r="X51" s="572"/>
      <c r="Y51" s="572"/>
      <c r="Z51" s="572"/>
      <c r="AA51" s="572"/>
      <c r="AB51" s="572"/>
      <c r="AC51" s="572"/>
      <c r="AD51" s="572"/>
      <c r="AE51" s="572"/>
      <c r="AF51" s="572"/>
      <c r="AG51" s="572"/>
      <c r="AH51" s="572"/>
    </row>
    <row r="52" spans="2:34">
      <c r="C52" s="404">
        <f>C44+0.01</f>
        <v>2.0699999999999985</v>
      </c>
      <c r="D52" s="192" t="s">
        <v>150</v>
      </c>
      <c r="E52" s="273"/>
      <c r="F52" s="274"/>
      <c r="G52" s="274"/>
      <c r="H52" s="274"/>
      <c r="I52" s="274"/>
      <c r="J52" s="274"/>
      <c r="K52" s="274"/>
      <c r="L52" s="274"/>
      <c r="M52" s="55"/>
      <c r="N52" s="55"/>
      <c r="O52" s="54"/>
      <c r="P52" s="54"/>
      <c r="Q52" s="10"/>
      <c r="R52" s="54"/>
      <c r="S52" s="572"/>
      <c r="T52" s="572"/>
      <c r="U52" s="572"/>
      <c r="V52" s="572"/>
      <c r="W52" s="572"/>
      <c r="X52" s="572"/>
      <c r="Y52" s="572"/>
      <c r="Z52" s="572"/>
      <c r="AA52" s="572"/>
      <c r="AB52" s="572"/>
      <c r="AC52" s="572"/>
      <c r="AD52" s="572"/>
      <c r="AE52" s="572"/>
      <c r="AF52" s="572"/>
      <c r="AG52" s="572"/>
      <c r="AH52" s="572"/>
    </row>
    <row r="53" spans="2:34">
      <c r="B53" s="8"/>
      <c r="C53" s="10"/>
      <c r="D53" s="563"/>
      <c r="E53" s="53">
        <v>1</v>
      </c>
      <c r="F53" s="52" t="s">
        <v>35</v>
      </c>
      <c r="G53" s="54"/>
      <c r="H53" s="54"/>
      <c r="I53" s="54"/>
      <c r="J53" s="54"/>
      <c r="K53" s="54"/>
      <c r="L53" s="54"/>
      <c r="M53" s="54"/>
      <c r="N53" s="54"/>
      <c r="O53" s="54"/>
      <c r="P53" s="54"/>
      <c r="Q53" s="54"/>
      <c r="R53" s="54"/>
      <c r="S53" s="572"/>
      <c r="T53" s="572"/>
      <c r="U53" s="572"/>
      <c r="V53" s="572"/>
      <c r="W53" s="572"/>
      <c r="X53" s="572"/>
      <c r="Y53" s="572"/>
      <c r="Z53" s="572"/>
      <c r="AA53" s="572"/>
      <c r="AB53" s="572"/>
      <c r="AC53" s="572"/>
      <c r="AD53" s="572"/>
      <c r="AE53" s="572"/>
      <c r="AF53" s="572"/>
      <c r="AG53" s="572"/>
      <c r="AH53" s="572"/>
    </row>
    <row r="54" spans="2:34">
      <c r="B54" s="8"/>
      <c r="C54" s="10"/>
      <c r="D54" s="54"/>
      <c r="E54" s="53">
        <v>2</v>
      </c>
      <c r="F54" s="52" t="s">
        <v>36</v>
      </c>
      <c r="G54" s="54"/>
      <c r="H54" s="54"/>
      <c r="I54" s="54"/>
      <c r="J54" s="54"/>
      <c r="K54" s="54"/>
      <c r="L54" s="56"/>
      <c r="M54" s="57"/>
      <c r="N54" s="54"/>
      <c r="O54" s="54"/>
      <c r="P54" s="54"/>
      <c r="Q54" s="54"/>
      <c r="R54" s="54"/>
      <c r="S54" s="572"/>
      <c r="T54" s="572"/>
      <c r="U54" s="572"/>
      <c r="V54" s="572"/>
      <c r="W54" s="572"/>
      <c r="X54" s="572"/>
      <c r="Y54" s="572"/>
      <c r="Z54" s="572"/>
      <c r="AA54" s="572"/>
      <c r="AB54" s="572"/>
      <c r="AC54" s="572"/>
      <c r="AD54" s="572"/>
      <c r="AE54" s="572"/>
      <c r="AF54" s="572"/>
      <c r="AG54" s="572"/>
      <c r="AH54" s="572"/>
    </row>
    <row r="55" spans="2:34">
      <c r="B55" s="8"/>
      <c r="C55" s="10"/>
      <c r="D55" s="54"/>
      <c r="E55" s="53"/>
      <c r="F55" s="54"/>
      <c r="G55" s="54" t="s">
        <v>99</v>
      </c>
      <c r="H55" s="54" t="s">
        <v>99</v>
      </c>
      <c r="I55" s="54" t="s">
        <v>99</v>
      </c>
      <c r="J55" s="54" t="s">
        <v>99</v>
      </c>
      <c r="K55" s="54"/>
      <c r="L55" s="54" t="s">
        <v>99</v>
      </c>
      <c r="M55" s="54" t="s">
        <v>99</v>
      </c>
      <c r="N55" s="54" t="s">
        <v>99</v>
      </c>
      <c r="O55" s="54"/>
      <c r="P55" s="54"/>
      <c r="Q55" s="54"/>
      <c r="R55" s="54"/>
      <c r="S55" s="572"/>
      <c r="T55" s="572"/>
      <c r="U55" s="572"/>
      <c r="V55" s="572"/>
      <c r="W55" s="572"/>
      <c r="X55" s="572"/>
      <c r="Y55" s="572"/>
      <c r="Z55" s="572"/>
      <c r="AA55" s="572"/>
      <c r="AB55" s="572"/>
      <c r="AC55" s="572"/>
      <c r="AD55" s="572"/>
      <c r="AE55" s="572"/>
      <c r="AF55" s="572"/>
      <c r="AG55" s="572"/>
      <c r="AH55" s="572"/>
    </row>
    <row r="56" spans="2:34" ht="14.45" customHeight="1">
      <c r="B56" s="486"/>
      <c r="C56" s="85">
        <f>C52+0.01</f>
        <v>2.0799999999999983</v>
      </c>
      <c r="D56" s="52" t="s">
        <v>151</v>
      </c>
      <c r="E56" s="400"/>
      <c r="F56" s="66"/>
      <c r="G56" s="66"/>
      <c r="H56" s="66"/>
      <c r="I56" s="55"/>
      <c r="J56" s="94"/>
      <c r="K56" s="94"/>
      <c r="L56" s="94"/>
      <c r="M56" s="55"/>
      <c r="N56" s="55"/>
      <c r="O56" s="55"/>
      <c r="P56" s="551"/>
      <c r="Q56" s="55"/>
      <c r="R56" s="55"/>
      <c r="S56" s="94"/>
      <c r="T56" s="94"/>
      <c r="U56" s="572"/>
      <c r="V56" s="572"/>
      <c r="W56" s="572"/>
      <c r="X56" s="572"/>
      <c r="Y56" s="572"/>
      <c r="Z56" s="572"/>
      <c r="AA56" s="572"/>
      <c r="AB56" s="572"/>
      <c r="AC56" s="572"/>
      <c r="AD56" s="572"/>
      <c r="AE56" s="572"/>
      <c r="AF56" s="572"/>
      <c r="AG56" s="572"/>
      <c r="AH56" s="572"/>
    </row>
    <row r="57" spans="2:34">
      <c r="B57" s="8"/>
      <c r="C57" s="5"/>
      <c r="D57" s="54"/>
      <c r="E57" s="53">
        <v>1</v>
      </c>
      <c r="F57" s="59" t="s">
        <v>35</v>
      </c>
      <c r="G57" s="59"/>
      <c r="H57" s="59"/>
      <c r="I57" s="59"/>
      <c r="J57" s="572"/>
      <c r="K57" s="572"/>
      <c r="L57" s="572"/>
      <c r="M57" s="59"/>
      <c r="N57" s="59"/>
      <c r="O57" s="59"/>
      <c r="P57" s="60"/>
      <c r="Q57" s="54"/>
      <c r="R57" s="54"/>
      <c r="S57" s="572"/>
      <c r="T57" s="572"/>
      <c r="U57" s="572"/>
      <c r="V57" s="572"/>
      <c r="W57" s="572"/>
      <c r="X57" s="572"/>
      <c r="Y57" s="572"/>
      <c r="Z57" s="572"/>
      <c r="AA57" s="572"/>
      <c r="AB57" s="572"/>
      <c r="AC57" s="572"/>
      <c r="AD57" s="572"/>
      <c r="AE57" s="572"/>
      <c r="AF57" s="572"/>
      <c r="AG57" s="572"/>
      <c r="AH57" s="572"/>
    </row>
    <row r="58" spans="2:34">
      <c r="B58" s="8"/>
      <c r="C58" s="5"/>
      <c r="D58" s="54"/>
      <c r="E58" s="53">
        <v>2</v>
      </c>
      <c r="F58" s="59" t="s">
        <v>36</v>
      </c>
      <c r="G58" s="59"/>
      <c r="H58" s="59"/>
      <c r="I58" s="59"/>
      <c r="J58" s="572"/>
      <c r="K58" s="572"/>
      <c r="L58" s="572"/>
      <c r="M58" s="61"/>
      <c r="N58" s="61"/>
      <c r="O58" s="61"/>
      <c r="P58" s="62" t="s">
        <v>37</v>
      </c>
      <c r="Q58" s="62"/>
      <c r="R58" s="63">
        <f>C66</f>
        <v>2.0999999999999979</v>
      </c>
      <c r="S58" s="572"/>
      <c r="T58" s="572"/>
      <c r="U58" s="572"/>
      <c r="V58" s="572"/>
      <c r="W58" s="572"/>
      <c r="X58" s="572"/>
      <c r="Y58" s="572"/>
      <c r="Z58" s="572"/>
      <c r="AA58" s="572"/>
      <c r="AB58" s="572"/>
      <c r="AC58" s="572"/>
      <c r="AD58" s="572"/>
      <c r="AE58" s="572"/>
      <c r="AF58" s="572"/>
      <c r="AG58" s="572"/>
      <c r="AH58" s="572"/>
    </row>
    <row r="59" spans="2:34">
      <c r="B59" s="8"/>
      <c r="C59" s="5"/>
      <c r="D59" s="54"/>
      <c r="E59" s="53">
        <v>3</v>
      </c>
      <c r="F59" s="59" t="s">
        <v>152</v>
      </c>
      <c r="G59" s="59"/>
      <c r="H59" s="59"/>
      <c r="I59" s="59"/>
      <c r="J59" s="572"/>
      <c r="K59" s="572"/>
      <c r="L59" s="572"/>
      <c r="M59" s="61"/>
      <c r="N59" s="61"/>
      <c r="O59" s="61"/>
      <c r="P59" s="62" t="s">
        <v>37</v>
      </c>
      <c r="Q59" s="62"/>
      <c r="R59" s="63">
        <f>C66</f>
        <v>2.0999999999999979</v>
      </c>
      <c r="S59" s="572"/>
      <c r="T59" s="572"/>
      <c r="U59" s="572"/>
      <c r="V59" s="572"/>
      <c r="W59" s="572"/>
      <c r="X59" s="572"/>
      <c r="Y59" s="572"/>
      <c r="Z59" s="572"/>
      <c r="AA59" s="572"/>
      <c r="AB59" s="572"/>
      <c r="AC59" s="572"/>
      <c r="AD59" s="572"/>
      <c r="AE59" s="572"/>
      <c r="AF59" s="572"/>
      <c r="AG59" s="572"/>
      <c r="AH59" s="572"/>
    </row>
    <row r="60" spans="2:34">
      <c r="B60" s="8"/>
      <c r="C60" s="5"/>
      <c r="D60" s="54"/>
      <c r="E60" s="53">
        <v>4</v>
      </c>
      <c r="F60" s="59" t="s">
        <v>153</v>
      </c>
      <c r="G60" s="59"/>
      <c r="H60" s="59"/>
      <c r="I60" s="59"/>
      <c r="J60" s="572"/>
      <c r="K60" s="572"/>
      <c r="L60" s="572"/>
      <c r="M60" s="62"/>
      <c r="N60" s="62"/>
      <c r="O60" s="62"/>
      <c r="P60" s="62" t="s">
        <v>37</v>
      </c>
      <c r="Q60" s="62"/>
      <c r="R60" s="63">
        <f>C66</f>
        <v>2.0999999999999979</v>
      </c>
      <c r="S60" s="572"/>
      <c r="T60" s="572"/>
      <c r="U60" s="572"/>
      <c r="V60" s="572"/>
      <c r="W60" s="572"/>
      <c r="X60" s="572"/>
      <c r="Y60" s="572"/>
      <c r="Z60" s="572"/>
      <c r="AA60" s="572"/>
      <c r="AB60" s="572"/>
      <c r="AC60" s="572"/>
      <c r="AD60" s="572"/>
      <c r="AE60" s="572"/>
      <c r="AF60" s="572"/>
      <c r="AG60" s="572"/>
      <c r="AH60" s="572"/>
    </row>
    <row r="61" spans="2:34">
      <c r="B61" s="8"/>
      <c r="C61" s="10"/>
      <c r="D61" s="54"/>
      <c r="E61" s="53"/>
      <c r="F61" s="54"/>
      <c r="G61" s="54"/>
      <c r="H61" s="54"/>
      <c r="I61" s="54"/>
      <c r="J61" s="54"/>
      <c r="K61" s="54"/>
      <c r="L61" s="54"/>
      <c r="M61" s="54"/>
      <c r="N61" s="54"/>
      <c r="O61" s="54"/>
      <c r="P61" s="54"/>
      <c r="Q61" s="54"/>
      <c r="R61" s="54"/>
      <c r="S61" s="572"/>
      <c r="T61" s="572"/>
      <c r="U61" s="572"/>
      <c r="V61" s="572"/>
      <c r="W61" s="572"/>
      <c r="X61" s="572"/>
      <c r="Y61" s="572"/>
      <c r="Z61" s="572"/>
      <c r="AA61" s="572"/>
      <c r="AB61" s="572"/>
      <c r="AC61" s="572"/>
      <c r="AD61" s="572"/>
      <c r="AE61" s="572"/>
      <c r="AF61" s="572"/>
      <c r="AG61" s="572"/>
      <c r="AH61" s="572"/>
    </row>
    <row r="62" spans="2:34">
      <c r="B62" s="486"/>
      <c r="C62" s="85">
        <f>C56+0.01</f>
        <v>2.0899999999999981</v>
      </c>
      <c r="D62" s="52" t="s">
        <v>154</v>
      </c>
      <c r="E62" s="53"/>
      <c r="F62" s="54"/>
      <c r="G62" s="54"/>
      <c r="H62" s="54"/>
      <c r="I62" s="54"/>
      <c r="J62" s="54"/>
      <c r="K62" s="54"/>
      <c r="L62" s="54"/>
      <c r="M62" s="54"/>
      <c r="N62" s="54"/>
      <c r="O62" s="54"/>
      <c r="P62" s="54"/>
      <c r="Q62" s="54"/>
      <c r="R62" s="54"/>
      <c r="S62" s="572"/>
      <c r="T62" s="572"/>
      <c r="U62" s="572"/>
      <c r="V62" s="572"/>
      <c r="W62" s="572"/>
      <c r="X62" s="572"/>
      <c r="Y62" s="572"/>
      <c r="Z62" s="572"/>
      <c r="AA62" s="572"/>
      <c r="AB62" s="572"/>
      <c r="AC62" s="572"/>
      <c r="AD62" s="572"/>
      <c r="AE62" s="572"/>
      <c r="AF62" s="572"/>
      <c r="AG62" s="572"/>
      <c r="AH62" s="572"/>
    </row>
    <row r="63" spans="2:34">
      <c r="B63" s="8"/>
      <c r="C63" s="124"/>
      <c r="D63" s="54"/>
      <c r="E63" s="53">
        <v>1</v>
      </c>
      <c r="F63" s="54" t="s">
        <v>35</v>
      </c>
      <c r="G63" s="61"/>
      <c r="H63" s="61"/>
      <c r="I63" s="54"/>
      <c r="J63" s="54"/>
      <c r="K63" s="56" t="s">
        <v>37</v>
      </c>
      <c r="L63" s="64">
        <f>+C84</f>
        <v>2.1199999999999974</v>
      </c>
      <c r="M63" s="54"/>
      <c r="N63" s="54"/>
      <c r="O63" s="54"/>
      <c r="P63" s="54"/>
      <c r="Q63" s="54"/>
      <c r="R63" s="54"/>
      <c r="S63" s="572"/>
      <c r="T63" s="572"/>
      <c r="U63" s="572"/>
      <c r="V63" s="572"/>
      <c r="W63" s="572"/>
      <c r="X63" s="572"/>
      <c r="Y63" s="572"/>
      <c r="Z63" s="572"/>
      <c r="AA63" s="572"/>
      <c r="AB63" s="572"/>
      <c r="AC63" s="572"/>
      <c r="AD63" s="572"/>
      <c r="AE63" s="572"/>
      <c r="AF63" s="572"/>
      <c r="AG63" s="572"/>
      <c r="AH63" s="572"/>
    </row>
    <row r="64" spans="2:34">
      <c r="B64" s="8"/>
      <c r="C64" s="124"/>
      <c r="D64" s="54"/>
      <c r="E64" s="53">
        <v>2</v>
      </c>
      <c r="F64" s="54" t="s">
        <v>36</v>
      </c>
      <c r="G64" s="54"/>
      <c r="H64" s="54" t="s">
        <v>99</v>
      </c>
      <c r="I64" s="54" t="s">
        <v>99</v>
      </c>
      <c r="J64" s="54" t="s">
        <v>99</v>
      </c>
      <c r="K64" s="54"/>
      <c r="L64" s="54" t="s">
        <v>99</v>
      </c>
      <c r="M64" s="54" t="s">
        <v>99</v>
      </c>
      <c r="N64" s="54"/>
      <c r="O64" s="54"/>
      <c r="P64" s="54"/>
      <c r="Q64" s="54"/>
      <c r="R64" s="54"/>
      <c r="S64" s="572"/>
      <c r="T64" s="572"/>
      <c r="U64" s="572"/>
      <c r="V64" s="572"/>
      <c r="W64" s="572"/>
      <c r="X64" s="572"/>
      <c r="Y64" s="572"/>
      <c r="Z64" s="572"/>
      <c r="AA64" s="572"/>
      <c r="AB64" s="572"/>
      <c r="AC64" s="572"/>
      <c r="AD64" s="572"/>
      <c r="AE64" s="572"/>
      <c r="AF64" s="572"/>
      <c r="AG64" s="572"/>
      <c r="AH64" s="572"/>
    </row>
    <row r="65" spans="2:34">
      <c r="B65" s="8"/>
      <c r="C65" s="27"/>
      <c r="D65" s="572"/>
      <c r="E65" s="558"/>
      <c r="F65" s="558"/>
      <c r="G65" s="558" t="s">
        <v>99</v>
      </c>
      <c r="H65" s="54" t="s">
        <v>99</v>
      </c>
      <c r="I65" s="54" t="s">
        <v>99</v>
      </c>
      <c r="J65" s="54" t="s">
        <v>99</v>
      </c>
      <c r="K65" s="54"/>
      <c r="L65" s="54" t="s">
        <v>99</v>
      </c>
      <c r="M65" s="54" t="s">
        <v>99</v>
      </c>
      <c r="N65" s="54" t="s">
        <v>99</v>
      </c>
      <c r="O65" s="54"/>
      <c r="P65" s="54"/>
      <c r="Q65" s="54"/>
      <c r="R65" s="54"/>
      <c r="S65" s="572"/>
      <c r="T65" s="572"/>
      <c r="U65" s="572"/>
      <c r="V65" s="572"/>
      <c r="W65" s="572"/>
      <c r="X65" s="572"/>
      <c r="Y65" s="572"/>
      <c r="Z65" s="572"/>
      <c r="AA65" s="572"/>
      <c r="AB65" s="572"/>
      <c r="AC65" s="572"/>
      <c r="AD65" s="572"/>
      <c r="AE65" s="572"/>
      <c r="AF65" s="572"/>
      <c r="AG65" s="572"/>
      <c r="AH65" s="572"/>
    </row>
    <row r="66" spans="2:34">
      <c r="B66" s="486"/>
      <c r="C66" s="488">
        <f>C62+0.01</f>
        <v>2.0999999999999979</v>
      </c>
      <c r="D66" s="59" t="s">
        <v>155</v>
      </c>
      <c r="E66" s="53"/>
      <c r="F66" s="58"/>
      <c r="G66" s="58"/>
      <c r="H66" s="58"/>
      <c r="I66" s="54"/>
      <c r="J66" s="54"/>
      <c r="K66" s="54"/>
      <c r="L66" s="54"/>
      <c r="M66" s="54"/>
      <c r="N66" s="54"/>
      <c r="O66" s="54"/>
      <c r="P66" s="54"/>
      <c r="Q66" s="54"/>
      <c r="R66" s="54"/>
      <c r="S66" s="572"/>
      <c r="T66" s="572"/>
      <c r="U66" s="572"/>
      <c r="V66" s="572"/>
      <c r="W66" s="572"/>
      <c r="X66" s="572"/>
      <c r="Y66" s="572"/>
      <c r="Z66" s="572"/>
      <c r="AA66" s="572"/>
      <c r="AB66" s="572"/>
      <c r="AC66" s="572"/>
      <c r="AD66" s="572"/>
      <c r="AE66" s="572"/>
      <c r="AF66" s="572"/>
      <c r="AG66" s="572"/>
      <c r="AH66" s="572"/>
    </row>
    <row r="67" spans="2:34">
      <c r="B67" s="8"/>
      <c r="C67" s="399"/>
      <c r="D67" s="54"/>
      <c r="E67" s="278">
        <v>1</v>
      </c>
      <c r="F67" s="490" t="s">
        <v>35</v>
      </c>
      <c r="G67" s="490"/>
      <c r="H67" s="490"/>
      <c r="I67" s="58"/>
      <c r="J67" s="572"/>
      <c r="K67" s="67" t="s">
        <v>37</v>
      </c>
      <c r="L67" s="63">
        <f>C84</f>
        <v>2.1199999999999974</v>
      </c>
      <c r="M67" s="58"/>
      <c r="N67" s="572"/>
      <c r="O67" s="572"/>
      <c r="P67" s="58" t="s">
        <v>99</v>
      </c>
      <c r="Q67" s="54"/>
      <c r="R67" s="54"/>
      <c r="S67" s="572"/>
      <c r="T67" s="572"/>
      <c r="U67" s="572"/>
      <c r="V67" s="572"/>
      <c r="W67" s="572"/>
      <c r="X67" s="572"/>
      <c r="Y67" s="572"/>
      <c r="Z67" s="572"/>
      <c r="AA67" s="572"/>
      <c r="AB67" s="572"/>
      <c r="AC67" s="572"/>
      <c r="AD67" s="572"/>
      <c r="AE67" s="572"/>
      <c r="AF67" s="572"/>
      <c r="AG67" s="572"/>
      <c r="AH67" s="572"/>
    </row>
    <row r="68" spans="2:34">
      <c r="B68" s="8"/>
      <c r="C68" s="399"/>
      <c r="D68" s="54"/>
      <c r="E68" s="278">
        <v>2</v>
      </c>
      <c r="F68" s="490" t="s">
        <v>36</v>
      </c>
      <c r="G68" s="491"/>
      <c r="H68" s="491"/>
      <c r="K68" s="67"/>
      <c r="L68" s="63"/>
      <c r="M68" s="58"/>
      <c r="N68" s="58"/>
      <c r="O68" s="58"/>
      <c r="P68" s="54"/>
      <c r="Q68" s="54"/>
      <c r="R68" s="54"/>
      <c r="S68" s="572"/>
      <c r="T68" s="572"/>
      <c r="U68" s="572"/>
      <c r="V68" s="572"/>
      <c r="W68" s="572"/>
      <c r="X68" s="572"/>
      <c r="Y68" s="572"/>
      <c r="Z68" s="572"/>
      <c r="AA68" s="572"/>
      <c r="AB68" s="572"/>
      <c r="AC68" s="572"/>
      <c r="AD68" s="572"/>
      <c r="AE68" s="572"/>
      <c r="AF68" s="572"/>
      <c r="AG68" s="572"/>
      <c r="AH68" s="572"/>
    </row>
    <row r="69" spans="2:34">
      <c r="B69" s="8"/>
      <c r="C69" s="399"/>
      <c r="D69" s="58" t="s">
        <v>99</v>
      </c>
      <c r="E69" s="278">
        <v>3</v>
      </c>
      <c r="F69" s="492" t="s">
        <v>156</v>
      </c>
      <c r="G69" s="490"/>
      <c r="H69" s="491"/>
      <c r="K69" s="67"/>
      <c r="L69" s="63"/>
      <c r="M69" s="58"/>
      <c r="N69" s="58"/>
      <c r="O69" s="58"/>
      <c r="P69" s="54"/>
      <c r="Q69" s="53"/>
      <c r="R69" s="59"/>
      <c r="S69" s="58"/>
      <c r="T69" s="58"/>
      <c r="U69" s="58"/>
      <c r="V69" s="572"/>
      <c r="W69" s="572"/>
      <c r="X69" s="572"/>
      <c r="Y69" s="572"/>
      <c r="Z69" s="572"/>
      <c r="AA69" s="572"/>
      <c r="AB69" s="572"/>
      <c r="AC69" s="572"/>
      <c r="AD69" s="572"/>
      <c r="AE69" s="572"/>
      <c r="AF69" s="572"/>
      <c r="AG69" s="572"/>
      <c r="AH69" s="572"/>
    </row>
    <row r="70" spans="2:34">
      <c r="B70" s="8"/>
      <c r="C70" s="399"/>
      <c r="D70" s="58"/>
      <c r="E70" s="53"/>
      <c r="F70" s="59"/>
      <c r="G70" s="58"/>
      <c r="H70" s="58"/>
      <c r="I70" s="58"/>
      <c r="J70" s="58"/>
      <c r="K70" s="58"/>
      <c r="L70" s="58"/>
      <c r="M70" s="58"/>
      <c r="N70" s="58"/>
      <c r="O70" s="58"/>
      <c r="P70" s="54"/>
      <c r="Q70" s="53"/>
      <c r="R70" s="59"/>
      <c r="S70" s="58"/>
      <c r="T70" s="58"/>
      <c r="U70" s="58"/>
      <c r="V70" s="58"/>
      <c r="W70" s="572"/>
      <c r="X70" s="572"/>
      <c r="Y70" s="572"/>
      <c r="Z70" s="572"/>
      <c r="AA70" s="572"/>
      <c r="AB70" s="572"/>
      <c r="AC70" s="572"/>
      <c r="AD70" s="572"/>
      <c r="AE70" s="572"/>
      <c r="AF70" s="572"/>
      <c r="AG70" s="572"/>
      <c r="AH70" s="572"/>
    </row>
    <row r="71" spans="2:34">
      <c r="B71" s="486"/>
      <c r="C71" s="488">
        <f>C66+0.01</f>
        <v>2.1099999999999977</v>
      </c>
      <c r="D71" s="59" t="s">
        <v>157</v>
      </c>
      <c r="E71" s="53"/>
      <c r="F71" s="54"/>
      <c r="G71" s="54"/>
      <c r="H71" s="54"/>
      <c r="I71" s="54"/>
      <c r="J71" s="54"/>
      <c r="K71" s="54"/>
      <c r="L71" s="54"/>
      <c r="M71" s="54"/>
      <c r="N71" s="54"/>
      <c r="O71" s="54"/>
      <c r="P71" s="54"/>
      <c r="Q71" s="54"/>
      <c r="R71" s="54"/>
      <c r="S71" s="572"/>
      <c r="T71" s="572"/>
      <c r="U71" s="572"/>
      <c r="V71" s="572"/>
      <c r="W71" s="572"/>
      <c r="X71" s="572"/>
      <c r="Y71" s="572"/>
      <c r="Z71" s="572"/>
      <c r="AA71" s="572"/>
      <c r="AB71" s="572"/>
      <c r="AC71" s="572"/>
      <c r="AD71" s="572"/>
      <c r="AE71" s="572"/>
      <c r="AF71" s="572"/>
      <c r="AG71" s="572"/>
      <c r="AH71" s="572"/>
    </row>
    <row r="72" spans="2:34">
      <c r="B72" s="8"/>
      <c r="C72" s="399"/>
      <c r="D72" s="58" t="s">
        <v>99</v>
      </c>
      <c r="E72" s="53">
        <v>1</v>
      </c>
      <c r="F72" s="52" t="s">
        <v>158</v>
      </c>
      <c r="G72" s="52"/>
      <c r="H72" s="52"/>
      <c r="I72" s="52"/>
      <c r="J72" s="52"/>
      <c r="K72" s="52"/>
      <c r="L72" s="52"/>
      <c r="M72" s="52"/>
      <c r="N72" s="52"/>
      <c r="O72" s="52"/>
      <c r="P72" s="52"/>
      <c r="Q72" s="54"/>
      <c r="R72" s="54"/>
      <c r="S72" s="572"/>
      <c r="T72" s="572"/>
      <c r="U72" s="572"/>
      <c r="V72" s="572"/>
      <c r="W72" s="572"/>
      <c r="X72" s="572"/>
      <c r="Y72" s="572"/>
      <c r="Z72" s="572"/>
      <c r="AA72" s="572"/>
      <c r="AB72" s="572"/>
      <c r="AC72" s="572"/>
      <c r="AD72" s="572"/>
      <c r="AE72" s="572"/>
      <c r="AF72" s="572"/>
      <c r="AG72" s="572"/>
      <c r="AH72" s="572"/>
    </row>
    <row r="73" spans="2:34">
      <c r="B73" s="8"/>
      <c r="C73" s="399"/>
      <c r="D73" s="54"/>
      <c r="E73" s="53">
        <v>2</v>
      </c>
      <c r="F73" s="52" t="s">
        <v>159</v>
      </c>
      <c r="G73" s="58"/>
      <c r="H73" s="58"/>
      <c r="I73" s="58"/>
      <c r="J73" s="58"/>
      <c r="K73" s="58"/>
      <c r="L73" s="54"/>
      <c r="M73" s="54"/>
      <c r="N73" s="54"/>
      <c r="O73" s="54"/>
      <c r="P73" s="54"/>
      <c r="Q73" s="54"/>
      <c r="R73" s="54"/>
      <c r="S73" s="572"/>
      <c r="T73" s="572"/>
      <c r="U73" s="572"/>
      <c r="V73" s="572"/>
      <c r="W73" s="572"/>
      <c r="X73" s="572"/>
      <c r="Y73" s="572"/>
      <c r="Z73" s="572"/>
      <c r="AA73" s="572"/>
      <c r="AB73" s="572"/>
      <c r="AC73" s="572"/>
      <c r="AD73" s="572"/>
      <c r="AE73" s="572"/>
      <c r="AF73" s="572"/>
      <c r="AG73" s="572"/>
      <c r="AH73" s="572"/>
    </row>
    <row r="74" spans="2:34">
      <c r="B74" s="8"/>
      <c r="C74" s="399"/>
      <c r="D74" s="54"/>
      <c r="E74" s="53">
        <v>3</v>
      </c>
      <c r="F74" s="52" t="s">
        <v>160</v>
      </c>
      <c r="G74" s="58"/>
      <c r="H74" s="58"/>
      <c r="I74" s="69"/>
      <c r="J74" s="69"/>
      <c r="K74" s="69"/>
      <c r="L74" s="70"/>
      <c r="M74" s="54"/>
      <c r="N74" s="54"/>
      <c r="O74" s="54"/>
      <c r="P74" s="54"/>
      <c r="Q74" s="54"/>
      <c r="R74" s="54"/>
      <c r="S74" s="572"/>
      <c r="T74" s="572"/>
      <c r="U74" s="572"/>
      <c r="V74" s="572"/>
      <c r="W74" s="572"/>
      <c r="X74" s="572"/>
      <c r="Y74" s="572"/>
      <c r="Z74" s="572"/>
      <c r="AA74" s="572"/>
      <c r="AB74" s="572"/>
      <c r="AC74" s="572"/>
      <c r="AD74" s="572"/>
      <c r="AE74" s="572"/>
      <c r="AF74" s="572"/>
      <c r="AG74" s="572"/>
      <c r="AH74" s="572"/>
    </row>
    <row r="75" spans="2:34">
      <c r="B75" s="8"/>
      <c r="C75" s="399"/>
      <c r="D75" s="54"/>
      <c r="E75" s="53">
        <v>4</v>
      </c>
      <c r="F75" s="52" t="s">
        <v>161</v>
      </c>
      <c r="G75" s="58"/>
      <c r="H75" s="58"/>
      <c r="I75" s="69"/>
      <c r="J75" s="69"/>
      <c r="K75" s="69"/>
      <c r="L75" s="70"/>
      <c r="M75" s="54"/>
      <c r="N75" s="54"/>
      <c r="O75" s="54"/>
      <c r="P75" s="54"/>
      <c r="Q75" s="54"/>
      <c r="R75" s="54"/>
      <c r="S75" s="572"/>
      <c r="T75" s="572"/>
      <c r="U75" s="572"/>
      <c r="V75" s="572"/>
      <c r="W75" s="572"/>
      <c r="X75" s="572"/>
      <c r="Y75" s="572"/>
      <c r="Z75" s="572"/>
      <c r="AA75" s="572"/>
      <c r="AB75" s="572"/>
      <c r="AC75" s="572"/>
      <c r="AD75" s="572"/>
      <c r="AE75" s="572"/>
      <c r="AF75" s="572"/>
      <c r="AG75" s="572"/>
      <c r="AH75" s="572"/>
    </row>
    <row r="76" spans="2:34">
      <c r="B76" s="8"/>
      <c r="C76" s="399"/>
      <c r="D76" s="54"/>
      <c r="E76" s="53">
        <v>5</v>
      </c>
      <c r="F76" s="52" t="s">
        <v>162</v>
      </c>
      <c r="G76" s="58"/>
      <c r="H76" s="58"/>
      <c r="I76" s="69"/>
      <c r="J76" s="69"/>
      <c r="K76" s="69"/>
      <c r="L76" s="70"/>
      <c r="M76" s="54"/>
      <c r="N76" s="54"/>
      <c r="O76" s="54"/>
      <c r="P76" s="54"/>
      <c r="Q76" s="54"/>
      <c r="R76" s="54"/>
      <c r="S76" s="572"/>
      <c r="T76" s="572"/>
      <c r="U76" s="572"/>
      <c r="V76" s="572"/>
      <c r="W76" s="572"/>
      <c r="X76" s="572"/>
      <c r="Y76" s="572"/>
      <c r="Z76" s="572"/>
      <c r="AA76" s="572"/>
      <c r="AB76" s="572"/>
      <c r="AC76" s="572"/>
      <c r="AD76" s="572"/>
      <c r="AE76" s="572"/>
      <c r="AF76" s="572"/>
      <c r="AG76" s="572"/>
      <c r="AH76" s="572"/>
    </row>
    <row r="77" spans="2:34">
      <c r="B77" s="8"/>
      <c r="C77" s="399"/>
      <c r="D77" s="54"/>
      <c r="E77" s="53">
        <v>6</v>
      </c>
      <c r="F77" s="52" t="s">
        <v>163</v>
      </c>
      <c r="G77" s="58"/>
      <c r="H77" s="58"/>
      <c r="I77" s="69"/>
      <c r="J77" s="69"/>
      <c r="K77" s="69"/>
      <c r="L77" s="70"/>
      <c r="M77" s="54"/>
      <c r="N77" s="54"/>
      <c r="O77" s="54"/>
      <c r="P77" s="54"/>
      <c r="Q77" s="54"/>
      <c r="R77" s="54"/>
      <c r="S77" s="572"/>
      <c r="T77" s="572"/>
      <c r="U77" s="572"/>
      <c r="V77" s="572"/>
      <c r="W77" s="572"/>
      <c r="X77" s="572"/>
      <c r="Y77" s="572"/>
      <c r="Z77" s="572"/>
      <c r="AA77" s="572"/>
      <c r="AB77" s="572"/>
      <c r="AC77" s="572"/>
      <c r="AD77" s="572"/>
      <c r="AE77" s="572"/>
      <c r="AF77" s="572"/>
      <c r="AG77" s="572"/>
      <c r="AH77" s="572"/>
    </row>
    <row r="78" spans="2:34">
      <c r="B78" s="8"/>
      <c r="C78" s="399"/>
      <c r="D78" s="54"/>
      <c r="E78" s="53">
        <v>7</v>
      </c>
      <c r="F78" s="52" t="s">
        <v>164</v>
      </c>
      <c r="G78" s="58"/>
      <c r="H78" s="58"/>
      <c r="I78" s="69"/>
      <c r="J78" s="69"/>
      <c r="K78" s="69"/>
      <c r="L78" s="70"/>
      <c r="M78" s="54"/>
      <c r="N78" s="54"/>
      <c r="O78" s="54"/>
      <c r="P78" s="54"/>
      <c r="Q78" s="54"/>
      <c r="R78" s="54"/>
      <c r="S78" s="572"/>
      <c r="T78" s="572"/>
      <c r="U78" s="572"/>
      <c r="V78" s="572"/>
      <c r="W78" s="572"/>
      <c r="X78" s="572"/>
      <c r="Y78" s="572"/>
      <c r="Z78" s="572"/>
      <c r="AA78" s="572"/>
      <c r="AB78" s="572"/>
      <c r="AC78" s="572"/>
      <c r="AD78" s="572"/>
      <c r="AE78" s="572"/>
      <c r="AF78" s="572"/>
      <c r="AG78" s="572"/>
      <c r="AH78" s="572"/>
    </row>
    <row r="79" spans="2:34">
      <c r="B79" s="8"/>
      <c r="C79" s="399"/>
      <c r="D79" s="54"/>
      <c r="E79" s="53">
        <v>8</v>
      </c>
      <c r="F79" s="52" t="s">
        <v>165</v>
      </c>
      <c r="G79" s="58"/>
      <c r="H79" s="58"/>
      <c r="I79" s="58"/>
      <c r="J79" s="58"/>
      <c r="K79" s="58"/>
      <c r="L79" s="54"/>
      <c r="M79" s="54"/>
      <c r="N79" s="54"/>
      <c r="O79" s="54"/>
      <c r="P79" s="54"/>
      <c r="Q79" s="54"/>
      <c r="R79" s="54"/>
      <c r="S79" s="572"/>
      <c r="T79" s="572"/>
      <c r="U79" s="572"/>
      <c r="V79" s="572"/>
      <c r="W79" s="572"/>
      <c r="X79" s="572"/>
      <c r="Y79" s="572"/>
      <c r="Z79" s="572"/>
      <c r="AA79" s="572"/>
      <c r="AB79" s="572"/>
      <c r="AC79" s="572"/>
      <c r="AD79" s="572"/>
      <c r="AE79" s="572"/>
      <c r="AF79" s="572"/>
      <c r="AG79" s="572"/>
      <c r="AH79" s="572"/>
    </row>
    <row r="80" spans="2:34">
      <c r="B80" s="8"/>
      <c r="C80" s="399"/>
      <c r="D80" s="54"/>
      <c r="E80" s="53">
        <v>9</v>
      </c>
      <c r="F80" s="52" t="s">
        <v>166</v>
      </c>
      <c r="G80" s="58"/>
      <c r="H80" s="58"/>
      <c r="I80" s="58"/>
      <c r="J80" s="58"/>
      <c r="K80" s="58"/>
      <c r="L80" s="54"/>
      <c r="M80" s="54"/>
      <c r="N80" s="54"/>
      <c r="O80" s="54"/>
      <c r="P80" s="54"/>
      <c r="Q80" s="54"/>
      <c r="R80" s="54"/>
      <c r="S80" s="572"/>
      <c r="T80" s="572"/>
      <c r="U80" s="572"/>
      <c r="V80" s="572"/>
      <c r="W80" s="572"/>
      <c r="X80" s="572"/>
      <c r="Y80" s="572"/>
      <c r="Z80" s="572"/>
      <c r="AA80" s="572"/>
      <c r="AB80" s="572"/>
      <c r="AC80" s="572"/>
      <c r="AD80" s="572"/>
      <c r="AE80" s="572"/>
      <c r="AF80" s="572"/>
      <c r="AG80" s="572"/>
      <c r="AH80" s="572"/>
    </row>
    <row r="81" spans="2:34">
      <c r="B81" s="8"/>
      <c r="C81" s="399"/>
      <c r="D81" s="54"/>
      <c r="E81" s="53">
        <v>97</v>
      </c>
      <c r="F81" s="52" t="s">
        <v>117</v>
      </c>
      <c r="G81" s="58"/>
      <c r="H81" s="58"/>
      <c r="I81" s="58"/>
      <c r="J81" s="58"/>
      <c r="K81" s="58"/>
      <c r="L81" s="54"/>
      <c r="M81" s="54"/>
      <c r="N81" s="54"/>
      <c r="O81" s="54"/>
      <c r="P81" s="54"/>
      <c r="Q81" s="54"/>
      <c r="R81" s="54"/>
      <c r="S81" s="572"/>
      <c r="T81" s="572"/>
      <c r="U81" s="572"/>
      <c r="V81" s="572"/>
      <c r="W81" s="572"/>
      <c r="X81" s="572"/>
      <c r="Y81" s="572"/>
      <c r="Z81" s="572"/>
      <c r="AA81" s="572"/>
      <c r="AB81" s="572"/>
      <c r="AC81" s="572"/>
      <c r="AD81" s="572"/>
      <c r="AE81" s="572"/>
      <c r="AF81" s="572"/>
      <c r="AG81" s="572"/>
      <c r="AH81" s="572"/>
    </row>
    <row r="82" spans="2:34">
      <c r="B82" s="8"/>
      <c r="C82" s="399"/>
      <c r="D82" s="54"/>
      <c r="E82" s="53"/>
      <c r="F82" s="54"/>
      <c r="G82" s="54"/>
      <c r="H82" s="54"/>
      <c r="I82" s="54"/>
      <c r="J82" s="54"/>
      <c r="K82" s="54"/>
      <c r="L82" s="54"/>
      <c r="M82" s="54"/>
      <c r="N82" s="54"/>
      <c r="O82" s="54"/>
      <c r="P82" s="54"/>
      <c r="Q82" s="54"/>
      <c r="R82" s="54"/>
      <c r="S82" s="572"/>
      <c r="T82" s="572"/>
      <c r="U82" s="572"/>
      <c r="V82" s="572"/>
      <c r="W82" s="572"/>
      <c r="X82" s="572"/>
      <c r="Y82" s="572"/>
      <c r="Z82" s="572"/>
      <c r="AA82" s="572"/>
      <c r="AB82" s="572"/>
      <c r="AC82" s="572"/>
      <c r="AD82" s="572"/>
      <c r="AE82" s="572"/>
      <c r="AF82" s="572"/>
      <c r="AG82" s="572"/>
      <c r="AH82" s="572"/>
    </row>
    <row r="83" spans="2:34">
      <c r="B83" s="486"/>
      <c r="C83" s="399"/>
      <c r="D83" s="615" t="s">
        <v>167</v>
      </c>
      <c r="E83" s="615"/>
      <c r="F83" s="615"/>
      <c r="G83" s="615"/>
      <c r="H83" s="615"/>
      <c r="I83" s="615"/>
      <c r="J83" s="615"/>
      <c r="K83" s="615"/>
      <c r="L83" s="615"/>
      <c r="M83" s="615"/>
      <c r="N83" s="615"/>
      <c r="O83" s="615"/>
      <c r="P83" s="615"/>
      <c r="Q83" s="615"/>
      <c r="R83" s="615"/>
      <c r="S83" s="615"/>
      <c r="T83" s="615"/>
      <c r="U83" s="615"/>
      <c r="V83" s="615"/>
      <c r="W83" s="615"/>
      <c r="X83" s="572"/>
      <c r="Y83" s="572"/>
      <c r="Z83" s="572"/>
      <c r="AA83" s="572"/>
      <c r="AB83" s="572"/>
      <c r="AC83" s="572"/>
      <c r="AD83" s="572"/>
      <c r="AE83" s="572"/>
      <c r="AF83" s="572"/>
      <c r="AG83" s="572"/>
      <c r="AH83" s="572"/>
    </row>
    <row r="84" spans="2:34">
      <c r="B84" s="486"/>
      <c r="C84" s="488">
        <f>C71+0.01</f>
        <v>2.1199999999999974</v>
      </c>
      <c r="D84" s="597" t="s">
        <v>168</v>
      </c>
      <c r="E84" s="597"/>
      <c r="F84" s="597"/>
      <c r="G84" s="597"/>
      <c r="H84" s="54"/>
      <c r="I84" s="54"/>
      <c r="J84" s="54"/>
      <c r="K84" s="54"/>
      <c r="L84" s="54"/>
      <c r="M84" s="54"/>
      <c r="N84" s="54"/>
      <c r="O84" s="54"/>
      <c r="P84" s="54"/>
      <c r="Q84" s="54"/>
      <c r="R84" s="54"/>
      <c r="S84" s="572"/>
      <c r="T84" s="572"/>
      <c r="U84" s="572"/>
      <c r="V84" s="572"/>
      <c r="W84" s="572"/>
      <c r="X84" s="572"/>
      <c r="Y84" s="572"/>
      <c r="Z84" s="572"/>
      <c r="AA84" s="572"/>
      <c r="AB84" s="572"/>
      <c r="AC84" s="572"/>
      <c r="AD84" s="572"/>
      <c r="AE84" s="572"/>
      <c r="AF84" s="572"/>
      <c r="AG84" s="572"/>
      <c r="AH84" s="572"/>
    </row>
    <row r="85" spans="2:34">
      <c r="B85" s="8"/>
      <c r="C85" s="124"/>
      <c r="D85" s="572"/>
      <c r="E85" s="53" t="s">
        <v>119</v>
      </c>
      <c r="F85" s="71" t="s">
        <v>169</v>
      </c>
      <c r="G85" s="52"/>
      <c r="H85" s="52"/>
      <c r="I85" s="52"/>
      <c r="J85" s="52"/>
      <c r="K85" s="52"/>
      <c r="L85" s="52"/>
      <c r="M85" s="54"/>
      <c r="N85" s="54"/>
      <c r="O85" s="54"/>
      <c r="P85" s="54"/>
      <c r="Q85" s="54"/>
      <c r="R85" s="54"/>
      <c r="S85" s="572"/>
      <c r="T85" s="572"/>
      <c r="U85" s="572"/>
      <c r="V85" s="572"/>
      <c r="W85" s="572"/>
      <c r="X85" s="572"/>
      <c r="Y85" s="572"/>
      <c r="Z85" s="572"/>
      <c r="AA85" s="572"/>
      <c r="AB85" s="572"/>
      <c r="AC85" s="572"/>
      <c r="AD85" s="572"/>
      <c r="AE85" s="572"/>
      <c r="AF85" s="572"/>
      <c r="AG85" s="572"/>
      <c r="AH85" s="572"/>
    </row>
    <row r="86" spans="2:34">
      <c r="B86" s="8"/>
      <c r="C86" s="124"/>
      <c r="D86" s="563"/>
      <c r="F86" s="53">
        <v>1</v>
      </c>
      <c r="G86" s="52" t="s">
        <v>35</v>
      </c>
      <c r="H86" s="54"/>
      <c r="I86" s="54"/>
      <c r="J86" s="54"/>
      <c r="K86" s="54"/>
      <c r="L86" s="54"/>
      <c r="M86" s="54"/>
      <c r="N86" s="54"/>
      <c r="O86" s="54"/>
      <c r="P86" s="54"/>
      <c r="Q86" s="54"/>
      <c r="R86" s="54"/>
      <c r="S86" s="572"/>
      <c r="T86" s="572"/>
      <c r="U86" s="572"/>
      <c r="V86" s="572"/>
      <c r="W86" s="572"/>
      <c r="X86" s="572"/>
      <c r="Y86" s="572"/>
      <c r="Z86" s="572"/>
      <c r="AA86" s="572"/>
      <c r="AB86" s="572"/>
      <c r="AC86" s="572"/>
      <c r="AD86" s="572"/>
      <c r="AE86" s="572"/>
      <c r="AF86" s="572"/>
      <c r="AG86" s="572"/>
      <c r="AH86" s="572"/>
    </row>
    <row r="87" spans="2:34">
      <c r="B87" s="8"/>
      <c r="C87" s="124"/>
      <c r="D87" s="54"/>
      <c r="F87" s="53">
        <v>2</v>
      </c>
      <c r="G87" s="52" t="s">
        <v>36</v>
      </c>
      <c r="H87" s="54"/>
      <c r="I87" s="54"/>
      <c r="J87" s="54"/>
      <c r="K87" s="54"/>
      <c r="L87" s="56"/>
      <c r="M87" s="57"/>
      <c r="N87" s="54"/>
      <c r="O87" s="54"/>
      <c r="P87" s="54"/>
      <c r="Q87" s="54"/>
      <c r="R87" s="54"/>
      <c r="S87" s="572"/>
      <c r="T87" s="572"/>
      <c r="U87" s="572"/>
      <c r="V87" s="572"/>
      <c r="W87" s="572"/>
      <c r="X87" s="572"/>
      <c r="Y87" s="572"/>
      <c r="Z87" s="572"/>
      <c r="AA87" s="572"/>
      <c r="AB87" s="572"/>
      <c r="AC87" s="572"/>
      <c r="AD87" s="572"/>
      <c r="AE87" s="572"/>
      <c r="AF87" s="572"/>
      <c r="AG87" s="572"/>
      <c r="AH87" s="572"/>
    </row>
    <row r="88" spans="2:34">
      <c r="B88" s="8"/>
      <c r="C88" s="124"/>
      <c r="D88" s="572"/>
      <c r="E88" s="53" t="s">
        <v>121</v>
      </c>
      <c r="F88" s="52" t="s">
        <v>170</v>
      </c>
      <c r="G88" s="52"/>
      <c r="H88" s="52"/>
      <c r="I88" s="52"/>
      <c r="J88" s="52"/>
      <c r="K88" s="52"/>
      <c r="L88" s="52"/>
      <c r="M88" s="54"/>
      <c r="N88" s="54"/>
      <c r="O88" s="54"/>
      <c r="P88" s="54"/>
      <c r="Q88" s="54"/>
      <c r="R88" s="54"/>
      <c r="S88" s="572"/>
      <c r="T88" s="572"/>
      <c r="U88" s="572"/>
      <c r="V88" s="572"/>
      <c r="W88" s="572"/>
      <c r="X88" s="572"/>
      <c r="Y88" s="572"/>
      <c r="Z88" s="572"/>
      <c r="AA88" s="572"/>
      <c r="AB88" s="572"/>
      <c r="AC88" s="572"/>
      <c r="AD88" s="572"/>
      <c r="AE88" s="572"/>
      <c r="AF88" s="572"/>
      <c r="AG88" s="572"/>
      <c r="AH88" s="572"/>
    </row>
    <row r="89" spans="2:34">
      <c r="B89" s="8"/>
      <c r="C89" s="124"/>
      <c r="D89" s="563"/>
      <c r="F89" s="53">
        <v>1</v>
      </c>
      <c r="G89" s="52" t="s">
        <v>35</v>
      </c>
      <c r="H89" s="54"/>
      <c r="I89" s="54"/>
      <c r="J89" s="54"/>
      <c r="K89" s="54"/>
      <c r="L89" s="54"/>
      <c r="M89" s="54"/>
      <c r="N89" s="54"/>
      <c r="O89" s="54"/>
      <c r="P89" s="54"/>
      <c r="Q89" s="54"/>
      <c r="R89" s="54"/>
      <c r="S89" s="572"/>
      <c r="T89" s="572"/>
      <c r="U89" s="572"/>
      <c r="V89" s="572"/>
      <c r="W89" s="572"/>
      <c r="X89" s="572"/>
      <c r="Y89" s="572"/>
      <c r="Z89" s="572"/>
      <c r="AA89" s="572"/>
      <c r="AB89" s="572"/>
      <c r="AC89" s="572"/>
      <c r="AD89" s="572"/>
      <c r="AE89" s="572"/>
      <c r="AF89" s="572"/>
      <c r="AG89" s="572"/>
      <c r="AH89" s="572"/>
    </row>
    <row r="90" spans="2:34">
      <c r="B90" s="8"/>
      <c r="C90" s="124"/>
      <c r="D90" s="54"/>
      <c r="F90" s="53">
        <v>2</v>
      </c>
      <c r="G90" s="52" t="s">
        <v>36</v>
      </c>
      <c r="H90" s="54"/>
      <c r="I90" s="54"/>
      <c r="J90" s="54"/>
      <c r="K90" s="54"/>
      <c r="L90" s="56"/>
      <c r="M90" s="57"/>
      <c r="N90" s="54"/>
      <c r="O90" s="54"/>
      <c r="P90" s="54"/>
      <c r="Q90" s="54"/>
      <c r="R90" s="54"/>
      <c r="S90" s="572"/>
      <c r="T90" s="572"/>
      <c r="U90" s="572"/>
      <c r="V90" s="572"/>
      <c r="W90" s="572"/>
      <c r="X90" s="572"/>
      <c r="Y90" s="572"/>
      <c r="Z90" s="572"/>
      <c r="AA90" s="572"/>
      <c r="AB90" s="572"/>
      <c r="AC90" s="572"/>
      <c r="AD90" s="572"/>
      <c r="AE90" s="572"/>
      <c r="AF90" s="572"/>
      <c r="AG90" s="572"/>
      <c r="AH90" s="572"/>
    </row>
    <row r="91" spans="2:34">
      <c r="B91" s="8"/>
      <c r="C91" s="124"/>
      <c r="D91" s="572"/>
      <c r="E91" s="53" t="s">
        <v>123</v>
      </c>
      <c r="F91" s="52" t="s">
        <v>171</v>
      </c>
      <c r="G91" s="52"/>
      <c r="H91" s="52"/>
      <c r="I91" s="52"/>
      <c r="J91" s="52"/>
      <c r="K91" s="52"/>
      <c r="L91" s="52"/>
      <c r="M91" s="54"/>
      <c r="N91" s="54"/>
      <c r="O91" s="54"/>
      <c r="P91" s="54"/>
      <c r="Q91" s="54"/>
      <c r="R91" s="54"/>
      <c r="S91" s="572"/>
      <c r="T91" s="572"/>
      <c r="U91" s="572"/>
      <c r="V91" s="572"/>
      <c r="W91" s="572"/>
      <c r="X91" s="572"/>
      <c r="Y91" s="572"/>
      <c r="Z91" s="572"/>
      <c r="AA91" s="572"/>
      <c r="AB91" s="572"/>
      <c r="AC91" s="572"/>
      <c r="AD91" s="572"/>
      <c r="AE91" s="572"/>
      <c r="AF91" s="572"/>
      <c r="AG91" s="572"/>
      <c r="AH91" s="572"/>
    </row>
    <row r="92" spans="2:34">
      <c r="B92" s="8"/>
      <c r="C92" s="124"/>
      <c r="D92" s="563"/>
      <c r="F92" s="53">
        <v>1</v>
      </c>
      <c r="G92" s="52" t="s">
        <v>35</v>
      </c>
      <c r="H92" s="54"/>
      <c r="I92" s="54"/>
      <c r="J92" s="54"/>
      <c r="K92" s="54"/>
      <c r="L92" s="54"/>
      <c r="M92" s="54"/>
      <c r="N92" s="54"/>
      <c r="O92" s="54"/>
      <c r="P92" s="54"/>
      <c r="Q92" s="54"/>
      <c r="R92" s="54"/>
      <c r="S92" s="572"/>
      <c r="T92" s="572"/>
      <c r="U92" s="572"/>
      <c r="V92" s="572"/>
      <c r="W92" s="572"/>
      <c r="X92" s="572"/>
      <c r="Y92" s="572"/>
      <c r="Z92" s="572"/>
      <c r="AA92" s="572"/>
      <c r="AB92" s="572"/>
      <c r="AC92" s="572"/>
      <c r="AD92" s="572"/>
      <c r="AE92" s="572"/>
      <c r="AF92" s="572"/>
      <c r="AG92" s="572"/>
      <c r="AH92" s="572"/>
    </row>
    <row r="93" spans="2:34">
      <c r="B93" s="8"/>
      <c r="C93" s="124"/>
      <c r="D93" s="54"/>
      <c r="F93" s="53">
        <v>2</v>
      </c>
      <c r="G93" s="52" t="s">
        <v>36</v>
      </c>
      <c r="H93" s="54"/>
      <c r="I93" s="54"/>
      <c r="J93" s="54"/>
      <c r="K93" s="54"/>
      <c r="L93" s="56"/>
      <c r="M93" s="57"/>
      <c r="N93" s="54"/>
      <c r="O93" s="54"/>
      <c r="P93" s="54"/>
      <c r="Q93" s="54"/>
      <c r="R93" s="54"/>
      <c r="S93" s="572"/>
      <c r="T93" s="572"/>
      <c r="U93" s="572"/>
      <c r="V93" s="572"/>
      <c r="W93" s="572"/>
      <c r="X93" s="572"/>
      <c r="Y93" s="572"/>
      <c r="Z93" s="572"/>
      <c r="AA93" s="572"/>
      <c r="AB93" s="572"/>
      <c r="AC93" s="572"/>
      <c r="AD93" s="572"/>
      <c r="AE93" s="572"/>
      <c r="AF93" s="572"/>
      <c r="AG93" s="572"/>
      <c r="AH93" s="572"/>
    </row>
    <row r="94" spans="2:34">
      <c r="B94" s="8"/>
      <c r="C94" s="124"/>
      <c r="D94" s="572"/>
      <c r="E94" s="53" t="s">
        <v>125</v>
      </c>
      <c r="F94" s="52" t="s">
        <v>172</v>
      </c>
      <c r="G94" s="52"/>
      <c r="H94" s="52"/>
      <c r="I94" s="52"/>
      <c r="J94" s="52"/>
      <c r="K94" s="52"/>
      <c r="L94" s="52"/>
      <c r="M94" s="54"/>
      <c r="N94" s="54"/>
      <c r="O94" s="54"/>
      <c r="P94" s="54"/>
      <c r="Q94" s="54"/>
      <c r="R94" s="54"/>
      <c r="S94" s="572"/>
      <c r="T94" s="572"/>
      <c r="U94" s="572"/>
      <c r="V94" s="572"/>
      <c r="W94" s="572"/>
      <c r="X94" s="572"/>
      <c r="Y94" s="572"/>
      <c r="Z94" s="572"/>
      <c r="AA94" s="572"/>
      <c r="AB94" s="572"/>
      <c r="AC94" s="572"/>
      <c r="AD94" s="572"/>
      <c r="AE94" s="572"/>
      <c r="AF94" s="572"/>
      <c r="AG94" s="572"/>
      <c r="AH94" s="572"/>
    </row>
    <row r="95" spans="2:34">
      <c r="B95" s="8"/>
      <c r="C95" s="124"/>
      <c r="D95" s="563"/>
      <c r="F95" s="53">
        <v>1</v>
      </c>
      <c r="G95" s="52" t="s">
        <v>35</v>
      </c>
      <c r="H95" s="54"/>
      <c r="I95" s="54"/>
      <c r="J95" s="54"/>
      <c r="K95" s="54"/>
      <c r="L95" s="54"/>
      <c r="M95" s="54"/>
      <c r="N95" s="54"/>
      <c r="O95" s="54"/>
      <c r="P95" s="54"/>
      <c r="Q95" s="54"/>
      <c r="R95" s="54"/>
      <c r="S95" s="572"/>
      <c r="T95" s="572"/>
      <c r="U95" s="572"/>
      <c r="V95" s="572"/>
      <c r="W95" s="572"/>
      <c r="X95" s="572"/>
      <c r="Y95" s="572"/>
      <c r="Z95" s="572"/>
      <c r="AA95" s="572"/>
      <c r="AB95" s="572"/>
      <c r="AC95" s="572"/>
      <c r="AD95" s="572"/>
      <c r="AE95" s="572"/>
      <c r="AF95" s="572"/>
      <c r="AG95" s="572"/>
      <c r="AH95" s="572"/>
    </row>
    <row r="96" spans="2:34">
      <c r="B96" s="8"/>
      <c r="C96" s="124"/>
      <c r="D96" s="54"/>
      <c r="F96" s="53">
        <v>2</v>
      </c>
      <c r="G96" s="52" t="s">
        <v>36</v>
      </c>
      <c r="H96" s="54"/>
      <c r="I96" s="54"/>
      <c r="J96" s="54"/>
      <c r="K96" s="54"/>
      <c r="L96" s="56"/>
      <c r="M96" s="57"/>
      <c r="N96" s="54"/>
      <c r="O96" s="54"/>
      <c r="P96" s="54"/>
      <c r="Q96" s="54"/>
      <c r="R96" s="54"/>
      <c r="S96" s="572"/>
      <c r="T96" s="572"/>
      <c r="U96" s="572"/>
      <c r="V96" s="572"/>
      <c r="W96" s="572"/>
      <c r="X96" s="572"/>
      <c r="Y96" s="572"/>
      <c r="Z96" s="572"/>
      <c r="AA96" s="572"/>
      <c r="AB96" s="572"/>
      <c r="AC96" s="572"/>
      <c r="AD96" s="572"/>
      <c r="AE96" s="572"/>
      <c r="AF96" s="572"/>
      <c r="AG96" s="572"/>
      <c r="AH96" s="572"/>
    </row>
    <row r="97" spans="1:44">
      <c r="B97" s="8"/>
      <c r="C97" s="124"/>
      <c r="D97" s="572"/>
      <c r="E97" s="53" t="s">
        <v>127</v>
      </c>
      <c r="F97" s="52" t="s">
        <v>173</v>
      </c>
      <c r="G97" s="52"/>
      <c r="H97" s="52"/>
      <c r="I97" s="52"/>
      <c r="J97" s="52"/>
      <c r="K97" s="52"/>
      <c r="L97" s="52"/>
      <c r="M97" s="54"/>
      <c r="N97" s="54"/>
      <c r="O97" s="54"/>
      <c r="P97" s="54"/>
      <c r="Q97" s="54"/>
      <c r="R97" s="54"/>
      <c r="S97" s="572"/>
      <c r="T97" s="572"/>
      <c r="U97" s="572"/>
      <c r="V97" s="572"/>
      <c r="W97" s="572"/>
      <c r="X97" s="572"/>
      <c r="Y97" s="572"/>
      <c r="Z97" s="572"/>
      <c r="AA97" s="572"/>
      <c r="AB97" s="572"/>
      <c r="AC97" s="572"/>
      <c r="AD97" s="572"/>
      <c r="AE97" s="572"/>
      <c r="AF97" s="572"/>
      <c r="AG97" s="572"/>
      <c r="AH97" s="572"/>
    </row>
    <row r="98" spans="1:44">
      <c r="B98" s="8"/>
      <c r="C98" s="124"/>
      <c r="D98" s="563"/>
      <c r="F98" s="53">
        <v>1</v>
      </c>
      <c r="G98" s="52" t="s">
        <v>35</v>
      </c>
      <c r="H98" s="54"/>
      <c r="I98" s="54"/>
      <c r="J98" s="54"/>
      <c r="K98" s="54"/>
      <c r="L98" s="54"/>
      <c r="M98" s="54"/>
      <c r="N98" s="54"/>
      <c r="O98" s="54"/>
      <c r="P98" s="54"/>
      <c r="Q98" s="54"/>
      <c r="R98" s="54"/>
      <c r="S98" s="572"/>
      <c r="T98" s="572"/>
      <c r="U98" s="572"/>
      <c r="V98" s="572"/>
      <c r="W98" s="572"/>
      <c r="X98" s="572"/>
      <c r="Y98" s="572"/>
      <c r="Z98" s="572"/>
      <c r="AA98" s="572"/>
      <c r="AB98" s="572"/>
      <c r="AC98" s="572"/>
      <c r="AD98" s="572"/>
      <c r="AE98" s="572"/>
      <c r="AF98" s="572"/>
      <c r="AG98" s="572"/>
      <c r="AH98" s="572"/>
    </row>
    <row r="99" spans="1:44">
      <c r="B99" s="8"/>
      <c r="C99" s="124"/>
      <c r="D99" s="54"/>
      <c r="F99" s="53">
        <v>2</v>
      </c>
      <c r="G99" s="52" t="s">
        <v>36</v>
      </c>
      <c r="H99" s="54"/>
      <c r="I99" s="54"/>
      <c r="J99" s="54"/>
      <c r="K99" s="54"/>
      <c r="L99" s="56"/>
      <c r="M99" s="57"/>
      <c r="N99" s="54"/>
      <c r="O99" s="54"/>
      <c r="P99" s="54"/>
      <c r="Q99" s="54"/>
      <c r="R99" s="54"/>
      <c r="S99" s="572"/>
      <c r="T99" s="572"/>
      <c r="U99" s="572"/>
      <c r="V99" s="572"/>
      <c r="W99" s="572"/>
      <c r="X99" s="572"/>
      <c r="Y99" s="572"/>
      <c r="Z99" s="572"/>
      <c r="AA99" s="572"/>
      <c r="AB99" s="572"/>
      <c r="AC99" s="572"/>
      <c r="AD99" s="572"/>
      <c r="AE99" s="572"/>
      <c r="AF99" s="572"/>
      <c r="AG99" s="572"/>
      <c r="AH99" s="572"/>
    </row>
    <row r="100" spans="1:44">
      <c r="B100" s="8"/>
      <c r="C100" s="124"/>
      <c r="D100" s="54"/>
      <c r="E100" s="53"/>
      <c r="F100" s="53"/>
      <c r="G100" s="52"/>
      <c r="H100" s="54"/>
      <c r="I100" s="54"/>
      <c r="J100" s="54"/>
      <c r="K100" s="54"/>
      <c r="L100" s="56"/>
      <c r="M100" s="57"/>
      <c r="N100" s="54"/>
      <c r="O100" s="54"/>
      <c r="P100" s="54"/>
      <c r="Q100" s="54"/>
      <c r="R100" s="54"/>
      <c r="S100" s="572"/>
      <c r="T100" s="572"/>
      <c r="U100" s="572"/>
      <c r="V100" s="572"/>
      <c r="W100" s="572"/>
      <c r="X100" s="572"/>
      <c r="Y100" s="572"/>
      <c r="Z100" s="572"/>
      <c r="AA100" s="572"/>
      <c r="AB100" s="572"/>
      <c r="AC100" s="572"/>
      <c r="AD100" s="572"/>
      <c r="AE100" s="572"/>
      <c r="AF100" s="572"/>
      <c r="AG100" s="572"/>
      <c r="AH100" s="572"/>
    </row>
    <row r="101" spans="1:44">
      <c r="B101" s="8"/>
      <c r="C101" s="124"/>
      <c r="D101" s="572"/>
      <c r="E101" s="53"/>
      <c r="F101" s="71"/>
      <c r="G101" s="52"/>
      <c r="H101" s="52"/>
      <c r="I101" s="52"/>
      <c r="J101" s="52"/>
      <c r="K101" s="52"/>
      <c r="L101" s="52"/>
      <c r="M101" s="54"/>
      <c r="N101" s="54"/>
      <c r="O101" s="54"/>
      <c r="P101" s="54"/>
      <c r="Q101" s="54"/>
      <c r="R101" s="54"/>
      <c r="S101" s="572"/>
      <c r="T101" s="572"/>
      <c r="U101" s="572"/>
      <c r="V101" s="572"/>
      <c r="W101" s="572"/>
      <c r="X101" s="572"/>
      <c r="Y101" s="572"/>
      <c r="Z101" s="572"/>
      <c r="AA101" s="572"/>
      <c r="AB101" s="572"/>
      <c r="AC101" s="572"/>
      <c r="AD101" s="572"/>
      <c r="AE101" s="572"/>
      <c r="AF101" s="572"/>
      <c r="AG101" s="572"/>
      <c r="AH101" s="572"/>
    </row>
    <row r="102" spans="1:44" ht="15" customHeight="1">
      <c r="B102" s="486"/>
      <c r="C102" s="488">
        <f>C84+0.01</f>
        <v>2.1299999999999972</v>
      </c>
      <c r="D102" s="594" t="s">
        <v>174</v>
      </c>
      <c r="E102" s="594"/>
      <c r="F102" s="594"/>
      <c r="G102" s="594"/>
      <c r="H102" s="594"/>
      <c r="I102" s="594"/>
      <c r="J102" s="594"/>
      <c r="K102" s="594"/>
      <c r="L102" s="594"/>
      <c r="M102" s="594"/>
      <c r="N102" s="594"/>
      <c r="O102" s="594"/>
      <c r="P102" s="594"/>
      <c r="Q102" s="594"/>
      <c r="R102" s="594"/>
      <c r="S102" s="594"/>
      <c r="T102" s="594"/>
      <c r="U102" s="594"/>
      <c r="V102" s="594"/>
    </row>
    <row r="103" spans="1:44" ht="15" customHeight="1">
      <c r="C103" s="399"/>
      <c r="D103" s="594"/>
      <c r="E103" s="594"/>
      <c r="F103" s="594"/>
      <c r="G103" s="594"/>
      <c r="H103" s="594"/>
      <c r="I103" s="594"/>
      <c r="J103" s="594"/>
      <c r="K103" s="594"/>
      <c r="L103" s="594"/>
      <c r="M103" s="594"/>
      <c r="N103" s="594"/>
      <c r="O103" s="594"/>
      <c r="P103" s="594"/>
      <c r="Q103" s="594"/>
      <c r="R103" s="594"/>
      <c r="S103" s="594"/>
      <c r="T103" s="594"/>
      <c r="U103" s="594"/>
      <c r="V103" s="594"/>
    </row>
    <row r="104" spans="1:44" ht="15" customHeight="1">
      <c r="C104" s="399"/>
      <c r="D104" s="594"/>
      <c r="E104" s="594"/>
      <c r="F104" s="594"/>
      <c r="G104" s="594"/>
      <c r="H104" s="594"/>
      <c r="I104" s="594"/>
      <c r="J104" s="594"/>
      <c r="K104" s="594"/>
      <c r="L104" s="594"/>
      <c r="M104" s="594"/>
      <c r="N104" s="594"/>
      <c r="O104" s="594"/>
      <c r="P104" s="594"/>
      <c r="Q104" s="594"/>
      <c r="R104" s="594"/>
      <c r="S104" s="594"/>
      <c r="T104" s="594"/>
      <c r="U104" s="594"/>
      <c r="V104" s="594"/>
    </row>
    <row r="105" spans="1:44" ht="15" customHeight="1">
      <c r="A105" s="485"/>
      <c r="B105" s="483"/>
      <c r="C105" s="493"/>
      <c r="D105" s="474"/>
      <c r="E105" s="476">
        <v>1</v>
      </c>
      <c r="F105" s="477" t="s">
        <v>175</v>
      </c>
      <c r="G105" s="475"/>
      <c r="H105" s="475"/>
      <c r="I105" s="475"/>
      <c r="J105" s="475"/>
      <c r="K105" s="475"/>
      <c r="L105" s="474"/>
      <c r="M105" s="474"/>
      <c r="N105" s="474"/>
      <c r="O105" s="474"/>
      <c r="P105" s="474"/>
      <c r="Q105" s="474"/>
      <c r="R105" s="474"/>
      <c r="S105" s="474"/>
      <c r="T105" s="474"/>
      <c r="U105" s="474"/>
      <c r="V105" s="474"/>
      <c r="Z105" s="596"/>
      <c r="AA105" s="596"/>
      <c r="AB105" s="596"/>
      <c r="AC105" s="596"/>
      <c r="AD105" s="596"/>
      <c r="AE105" s="596"/>
      <c r="AF105" s="596"/>
      <c r="AG105" s="596"/>
      <c r="AH105" s="596"/>
      <c r="AI105" s="596"/>
      <c r="AJ105" s="596"/>
      <c r="AK105" s="596"/>
      <c r="AL105" s="596"/>
      <c r="AM105" s="596"/>
      <c r="AN105" s="596"/>
      <c r="AO105" s="596"/>
      <c r="AP105" s="596"/>
      <c r="AQ105" s="596"/>
      <c r="AR105" s="596"/>
    </row>
    <row r="106" spans="1:44" ht="15" customHeight="1">
      <c r="C106" s="399"/>
      <c r="D106" s="474"/>
      <c r="E106" s="476">
        <v>2</v>
      </c>
      <c r="F106" s="477" t="s">
        <v>176</v>
      </c>
      <c r="G106" s="475"/>
      <c r="H106" s="475"/>
      <c r="I106" s="475"/>
      <c r="J106" s="475"/>
      <c r="K106" s="475"/>
      <c r="L106" s="474"/>
      <c r="M106" s="474"/>
      <c r="N106" s="474"/>
      <c r="O106" s="474"/>
      <c r="P106" s="474"/>
      <c r="Q106" s="474"/>
      <c r="R106" s="474"/>
      <c r="S106" s="474"/>
      <c r="T106" s="474"/>
      <c r="U106" s="474"/>
      <c r="V106" s="474"/>
      <c r="Z106" s="596"/>
      <c r="AA106" s="596"/>
      <c r="AB106" s="596"/>
      <c r="AC106" s="596"/>
      <c r="AD106" s="596"/>
      <c r="AE106" s="596"/>
      <c r="AF106" s="596"/>
      <c r="AG106" s="596"/>
      <c r="AH106" s="596"/>
      <c r="AI106" s="596"/>
      <c r="AJ106" s="596"/>
      <c r="AK106" s="596"/>
      <c r="AL106" s="596"/>
      <c r="AM106" s="596"/>
      <c r="AN106" s="596"/>
      <c r="AO106" s="596"/>
      <c r="AP106" s="596"/>
      <c r="AQ106" s="596"/>
      <c r="AR106" s="596"/>
    </row>
    <row r="107" spans="1:44" ht="29.25" customHeight="1">
      <c r="C107" s="399"/>
      <c r="D107" s="474"/>
      <c r="E107" s="476">
        <v>3</v>
      </c>
      <c r="F107" s="477" t="s">
        <v>177</v>
      </c>
      <c r="G107" s="475"/>
      <c r="H107" s="475"/>
      <c r="I107" s="475"/>
      <c r="J107" s="475"/>
      <c r="K107" s="475"/>
      <c r="L107" s="474"/>
      <c r="M107" s="474"/>
      <c r="N107" s="474"/>
      <c r="O107" s="474"/>
      <c r="P107" s="474"/>
      <c r="Q107" s="474"/>
      <c r="R107" s="474"/>
      <c r="S107" s="474"/>
      <c r="T107" s="474"/>
      <c r="U107" s="474"/>
      <c r="V107" s="474"/>
      <c r="Z107" s="596"/>
      <c r="AA107" s="596"/>
      <c r="AB107" s="596"/>
      <c r="AC107" s="596"/>
      <c r="AD107" s="596"/>
      <c r="AE107" s="596"/>
      <c r="AF107" s="596"/>
      <c r="AG107" s="596"/>
      <c r="AH107" s="596"/>
      <c r="AI107" s="596"/>
      <c r="AJ107" s="596"/>
      <c r="AK107" s="596"/>
      <c r="AL107" s="596"/>
      <c r="AM107" s="596"/>
      <c r="AN107" s="596"/>
      <c r="AO107" s="596"/>
      <c r="AP107" s="596"/>
      <c r="AQ107" s="596"/>
      <c r="AR107" s="596"/>
    </row>
    <row r="108" spans="1:44" ht="15" customHeight="1">
      <c r="C108" s="68"/>
      <c r="D108" s="475"/>
      <c r="E108" s="476">
        <v>4</v>
      </c>
      <c r="F108" s="477" t="s">
        <v>178</v>
      </c>
      <c r="G108" s="475"/>
      <c r="H108" s="475"/>
      <c r="I108" s="475"/>
      <c r="J108" s="475"/>
      <c r="K108" s="475"/>
      <c r="L108" s="475"/>
      <c r="M108" s="475"/>
      <c r="N108" s="475"/>
      <c r="O108" s="475"/>
      <c r="P108" s="475"/>
      <c r="Q108" s="475"/>
      <c r="R108" s="475"/>
      <c r="S108" s="475"/>
      <c r="T108" s="475"/>
      <c r="U108" s="475"/>
      <c r="V108" s="475"/>
    </row>
    <row r="109" spans="1:44" ht="15" customHeight="1">
      <c r="C109" s="68"/>
      <c r="D109" s="475"/>
      <c r="E109" s="476"/>
      <c r="F109" s="477"/>
      <c r="G109" s="475"/>
      <c r="H109" s="475"/>
      <c r="I109" s="475"/>
      <c r="J109" s="475"/>
      <c r="K109" s="475"/>
      <c r="L109" s="475"/>
      <c r="M109" s="475"/>
      <c r="N109" s="475"/>
      <c r="O109" s="475"/>
      <c r="P109" s="475"/>
      <c r="Q109" s="475"/>
      <c r="R109" s="475"/>
      <c r="S109" s="475"/>
      <c r="T109" s="475"/>
      <c r="U109" s="475"/>
      <c r="V109" s="475"/>
    </row>
    <row r="110" spans="1:44" ht="15" customHeight="1">
      <c r="D110" s="475"/>
      <c r="E110" s="476"/>
      <c r="F110" s="477"/>
      <c r="G110" s="475"/>
      <c r="H110" s="475"/>
      <c r="I110" s="475"/>
      <c r="J110" s="475"/>
      <c r="K110" s="475"/>
      <c r="L110" s="475"/>
      <c r="M110" s="475"/>
      <c r="N110" s="475"/>
      <c r="O110" s="475"/>
      <c r="P110" s="475"/>
      <c r="Q110" s="475"/>
      <c r="R110" s="475"/>
      <c r="S110" s="475"/>
      <c r="T110" s="475"/>
      <c r="U110" s="475"/>
      <c r="V110" s="475"/>
    </row>
    <row r="111" spans="1:44" ht="15" customHeight="1">
      <c r="D111" s="475"/>
      <c r="E111" s="476"/>
      <c r="F111" s="477"/>
      <c r="G111" s="475"/>
      <c r="H111" s="475"/>
      <c r="I111" s="475"/>
      <c r="J111" s="475"/>
      <c r="K111" s="475"/>
      <c r="L111" s="475"/>
      <c r="M111" s="475"/>
      <c r="N111" s="475"/>
      <c r="O111" s="475"/>
      <c r="P111" s="475"/>
      <c r="Q111" s="475"/>
      <c r="R111" s="475"/>
      <c r="S111" s="475"/>
      <c r="T111" s="475"/>
      <c r="U111" s="475"/>
      <c r="V111" s="475"/>
    </row>
    <row r="112" spans="1:44">
      <c r="B112" s="486"/>
      <c r="D112" s="595"/>
      <c r="E112" s="595"/>
      <c r="F112" s="595"/>
      <c r="G112" s="595"/>
      <c r="H112" s="595"/>
      <c r="I112" s="595"/>
      <c r="J112" s="595"/>
      <c r="K112" s="595"/>
      <c r="L112" s="595"/>
      <c r="M112" s="595"/>
      <c r="N112" s="595"/>
      <c r="O112" s="595"/>
      <c r="P112" s="595"/>
      <c r="Q112" s="595"/>
      <c r="R112" s="595"/>
      <c r="S112" s="595"/>
      <c r="T112" s="595"/>
      <c r="U112" s="595"/>
    </row>
    <row r="113" spans="4:21">
      <c r="D113" s="595"/>
      <c r="E113" s="595"/>
      <c r="F113" s="595"/>
      <c r="G113" s="595"/>
      <c r="H113" s="595"/>
      <c r="I113" s="595"/>
      <c r="J113" s="595"/>
      <c r="K113" s="595"/>
      <c r="L113" s="595"/>
      <c r="M113" s="595"/>
      <c r="N113" s="595"/>
      <c r="O113" s="595"/>
      <c r="P113" s="595"/>
      <c r="Q113" s="595"/>
      <c r="R113" s="595"/>
      <c r="S113" s="595"/>
      <c r="T113" s="595"/>
      <c r="U113" s="595"/>
    </row>
    <row r="115" spans="4:21" ht="24" customHeight="1"/>
  </sheetData>
  <mergeCells count="15">
    <mergeCell ref="D102:V104"/>
    <mergeCell ref="D112:U113"/>
    <mergeCell ref="Z105:AR107"/>
    <mergeCell ref="D84:G84"/>
    <mergeCell ref="E15:P16"/>
    <mergeCell ref="R15:Z16"/>
    <mergeCell ref="AB15:AH15"/>
    <mergeCell ref="E18:N21"/>
    <mergeCell ref="E23:O24"/>
    <mergeCell ref="X23:Z24"/>
    <mergeCell ref="AA26:AH27"/>
    <mergeCell ref="E39:O39"/>
    <mergeCell ref="E40:O40"/>
    <mergeCell ref="E41:O41"/>
    <mergeCell ref="D83:W83"/>
  </mergeCells>
  <pageMargins left="0.23622047244094491" right="0.23622047244094491" top="0.74803149606299213" bottom="0.74803149606299213" header="0.31496062992125984" footer="0.31496062992125984"/>
  <pageSetup scale="65" orientation="portrait" r:id="rId1"/>
  <headerFooter>
    <oddFooter>&amp;L&amp;8&amp;F&amp;C&amp;8&amp;A&amp;R&amp;8&amp;P</oddFooter>
  </headerFooter>
  <rowBreaks count="1" manualBreakCount="1">
    <brk id="6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9.9978637043366805E-2"/>
  </sheetPr>
  <dimension ref="A1:AA172"/>
  <sheetViews>
    <sheetView showGridLines="0" topLeftCell="A167" zoomScale="150" zoomScaleNormal="150" zoomScaleSheetLayoutView="90" workbookViewId="0">
      <selection activeCell="A49" sqref="A49"/>
    </sheetView>
  </sheetViews>
  <sheetFormatPr defaultColWidth="4.28515625" defaultRowHeight="14.1" customHeight="1"/>
  <cols>
    <col min="1" max="1" width="7.28515625" style="72" customWidth="1"/>
    <col min="2" max="2" width="2.7109375" style="4" customWidth="1"/>
    <col min="3" max="3" width="4.7109375" style="61" customWidth="1"/>
    <col min="4" max="4" width="4.7109375" style="240" customWidth="1"/>
    <col min="5" max="5" width="4.7109375" style="425" customWidth="1"/>
    <col min="6" max="33" width="4.7109375" style="61" customWidth="1"/>
    <col min="34" max="16384" width="4.28515625" style="61"/>
  </cols>
  <sheetData>
    <row r="1" spans="1:21" ht="14.1" customHeight="1">
      <c r="B1" s="186">
        <v>3</v>
      </c>
      <c r="D1" s="188" t="str">
        <f>CONCATENATE("SECCIÓN ",B1,". INFORMACIÓN BÁSICA")</f>
        <v>SECCIÓN 3. INFORMACIÓN BÁSICA</v>
      </c>
      <c r="E1" s="549"/>
    </row>
    <row r="2" spans="1:21" ht="14.1" customHeight="1">
      <c r="D2" s="189"/>
      <c r="E2" s="549"/>
    </row>
    <row r="3" spans="1:21" ht="14.1" customHeight="1">
      <c r="B3" s="514"/>
      <c r="D3" s="487" t="s">
        <v>179</v>
      </c>
      <c r="E3" s="189"/>
      <c r="F3" s="189"/>
      <c r="G3" s="189"/>
      <c r="H3" s="189"/>
      <c r="I3" s="189"/>
      <c r="J3" s="189"/>
      <c r="K3" s="189"/>
      <c r="L3" s="189"/>
    </row>
    <row r="4" spans="1:21" ht="14.1" customHeight="1">
      <c r="C4" s="10">
        <f>+B1+0.01</f>
        <v>3.01</v>
      </c>
      <c r="D4" s="572" t="s">
        <v>180</v>
      </c>
      <c r="E4" s="572"/>
      <c r="F4" s="572"/>
      <c r="G4" s="572"/>
      <c r="H4" s="572"/>
      <c r="I4" s="572"/>
      <c r="J4" s="572"/>
      <c r="K4" s="572"/>
      <c r="L4" s="572"/>
      <c r="M4" s="572"/>
      <c r="N4" s="572"/>
      <c r="O4" s="572"/>
    </row>
    <row r="5" spans="1:21" ht="14.1" customHeight="1">
      <c r="C5" s="10"/>
      <c r="D5" s="544"/>
      <c r="E5" s="548">
        <v>1</v>
      </c>
      <c r="F5" s="563" t="s">
        <v>181</v>
      </c>
      <c r="H5" s="544"/>
      <c r="I5" s="544"/>
      <c r="J5" s="544"/>
      <c r="K5" s="544"/>
      <c r="L5" s="544"/>
    </row>
    <row r="6" spans="1:21" ht="14.1" customHeight="1">
      <c r="C6" s="10"/>
      <c r="D6" s="544"/>
      <c r="E6" s="548">
        <v>2</v>
      </c>
      <c r="F6" s="563" t="s">
        <v>182</v>
      </c>
      <c r="H6" s="544"/>
      <c r="I6" s="544"/>
      <c r="J6" s="544"/>
      <c r="K6" s="544"/>
      <c r="L6" s="544"/>
    </row>
    <row r="7" spans="1:21" ht="14.1" customHeight="1">
      <c r="C7" s="10"/>
      <c r="D7" s="544"/>
      <c r="E7" s="548">
        <v>3</v>
      </c>
      <c r="F7" s="563" t="s">
        <v>183</v>
      </c>
      <c r="H7" s="544"/>
      <c r="I7" s="544"/>
      <c r="J7" s="544"/>
      <c r="K7" s="544"/>
      <c r="L7" s="544"/>
    </row>
    <row r="8" spans="1:21" ht="14.1" customHeight="1">
      <c r="C8" s="10"/>
      <c r="D8" s="544"/>
      <c r="E8" s="548">
        <v>4</v>
      </c>
      <c r="F8" s="563" t="s">
        <v>184</v>
      </c>
      <c r="H8" s="544"/>
      <c r="I8" s="544"/>
      <c r="J8" s="544"/>
      <c r="K8" s="544"/>
      <c r="L8" s="544"/>
    </row>
    <row r="9" spans="1:21" ht="14.1" customHeight="1">
      <c r="C9" s="10"/>
      <c r="D9" s="544"/>
      <c r="E9" s="548">
        <v>5</v>
      </c>
      <c r="F9" s="563" t="s">
        <v>185</v>
      </c>
      <c r="H9" s="544"/>
      <c r="I9" s="544"/>
      <c r="J9" s="544"/>
      <c r="K9" s="544"/>
      <c r="L9" s="544"/>
    </row>
    <row r="10" spans="1:21" ht="14.1" customHeight="1">
      <c r="C10" s="10"/>
      <c r="D10" s="544"/>
      <c r="E10" s="548">
        <v>6</v>
      </c>
      <c r="F10" s="563" t="s">
        <v>186</v>
      </c>
      <c r="H10" s="544"/>
      <c r="I10" s="544"/>
      <c r="J10" s="544"/>
      <c r="K10" s="544"/>
      <c r="L10" s="544"/>
    </row>
    <row r="11" spans="1:21" ht="14.1" customHeight="1">
      <c r="C11" s="10"/>
      <c r="D11" s="544"/>
      <c r="E11" s="548">
        <v>7</v>
      </c>
      <c r="F11" s="563" t="s">
        <v>187</v>
      </c>
      <c r="H11" s="544"/>
      <c r="I11" s="544"/>
      <c r="J11" s="544"/>
      <c r="K11" s="544"/>
      <c r="L11" s="544"/>
    </row>
    <row r="12" spans="1:21" ht="14.1" customHeight="1">
      <c r="C12" s="10"/>
      <c r="D12" s="544"/>
      <c r="E12" s="548">
        <v>8</v>
      </c>
      <c r="F12" s="563" t="s">
        <v>188</v>
      </c>
      <c r="G12" s="544"/>
      <c r="H12" s="544"/>
      <c r="I12" s="544"/>
      <c r="J12" s="544"/>
      <c r="K12" s="544"/>
      <c r="L12" s="544"/>
    </row>
    <row r="13" spans="1:21" ht="14.1" customHeight="1">
      <c r="C13" s="10"/>
      <c r="D13" s="544"/>
      <c r="E13" s="548">
        <v>9</v>
      </c>
      <c r="F13" s="563" t="s">
        <v>189</v>
      </c>
      <c r="G13" s="544"/>
      <c r="H13" s="544"/>
      <c r="I13" s="544"/>
      <c r="J13" s="544"/>
      <c r="K13" s="544"/>
      <c r="L13" s="544"/>
    </row>
    <row r="14" spans="1:21" ht="14.1" customHeight="1">
      <c r="C14" s="10"/>
      <c r="D14" s="544"/>
      <c r="E14" s="548"/>
      <c r="F14" s="563"/>
      <c r="G14" s="544"/>
      <c r="H14" s="544"/>
      <c r="I14" s="544"/>
      <c r="J14" s="544"/>
      <c r="K14" s="544"/>
      <c r="L14" s="544"/>
    </row>
    <row r="15" spans="1:21" s="76" customFormat="1" ht="14.1" customHeight="1">
      <c r="A15" s="439"/>
      <c r="B15" s="440"/>
      <c r="C15" s="404">
        <f>+C4+0.01</f>
        <v>3.0199999999999996</v>
      </c>
      <c r="D15" s="75" t="s">
        <v>190</v>
      </c>
      <c r="E15" s="441"/>
      <c r="F15" s="442"/>
      <c r="G15" s="442"/>
      <c r="H15" s="442"/>
      <c r="I15" s="442"/>
      <c r="J15" s="442"/>
      <c r="K15" s="442"/>
      <c r="L15" s="442"/>
      <c r="M15" s="442"/>
      <c r="N15" s="442"/>
      <c r="O15" s="442"/>
      <c r="P15" s="442"/>
      <c r="Q15" s="442"/>
      <c r="R15" s="442"/>
      <c r="S15" s="442"/>
      <c r="T15" s="442"/>
      <c r="U15" s="442"/>
    </row>
    <row r="16" spans="1:21" ht="14.1" customHeight="1">
      <c r="C16" s="85"/>
      <c r="D16" s="572"/>
      <c r="E16" s="117">
        <v>1</v>
      </c>
      <c r="F16" s="191" t="s">
        <v>191</v>
      </c>
      <c r="G16" s="535"/>
      <c r="H16" s="535"/>
      <c r="I16" s="535"/>
      <c r="J16" s="535"/>
      <c r="K16" s="535"/>
      <c r="L16" s="535"/>
    </row>
    <row r="17" spans="2:21" ht="14.1" customHeight="1">
      <c r="C17" s="85"/>
      <c r="D17" s="572"/>
      <c r="E17" s="117">
        <f>E16+1</f>
        <v>2</v>
      </c>
      <c r="F17" s="191" t="s">
        <v>192</v>
      </c>
      <c r="G17" s="535"/>
      <c r="H17" s="535"/>
      <c r="I17" s="535"/>
      <c r="J17" s="535"/>
      <c r="K17" s="535"/>
      <c r="L17" s="535"/>
    </row>
    <row r="18" spans="2:21" ht="14.1" customHeight="1">
      <c r="B18" s="463"/>
      <c r="D18" s="572"/>
      <c r="E18" s="117">
        <f>E17+1</f>
        <v>3</v>
      </c>
      <c r="F18" s="192" t="s">
        <v>193</v>
      </c>
      <c r="G18" s="540"/>
      <c r="H18" s="76"/>
    </row>
    <row r="19" spans="2:21" ht="14.1" customHeight="1">
      <c r="D19" s="572"/>
      <c r="E19" s="117">
        <f>E18+1</f>
        <v>4</v>
      </c>
      <c r="F19" s="61" t="s">
        <v>194</v>
      </c>
      <c r="G19" s="535"/>
    </row>
    <row r="20" spans="2:21" ht="14.1" customHeight="1">
      <c r="D20" s="572"/>
      <c r="E20" s="117">
        <f>E19+1</f>
        <v>5</v>
      </c>
      <c r="F20" s="61" t="s">
        <v>195</v>
      </c>
      <c r="G20" s="535"/>
    </row>
    <row r="21" spans="2:21" ht="14.1" customHeight="1">
      <c r="D21" s="5"/>
      <c r="E21" s="549"/>
    </row>
    <row r="22" spans="2:21" ht="14.1" customHeight="1">
      <c r="B22" s="463"/>
      <c r="C22" s="404">
        <f>+C15+0.01</f>
        <v>3.0299999999999994</v>
      </c>
      <c r="D22" s="61" t="s">
        <v>196</v>
      </c>
      <c r="E22" s="549"/>
    </row>
    <row r="23" spans="2:21" ht="14.1" customHeight="1">
      <c r="B23" s="61"/>
      <c r="D23" s="78" t="s">
        <v>197</v>
      </c>
      <c r="E23" s="193"/>
      <c r="F23" s="194"/>
      <c r="G23" s="194"/>
      <c r="H23" s="194"/>
      <c r="J23" s="574" t="s">
        <v>198</v>
      </c>
      <c r="K23" s="574"/>
      <c r="L23" s="574"/>
      <c r="M23" s="574"/>
      <c r="N23" s="574"/>
      <c r="O23" s="574"/>
      <c r="P23" s="574"/>
      <c r="Q23" s="574"/>
      <c r="R23" s="574"/>
      <c r="S23" s="574"/>
      <c r="T23" s="574"/>
      <c r="U23" s="574"/>
    </row>
    <row r="24" spans="2:21" ht="14.1" customHeight="1">
      <c r="B24" s="72"/>
      <c r="D24" s="5"/>
      <c r="E24" s="549"/>
      <c r="F24" s="195"/>
      <c r="G24" s="196"/>
      <c r="J24" s="574"/>
      <c r="K24" s="574"/>
      <c r="L24" s="574"/>
      <c r="M24" s="574"/>
      <c r="N24" s="574"/>
      <c r="O24" s="574"/>
      <c r="P24" s="574"/>
      <c r="Q24" s="574"/>
      <c r="R24" s="574"/>
      <c r="S24" s="574"/>
      <c r="T24" s="574"/>
      <c r="U24" s="574"/>
    </row>
    <row r="25" spans="2:21" ht="14.1" customHeight="1">
      <c r="B25" s="72"/>
      <c r="D25" s="5"/>
      <c r="E25" s="549"/>
    </row>
    <row r="26" spans="2:21" ht="14.1" customHeight="1">
      <c r="B26" s="72"/>
      <c r="C26" s="85">
        <f>+C22+0.01</f>
        <v>3.0399999999999991</v>
      </c>
      <c r="D26" s="9" t="s">
        <v>199</v>
      </c>
      <c r="E26" s="549"/>
    </row>
    <row r="27" spans="2:21" ht="14.1" customHeight="1">
      <c r="D27" s="5"/>
      <c r="E27" s="548">
        <v>1</v>
      </c>
      <c r="F27" s="61" t="s">
        <v>200</v>
      </c>
    </row>
    <row r="28" spans="2:21" ht="14.1" customHeight="1">
      <c r="D28" s="5"/>
      <c r="E28" s="548">
        <v>2</v>
      </c>
      <c r="F28" s="61" t="s">
        <v>201</v>
      </c>
    </row>
    <row r="29" spans="2:21" ht="14.1" customHeight="1">
      <c r="B29" s="527"/>
      <c r="D29" s="5"/>
      <c r="E29" s="554"/>
      <c r="F29" s="31"/>
    </row>
    <row r="30" spans="2:21" ht="14.1" customHeight="1">
      <c r="D30" s="5"/>
      <c r="E30" s="549"/>
    </row>
    <row r="31" spans="2:21" ht="14.1" customHeight="1">
      <c r="C31" s="85"/>
      <c r="D31" s="197" t="s">
        <v>202</v>
      </c>
      <c r="E31" s="198"/>
      <c r="F31" s="567"/>
      <c r="G31" s="567"/>
      <c r="H31" s="567"/>
      <c r="I31" s="567"/>
      <c r="J31" s="567"/>
      <c r="K31" s="567"/>
      <c r="L31" s="567"/>
      <c r="M31" s="199"/>
      <c r="N31" s="199"/>
      <c r="O31" s="199"/>
      <c r="P31" s="199"/>
      <c r="Q31" s="199"/>
    </row>
    <row r="32" spans="2:21" ht="14.1" customHeight="1">
      <c r="D32" s="12" t="s">
        <v>203</v>
      </c>
      <c r="E32" s="117"/>
      <c r="F32" s="535"/>
      <c r="G32" s="535"/>
      <c r="H32" s="535"/>
      <c r="I32" s="535"/>
    </row>
    <row r="33" spans="3:17" ht="14.1" customHeight="1">
      <c r="C33" s="85">
        <f>+C26+0.01</f>
        <v>3.0499999999999989</v>
      </c>
      <c r="D33" s="572" t="s">
        <v>204</v>
      </c>
      <c r="E33" s="117"/>
      <c r="F33" s="535"/>
      <c r="G33" s="535"/>
      <c r="H33" s="535"/>
      <c r="I33" s="535"/>
    </row>
    <row r="34" spans="3:17" ht="14.1" customHeight="1">
      <c r="C34" s="85"/>
      <c r="D34" s="12" t="s">
        <v>60</v>
      </c>
      <c r="E34" s="117"/>
      <c r="F34" s="535"/>
      <c r="G34" s="535"/>
      <c r="H34" s="535"/>
      <c r="I34" s="535"/>
    </row>
    <row r="35" spans="3:17" ht="14.1" customHeight="1">
      <c r="C35" s="85"/>
      <c r="D35" s="572" t="s">
        <v>205</v>
      </c>
      <c r="E35" s="117"/>
      <c r="F35" s="535"/>
      <c r="G35" s="535"/>
      <c r="H35" s="535"/>
      <c r="I35" s="535"/>
    </row>
    <row r="36" spans="3:17" ht="14.1" customHeight="1">
      <c r="C36" s="85"/>
      <c r="D36" s="86" t="s">
        <v>206</v>
      </c>
      <c r="E36" s="193"/>
      <c r="F36" s="194"/>
      <c r="G36" s="194"/>
      <c r="H36" s="194"/>
      <c r="I36" s="194"/>
      <c r="J36" s="194"/>
      <c r="K36" s="194"/>
      <c r="L36" s="194"/>
      <c r="M36" s="194"/>
      <c r="N36" s="194"/>
      <c r="O36" s="194"/>
      <c r="P36" s="194"/>
      <c r="Q36" s="194"/>
    </row>
    <row r="37" spans="3:17" ht="14.1" customHeight="1">
      <c r="D37" s="619" t="s">
        <v>207</v>
      </c>
      <c r="E37" s="619"/>
      <c r="O37" s="117"/>
    </row>
    <row r="38" spans="3:17" ht="14.1" customHeight="1">
      <c r="D38" s="619" t="s">
        <v>208</v>
      </c>
      <c r="E38" s="619"/>
      <c r="O38" s="117"/>
    </row>
    <row r="39" spans="3:17" ht="14.1" customHeight="1">
      <c r="D39" s="619" t="s">
        <v>209</v>
      </c>
      <c r="E39" s="619"/>
      <c r="O39" s="117"/>
    </row>
    <row r="40" spans="3:17" ht="14.1" customHeight="1">
      <c r="D40" s="619" t="s">
        <v>210</v>
      </c>
      <c r="E40" s="619"/>
      <c r="O40" s="117"/>
    </row>
    <row r="41" spans="3:17" ht="14.1" customHeight="1">
      <c r="D41" s="619" t="s">
        <v>211</v>
      </c>
      <c r="E41" s="619"/>
      <c r="O41" s="117"/>
    </row>
    <row r="42" spans="3:17" ht="14.1" customHeight="1">
      <c r="D42" s="61"/>
      <c r="E42" s="549"/>
    </row>
    <row r="43" spans="3:17" ht="14.1" customHeight="1">
      <c r="C43" s="85"/>
      <c r="D43" s="197" t="s">
        <v>212</v>
      </c>
      <c r="E43" s="198"/>
      <c r="F43" s="567"/>
      <c r="G43" s="567"/>
      <c r="H43" s="567"/>
      <c r="I43" s="567"/>
      <c r="J43" s="567"/>
      <c r="K43" s="567"/>
      <c r="L43" s="567"/>
      <c r="M43" s="199"/>
      <c r="N43" s="199"/>
      <c r="O43" s="199"/>
      <c r="P43" s="199"/>
      <c r="Q43" s="199"/>
    </row>
    <row r="44" spans="3:17" ht="14.1" customHeight="1">
      <c r="D44" s="12" t="s">
        <v>203</v>
      </c>
      <c r="E44" s="117"/>
      <c r="F44" s="535"/>
      <c r="G44" s="535"/>
      <c r="H44" s="535"/>
      <c r="I44" s="535"/>
    </row>
    <row r="45" spans="3:17" ht="14.1" customHeight="1">
      <c r="C45" s="85">
        <f>+C33+0.01</f>
        <v>3.0599999999999987</v>
      </c>
      <c r="D45" s="572" t="s">
        <v>213</v>
      </c>
      <c r="E45" s="117"/>
      <c r="F45" s="535"/>
      <c r="G45" s="535"/>
      <c r="H45" s="535"/>
      <c r="I45" s="535"/>
    </row>
    <row r="46" spans="3:17" ht="14.1" customHeight="1">
      <c r="C46" s="85"/>
      <c r="D46" s="12" t="s">
        <v>60</v>
      </c>
      <c r="E46" s="117"/>
      <c r="F46" s="535"/>
      <c r="G46" s="535"/>
      <c r="H46" s="535"/>
      <c r="I46" s="535"/>
    </row>
    <row r="47" spans="3:17" ht="14.1" customHeight="1">
      <c r="C47" s="85"/>
      <c r="D47" s="572" t="s">
        <v>214</v>
      </c>
      <c r="E47" s="117"/>
      <c r="F47" s="535"/>
      <c r="G47" s="535"/>
      <c r="H47" s="535"/>
      <c r="I47" s="535"/>
    </row>
    <row r="48" spans="3:17" ht="14.1" customHeight="1">
      <c r="C48" s="85"/>
      <c r="D48" s="86" t="str">
        <f>CONCATENATE("CATI: UTILIZAR LISTAS PRE CREADAS DEPENDIENDO DEL PAIS Y SELECCION EN ", C33)</f>
        <v>CATI: UTILIZAR LISTAS PRE CREADAS DEPENDIENDO DEL PAIS Y SELECCION EN 3.05</v>
      </c>
      <c r="E48" s="86"/>
      <c r="F48" s="86"/>
      <c r="G48" s="86"/>
      <c r="H48" s="86"/>
      <c r="I48" s="86"/>
      <c r="J48" s="86"/>
      <c r="K48" s="86"/>
      <c r="L48" s="86"/>
      <c r="M48" s="86"/>
      <c r="N48" s="86"/>
      <c r="O48" s="86"/>
      <c r="P48" s="86"/>
      <c r="Q48" s="86"/>
    </row>
    <row r="49" spans="3:17" ht="14.1" customHeight="1">
      <c r="D49" s="619" t="s">
        <v>207</v>
      </c>
      <c r="E49" s="619"/>
      <c r="O49" s="117"/>
    </row>
    <row r="50" spans="3:17" ht="14.1" customHeight="1">
      <c r="D50" s="619" t="s">
        <v>208</v>
      </c>
      <c r="E50" s="619"/>
      <c r="O50" s="117"/>
    </row>
    <row r="51" spans="3:17" ht="14.1" customHeight="1">
      <c r="D51" s="619" t="s">
        <v>209</v>
      </c>
      <c r="E51" s="619"/>
      <c r="O51" s="117"/>
    </row>
    <row r="52" spans="3:17" ht="14.1" customHeight="1">
      <c r="D52" s="619" t="s">
        <v>210</v>
      </c>
      <c r="E52" s="619"/>
      <c r="O52" s="117"/>
    </row>
    <row r="53" spans="3:17" ht="14.1" customHeight="1">
      <c r="D53" s="619" t="s">
        <v>211</v>
      </c>
      <c r="E53" s="619"/>
      <c r="O53" s="117"/>
    </row>
    <row r="54" spans="3:17" ht="14.1" customHeight="1">
      <c r="D54" s="619"/>
      <c r="E54" s="619"/>
    </row>
    <row r="55" spans="3:17" ht="14.1" customHeight="1">
      <c r="C55" s="85"/>
      <c r="D55" s="201" t="s">
        <v>215</v>
      </c>
      <c r="E55" s="202"/>
      <c r="F55" s="203"/>
      <c r="G55" s="203"/>
      <c r="H55" s="203"/>
      <c r="I55" s="203"/>
      <c r="J55" s="203"/>
      <c r="K55" s="203"/>
      <c r="L55" s="203"/>
      <c r="M55" s="82"/>
      <c r="N55" s="82"/>
      <c r="O55" s="82"/>
      <c r="P55" s="82"/>
      <c r="Q55" s="82"/>
    </row>
    <row r="56" spans="3:17" ht="14.1" customHeight="1">
      <c r="D56" s="12" t="s">
        <v>203</v>
      </c>
      <c r="E56" s="117"/>
      <c r="F56" s="535"/>
      <c r="G56" s="535"/>
      <c r="H56" s="535"/>
      <c r="I56" s="535"/>
    </row>
    <row r="57" spans="3:17" ht="14.1" customHeight="1">
      <c r="C57" s="85">
        <f>+C45+0.01</f>
        <v>3.0699999999999985</v>
      </c>
      <c r="D57" s="572" t="s">
        <v>216</v>
      </c>
      <c r="E57" s="117"/>
      <c r="F57" s="535"/>
      <c r="G57" s="535"/>
      <c r="H57" s="535"/>
      <c r="I57" s="535"/>
    </row>
    <row r="58" spans="3:17" ht="14.1" customHeight="1">
      <c r="D58" s="12" t="s">
        <v>217</v>
      </c>
      <c r="E58" s="117"/>
      <c r="F58" s="535"/>
      <c r="G58" s="535"/>
      <c r="H58" s="535"/>
      <c r="I58" s="535"/>
    </row>
    <row r="59" spans="3:17" ht="14.1" customHeight="1">
      <c r="C59" s="85"/>
      <c r="D59" s="86" t="str">
        <f>CONCATENATE("CATI: UTILIZAR LISTAS PRE CREADAS DEPENDIENDO DEL PAIS Y SELECCION EN ", C45)</f>
        <v>CATI: UTILIZAR LISTAS PRE CREADAS DEPENDIENDO DEL PAIS Y SELECCION EN 3.06</v>
      </c>
      <c r="E59" s="86"/>
      <c r="F59" s="86"/>
      <c r="G59" s="86"/>
      <c r="H59" s="86"/>
      <c r="I59" s="86"/>
      <c r="J59" s="86"/>
      <c r="K59" s="86"/>
      <c r="L59" s="86"/>
      <c r="M59" s="86"/>
      <c r="N59" s="86"/>
      <c r="O59" s="86"/>
      <c r="P59" s="86"/>
      <c r="Q59" s="86"/>
    </row>
    <row r="60" spans="3:17" ht="14.1" customHeight="1">
      <c r="D60" s="619" t="s">
        <v>207</v>
      </c>
      <c r="E60" s="619"/>
      <c r="O60" s="117"/>
    </row>
    <row r="61" spans="3:17" ht="14.1" customHeight="1">
      <c r="D61" s="619" t="s">
        <v>208</v>
      </c>
      <c r="E61" s="619"/>
      <c r="O61" s="117"/>
    </row>
    <row r="62" spans="3:17" ht="14.1" customHeight="1">
      <c r="D62" s="619" t="s">
        <v>209</v>
      </c>
      <c r="E62" s="619"/>
      <c r="O62" s="117"/>
    </row>
    <row r="63" spans="3:17" ht="14.1" customHeight="1">
      <c r="D63" s="619" t="s">
        <v>210</v>
      </c>
      <c r="E63" s="619"/>
      <c r="O63" s="117"/>
    </row>
    <row r="64" spans="3:17" ht="14.1" customHeight="1">
      <c r="D64" s="619" t="s">
        <v>211</v>
      </c>
      <c r="E64" s="619"/>
      <c r="O64" s="117"/>
    </row>
    <row r="65" spans="2:27" ht="14.1" customHeight="1">
      <c r="D65" s="619"/>
      <c r="E65" s="619"/>
      <c r="O65" s="117"/>
    </row>
    <row r="66" spans="2:27" ht="14.1" customHeight="1">
      <c r="C66" s="204">
        <f>C57+0.01</f>
        <v>3.0799999999999983</v>
      </c>
      <c r="D66" s="61" t="s">
        <v>218</v>
      </c>
      <c r="E66" s="117"/>
      <c r="F66" s="541"/>
      <c r="G66" s="541"/>
      <c r="H66" s="541"/>
      <c r="I66" s="541"/>
      <c r="J66" s="541"/>
      <c r="K66" s="541"/>
      <c r="L66" s="541"/>
      <c r="M66" s="541"/>
      <c r="N66" s="541"/>
      <c r="O66" s="541"/>
      <c r="P66" s="541"/>
      <c r="Q66" s="541"/>
      <c r="R66" s="541"/>
      <c r="S66" s="541"/>
      <c r="T66" s="541"/>
      <c r="U66" s="541"/>
      <c r="V66" s="541"/>
      <c r="W66" s="541"/>
      <c r="X66" s="541"/>
      <c r="Y66" s="541"/>
      <c r="Z66" s="541"/>
      <c r="AA66" s="541"/>
    </row>
    <row r="67" spans="2:27" ht="14.1" customHeight="1">
      <c r="C67" s="205"/>
      <c r="D67" s="541"/>
      <c r="E67" s="117">
        <v>1</v>
      </c>
      <c r="F67" s="191" t="s">
        <v>219</v>
      </c>
      <c r="H67" s="541"/>
      <c r="I67" s="541"/>
      <c r="J67" s="541"/>
      <c r="K67" s="541"/>
      <c r="L67" s="541"/>
      <c r="M67" s="541"/>
      <c r="N67" s="541"/>
      <c r="O67" s="541"/>
      <c r="P67" s="541"/>
      <c r="Q67" s="541"/>
      <c r="R67" s="541"/>
      <c r="S67" s="541"/>
      <c r="T67" s="541"/>
      <c r="U67" s="541"/>
      <c r="V67" s="541"/>
      <c r="W67" s="541"/>
      <c r="X67" s="541"/>
      <c r="Y67" s="541"/>
      <c r="Z67" s="541"/>
      <c r="AA67" s="541"/>
    </row>
    <row r="68" spans="2:27" ht="13.35" customHeight="1">
      <c r="C68" s="205"/>
      <c r="D68" s="541"/>
      <c r="E68" s="117">
        <v>2</v>
      </c>
      <c r="F68" s="191" t="s">
        <v>220</v>
      </c>
      <c r="H68" s="541"/>
      <c r="I68" s="541"/>
      <c r="J68" s="541"/>
      <c r="K68" s="541"/>
      <c r="L68" s="541"/>
      <c r="M68" s="541"/>
      <c r="N68" s="541"/>
      <c r="O68" s="541"/>
      <c r="P68" s="541"/>
      <c r="Q68" s="541"/>
      <c r="R68" s="541"/>
      <c r="S68" s="541"/>
      <c r="T68" s="541"/>
      <c r="U68" s="541"/>
      <c r="V68" s="541"/>
      <c r="W68" s="541"/>
      <c r="X68" s="541"/>
      <c r="Y68" s="541"/>
      <c r="Z68" s="541"/>
      <c r="AA68" s="541"/>
    </row>
    <row r="69" spans="2:27" ht="14.1" customHeight="1">
      <c r="C69" s="205"/>
      <c r="D69" s="541"/>
      <c r="E69" s="117"/>
      <c r="F69" s="541"/>
      <c r="G69" s="541"/>
      <c r="H69" s="541"/>
      <c r="I69" s="541"/>
      <c r="J69" s="541"/>
      <c r="K69" s="541"/>
      <c r="L69" s="541"/>
      <c r="M69" s="541"/>
      <c r="N69" s="541"/>
      <c r="O69" s="541"/>
      <c r="P69" s="541"/>
      <c r="Q69" s="541"/>
      <c r="R69" s="541"/>
      <c r="S69" s="541"/>
      <c r="T69" s="541"/>
      <c r="U69" s="541"/>
      <c r="V69" s="541"/>
      <c r="W69" s="541"/>
      <c r="X69" s="541"/>
      <c r="Y69" s="541"/>
      <c r="Z69" s="541"/>
      <c r="AA69" s="541"/>
    </row>
    <row r="70" spans="2:27" ht="13.5" customHeight="1">
      <c r="C70" s="541"/>
      <c r="D70" s="201" t="s">
        <v>221</v>
      </c>
      <c r="E70" s="206"/>
      <c r="F70" s="206"/>
      <c r="G70" s="206"/>
      <c r="H70" s="206"/>
      <c r="I70" s="206"/>
      <c r="J70" s="206"/>
      <c r="K70" s="541"/>
      <c r="L70" s="541"/>
      <c r="M70" s="541"/>
      <c r="N70" s="541"/>
      <c r="O70" s="541"/>
      <c r="P70" s="541"/>
      <c r="Q70" s="541"/>
      <c r="R70" s="541"/>
      <c r="S70" s="541"/>
      <c r="T70" s="541"/>
      <c r="U70" s="541"/>
      <c r="V70" s="541"/>
      <c r="W70" s="541"/>
      <c r="X70" s="541"/>
      <c r="Y70" s="541"/>
      <c r="Z70" s="541"/>
      <c r="AA70" s="541"/>
    </row>
    <row r="71" spans="2:27" ht="14.1" customHeight="1">
      <c r="B71" s="463"/>
      <c r="C71" s="72"/>
      <c r="D71" s="61" t="s">
        <v>222</v>
      </c>
      <c r="E71" s="72"/>
      <c r="F71" s="72"/>
      <c r="G71" s="72"/>
      <c r="H71" s="72"/>
      <c r="I71" s="72"/>
      <c r="J71" s="72"/>
      <c r="K71" s="72"/>
      <c r="L71" s="72"/>
      <c r="M71" s="72"/>
      <c r="N71" s="72"/>
      <c r="O71" s="72"/>
      <c r="P71" s="72"/>
      <c r="Q71" s="72"/>
      <c r="R71" s="72"/>
      <c r="S71" s="72"/>
      <c r="T71" s="72"/>
      <c r="U71" s="72"/>
      <c r="V71" s="541"/>
      <c r="W71" s="541"/>
      <c r="X71" s="541"/>
      <c r="Y71" s="541"/>
      <c r="Z71" s="541"/>
      <c r="AA71" s="541"/>
    </row>
    <row r="72" spans="2:27" ht="14.1" customHeight="1">
      <c r="C72" s="207">
        <f>C66+0.01</f>
        <v>3.0899999999999981</v>
      </c>
      <c r="D72" s="572" t="s">
        <v>223</v>
      </c>
      <c r="E72" s="548"/>
      <c r="F72" s="541"/>
      <c r="G72" s="541"/>
      <c r="H72" s="541"/>
      <c r="I72" s="541"/>
      <c r="J72" s="541"/>
      <c r="K72" s="541"/>
      <c r="L72" s="541"/>
      <c r="M72" s="541"/>
      <c r="N72" s="541"/>
      <c r="O72" s="541"/>
      <c r="P72" s="541"/>
      <c r="Q72" s="541"/>
      <c r="R72" s="541"/>
      <c r="S72" s="541"/>
      <c r="T72" s="541"/>
      <c r="U72" s="541"/>
      <c r="V72" s="122"/>
      <c r="W72" s="541"/>
      <c r="X72" s="541"/>
      <c r="Y72" s="541"/>
      <c r="Z72" s="541"/>
      <c r="AA72" s="541"/>
    </row>
    <row r="73" spans="2:27" ht="14.1" customHeight="1">
      <c r="C73" s="558"/>
      <c r="D73" s="208" t="s">
        <v>224</v>
      </c>
      <c r="E73" s="209"/>
      <c r="F73" s="210"/>
      <c r="G73" s="538"/>
      <c r="H73" s="538"/>
      <c r="I73" s="541"/>
      <c r="J73" s="541"/>
      <c r="K73" s="541"/>
      <c r="L73" s="541"/>
      <c r="M73" s="541"/>
      <c r="N73" s="541"/>
      <c r="O73" s="541"/>
      <c r="P73" s="541"/>
      <c r="Q73" s="541"/>
      <c r="R73" s="541"/>
      <c r="S73" s="541"/>
      <c r="T73" s="541"/>
      <c r="U73" s="541"/>
      <c r="V73" s="541"/>
      <c r="W73" s="541"/>
      <c r="X73" s="541"/>
      <c r="Y73" s="541"/>
      <c r="Z73" s="541"/>
      <c r="AA73" s="541"/>
    </row>
    <row r="74" spans="2:27" ht="14.1" customHeight="1">
      <c r="C74" s="558"/>
      <c r="D74" s="208"/>
      <c r="E74" s="211">
        <v>59101</v>
      </c>
      <c r="F74" s="212" t="s">
        <v>225</v>
      </c>
      <c r="G74" s="541"/>
      <c r="H74" s="541"/>
      <c r="I74" s="541"/>
      <c r="J74" s="541"/>
      <c r="K74" s="541"/>
      <c r="L74" s="541"/>
      <c r="M74" s="213"/>
      <c r="N74" s="616" t="s">
        <v>226</v>
      </c>
      <c r="O74" s="574"/>
      <c r="P74" s="574"/>
      <c r="Q74" s="574"/>
      <c r="R74" s="574"/>
      <c r="S74" s="541"/>
      <c r="T74" s="541"/>
      <c r="U74" s="541"/>
      <c r="V74" s="541"/>
      <c r="W74" s="541"/>
      <c r="X74" s="541"/>
      <c r="Y74" s="541"/>
      <c r="Z74" s="541"/>
      <c r="AA74" s="541"/>
    </row>
    <row r="75" spans="2:27" ht="14.1" customHeight="1">
      <c r="C75" s="558"/>
      <c r="D75" s="208"/>
      <c r="E75" s="211">
        <f t="shared" ref="E75:E89" si="0">E74+1</f>
        <v>59102</v>
      </c>
      <c r="F75" s="212" t="s">
        <v>227</v>
      </c>
      <c r="G75" s="538"/>
      <c r="H75" s="538"/>
      <c r="I75" s="541"/>
      <c r="J75" s="541"/>
      <c r="K75" s="541"/>
      <c r="L75" s="541"/>
      <c r="M75" s="213"/>
      <c r="N75" s="616" t="s">
        <v>228</v>
      </c>
      <c r="O75" s="574"/>
      <c r="P75" s="574"/>
      <c r="Q75" s="574"/>
      <c r="R75" s="574"/>
      <c r="S75" s="541"/>
      <c r="T75" s="541"/>
      <c r="U75" s="541"/>
      <c r="V75" s="541"/>
      <c r="W75" s="541"/>
      <c r="X75" s="541"/>
      <c r="Y75" s="541"/>
      <c r="Z75" s="541"/>
      <c r="AA75" s="541"/>
    </row>
    <row r="76" spans="2:27" ht="14.1" customHeight="1">
      <c r="C76" s="558"/>
      <c r="D76" s="208"/>
      <c r="E76" s="211">
        <f t="shared" si="0"/>
        <v>59103</v>
      </c>
      <c r="F76" s="212" t="s">
        <v>229</v>
      </c>
      <c r="G76" s="538"/>
      <c r="H76" s="538"/>
      <c r="I76" s="541"/>
      <c r="J76" s="541"/>
      <c r="K76" s="541"/>
      <c r="L76" s="541"/>
      <c r="M76" s="213"/>
      <c r="N76" s="616" t="s">
        <v>230</v>
      </c>
      <c r="O76" s="574"/>
      <c r="P76" s="574"/>
      <c r="Q76" s="574"/>
      <c r="R76" s="574"/>
      <c r="S76" s="541"/>
      <c r="T76" s="541"/>
      <c r="U76" s="541"/>
      <c r="V76" s="541"/>
      <c r="W76" s="541"/>
      <c r="X76" s="541"/>
      <c r="Y76" s="541"/>
      <c r="Z76" s="541"/>
      <c r="AA76" s="541"/>
    </row>
    <row r="77" spans="2:27" ht="14.1" customHeight="1">
      <c r="C77" s="558"/>
      <c r="D77" s="208"/>
      <c r="E77" s="211">
        <f t="shared" si="0"/>
        <v>59104</v>
      </c>
      <c r="F77" s="212" t="s">
        <v>231</v>
      </c>
      <c r="G77" s="538"/>
      <c r="H77" s="538"/>
      <c r="I77" s="541"/>
      <c r="J77" s="541"/>
      <c r="K77" s="541"/>
      <c r="L77" s="541"/>
      <c r="M77" s="213"/>
      <c r="N77" s="616" t="s">
        <v>232</v>
      </c>
      <c r="O77" s="574"/>
      <c r="P77" s="574"/>
      <c r="Q77" s="574"/>
      <c r="R77" s="574"/>
      <c r="S77" s="541"/>
      <c r="T77" s="541"/>
      <c r="U77" s="541"/>
      <c r="V77" s="541"/>
      <c r="W77" s="541"/>
      <c r="X77" s="541"/>
      <c r="Y77" s="541"/>
      <c r="Z77" s="541"/>
      <c r="AA77" s="541"/>
    </row>
    <row r="78" spans="2:27" ht="14.1" customHeight="1">
      <c r="C78" s="558"/>
      <c r="D78" s="208"/>
      <c r="E78" s="211">
        <f t="shared" si="0"/>
        <v>59105</v>
      </c>
      <c r="F78" s="212" t="s">
        <v>233</v>
      </c>
      <c r="G78" s="538"/>
      <c r="H78" s="538"/>
      <c r="I78" s="541"/>
      <c r="J78" s="541"/>
      <c r="K78" s="541"/>
      <c r="L78" s="541"/>
      <c r="M78" s="213"/>
      <c r="N78" s="616" t="s">
        <v>234</v>
      </c>
      <c r="O78" s="574"/>
      <c r="P78" s="574"/>
      <c r="Q78" s="574"/>
      <c r="R78" s="574"/>
      <c r="S78" s="541"/>
      <c r="T78" s="541"/>
      <c r="U78" s="541"/>
      <c r="V78" s="541"/>
      <c r="W78" s="541"/>
      <c r="X78" s="541"/>
      <c r="Y78" s="541"/>
      <c r="Z78" s="541"/>
      <c r="AA78" s="541"/>
    </row>
    <row r="79" spans="2:27" ht="14.1" customHeight="1">
      <c r="C79" s="558"/>
      <c r="D79" s="208"/>
      <c r="E79" s="211">
        <f t="shared" si="0"/>
        <v>59106</v>
      </c>
      <c r="F79" s="212" t="s">
        <v>235</v>
      </c>
      <c r="G79" s="538"/>
      <c r="H79" s="538"/>
      <c r="I79" s="541"/>
      <c r="J79" s="541"/>
      <c r="K79" s="541"/>
      <c r="L79" s="541"/>
      <c r="M79" s="213"/>
      <c r="N79" s="616" t="s">
        <v>232</v>
      </c>
      <c r="O79" s="574"/>
      <c r="P79" s="574"/>
      <c r="Q79" s="574"/>
      <c r="R79" s="574"/>
      <c r="S79" s="541"/>
      <c r="T79" s="541"/>
      <c r="U79" s="541"/>
      <c r="V79" s="541"/>
      <c r="W79" s="541"/>
      <c r="X79" s="541"/>
      <c r="Y79" s="541"/>
      <c r="Z79" s="541"/>
      <c r="AA79" s="541"/>
    </row>
    <row r="80" spans="2:27" ht="14.1" customHeight="1">
      <c r="C80" s="558"/>
      <c r="D80" s="208"/>
      <c r="E80" s="211">
        <f t="shared" si="0"/>
        <v>59107</v>
      </c>
      <c r="F80" s="212" t="s">
        <v>236</v>
      </c>
      <c r="G80" s="538"/>
      <c r="H80" s="538"/>
      <c r="I80" s="541"/>
      <c r="J80" s="541"/>
      <c r="K80" s="541"/>
      <c r="L80" s="541"/>
      <c r="M80" s="213"/>
      <c r="N80" s="616" t="s">
        <v>237</v>
      </c>
      <c r="O80" s="574"/>
      <c r="P80" s="574"/>
      <c r="Q80" s="574"/>
      <c r="R80" s="574"/>
      <c r="S80" s="541"/>
      <c r="T80" s="541"/>
      <c r="U80" s="541"/>
      <c r="V80" s="541"/>
      <c r="W80" s="541"/>
      <c r="X80" s="541"/>
      <c r="Y80" s="541"/>
      <c r="Z80" s="541"/>
      <c r="AA80" s="541"/>
    </row>
    <row r="81" spans="2:27" ht="14.1" customHeight="1">
      <c r="C81" s="558"/>
      <c r="D81" s="208"/>
      <c r="E81" s="211">
        <f t="shared" si="0"/>
        <v>59108</v>
      </c>
      <c r="F81" s="212" t="s">
        <v>238</v>
      </c>
      <c r="G81" s="538"/>
      <c r="H81" s="538"/>
      <c r="I81" s="541"/>
      <c r="J81" s="541"/>
      <c r="K81" s="541"/>
      <c r="L81" s="541"/>
      <c r="M81" s="213"/>
      <c r="N81" s="616" t="s">
        <v>237</v>
      </c>
      <c r="O81" s="574"/>
      <c r="P81" s="574"/>
      <c r="Q81" s="574"/>
      <c r="R81" s="574"/>
      <c r="S81" s="541"/>
      <c r="T81" s="541"/>
      <c r="U81" s="541"/>
      <c r="V81" s="541"/>
      <c r="W81" s="541"/>
      <c r="X81" s="541"/>
      <c r="Y81" s="541"/>
      <c r="Z81" s="541"/>
      <c r="AA81" s="541"/>
    </row>
    <row r="82" spans="2:27" ht="14.1" customHeight="1">
      <c r="B82" s="514"/>
      <c r="C82" s="558"/>
      <c r="D82" s="208"/>
      <c r="E82" s="211">
        <f t="shared" si="0"/>
        <v>59109</v>
      </c>
      <c r="F82" s="212" t="s">
        <v>239</v>
      </c>
      <c r="G82" s="538"/>
      <c r="H82" s="538"/>
      <c r="I82" s="541"/>
      <c r="J82" s="541"/>
      <c r="K82" s="541"/>
      <c r="L82" s="541"/>
      <c r="M82" s="213"/>
      <c r="N82" s="616" t="s">
        <v>226</v>
      </c>
      <c r="O82" s="574"/>
      <c r="P82" s="574"/>
      <c r="Q82" s="574"/>
      <c r="R82" s="574"/>
      <c r="S82" s="541"/>
      <c r="T82" s="541"/>
      <c r="U82" s="541"/>
      <c r="V82" s="541"/>
      <c r="W82" s="541"/>
      <c r="X82" s="541"/>
      <c r="Y82" s="541"/>
      <c r="Z82" s="541"/>
      <c r="AA82" s="541"/>
    </row>
    <row r="83" spans="2:27" ht="14.1" customHeight="1">
      <c r="B83" s="514"/>
      <c r="C83" s="558"/>
      <c r="D83" s="208"/>
      <c r="E83" s="211">
        <f t="shared" si="0"/>
        <v>59110</v>
      </c>
      <c r="F83" s="212" t="s">
        <v>240</v>
      </c>
      <c r="G83" s="538"/>
      <c r="H83" s="538"/>
      <c r="I83" s="541"/>
      <c r="J83" s="541"/>
      <c r="K83" s="541"/>
      <c r="L83" s="541"/>
      <c r="M83" s="213"/>
      <c r="N83" s="616" t="s">
        <v>226</v>
      </c>
      <c r="O83" s="574"/>
      <c r="P83" s="574"/>
      <c r="Q83" s="574"/>
      <c r="R83" s="574"/>
      <c r="S83" s="541"/>
      <c r="T83" s="541"/>
      <c r="U83" s="541"/>
      <c r="V83" s="541"/>
      <c r="W83" s="541"/>
      <c r="X83" s="541"/>
      <c r="Y83" s="541"/>
      <c r="Z83" s="541"/>
      <c r="AA83" s="541"/>
    </row>
    <row r="84" spans="2:27" ht="14.1" customHeight="1">
      <c r="C84" s="558"/>
      <c r="D84" s="208"/>
      <c r="E84" s="211">
        <f t="shared" si="0"/>
        <v>59111</v>
      </c>
      <c r="F84" s="212" t="s">
        <v>241</v>
      </c>
      <c r="G84" s="538"/>
      <c r="H84" s="538"/>
      <c r="I84" s="541"/>
      <c r="J84" s="541"/>
      <c r="K84" s="541"/>
      <c r="L84" s="541"/>
      <c r="M84" s="213"/>
      <c r="N84" s="616" t="s">
        <v>232</v>
      </c>
      <c r="O84" s="574"/>
      <c r="P84" s="574"/>
      <c r="Q84" s="574"/>
      <c r="R84" s="574"/>
      <c r="S84" s="541"/>
      <c r="T84" s="541"/>
      <c r="U84" s="541"/>
      <c r="V84" s="541"/>
      <c r="W84" s="541"/>
      <c r="X84" s="541"/>
      <c r="Y84" s="541"/>
      <c r="Z84" s="541"/>
      <c r="AA84" s="541"/>
    </row>
    <row r="85" spans="2:27" ht="14.1" customHeight="1">
      <c r="C85" s="558"/>
      <c r="D85" s="208"/>
      <c r="E85" s="211">
        <f t="shared" si="0"/>
        <v>59112</v>
      </c>
      <c r="F85" s="212" t="s">
        <v>242</v>
      </c>
      <c r="G85" s="538"/>
      <c r="H85" s="538"/>
      <c r="I85" s="541"/>
      <c r="J85" s="541"/>
      <c r="K85" s="541"/>
      <c r="L85" s="541"/>
      <c r="M85" s="213"/>
      <c r="N85" s="616" t="s">
        <v>232</v>
      </c>
      <c r="O85" s="574"/>
      <c r="P85" s="574"/>
      <c r="Q85" s="574"/>
      <c r="R85" s="574"/>
      <c r="S85" s="541"/>
      <c r="T85" s="541"/>
      <c r="U85" s="541"/>
      <c r="V85" s="541"/>
      <c r="W85" s="541"/>
      <c r="X85" s="541"/>
      <c r="Y85" s="541"/>
      <c r="Z85" s="541"/>
      <c r="AA85" s="541"/>
    </row>
    <row r="86" spans="2:27" ht="14.1" customHeight="1">
      <c r="C86" s="558"/>
      <c r="D86" s="208"/>
      <c r="E86" s="211">
        <f t="shared" si="0"/>
        <v>59113</v>
      </c>
      <c r="F86" s="212" t="s">
        <v>243</v>
      </c>
      <c r="G86" s="541"/>
      <c r="H86" s="541"/>
      <c r="I86" s="541"/>
      <c r="J86" s="541"/>
      <c r="K86" s="541"/>
      <c r="L86" s="541"/>
      <c r="M86" s="213"/>
      <c r="N86" s="616" t="s">
        <v>228</v>
      </c>
      <c r="O86" s="574"/>
      <c r="P86" s="574"/>
      <c r="Q86" s="574"/>
      <c r="R86" s="574"/>
      <c r="S86" s="541"/>
      <c r="T86" s="541"/>
      <c r="U86" s="541"/>
      <c r="V86" s="541"/>
      <c r="W86" s="541"/>
      <c r="X86" s="541"/>
      <c r="Y86" s="541"/>
      <c r="Z86" s="541"/>
      <c r="AA86" s="541"/>
    </row>
    <row r="87" spans="2:27" ht="14.1" customHeight="1">
      <c r="C87" s="558"/>
      <c r="D87" s="208"/>
      <c r="E87" s="211">
        <f t="shared" si="0"/>
        <v>59114</v>
      </c>
      <c r="F87" s="212" t="s">
        <v>244</v>
      </c>
      <c r="G87" s="541"/>
      <c r="H87" s="212"/>
      <c r="I87" s="541"/>
      <c r="J87" s="541"/>
      <c r="K87" s="541"/>
      <c r="L87" s="541"/>
      <c r="M87" s="213"/>
      <c r="N87" s="616" t="s">
        <v>230</v>
      </c>
      <c r="O87" s="574"/>
      <c r="P87" s="574"/>
      <c r="Q87" s="574"/>
      <c r="R87" s="574"/>
      <c r="S87" s="541"/>
      <c r="T87" s="541"/>
      <c r="U87" s="541"/>
      <c r="V87" s="541"/>
      <c r="W87" s="541"/>
      <c r="X87" s="541"/>
      <c r="Y87" s="541"/>
      <c r="Z87" s="541"/>
      <c r="AA87" s="541"/>
    </row>
    <row r="88" spans="2:27" ht="14.1" customHeight="1">
      <c r="C88" s="558"/>
      <c r="D88" s="208"/>
      <c r="E88" s="211">
        <f t="shared" si="0"/>
        <v>59115</v>
      </c>
      <c r="F88" s="212" t="s">
        <v>245</v>
      </c>
      <c r="G88" s="541"/>
      <c r="H88" s="212"/>
      <c r="I88" s="541"/>
      <c r="J88" s="541"/>
      <c r="K88" s="541"/>
      <c r="L88" s="541"/>
      <c r="M88" s="213"/>
      <c r="N88" s="616" t="s">
        <v>232</v>
      </c>
      <c r="O88" s="574"/>
      <c r="P88" s="574"/>
      <c r="Q88" s="574"/>
      <c r="R88" s="574"/>
      <c r="S88" s="541"/>
      <c r="T88" s="541"/>
      <c r="U88" s="541"/>
      <c r="V88" s="541"/>
      <c r="W88" s="541"/>
      <c r="X88" s="541"/>
      <c r="Y88" s="541"/>
      <c r="Z88" s="541"/>
      <c r="AA88" s="541"/>
    </row>
    <row r="89" spans="2:27" ht="14.1" customHeight="1">
      <c r="C89" s="558"/>
      <c r="D89" s="208"/>
      <c r="E89" s="211">
        <f t="shared" si="0"/>
        <v>59116</v>
      </c>
      <c r="F89" s="72" t="s">
        <v>246</v>
      </c>
      <c r="G89" s="541"/>
      <c r="H89" s="212"/>
      <c r="I89" s="541"/>
      <c r="J89" s="541"/>
      <c r="K89" s="541"/>
      <c r="L89" s="541"/>
      <c r="M89" s="213"/>
      <c r="N89" s="616" t="s">
        <v>232</v>
      </c>
      <c r="O89" s="574"/>
      <c r="P89" s="574"/>
      <c r="Q89" s="574"/>
      <c r="R89" s="574"/>
      <c r="S89" s="541"/>
      <c r="T89" s="541"/>
      <c r="U89" s="541"/>
      <c r="V89" s="541"/>
      <c r="W89" s="541"/>
      <c r="X89" s="541"/>
      <c r="Y89" s="541"/>
      <c r="Z89" s="541"/>
      <c r="AA89" s="541"/>
    </row>
    <row r="90" spans="2:27" ht="14.1" customHeight="1">
      <c r="C90" s="558"/>
      <c r="D90" s="558"/>
      <c r="E90" s="211"/>
      <c r="G90" s="541"/>
      <c r="H90" s="212"/>
      <c r="I90" s="541"/>
      <c r="J90" s="541"/>
      <c r="K90" s="541"/>
      <c r="L90" s="541"/>
      <c r="M90" s="541"/>
      <c r="N90" s="541"/>
      <c r="O90" s="541"/>
      <c r="P90" s="541"/>
      <c r="Q90" s="541"/>
      <c r="R90" s="541"/>
      <c r="S90" s="541"/>
      <c r="T90" s="541"/>
      <c r="U90" s="541"/>
      <c r="V90" s="541"/>
      <c r="W90" s="541"/>
      <c r="X90" s="541"/>
      <c r="Y90" s="541"/>
      <c r="Z90" s="541"/>
      <c r="AA90" s="541"/>
    </row>
    <row r="91" spans="2:27" ht="14.1" customHeight="1">
      <c r="C91" s="558"/>
      <c r="D91" s="208" t="s">
        <v>247</v>
      </c>
      <c r="E91" s="209"/>
      <c r="F91" s="210"/>
      <c r="G91" s="538"/>
      <c r="H91" s="212"/>
      <c r="I91" s="541"/>
      <c r="J91" s="541"/>
      <c r="K91" s="541"/>
      <c r="L91" s="541"/>
      <c r="M91" s="541"/>
      <c r="N91" s="541"/>
      <c r="O91" s="541"/>
      <c r="P91" s="541"/>
      <c r="Q91" s="541"/>
      <c r="R91" s="541"/>
      <c r="S91" s="541"/>
      <c r="T91" s="541"/>
      <c r="U91" s="541"/>
      <c r="V91" s="541"/>
      <c r="W91" s="541"/>
      <c r="X91" s="541"/>
      <c r="Y91" s="541"/>
      <c r="Z91" s="541"/>
      <c r="AA91" s="541"/>
    </row>
    <row r="92" spans="2:27" ht="14.1" customHeight="1">
      <c r="C92" s="558"/>
      <c r="D92" s="558"/>
      <c r="E92" s="211">
        <v>59301</v>
      </c>
      <c r="F92" s="214" t="s">
        <v>225</v>
      </c>
      <c r="G92" s="541"/>
      <c r="H92" s="541"/>
      <c r="I92" s="541"/>
      <c r="J92" s="541"/>
      <c r="K92" s="541"/>
      <c r="L92" s="541"/>
      <c r="M92" s="213"/>
      <c r="N92" s="616" t="s">
        <v>226</v>
      </c>
      <c r="O92" s="574"/>
      <c r="P92" s="574"/>
      <c r="Q92" s="574"/>
      <c r="R92" s="574"/>
      <c r="S92" s="541"/>
      <c r="T92" s="541"/>
      <c r="U92" s="541"/>
      <c r="V92" s="541"/>
      <c r="W92" s="541"/>
      <c r="X92" s="541"/>
      <c r="Y92" s="541"/>
      <c r="Z92" s="541"/>
      <c r="AA92" s="541"/>
    </row>
    <row r="93" spans="2:27" ht="14.1" customHeight="1">
      <c r="C93" s="558"/>
      <c r="D93" s="61"/>
      <c r="E93" s="211">
        <f t="shared" ref="E93:E99" si="1">E92+1</f>
        <v>59302</v>
      </c>
      <c r="F93" s="61" t="s">
        <v>248</v>
      </c>
      <c r="G93" s="541"/>
      <c r="H93" s="541"/>
      <c r="I93" s="541"/>
      <c r="J93" s="541"/>
      <c r="K93" s="541"/>
      <c r="L93" s="541"/>
      <c r="M93" s="213"/>
      <c r="N93" s="616" t="s">
        <v>237</v>
      </c>
      <c r="O93" s="574"/>
      <c r="P93" s="574"/>
      <c r="Q93" s="574"/>
      <c r="R93" s="574"/>
      <c r="S93" s="541"/>
      <c r="T93" s="541"/>
      <c r="U93" s="541"/>
      <c r="V93" s="541"/>
      <c r="W93" s="541"/>
      <c r="X93" s="541"/>
      <c r="Y93" s="541"/>
      <c r="Z93" s="541"/>
      <c r="AA93" s="541"/>
    </row>
    <row r="94" spans="2:27" ht="14.1" customHeight="1">
      <c r="C94" s="558"/>
      <c r="D94" s="61"/>
      <c r="E94" s="211">
        <f t="shared" si="1"/>
        <v>59303</v>
      </c>
      <c r="F94" s="61" t="s">
        <v>249</v>
      </c>
      <c r="G94" s="541"/>
      <c r="H94" s="541"/>
      <c r="I94" s="541"/>
      <c r="J94" s="541"/>
      <c r="K94" s="541"/>
      <c r="L94" s="541"/>
      <c r="M94" s="213"/>
      <c r="N94" s="616" t="s">
        <v>250</v>
      </c>
      <c r="O94" s="574"/>
      <c r="P94" s="574"/>
      <c r="Q94" s="574"/>
      <c r="R94" s="574"/>
      <c r="S94" s="541"/>
      <c r="T94" s="541"/>
      <c r="U94" s="541"/>
      <c r="V94" s="541"/>
      <c r="W94" s="541"/>
      <c r="X94" s="541"/>
      <c r="Y94" s="541"/>
      <c r="Z94" s="541"/>
      <c r="AA94" s="541"/>
    </row>
    <row r="95" spans="2:27" ht="14.1" customHeight="1">
      <c r="C95" s="558"/>
      <c r="D95" s="61"/>
      <c r="E95" s="211">
        <f t="shared" si="1"/>
        <v>59304</v>
      </c>
      <c r="F95" s="61" t="s">
        <v>251</v>
      </c>
      <c r="G95" s="541"/>
      <c r="H95" s="541"/>
      <c r="I95" s="541"/>
      <c r="J95" s="541"/>
      <c r="K95" s="541"/>
      <c r="L95" s="541"/>
      <c r="M95" s="213"/>
      <c r="N95" s="616" t="s">
        <v>237</v>
      </c>
      <c r="O95" s="574"/>
      <c r="P95" s="574"/>
      <c r="Q95" s="574"/>
      <c r="R95" s="574"/>
      <c r="S95" s="541"/>
      <c r="T95" s="541"/>
      <c r="U95" s="541"/>
      <c r="V95" s="541"/>
      <c r="W95" s="541"/>
      <c r="X95" s="541"/>
      <c r="Y95" s="541"/>
      <c r="Z95" s="541"/>
      <c r="AA95" s="541"/>
    </row>
    <row r="96" spans="2:27" ht="14.1" customHeight="1">
      <c r="C96" s="558"/>
      <c r="D96" s="61"/>
      <c r="E96" s="211">
        <f t="shared" si="1"/>
        <v>59305</v>
      </c>
      <c r="F96" s="61" t="s">
        <v>252</v>
      </c>
      <c r="G96" s="541"/>
      <c r="H96" s="541"/>
      <c r="I96" s="541"/>
      <c r="J96" s="541"/>
      <c r="K96" s="541"/>
      <c r="L96" s="541"/>
      <c r="M96" s="213"/>
      <c r="N96" s="616" t="s">
        <v>230</v>
      </c>
      <c r="O96" s="574"/>
      <c r="P96" s="574"/>
      <c r="Q96" s="574"/>
      <c r="R96" s="574"/>
      <c r="S96" s="541"/>
      <c r="T96" s="541"/>
      <c r="U96" s="541"/>
      <c r="V96" s="541"/>
      <c r="W96" s="541"/>
      <c r="X96" s="541"/>
      <c r="Y96" s="541"/>
      <c r="Z96" s="541"/>
      <c r="AA96" s="541"/>
    </row>
    <row r="97" spans="3:27" ht="14.1" customHeight="1">
      <c r="C97" s="558"/>
      <c r="D97" s="61"/>
      <c r="E97" s="211">
        <f t="shared" si="1"/>
        <v>59306</v>
      </c>
      <c r="F97" s="61" t="s">
        <v>253</v>
      </c>
      <c r="G97" s="541"/>
      <c r="H97" s="541"/>
      <c r="I97" s="541"/>
      <c r="J97" s="541"/>
      <c r="K97" s="541"/>
      <c r="L97" s="541"/>
      <c r="M97" s="213"/>
      <c r="N97" s="616" t="s">
        <v>230</v>
      </c>
      <c r="O97" s="574"/>
      <c r="P97" s="574"/>
      <c r="Q97" s="574"/>
      <c r="R97" s="574"/>
      <c r="S97" s="541"/>
      <c r="T97" s="541"/>
      <c r="U97" s="541"/>
      <c r="V97" s="541"/>
      <c r="W97" s="541"/>
      <c r="X97" s="541"/>
      <c r="Y97" s="541"/>
      <c r="Z97" s="541"/>
      <c r="AA97" s="541"/>
    </row>
    <row r="98" spans="3:27" ht="14.1" customHeight="1">
      <c r="C98" s="558"/>
      <c r="D98" s="61"/>
      <c r="E98" s="211">
        <f t="shared" si="1"/>
        <v>59307</v>
      </c>
      <c r="F98" s="61" t="s">
        <v>254</v>
      </c>
      <c r="G98" s="541"/>
      <c r="H98" s="541"/>
      <c r="I98" s="541"/>
      <c r="J98" s="541"/>
      <c r="K98" s="541"/>
      <c r="L98" s="541"/>
      <c r="M98" s="213"/>
      <c r="N98" s="616" t="s">
        <v>228</v>
      </c>
      <c r="O98" s="574"/>
      <c r="P98" s="574"/>
      <c r="Q98" s="574"/>
      <c r="R98" s="574"/>
      <c r="S98" s="541"/>
      <c r="T98" s="541"/>
      <c r="U98" s="541"/>
      <c r="V98" s="541"/>
      <c r="W98" s="541"/>
      <c r="X98" s="541"/>
      <c r="Y98" s="541"/>
      <c r="Z98" s="541"/>
      <c r="AA98" s="541"/>
    </row>
    <row r="99" spans="3:27" ht="14.1" customHeight="1">
      <c r="C99" s="558"/>
      <c r="D99" s="61"/>
      <c r="E99" s="211">
        <f t="shared" si="1"/>
        <v>59308</v>
      </c>
      <c r="F99" s="61" t="s">
        <v>255</v>
      </c>
      <c r="G99" s="541"/>
      <c r="H99" s="541"/>
      <c r="I99" s="541"/>
      <c r="J99" s="541"/>
      <c r="K99" s="541"/>
      <c r="L99" s="541"/>
      <c r="M99" s="213"/>
      <c r="N99" s="616" t="s">
        <v>228</v>
      </c>
      <c r="O99" s="574"/>
      <c r="P99" s="574"/>
      <c r="Q99" s="574"/>
      <c r="R99" s="574"/>
      <c r="S99" s="541"/>
      <c r="T99" s="541"/>
      <c r="U99" s="541"/>
      <c r="V99" s="541"/>
      <c r="W99" s="541"/>
      <c r="X99" s="541"/>
      <c r="Y99" s="541"/>
      <c r="Z99" s="541"/>
      <c r="AA99" s="541"/>
    </row>
    <row r="100" spans="3:27" ht="14.1" customHeight="1">
      <c r="C100" s="558"/>
      <c r="D100" s="558"/>
      <c r="E100" s="548"/>
      <c r="F100" s="558"/>
      <c r="G100" s="541"/>
      <c r="H100" s="541"/>
      <c r="I100" s="541"/>
      <c r="J100" s="541"/>
      <c r="K100" s="541"/>
      <c r="L100" s="541"/>
      <c r="M100" s="541"/>
      <c r="N100" s="541"/>
      <c r="O100" s="541"/>
      <c r="P100" s="541"/>
      <c r="Q100" s="541"/>
      <c r="R100" s="541"/>
      <c r="S100" s="541"/>
      <c r="T100" s="541"/>
      <c r="U100" s="541"/>
      <c r="V100" s="541"/>
      <c r="W100" s="541"/>
      <c r="X100" s="541"/>
      <c r="Y100" s="541"/>
      <c r="Z100" s="541"/>
      <c r="AA100" s="541"/>
    </row>
    <row r="101" spans="3:27" ht="14.1" customHeight="1">
      <c r="C101" s="558"/>
      <c r="D101" s="86" t="str">
        <f>"CATI: SI NO ES EL JEFE DEL HOGAR ("&amp;C4&amp;"=1) PASAR A "&amp;C103&amp;"0 CASO CONTRARIO PASAR A LA SIGUIENTE SECCIÓN"</f>
        <v>CATI: SI NO ES EL JEFE DEL HOGAR (3.01=1) PASAR A 3.10 CASO CONTRARIO PASAR A LA SIGUIENTE SECCIÓN</v>
      </c>
      <c r="E101" s="193"/>
      <c r="F101" s="194"/>
      <c r="G101" s="194"/>
      <c r="H101" s="194"/>
      <c r="I101" s="194"/>
      <c r="J101" s="194"/>
      <c r="K101" s="194"/>
      <c r="L101" s="194"/>
      <c r="M101" s="194"/>
      <c r="N101" s="194"/>
      <c r="O101" s="194"/>
      <c r="P101" s="194"/>
      <c r="Q101" s="194"/>
      <c r="R101" s="194"/>
      <c r="S101" s="194"/>
      <c r="T101" s="194"/>
      <c r="U101" s="541"/>
      <c r="V101" s="541"/>
      <c r="W101" s="541"/>
      <c r="X101" s="541"/>
      <c r="Y101" s="541"/>
      <c r="Z101" s="541"/>
      <c r="AA101" s="541"/>
    </row>
    <row r="102" spans="3:27" ht="14.1" customHeight="1">
      <c r="C102" s="558"/>
      <c r="D102" s="201" t="s">
        <v>221</v>
      </c>
      <c r="E102" s="206"/>
      <c r="F102" s="206"/>
      <c r="G102" s="206"/>
      <c r="H102" s="206"/>
      <c r="I102" s="206"/>
      <c r="J102" s="206"/>
      <c r="K102" s="206"/>
      <c r="L102" s="206"/>
      <c r="M102" s="206"/>
      <c r="N102" s="206"/>
      <c r="O102" s="541"/>
      <c r="P102" s="541"/>
      <c r="Q102" s="541"/>
      <c r="R102" s="541"/>
      <c r="S102" s="541"/>
      <c r="T102" s="541"/>
      <c r="U102" s="541"/>
      <c r="V102" s="541"/>
      <c r="W102" s="541"/>
      <c r="X102" s="541"/>
      <c r="Y102" s="541"/>
      <c r="Z102" s="541"/>
      <c r="AA102" s="541"/>
    </row>
    <row r="103" spans="3:27" ht="14.1" customHeight="1">
      <c r="C103" s="207">
        <f>C72+0.01</f>
        <v>3.0999999999999979</v>
      </c>
      <c r="D103" s="572" t="s">
        <v>256</v>
      </c>
      <c r="E103" s="548"/>
      <c r="F103" s="541"/>
      <c r="G103" s="541"/>
      <c r="H103" s="541"/>
      <c r="I103" s="541"/>
      <c r="J103" s="541"/>
      <c r="K103" s="541"/>
      <c r="L103" s="541"/>
      <c r="M103" s="541"/>
      <c r="N103" s="541"/>
      <c r="O103" s="541"/>
      <c r="P103" s="541"/>
      <c r="Q103" s="541"/>
      <c r="R103" s="541"/>
      <c r="S103" s="541"/>
      <c r="T103" s="541"/>
      <c r="U103" s="541"/>
      <c r="V103" s="541"/>
      <c r="W103" s="541"/>
      <c r="X103" s="541"/>
      <c r="Y103" s="541"/>
      <c r="Z103" s="541"/>
      <c r="AA103" s="541"/>
    </row>
    <row r="104" spans="3:27" ht="14.1" customHeight="1">
      <c r="C104" s="558"/>
      <c r="D104" s="208" t="s">
        <v>224</v>
      </c>
      <c r="E104" s="209"/>
      <c r="F104" s="210"/>
      <c r="G104" s="538"/>
      <c r="H104" s="538"/>
      <c r="I104" s="541"/>
      <c r="J104" s="541"/>
      <c r="K104" s="541"/>
      <c r="L104" s="541"/>
      <c r="M104" s="541"/>
      <c r="N104" s="541"/>
      <c r="O104" s="541"/>
      <c r="P104" s="541"/>
      <c r="Q104" s="541"/>
      <c r="R104" s="541"/>
      <c r="S104" s="541"/>
      <c r="T104" s="541"/>
      <c r="U104" s="541"/>
      <c r="V104" s="541"/>
      <c r="W104" s="541"/>
      <c r="X104" s="541"/>
      <c r="Y104" s="541"/>
      <c r="Z104" s="541"/>
      <c r="AA104" s="541"/>
    </row>
    <row r="105" spans="3:27" ht="14.1" customHeight="1">
      <c r="C105" s="558"/>
      <c r="D105" s="208"/>
      <c r="E105" s="211">
        <v>59101</v>
      </c>
      <c r="F105" s="212" t="s">
        <v>225</v>
      </c>
      <c r="G105" s="541"/>
      <c r="H105" s="541"/>
      <c r="I105" s="541"/>
      <c r="J105" s="541"/>
      <c r="K105" s="541"/>
      <c r="L105" s="541"/>
      <c r="M105" s="213"/>
      <c r="N105" s="616" t="s">
        <v>226</v>
      </c>
      <c r="O105" s="574"/>
      <c r="P105" s="574"/>
      <c r="Q105" s="574"/>
      <c r="R105" s="574"/>
      <c r="S105" s="541"/>
      <c r="T105" s="541"/>
      <c r="U105" s="541"/>
      <c r="V105" s="541"/>
      <c r="W105" s="541"/>
      <c r="X105" s="541"/>
      <c r="Y105" s="541"/>
      <c r="Z105" s="541"/>
      <c r="AA105" s="541"/>
    </row>
    <row r="106" spans="3:27" ht="14.1" customHeight="1">
      <c r="C106" s="558"/>
      <c r="D106" s="208"/>
      <c r="E106" s="211">
        <f t="shared" ref="E106:E120" si="2">E105+1</f>
        <v>59102</v>
      </c>
      <c r="F106" s="212" t="s">
        <v>227</v>
      </c>
      <c r="G106" s="538"/>
      <c r="H106" s="538"/>
      <c r="I106" s="541"/>
      <c r="J106" s="541"/>
      <c r="K106" s="541"/>
      <c r="L106" s="541"/>
      <c r="M106" s="213"/>
      <c r="N106" s="616" t="s">
        <v>228</v>
      </c>
      <c r="O106" s="574"/>
      <c r="P106" s="574"/>
      <c r="Q106" s="574"/>
      <c r="R106" s="574"/>
      <c r="S106" s="541"/>
      <c r="T106" s="541"/>
      <c r="U106" s="541"/>
      <c r="V106" s="541"/>
      <c r="W106" s="541"/>
      <c r="X106" s="541"/>
      <c r="Y106" s="541"/>
      <c r="Z106" s="541"/>
      <c r="AA106" s="541"/>
    </row>
    <row r="107" spans="3:27" ht="14.1" customHeight="1">
      <c r="C107" s="558"/>
      <c r="D107" s="208"/>
      <c r="E107" s="211">
        <f t="shared" si="2"/>
        <v>59103</v>
      </c>
      <c r="F107" s="212" t="s">
        <v>229</v>
      </c>
      <c r="G107" s="538"/>
      <c r="H107" s="538"/>
      <c r="I107" s="541"/>
      <c r="J107" s="541"/>
      <c r="K107" s="541"/>
      <c r="L107" s="541"/>
      <c r="M107" s="213"/>
      <c r="N107" s="616" t="s">
        <v>230</v>
      </c>
      <c r="O107" s="574"/>
      <c r="P107" s="574"/>
      <c r="Q107" s="574"/>
      <c r="R107" s="574"/>
      <c r="S107" s="541"/>
      <c r="T107" s="541"/>
      <c r="U107" s="541"/>
      <c r="V107" s="541"/>
      <c r="W107" s="541"/>
      <c r="X107" s="541"/>
      <c r="Y107" s="541"/>
      <c r="Z107" s="541"/>
      <c r="AA107" s="541"/>
    </row>
    <row r="108" spans="3:27" ht="14.1" customHeight="1">
      <c r="C108" s="558"/>
      <c r="D108" s="208"/>
      <c r="E108" s="211">
        <f t="shared" si="2"/>
        <v>59104</v>
      </c>
      <c r="F108" s="212" t="s">
        <v>231</v>
      </c>
      <c r="G108" s="538"/>
      <c r="H108" s="538"/>
      <c r="I108" s="541"/>
      <c r="J108" s="541"/>
      <c r="K108" s="541"/>
      <c r="L108" s="541"/>
      <c r="M108" s="213"/>
      <c r="N108" s="616" t="s">
        <v>232</v>
      </c>
      <c r="O108" s="574"/>
      <c r="P108" s="574"/>
      <c r="Q108" s="574"/>
      <c r="R108" s="574"/>
      <c r="S108" s="541"/>
      <c r="T108" s="541"/>
      <c r="U108" s="541"/>
      <c r="V108" s="541"/>
      <c r="W108" s="541"/>
      <c r="X108" s="541"/>
      <c r="Y108" s="541"/>
      <c r="Z108" s="541"/>
      <c r="AA108" s="541"/>
    </row>
    <row r="109" spans="3:27" ht="14.1" customHeight="1">
      <c r="C109" s="558"/>
      <c r="D109" s="208"/>
      <c r="E109" s="211">
        <f t="shared" si="2"/>
        <v>59105</v>
      </c>
      <c r="F109" s="212" t="s">
        <v>233</v>
      </c>
      <c r="G109" s="538"/>
      <c r="H109" s="538"/>
      <c r="I109" s="541"/>
      <c r="J109" s="541"/>
      <c r="K109" s="541"/>
      <c r="L109" s="541"/>
      <c r="M109" s="213"/>
      <c r="N109" s="616" t="s">
        <v>234</v>
      </c>
      <c r="O109" s="574"/>
      <c r="P109" s="574"/>
      <c r="Q109" s="574"/>
      <c r="R109" s="574"/>
      <c r="S109" s="541"/>
      <c r="T109" s="541"/>
      <c r="U109" s="541"/>
      <c r="V109" s="541"/>
      <c r="W109" s="541"/>
      <c r="X109" s="541"/>
      <c r="Y109" s="541"/>
      <c r="Z109" s="541"/>
      <c r="AA109" s="541"/>
    </row>
    <row r="110" spans="3:27" ht="14.1" customHeight="1">
      <c r="C110" s="558"/>
      <c r="D110" s="208"/>
      <c r="E110" s="211">
        <f t="shared" si="2"/>
        <v>59106</v>
      </c>
      <c r="F110" s="212" t="s">
        <v>235</v>
      </c>
      <c r="G110" s="538"/>
      <c r="H110" s="538"/>
      <c r="I110" s="541"/>
      <c r="J110" s="541"/>
      <c r="K110" s="541"/>
      <c r="L110" s="541"/>
      <c r="M110" s="213"/>
      <c r="N110" s="616" t="s">
        <v>232</v>
      </c>
      <c r="O110" s="574"/>
      <c r="P110" s="574"/>
      <c r="Q110" s="574"/>
      <c r="R110" s="574"/>
      <c r="S110" s="541"/>
      <c r="T110" s="541"/>
      <c r="U110" s="541"/>
      <c r="V110" s="541"/>
      <c r="W110" s="541"/>
      <c r="X110" s="541"/>
      <c r="Y110" s="541"/>
      <c r="Z110" s="541"/>
      <c r="AA110" s="541"/>
    </row>
    <row r="111" spans="3:27" ht="14.1" customHeight="1">
      <c r="C111" s="558"/>
      <c r="D111" s="208"/>
      <c r="E111" s="211">
        <f t="shared" si="2"/>
        <v>59107</v>
      </c>
      <c r="F111" s="212" t="s">
        <v>236</v>
      </c>
      <c r="G111" s="538"/>
      <c r="H111" s="538"/>
      <c r="I111" s="541"/>
      <c r="J111" s="541"/>
      <c r="K111" s="541"/>
      <c r="L111" s="541"/>
      <c r="M111" s="213"/>
      <c r="N111" s="616" t="s">
        <v>237</v>
      </c>
      <c r="O111" s="574"/>
      <c r="P111" s="574"/>
      <c r="Q111" s="574"/>
      <c r="R111" s="574"/>
      <c r="S111" s="541"/>
      <c r="T111" s="541"/>
      <c r="U111" s="541"/>
      <c r="V111" s="541"/>
      <c r="W111" s="541"/>
      <c r="X111" s="541"/>
      <c r="Y111" s="541"/>
      <c r="Z111" s="541"/>
      <c r="AA111" s="541"/>
    </row>
    <row r="112" spans="3:27" ht="14.1" customHeight="1">
      <c r="C112" s="558"/>
      <c r="D112" s="208"/>
      <c r="E112" s="211">
        <f t="shared" si="2"/>
        <v>59108</v>
      </c>
      <c r="F112" s="212" t="s">
        <v>238</v>
      </c>
      <c r="G112" s="538"/>
      <c r="H112" s="538"/>
      <c r="I112" s="541"/>
      <c r="J112" s="541"/>
      <c r="K112" s="541"/>
      <c r="L112" s="541"/>
      <c r="M112" s="213"/>
      <c r="N112" s="616" t="s">
        <v>237</v>
      </c>
      <c r="O112" s="574"/>
      <c r="P112" s="574"/>
      <c r="Q112" s="574"/>
      <c r="R112" s="574"/>
      <c r="S112" s="541"/>
      <c r="T112" s="541"/>
      <c r="U112" s="541"/>
      <c r="V112" s="541"/>
      <c r="W112" s="541"/>
      <c r="X112" s="541"/>
      <c r="Y112" s="541"/>
      <c r="Z112" s="541"/>
      <c r="AA112" s="541"/>
    </row>
    <row r="113" spans="2:27" ht="14.1" customHeight="1">
      <c r="B113" s="14" t="s">
        <v>257</v>
      </c>
      <c r="C113" s="558"/>
      <c r="D113" s="208"/>
      <c r="E113" s="211">
        <f t="shared" si="2"/>
        <v>59109</v>
      </c>
      <c r="F113" s="212" t="s">
        <v>239</v>
      </c>
      <c r="G113" s="538"/>
      <c r="H113" s="538"/>
      <c r="I113" s="541"/>
      <c r="J113" s="541"/>
      <c r="K113" s="541"/>
      <c r="L113" s="541"/>
      <c r="M113" s="213"/>
      <c r="N113" s="617" t="s">
        <v>226</v>
      </c>
      <c r="O113" s="618"/>
      <c r="P113" s="618"/>
      <c r="Q113" s="618"/>
      <c r="R113" s="618"/>
      <c r="S113" s="541"/>
      <c r="T113" s="541"/>
      <c r="U113" s="541"/>
      <c r="V113" s="541"/>
      <c r="W113" s="541"/>
      <c r="X113" s="541"/>
      <c r="Y113" s="541"/>
      <c r="Z113" s="541"/>
      <c r="AA113" s="541"/>
    </row>
    <row r="114" spans="2:27" ht="14.1" customHeight="1">
      <c r="B114" s="14" t="s">
        <v>257</v>
      </c>
      <c r="C114" s="558"/>
      <c r="D114" s="208"/>
      <c r="E114" s="211">
        <f t="shared" si="2"/>
        <v>59110</v>
      </c>
      <c r="F114" s="212" t="s">
        <v>240</v>
      </c>
      <c r="G114" s="538"/>
      <c r="H114" s="538"/>
      <c r="I114" s="541"/>
      <c r="J114" s="541"/>
      <c r="K114" s="541"/>
      <c r="L114" s="541"/>
      <c r="M114" s="213"/>
      <c r="N114" s="617" t="s">
        <v>226</v>
      </c>
      <c r="O114" s="618"/>
      <c r="P114" s="618"/>
      <c r="Q114" s="618"/>
      <c r="R114" s="618"/>
      <c r="S114" s="541"/>
      <c r="T114" s="541"/>
      <c r="U114" s="541"/>
      <c r="V114" s="541"/>
      <c r="W114" s="541"/>
      <c r="X114" s="541"/>
      <c r="Y114" s="541"/>
      <c r="Z114" s="541"/>
      <c r="AA114" s="541"/>
    </row>
    <row r="115" spans="2:27" ht="14.1" customHeight="1">
      <c r="C115" s="558"/>
      <c r="D115" s="208"/>
      <c r="E115" s="211">
        <f t="shared" si="2"/>
        <v>59111</v>
      </c>
      <c r="F115" s="212" t="s">
        <v>241</v>
      </c>
      <c r="G115" s="538"/>
      <c r="H115" s="538"/>
      <c r="I115" s="541"/>
      <c r="J115" s="541"/>
      <c r="K115" s="541"/>
      <c r="L115" s="541"/>
      <c r="M115" s="213"/>
      <c r="N115" s="616" t="s">
        <v>232</v>
      </c>
      <c r="O115" s="574"/>
      <c r="P115" s="574"/>
      <c r="Q115" s="574"/>
      <c r="R115" s="574"/>
      <c r="S115" s="541"/>
      <c r="T115" s="541"/>
      <c r="U115" s="541"/>
      <c r="V115" s="541"/>
      <c r="W115" s="541"/>
      <c r="X115" s="541"/>
      <c r="Y115" s="541"/>
      <c r="Z115" s="541"/>
      <c r="AA115" s="541"/>
    </row>
    <row r="116" spans="2:27" ht="14.1" customHeight="1">
      <c r="C116" s="558"/>
      <c r="D116" s="208"/>
      <c r="E116" s="211">
        <f t="shared" si="2"/>
        <v>59112</v>
      </c>
      <c r="F116" s="212" t="s">
        <v>242</v>
      </c>
      <c r="G116" s="538"/>
      <c r="H116" s="538"/>
      <c r="I116" s="541"/>
      <c r="J116" s="541"/>
      <c r="K116" s="541"/>
      <c r="L116" s="541"/>
      <c r="M116" s="213"/>
      <c r="N116" s="616" t="s">
        <v>232</v>
      </c>
      <c r="O116" s="574"/>
      <c r="P116" s="574"/>
      <c r="Q116" s="574"/>
      <c r="R116" s="574"/>
      <c r="S116" s="541"/>
      <c r="T116" s="541"/>
      <c r="U116" s="541"/>
      <c r="V116" s="541"/>
      <c r="W116" s="541"/>
      <c r="X116" s="541"/>
      <c r="Y116" s="541"/>
      <c r="Z116" s="541"/>
      <c r="AA116" s="541"/>
    </row>
    <row r="117" spans="2:27" ht="14.1" customHeight="1">
      <c r="C117" s="558"/>
      <c r="D117" s="558"/>
      <c r="E117" s="211">
        <f t="shared" si="2"/>
        <v>59113</v>
      </c>
      <c r="F117" s="212" t="s">
        <v>243</v>
      </c>
      <c r="G117" s="541"/>
      <c r="H117" s="541"/>
      <c r="I117" s="541"/>
      <c r="J117" s="541"/>
      <c r="K117" s="541"/>
      <c r="L117" s="541"/>
      <c r="M117" s="213"/>
      <c r="N117" s="616" t="s">
        <v>228</v>
      </c>
      <c r="O117" s="574"/>
      <c r="P117" s="574"/>
      <c r="Q117" s="574"/>
      <c r="R117" s="574"/>
      <c r="S117" s="541"/>
      <c r="T117" s="541"/>
      <c r="U117" s="541"/>
      <c r="V117" s="541"/>
      <c r="W117" s="541"/>
      <c r="X117" s="541"/>
      <c r="Y117" s="541"/>
      <c r="Z117" s="541"/>
      <c r="AA117" s="541"/>
    </row>
    <row r="118" spans="2:27" ht="14.1" customHeight="1">
      <c r="C118" s="558"/>
      <c r="D118" s="558"/>
      <c r="E118" s="211">
        <f t="shared" si="2"/>
        <v>59114</v>
      </c>
      <c r="F118" s="212" t="s">
        <v>244</v>
      </c>
      <c r="G118" s="541"/>
      <c r="H118" s="541"/>
      <c r="I118" s="541"/>
      <c r="J118" s="541"/>
      <c r="K118" s="541"/>
      <c r="L118" s="541"/>
      <c r="M118" s="213"/>
      <c r="N118" s="616" t="s">
        <v>230</v>
      </c>
      <c r="O118" s="574"/>
      <c r="P118" s="574"/>
      <c r="Q118" s="574"/>
      <c r="R118" s="574"/>
      <c r="S118" s="541"/>
      <c r="T118" s="541"/>
      <c r="U118" s="541"/>
      <c r="V118" s="541"/>
      <c r="W118" s="541"/>
      <c r="X118" s="541"/>
      <c r="Y118" s="541"/>
      <c r="Z118" s="541"/>
      <c r="AA118" s="541"/>
    </row>
    <row r="119" spans="2:27" ht="14.1" customHeight="1">
      <c r="C119" s="558"/>
      <c r="D119" s="558"/>
      <c r="E119" s="211">
        <f t="shared" si="2"/>
        <v>59115</v>
      </c>
      <c r="F119" s="212" t="s">
        <v>245</v>
      </c>
      <c r="G119" s="541"/>
      <c r="H119" s="541"/>
      <c r="I119" s="541"/>
      <c r="J119" s="541"/>
      <c r="K119" s="541"/>
      <c r="L119" s="541"/>
      <c r="M119" s="213"/>
      <c r="N119" s="616" t="s">
        <v>232</v>
      </c>
      <c r="O119" s="574"/>
      <c r="P119" s="574"/>
      <c r="Q119" s="574"/>
      <c r="R119" s="574"/>
      <c r="S119" s="541"/>
      <c r="T119" s="541"/>
      <c r="U119" s="541"/>
      <c r="V119" s="541"/>
      <c r="W119" s="541"/>
      <c r="X119" s="541"/>
      <c r="Y119" s="541"/>
      <c r="Z119" s="541"/>
      <c r="AA119" s="541"/>
    </row>
    <row r="120" spans="2:27" ht="14.1" customHeight="1">
      <c r="C120" s="558"/>
      <c r="D120" s="558"/>
      <c r="E120" s="211">
        <f t="shared" si="2"/>
        <v>59116</v>
      </c>
      <c r="F120" s="72" t="s">
        <v>246</v>
      </c>
      <c r="G120" s="541"/>
      <c r="H120" s="541"/>
      <c r="I120" s="541"/>
      <c r="J120" s="541"/>
      <c r="K120" s="541"/>
      <c r="L120" s="541"/>
      <c r="M120" s="213"/>
      <c r="N120" s="616" t="s">
        <v>232</v>
      </c>
      <c r="O120" s="574"/>
      <c r="P120" s="574"/>
      <c r="Q120" s="574"/>
      <c r="R120" s="574"/>
      <c r="S120" s="541"/>
      <c r="T120" s="541"/>
      <c r="U120" s="541"/>
      <c r="V120" s="541"/>
      <c r="W120" s="541"/>
      <c r="X120" s="541"/>
      <c r="Y120" s="541"/>
      <c r="Z120" s="541"/>
      <c r="AA120" s="541"/>
    </row>
    <row r="121" spans="2:27" ht="14.1" customHeight="1">
      <c r="C121" s="558"/>
      <c r="D121" s="61"/>
      <c r="E121" s="211">
        <v>59198</v>
      </c>
      <c r="F121" s="61" t="s">
        <v>258</v>
      </c>
      <c r="G121" s="541"/>
      <c r="H121" s="541"/>
      <c r="I121" s="541"/>
      <c r="J121" s="541"/>
      <c r="K121" s="541"/>
      <c r="L121" s="541"/>
      <c r="M121" s="213"/>
      <c r="N121" s="616" t="s">
        <v>259</v>
      </c>
      <c r="O121" s="574"/>
      <c r="P121" s="574"/>
      <c r="Q121" s="574"/>
      <c r="R121" s="574"/>
      <c r="S121" s="541"/>
      <c r="T121" s="541"/>
      <c r="U121" s="541"/>
      <c r="V121" s="541"/>
      <c r="W121" s="541"/>
      <c r="X121" s="541"/>
      <c r="Y121" s="541"/>
      <c r="Z121" s="541"/>
      <c r="AA121" s="541"/>
    </row>
    <row r="122" spans="2:27" ht="14.1" customHeight="1">
      <c r="C122" s="558"/>
      <c r="D122" s="558"/>
      <c r="E122" s="211"/>
      <c r="G122" s="541"/>
      <c r="H122" s="541"/>
      <c r="I122" s="541"/>
      <c r="J122" s="541"/>
      <c r="K122" s="541"/>
      <c r="L122" s="541"/>
      <c r="M122" s="541"/>
      <c r="N122" s="541"/>
      <c r="O122" s="541"/>
      <c r="P122" s="541"/>
      <c r="Q122" s="541"/>
      <c r="R122" s="541"/>
      <c r="S122" s="541"/>
      <c r="T122" s="541"/>
      <c r="U122" s="541"/>
      <c r="V122" s="541"/>
      <c r="W122" s="541"/>
      <c r="X122" s="541"/>
      <c r="Y122" s="541"/>
      <c r="Z122" s="541"/>
      <c r="AA122" s="541"/>
    </row>
    <row r="123" spans="2:27" ht="14.1" customHeight="1">
      <c r="C123" s="558"/>
      <c r="D123" s="208" t="s">
        <v>247</v>
      </c>
      <c r="E123" s="209"/>
      <c r="F123" s="210"/>
      <c r="G123" s="538"/>
      <c r="H123" s="538"/>
      <c r="I123" s="541"/>
      <c r="J123" s="541"/>
      <c r="K123" s="541"/>
      <c r="L123" s="541"/>
      <c r="M123" s="541"/>
      <c r="N123" s="541"/>
      <c r="O123" s="541"/>
      <c r="P123" s="541"/>
      <c r="Q123" s="541"/>
      <c r="R123" s="541"/>
      <c r="S123" s="541"/>
      <c r="T123" s="541"/>
      <c r="U123" s="541"/>
      <c r="V123" s="541"/>
      <c r="W123" s="541"/>
      <c r="X123" s="541"/>
      <c r="Y123" s="541"/>
      <c r="Z123" s="541"/>
      <c r="AA123" s="541"/>
    </row>
    <row r="124" spans="2:27" ht="14.1" customHeight="1">
      <c r="C124" s="558"/>
      <c r="D124" s="558"/>
      <c r="E124" s="211">
        <v>59301</v>
      </c>
      <c r="F124" s="214" t="s">
        <v>225</v>
      </c>
      <c r="G124" s="541"/>
      <c r="H124" s="541"/>
      <c r="I124" s="541"/>
      <c r="J124" s="541"/>
      <c r="K124" s="541"/>
      <c r="L124" s="541"/>
      <c r="M124" s="213"/>
      <c r="N124" s="616" t="s">
        <v>226</v>
      </c>
      <c r="O124" s="574"/>
      <c r="P124" s="574"/>
      <c r="Q124" s="574"/>
      <c r="R124" s="574"/>
      <c r="S124" s="541"/>
      <c r="T124" s="541"/>
      <c r="U124" s="541"/>
      <c r="V124" s="541"/>
      <c r="W124" s="541"/>
      <c r="X124" s="541"/>
      <c r="Y124" s="541"/>
      <c r="Z124" s="541"/>
      <c r="AA124" s="541"/>
    </row>
    <row r="125" spans="2:27" ht="14.1" customHeight="1">
      <c r="C125" s="558"/>
      <c r="D125" s="61"/>
      <c r="E125" s="211">
        <f t="shared" ref="E125:E131" si="3">E124+1</f>
        <v>59302</v>
      </c>
      <c r="F125" s="61" t="s">
        <v>248</v>
      </c>
      <c r="G125" s="541"/>
      <c r="H125" s="541"/>
      <c r="I125" s="541"/>
      <c r="J125" s="541"/>
      <c r="K125" s="541"/>
      <c r="L125" s="541"/>
      <c r="M125" s="213"/>
      <c r="N125" s="616" t="s">
        <v>237</v>
      </c>
      <c r="O125" s="574"/>
      <c r="P125" s="574"/>
      <c r="Q125" s="574"/>
      <c r="R125" s="574"/>
      <c r="S125" s="541"/>
      <c r="T125" s="541"/>
      <c r="U125" s="541"/>
      <c r="V125" s="541"/>
      <c r="W125" s="541"/>
      <c r="X125" s="541"/>
      <c r="Y125" s="541"/>
      <c r="Z125" s="541"/>
      <c r="AA125" s="541"/>
    </row>
    <row r="126" spans="2:27" ht="14.1" customHeight="1">
      <c r="C126" s="558"/>
      <c r="D126" s="61"/>
      <c r="E126" s="211">
        <f t="shared" si="3"/>
        <v>59303</v>
      </c>
      <c r="F126" s="61" t="s">
        <v>249</v>
      </c>
      <c r="G126" s="541"/>
      <c r="H126" s="541"/>
      <c r="I126" s="541"/>
      <c r="J126" s="541"/>
      <c r="K126" s="541"/>
      <c r="L126" s="541"/>
      <c r="M126" s="213"/>
      <c r="N126" s="616" t="s">
        <v>250</v>
      </c>
      <c r="O126" s="574"/>
      <c r="P126" s="574"/>
      <c r="Q126" s="574"/>
      <c r="R126" s="574"/>
      <c r="S126" s="541"/>
      <c r="T126" s="541"/>
      <c r="U126" s="541"/>
      <c r="V126" s="541"/>
      <c r="W126" s="541"/>
      <c r="X126" s="541"/>
      <c r="Y126" s="541"/>
      <c r="Z126" s="541"/>
      <c r="AA126" s="541"/>
    </row>
    <row r="127" spans="2:27" ht="14.1" customHeight="1">
      <c r="C127" s="558"/>
      <c r="D127" s="61"/>
      <c r="E127" s="211">
        <f t="shared" si="3"/>
        <v>59304</v>
      </c>
      <c r="F127" s="61" t="s">
        <v>251</v>
      </c>
      <c r="G127" s="541"/>
      <c r="H127" s="541"/>
      <c r="I127" s="541"/>
      <c r="J127" s="541"/>
      <c r="K127" s="541"/>
      <c r="L127" s="541"/>
      <c r="M127" s="213"/>
      <c r="N127" s="616" t="s">
        <v>237</v>
      </c>
      <c r="O127" s="574"/>
      <c r="P127" s="574"/>
      <c r="Q127" s="574"/>
      <c r="R127" s="574"/>
      <c r="S127" s="541"/>
      <c r="T127" s="541"/>
      <c r="U127" s="541"/>
      <c r="V127" s="541"/>
      <c r="W127" s="541"/>
      <c r="X127" s="541"/>
      <c r="Y127" s="541"/>
      <c r="Z127" s="541"/>
      <c r="AA127" s="541"/>
    </row>
    <row r="128" spans="2:27" ht="14.1" customHeight="1">
      <c r="C128" s="558"/>
      <c r="D128" s="61"/>
      <c r="E128" s="211">
        <f t="shared" si="3"/>
        <v>59305</v>
      </c>
      <c r="F128" s="61" t="s">
        <v>252</v>
      </c>
      <c r="G128" s="541"/>
      <c r="H128" s="541"/>
      <c r="I128" s="541"/>
      <c r="J128" s="541"/>
      <c r="K128" s="541"/>
      <c r="L128" s="541"/>
      <c r="M128" s="213"/>
      <c r="N128" s="616" t="s">
        <v>230</v>
      </c>
      <c r="O128" s="574"/>
      <c r="P128" s="574"/>
      <c r="Q128" s="574"/>
      <c r="R128" s="574"/>
      <c r="S128" s="541"/>
      <c r="T128" s="541"/>
      <c r="U128" s="541"/>
      <c r="V128" s="541"/>
      <c r="W128" s="541"/>
      <c r="X128" s="541"/>
      <c r="Y128" s="541"/>
      <c r="Z128" s="541"/>
      <c r="AA128" s="541"/>
    </row>
    <row r="129" spans="2:27" ht="14.1" customHeight="1">
      <c r="C129" s="558"/>
      <c r="D129" s="61"/>
      <c r="E129" s="211">
        <f t="shared" si="3"/>
        <v>59306</v>
      </c>
      <c r="F129" s="61" t="s">
        <v>253</v>
      </c>
      <c r="G129" s="541"/>
      <c r="H129" s="541"/>
      <c r="I129" s="541"/>
      <c r="J129" s="541"/>
      <c r="K129" s="541"/>
      <c r="L129" s="541"/>
      <c r="M129" s="213"/>
      <c r="N129" s="616" t="s">
        <v>230</v>
      </c>
      <c r="O129" s="574"/>
      <c r="P129" s="574"/>
      <c r="Q129" s="574"/>
      <c r="R129" s="574"/>
      <c r="S129" s="541"/>
      <c r="T129" s="541"/>
      <c r="U129" s="541"/>
      <c r="V129" s="541"/>
      <c r="W129" s="541"/>
      <c r="X129" s="541"/>
      <c r="Y129" s="541"/>
      <c r="Z129" s="541"/>
      <c r="AA129" s="541"/>
    </row>
    <row r="130" spans="2:27" ht="14.1" customHeight="1">
      <c r="C130" s="558"/>
      <c r="D130" s="61"/>
      <c r="E130" s="211">
        <f t="shared" si="3"/>
        <v>59307</v>
      </c>
      <c r="F130" s="61" t="s">
        <v>254</v>
      </c>
      <c r="G130" s="541"/>
      <c r="H130" s="541"/>
      <c r="I130" s="541"/>
      <c r="J130" s="541"/>
      <c r="K130" s="541"/>
      <c r="L130" s="541"/>
      <c r="M130" s="213"/>
      <c r="N130" s="616" t="s">
        <v>228</v>
      </c>
      <c r="O130" s="574"/>
      <c r="P130" s="574"/>
      <c r="Q130" s="574"/>
      <c r="R130" s="574"/>
      <c r="S130" s="541"/>
      <c r="T130" s="541"/>
      <c r="U130" s="541"/>
      <c r="V130" s="541"/>
      <c r="W130" s="541"/>
      <c r="X130" s="541"/>
      <c r="Y130" s="541"/>
      <c r="Z130" s="541"/>
      <c r="AA130" s="541"/>
    </row>
    <row r="131" spans="2:27" ht="14.1" customHeight="1">
      <c r="C131" s="558"/>
      <c r="D131" s="61"/>
      <c r="E131" s="211">
        <f t="shared" si="3"/>
        <v>59308</v>
      </c>
      <c r="F131" s="61" t="s">
        <v>255</v>
      </c>
      <c r="G131" s="541"/>
      <c r="H131" s="541"/>
      <c r="I131" s="541"/>
      <c r="J131" s="541"/>
      <c r="K131" s="541"/>
      <c r="L131" s="541"/>
      <c r="M131" s="213"/>
      <c r="N131" s="616" t="s">
        <v>228</v>
      </c>
      <c r="O131" s="574"/>
      <c r="P131" s="574"/>
      <c r="Q131" s="574"/>
      <c r="R131" s="574"/>
      <c r="S131" s="541"/>
      <c r="T131" s="541"/>
      <c r="U131" s="541"/>
      <c r="V131" s="541"/>
      <c r="W131" s="541"/>
      <c r="X131" s="541"/>
      <c r="Y131" s="541"/>
      <c r="Z131" s="541"/>
      <c r="AA131" s="541"/>
    </row>
    <row r="132" spans="2:27" ht="14.1" customHeight="1">
      <c r="C132" s="558"/>
      <c r="D132" s="61"/>
      <c r="E132" s="211">
        <v>59398</v>
      </c>
      <c r="F132" s="61" t="s">
        <v>258</v>
      </c>
      <c r="G132" s="541"/>
      <c r="H132" s="541"/>
      <c r="I132" s="541"/>
      <c r="J132" s="541"/>
      <c r="K132" s="541"/>
      <c r="L132" s="541"/>
      <c r="M132" s="213"/>
      <c r="N132" s="616" t="s">
        <v>259</v>
      </c>
      <c r="O132" s="574"/>
      <c r="P132" s="574"/>
      <c r="Q132" s="574"/>
      <c r="R132" s="574"/>
      <c r="S132" s="541"/>
      <c r="T132" s="541"/>
      <c r="U132" s="541"/>
      <c r="V132" s="541"/>
      <c r="W132" s="541"/>
      <c r="X132" s="541"/>
      <c r="Y132" s="541"/>
      <c r="Z132" s="541"/>
      <c r="AA132" s="541"/>
    </row>
    <row r="133" spans="2:27" ht="14.1" customHeight="1">
      <c r="C133" s="558"/>
      <c r="D133" s="558"/>
      <c r="E133" s="548"/>
      <c r="F133" s="558"/>
      <c r="G133" s="541"/>
      <c r="H133" s="541"/>
      <c r="I133" s="541"/>
      <c r="J133" s="541"/>
      <c r="K133" s="541"/>
      <c r="L133" s="541"/>
      <c r="M133" s="541"/>
      <c r="N133" s="541"/>
      <c r="O133" s="541"/>
      <c r="P133" s="541"/>
      <c r="Q133" s="541"/>
      <c r="R133" s="541"/>
      <c r="S133" s="541"/>
      <c r="T133" s="541"/>
      <c r="U133" s="541"/>
      <c r="V133" s="541"/>
      <c r="W133" s="541"/>
      <c r="X133" s="541"/>
      <c r="Y133" s="541"/>
      <c r="Z133" s="541"/>
      <c r="AA133" s="541"/>
    </row>
    <row r="134" spans="2:27" ht="14.1" customHeight="1">
      <c r="C134" s="558"/>
      <c r="D134" s="553" t="s">
        <v>260</v>
      </c>
      <c r="E134" s="194"/>
      <c r="F134" s="194"/>
      <c r="G134" s="194"/>
      <c r="H134" s="194"/>
      <c r="I134" s="194"/>
      <c r="J134" s="194"/>
      <c r="K134" s="194"/>
      <c r="L134" s="194"/>
      <c r="M134" s="194"/>
      <c r="N134" s="194"/>
      <c r="O134" s="194"/>
      <c r="P134" s="194"/>
      <c r="Q134" s="194"/>
      <c r="R134" s="194"/>
      <c r="S134" s="541"/>
      <c r="T134" s="541"/>
      <c r="U134" s="541"/>
      <c r="V134" s="541"/>
      <c r="W134" s="541"/>
      <c r="X134" s="541"/>
      <c r="Y134" s="541"/>
      <c r="Z134" s="541"/>
      <c r="AA134" s="541"/>
    </row>
    <row r="135" spans="2:27" ht="14.1" customHeight="1">
      <c r="D135" s="12" t="s">
        <v>203</v>
      </c>
      <c r="E135" s="549"/>
    </row>
    <row r="136" spans="2:27" ht="14.1" customHeight="1">
      <c r="C136" s="207">
        <f>C103+0.01</f>
        <v>3.1099999999999977</v>
      </c>
      <c r="D136" s="572" t="s">
        <v>261</v>
      </c>
      <c r="E136" s="549"/>
      <c r="F136" s="443"/>
      <c r="G136" s="443"/>
      <c r="H136" s="443"/>
      <c r="I136" s="443"/>
      <c r="J136" s="443"/>
      <c r="K136" s="443"/>
      <c r="L136" s="443"/>
      <c r="M136" s="443"/>
      <c r="N136" s="558"/>
      <c r="O136" s="558"/>
      <c r="P136" s="558"/>
    </row>
    <row r="137" spans="2:27" ht="14.1" customHeight="1">
      <c r="C137" s="443"/>
      <c r="D137" s="443"/>
      <c r="E137" s="549">
        <v>1</v>
      </c>
      <c r="F137" s="61" t="s">
        <v>262</v>
      </c>
      <c r="G137" s="443"/>
      <c r="H137" s="443"/>
      <c r="I137" s="443"/>
      <c r="J137" s="443"/>
      <c r="K137" s="443"/>
      <c r="L137" s="443"/>
      <c r="M137" s="443"/>
    </row>
    <row r="138" spans="2:27" ht="14.1" customHeight="1">
      <c r="C138" s="443"/>
      <c r="D138" s="443"/>
      <c r="E138" s="549">
        <f>E137+1</f>
        <v>2</v>
      </c>
      <c r="F138" s="61" t="s">
        <v>263</v>
      </c>
      <c r="G138" s="443"/>
      <c r="H138" s="443"/>
      <c r="I138" s="443"/>
      <c r="J138" s="443"/>
      <c r="K138" s="443"/>
      <c r="L138" s="443"/>
      <c r="M138" s="443"/>
    </row>
    <row r="139" spans="2:27" ht="14.1" customHeight="1">
      <c r="C139" s="443"/>
      <c r="D139" s="443"/>
      <c r="E139" s="549">
        <f>E138+1</f>
        <v>3</v>
      </c>
      <c r="F139" s="61" t="s">
        <v>264</v>
      </c>
      <c r="G139" s="443"/>
      <c r="H139" s="443"/>
      <c r="I139" s="443"/>
      <c r="J139" s="443"/>
      <c r="K139" s="443"/>
      <c r="L139" s="443"/>
      <c r="M139" s="443"/>
    </row>
    <row r="140" spans="2:27" ht="14.1" customHeight="1">
      <c r="B140" s="486"/>
      <c r="D140" s="572"/>
      <c r="E140" s="549">
        <v>98</v>
      </c>
      <c r="F140" s="61" t="s">
        <v>265</v>
      </c>
      <c r="I140" s="94"/>
    </row>
    <row r="141" spans="2:27" ht="14.1" customHeight="1">
      <c r="D141" s="572"/>
      <c r="E141" s="95"/>
      <c r="F141" s="94"/>
      <c r="G141" s="94"/>
      <c r="H141" s="94"/>
      <c r="I141" s="94"/>
    </row>
    <row r="142" spans="2:27" ht="14.1" customHeight="1">
      <c r="D142" s="12" t="s">
        <v>266</v>
      </c>
      <c r="E142" s="549"/>
    </row>
    <row r="143" spans="2:27" ht="14.1" customHeight="1">
      <c r="D143" s="600" t="s">
        <v>267</v>
      </c>
      <c r="E143" s="600"/>
      <c r="F143" s="600"/>
      <c r="G143" s="600"/>
      <c r="H143" s="600"/>
      <c r="I143" s="600"/>
      <c r="J143" s="600"/>
      <c r="K143" s="600"/>
      <c r="L143" s="600"/>
      <c r="M143" s="600"/>
      <c r="N143" s="600"/>
      <c r="O143" s="600"/>
      <c r="P143" s="600"/>
      <c r="Q143" s="600"/>
      <c r="R143" s="600"/>
    </row>
    <row r="144" spans="2:27" ht="14.1" customHeight="1">
      <c r="D144" s="600"/>
      <c r="E144" s="600"/>
      <c r="F144" s="600"/>
      <c r="G144" s="600"/>
      <c r="H144" s="600"/>
      <c r="I144" s="600"/>
      <c r="J144" s="600"/>
      <c r="K144" s="600"/>
      <c r="L144" s="600"/>
      <c r="M144" s="600"/>
      <c r="N144" s="600"/>
      <c r="O144" s="600"/>
      <c r="P144" s="600"/>
      <c r="Q144" s="600"/>
      <c r="R144" s="600"/>
    </row>
    <row r="145" spans="4:19" ht="14.1" customHeight="1">
      <c r="D145" s="572"/>
      <c r="E145" s="549">
        <v>1</v>
      </c>
      <c r="F145" s="191" t="s">
        <v>35</v>
      </c>
    </row>
    <row r="146" spans="4:19" ht="14.1" customHeight="1">
      <c r="D146" s="572"/>
      <c r="E146" s="549">
        <v>2</v>
      </c>
      <c r="F146" s="191" t="s">
        <v>36</v>
      </c>
    </row>
    <row r="147" spans="4:19" ht="14.1" customHeight="1">
      <c r="D147" s="572"/>
      <c r="E147" s="443"/>
    </row>
    <row r="148" spans="4:19" ht="14.1" customHeight="1">
      <c r="D148" s="12" t="s">
        <v>268</v>
      </c>
      <c r="E148" s="443"/>
    </row>
    <row r="149" spans="4:19" ht="14.1" customHeight="1">
      <c r="D149" s="572" t="s">
        <v>269</v>
      </c>
      <c r="E149" s="443"/>
    </row>
    <row r="150" spans="4:19" ht="14.1" customHeight="1">
      <c r="D150" s="572"/>
      <c r="E150" s="549">
        <v>1</v>
      </c>
      <c r="F150" s="191" t="s">
        <v>35</v>
      </c>
      <c r="G150" s="549"/>
    </row>
    <row r="151" spans="4:19" ht="14.1" customHeight="1">
      <c r="D151" s="572"/>
      <c r="E151" s="549">
        <v>2</v>
      </c>
      <c r="F151" s="191" t="s">
        <v>36</v>
      </c>
      <c r="G151" s="549"/>
    </row>
    <row r="152" spans="4:19" ht="14.1" customHeight="1">
      <c r="D152" s="572"/>
      <c r="E152" s="549">
        <v>3</v>
      </c>
      <c r="F152" s="191" t="s">
        <v>270</v>
      </c>
      <c r="G152" s="549"/>
    </row>
    <row r="154" spans="4:19" ht="14.1" customHeight="1">
      <c r="D154" s="12" t="s">
        <v>271</v>
      </c>
      <c r="E154" s="549"/>
    </row>
    <row r="155" spans="4:19" ht="14.1" customHeight="1">
      <c r="D155" s="572" t="s">
        <v>272</v>
      </c>
      <c r="E155" s="443"/>
    </row>
    <row r="156" spans="4:19" ht="14.1" customHeight="1">
      <c r="D156" s="443"/>
      <c r="E156" s="549">
        <v>1</v>
      </c>
      <c r="F156" s="191" t="s">
        <v>35</v>
      </c>
    </row>
    <row r="157" spans="4:19" ht="14.1" customHeight="1">
      <c r="D157" s="443"/>
      <c r="E157" s="549">
        <v>2</v>
      </c>
      <c r="F157" s="191" t="s">
        <v>36</v>
      </c>
    </row>
    <row r="159" spans="4:19" ht="14.1" customHeight="1">
      <c r="D159" s="12" t="s">
        <v>273</v>
      </c>
      <c r="E159" s="549"/>
    </row>
    <row r="160" spans="4:19" ht="14.1" customHeight="1">
      <c r="D160" s="600" t="s">
        <v>274</v>
      </c>
      <c r="E160" s="600"/>
      <c r="F160" s="600"/>
      <c r="G160" s="600"/>
      <c r="H160" s="600"/>
      <c r="I160" s="600"/>
      <c r="J160" s="600"/>
      <c r="K160" s="600"/>
      <c r="L160" s="600"/>
      <c r="M160" s="600"/>
      <c r="N160" s="600"/>
      <c r="O160" s="600"/>
      <c r="P160" s="600"/>
      <c r="Q160" s="600"/>
      <c r="R160" s="600"/>
      <c r="S160" s="600"/>
    </row>
    <row r="161" spans="4:19" ht="14.1" customHeight="1">
      <c r="D161" s="572"/>
      <c r="E161" s="549">
        <v>1</v>
      </c>
      <c r="F161" s="191" t="s">
        <v>35</v>
      </c>
    </row>
    <row r="162" spans="4:19" ht="14.1" customHeight="1">
      <c r="D162" s="572"/>
      <c r="E162" s="549">
        <v>2</v>
      </c>
      <c r="F162" s="191" t="s">
        <v>36</v>
      </c>
    </row>
    <row r="164" spans="4:19" ht="14.1" customHeight="1">
      <c r="D164" s="12" t="s">
        <v>275</v>
      </c>
      <c r="E164" s="549"/>
    </row>
    <row r="165" spans="4:19" ht="14.1" customHeight="1">
      <c r="D165" s="600" t="s">
        <v>276</v>
      </c>
      <c r="E165" s="600"/>
      <c r="F165" s="600"/>
      <c r="G165" s="600"/>
      <c r="H165" s="600"/>
      <c r="I165" s="600"/>
      <c r="J165" s="600"/>
      <c r="K165" s="600"/>
      <c r="L165" s="600"/>
      <c r="M165" s="600"/>
      <c r="N165" s="600"/>
      <c r="O165" s="600"/>
      <c r="P165" s="600"/>
      <c r="Q165" s="600"/>
      <c r="R165" s="600"/>
      <c r="S165" s="600"/>
    </row>
    <row r="166" spans="4:19" ht="14.1" customHeight="1">
      <c r="D166" s="572"/>
      <c r="E166" s="549">
        <v>1</v>
      </c>
      <c r="F166" s="191" t="s">
        <v>35</v>
      </c>
    </row>
    <row r="167" spans="4:19" ht="14.1" customHeight="1">
      <c r="D167" s="572"/>
      <c r="E167" s="549">
        <v>2</v>
      </c>
      <c r="F167" s="191" t="s">
        <v>36</v>
      </c>
    </row>
    <row r="169" spans="4:19" ht="14.1" customHeight="1">
      <c r="D169" s="12" t="s">
        <v>277</v>
      </c>
      <c r="E169" s="549"/>
    </row>
    <row r="170" spans="4:19" ht="14.1" customHeight="1">
      <c r="D170" s="600" t="s">
        <v>278</v>
      </c>
      <c r="E170" s="600"/>
      <c r="F170" s="600"/>
      <c r="G170" s="600"/>
      <c r="H170" s="600"/>
      <c r="I170" s="600"/>
      <c r="J170" s="600"/>
      <c r="K170" s="600"/>
      <c r="L170" s="600"/>
      <c r="M170" s="600"/>
      <c r="N170" s="600"/>
      <c r="O170" s="600"/>
      <c r="P170" s="600"/>
      <c r="Q170" s="600"/>
      <c r="R170" s="600"/>
      <c r="S170" s="600"/>
    </row>
    <row r="171" spans="4:19" ht="14.1" customHeight="1">
      <c r="D171" s="572"/>
      <c r="E171" s="549">
        <v>1</v>
      </c>
      <c r="F171" s="191" t="s">
        <v>35</v>
      </c>
    </row>
    <row r="172" spans="4:19" ht="14.1" customHeight="1">
      <c r="D172" s="572"/>
      <c r="E172" s="549">
        <v>2</v>
      </c>
      <c r="F172" s="191" t="s">
        <v>279</v>
      </c>
    </row>
  </sheetData>
  <mergeCells count="72">
    <mergeCell ref="J23:U24"/>
    <mergeCell ref="D49:E49"/>
    <mergeCell ref="D37:E37"/>
    <mergeCell ref="D38:E38"/>
    <mergeCell ref="D39:E39"/>
    <mergeCell ref="D40:E40"/>
    <mergeCell ref="D41:E41"/>
    <mergeCell ref="N74:R74"/>
    <mergeCell ref="D50:E50"/>
    <mergeCell ref="D51:E51"/>
    <mergeCell ref="D52:E52"/>
    <mergeCell ref="D53:E53"/>
    <mergeCell ref="D54:E54"/>
    <mergeCell ref="D60:E60"/>
    <mergeCell ref="D61:E61"/>
    <mergeCell ref="D62:E62"/>
    <mergeCell ref="D63:E63"/>
    <mergeCell ref="D64:E64"/>
    <mergeCell ref="D65:E65"/>
    <mergeCell ref="N86:R86"/>
    <mergeCell ref="N75:R75"/>
    <mergeCell ref="N76:R76"/>
    <mergeCell ref="N77:R77"/>
    <mergeCell ref="N78:R78"/>
    <mergeCell ref="N79:R79"/>
    <mergeCell ref="N80:R80"/>
    <mergeCell ref="N81:R81"/>
    <mergeCell ref="N82:R82"/>
    <mergeCell ref="N83:R83"/>
    <mergeCell ref="N84:R84"/>
    <mergeCell ref="N85:R85"/>
    <mergeCell ref="N105:R105"/>
    <mergeCell ref="N87:R87"/>
    <mergeCell ref="N88:R88"/>
    <mergeCell ref="N89:R89"/>
    <mergeCell ref="N92:R92"/>
    <mergeCell ref="N93:R93"/>
    <mergeCell ref="N94:R94"/>
    <mergeCell ref="N95:R95"/>
    <mergeCell ref="N96:R96"/>
    <mergeCell ref="N97:R97"/>
    <mergeCell ref="N98:R98"/>
    <mergeCell ref="N99:R99"/>
    <mergeCell ref="N117:R117"/>
    <mergeCell ref="N106:R106"/>
    <mergeCell ref="N107:R107"/>
    <mergeCell ref="N108:R108"/>
    <mergeCell ref="N109:R109"/>
    <mergeCell ref="N110:R110"/>
    <mergeCell ref="N111:R111"/>
    <mergeCell ref="N112:R112"/>
    <mergeCell ref="N113:R113"/>
    <mergeCell ref="N114:R114"/>
    <mergeCell ref="N115:R115"/>
    <mergeCell ref="N116:R116"/>
    <mergeCell ref="N131:R131"/>
    <mergeCell ref="N118:R118"/>
    <mergeCell ref="N119:R119"/>
    <mergeCell ref="N120:R120"/>
    <mergeCell ref="N121:R121"/>
    <mergeCell ref="N124:R124"/>
    <mergeCell ref="N125:R125"/>
    <mergeCell ref="N126:R126"/>
    <mergeCell ref="N127:R127"/>
    <mergeCell ref="N128:R128"/>
    <mergeCell ref="N129:R129"/>
    <mergeCell ref="N130:R130"/>
    <mergeCell ref="N132:R132"/>
    <mergeCell ref="D143:R144"/>
    <mergeCell ref="D160:S160"/>
    <mergeCell ref="D165:S165"/>
    <mergeCell ref="D170:S170"/>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rowBreaks count="2" manualBreakCount="2">
    <brk id="41" max="21" man="1"/>
    <brk id="13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2" tint="-9.9978637043366805E-2"/>
  </sheetPr>
  <dimension ref="A1:AJ906"/>
  <sheetViews>
    <sheetView showGridLines="0" zoomScaleNormal="100" workbookViewId="0">
      <selection activeCell="B1" sqref="B1"/>
    </sheetView>
  </sheetViews>
  <sheetFormatPr defaultColWidth="14.42578125" defaultRowHeight="14.1" customHeight="1"/>
  <cols>
    <col min="1" max="1" width="2.42578125" style="148" customWidth="1"/>
    <col min="2" max="2" width="3.42578125" style="148" bestFit="1" customWidth="1"/>
    <col min="3" max="35" width="4.7109375" style="149" customWidth="1"/>
    <col min="36" max="16384" width="14.42578125" style="149"/>
  </cols>
  <sheetData>
    <row r="1" spans="1:20" ht="14.1" customHeight="1">
      <c r="B1" s="294">
        <v>4</v>
      </c>
      <c r="D1" s="150" t="str">
        <f>"SECCIÓN "&amp;B1&amp;". INSEGURIDAD ALIMENTARIA ESCALA DE EXPERIENCIA"</f>
        <v>SECCIÓN 4. INSEGURIDAD ALIMENTARIA ESCALA DE EXPERIENCIA</v>
      </c>
    </row>
    <row r="2" spans="1:20" ht="14.1" customHeight="1">
      <c r="C2" s="153"/>
      <c r="E2" s="248"/>
      <c r="F2" s="248"/>
      <c r="G2" s="248"/>
      <c r="H2" s="248"/>
      <c r="I2" s="248"/>
      <c r="J2" s="248"/>
      <c r="K2" s="248"/>
      <c r="L2" s="248"/>
      <c r="M2" s="248"/>
      <c r="N2" s="248"/>
      <c r="O2" s="248"/>
      <c r="P2" s="248"/>
      <c r="Q2" s="248"/>
      <c r="R2" s="248"/>
      <c r="S2" s="248"/>
      <c r="T2" s="248"/>
    </row>
    <row r="3" spans="1:20" ht="14.1" customHeight="1">
      <c r="D3" s="149" t="s">
        <v>280</v>
      </c>
      <c r="E3" s="248"/>
      <c r="F3" s="248"/>
      <c r="G3" s="248"/>
      <c r="H3" s="248"/>
      <c r="I3" s="248"/>
      <c r="J3" s="248"/>
      <c r="K3" s="248"/>
      <c r="L3" s="248"/>
      <c r="M3" s="248"/>
      <c r="N3" s="248"/>
      <c r="O3" s="248"/>
      <c r="P3" s="248"/>
      <c r="Q3" s="248"/>
      <c r="R3" s="248"/>
      <c r="S3" s="248"/>
      <c r="T3" s="248"/>
    </row>
    <row r="4" spans="1:20" ht="14.1" customHeight="1">
      <c r="C4" s="167">
        <f>B1+0.01</f>
        <v>4.01</v>
      </c>
      <c r="D4" s="615" t="s">
        <v>281</v>
      </c>
      <c r="E4" s="615"/>
      <c r="F4" s="615"/>
      <c r="G4" s="615"/>
      <c r="H4" s="615"/>
      <c r="I4" s="615"/>
      <c r="J4" s="615"/>
      <c r="K4" s="615"/>
      <c r="L4" s="615"/>
      <c r="M4" s="615"/>
      <c r="N4" s="615"/>
      <c r="O4" s="615"/>
      <c r="P4" s="615"/>
      <c r="Q4" s="295"/>
      <c r="R4" s="295"/>
      <c r="S4" s="295"/>
      <c r="T4" s="295"/>
    </row>
    <row r="5" spans="1:20" ht="14.1" customHeight="1">
      <c r="C5" s="167"/>
      <c r="D5" s="615"/>
      <c r="E5" s="615"/>
      <c r="F5" s="615"/>
      <c r="G5" s="615"/>
      <c r="H5" s="615"/>
      <c r="I5" s="615"/>
      <c r="J5" s="615"/>
      <c r="K5" s="615"/>
      <c r="L5" s="615"/>
      <c r="M5" s="615"/>
      <c r="N5" s="615"/>
      <c r="O5" s="615"/>
      <c r="P5" s="615"/>
      <c r="Q5" s="295"/>
      <c r="R5" s="295"/>
      <c r="S5" s="296"/>
      <c r="T5" s="295"/>
    </row>
    <row r="6" spans="1:20" ht="14.1" customHeight="1">
      <c r="C6" s="167"/>
      <c r="D6" s="52"/>
      <c r="E6" s="52">
        <v>1</v>
      </c>
      <c r="F6" s="52" t="s">
        <v>35</v>
      </c>
      <c r="G6" s="52"/>
      <c r="H6" s="52"/>
      <c r="I6" s="52"/>
      <c r="J6" s="52"/>
      <c r="K6" s="52"/>
      <c r="L6" s="52"/>
      <c r="M6" s="295"/>
      <c r="N6" s="295"/>
      <c r="O6" s="295"/>
      <c r="P6" s="295"/>
      <c r="Q6" s="295"/>
      <c r="R6" s="295"/>
      <c r="S6" s="295"/>
      <c r="T6" s="295"/>
    </row>
    <row r="7" spans="1:20" ht="14.1" customHeight="1">
      <c r="C7" s="297"/>
      <c r="D7" s="295"/>
      <c r="E7" s="52">
        <v>2</v>
      </c>
      <c r="F7" s="52" t="s">
        <v>36</v>
      </c>
      <c r="G7" s="295"/>
      <c r="H7" s="295"/>
      <c r="I7" s="295"/>
      <c r="J7" s="295"/>
      <c r="K7" s="295"/>
      <c r="L7" s="295"/>
      <c r="M7" s="295"/>
      <c r="N7" s="295"/>
      <c r="O7" s="295"/>
      <c r="P7" s="295"/>
      <c r="Q7" s="295"/>
      <c r="R7" s="295"/>
      <c r="S7" s="295"/>
      <c r="T7" s="295"/>
    </row>
    <row r="8" spans="1:20" ht="14.1" customHeight="1">
      <c r="C8" s="297"/>
      <c r="D8" s="295"/>
      <c r="E8" s="52"/>
      <c r="F8" s="52"/>
      <c r="G8" s="295"/>
      <c r="H8" s="295"/>
      <c r="I8" s="295"/>
      <c r="J8" s="295"/>
      <c r="K8" s="295"/>
      <c r="L8" s="295"/>
      <c r="M8" s="295"/>
      <c r="N8" s="295"/>
      <c r="O8" s="295"/>
      <c r="P8" s="295"/>
      <c r="Q8" s="295"/>
      <c r="R8" s="295"/>
      <c r="S8" s="295"/>
      <c r="T8" s="295"/>
    </row>
    <row r="9" spans="1:20" ht="14.1" customHeight="1">
      <c r="B9" s="241"/>
      <c r="C9" s="167">
        <f>C4+0.01</f>
        <v>4.0199999999999996</v>
      </c>
      <c r="D9" s="575" t="s">
        <v>282</v>
      </c>
      <c r="E9" s="575"/>
      <c r="F9" s="575"/>
      <c r="G9" s="575"/>
      <c r="H9" s="575"/>
      <c r="I9" s="575"/>
      <c r="J9" s="575"/>
      <c r="K9" s="575"/>
      <c r="L9" s="575"/>
      <c r="M9" s="575"/>
      <c r="N9" s="575"/>
      <c r="O9" s="575"/>
      <c r="P9" s="575"/>
      <c r="R9" s="623"/>
      <c r="S9" s="295"/>
    </row>
    <row r="10" spans="1:20" ht="14.1" customHeight="1">
      <c r="B10" s="241"/>
      <c r="C10" s="297"/>
      <c r="D10" s="575"/>
      <c r="E10" s="575"/>
      <c r="F10" s="575"/>
      <c r="G10" s="575"/>
      <c r="H10" s="575"/>
      <c r="I10" s="575"/>
      <c r="J10" s="575"/>
      <c r="K10" s="575"/>
      <c r="L10" s="575"/>
      <c r="M10" s="575"/>
      <c r="N10" s="575"/>
      <c r="O10" s="575"/>
      <c r="P10" s="575"/>
      <c r="R10" s="623"/>
      <c r="S10" s="295"/>
    </row>
    <row r="11" spans="1:20" ht="14.1" customHeight="1">
      <c r="B11" s="241"/>
      <c r="C11" s="297"/>
      <c r="D11" s="620"/>
      <c r="E11" s="52">
        <v>1</v>
      </c>
      <c r="F11" s="52" t="s">
        <v>35</v>
      </c>
      <c r="R11" s="624"/>
    </row>
    <row r="12" spans="1:20" s="300" customFormat="1" ht="14.1" customHeight="1">
      <c r="A12" s="298"/>
      <c r="B12" s="241"/>
      <c r="C12" s="299"/>
      <c r="D12" s="620"/>
      <c r="E12" s="52">
        <v>2</v>
      </c>
      <c r="F12" s="52" t="s">
        <v>36</v>
      </c>
      <c r="R12" s="624"/>
    </row>
    <row r="13" spans="1:20" ht="14.1" customHeight="1">
      <c r="B13" s="241"/>
      <c r="C13" s="154"/>
      <c r="F13" s="165"/>
    </row>
    <row r="14" spans="1:20" ht="14.1" customHeight="1">
      <c r="B14" s="241"/>
      <c r="C14" s="167">
        <f>C9+0.01</f>
        <v>4.0299999999999994</v>
      </c>
      <c r="D14" s="575" t="s">
        <v>283</v>
      </c>
      <c r="E14" s="575"/>
      <c r="F14" s="575"/>
      <c r="G14" s="575"/>
      <c r="H14" s="575"/>
      <c r="I14" s="575"/>
      <c r="J14" s="575"/>
      <c r="K14" s="575"/>
      <c r="L14" s="575"/>
      <c r="M14" s="575"/>
      <c r="N14" s="575"/>
      <c r="O14" s="575"/>
      <c r="P14" s="575"/>
      <c r="Q14" s="575"/>
      <c r="R14" s="575"/>
    </row>
    <row r="15" spans="1:20" ht="14.1" customHeight="1">
      <c r="B15" s="241"/>
      <c r="C15" s="167"/>
      <c r="D15" s="575"/>
      <c r="E15" s="575"/>
      <c r="F15" s="575"/>
      <c r="G15" s="575"/>
      <c r="H15" s="575"/>
      <c r="I15" s="575"/>
      <c r="J15" s="575"/>
      <c r="K15" s="575"/>
      <c r="L15" s="575"/>
      <c r="M15" s="575"/>
      <c r="N15" s="575"/>
      <c r="O15" s="575"/>
      <c r="P15" s="575"/>
      <c r="Q15" s="575"/>
      <c r="R15" s="575"/>
    </row>
    <row r="16" spans="1:20" ht="14.1" customHeight="1">
      <c r="B16" s="241"/>
      <c r="C16" s="297"/>
      <c r="D16" s="620"/>
      <c r="E16" s="52">
        <v>1</v>
      </c>
      <c r="F16" s="52" t="s">
        <v>35</v>
      </c>
    </row>
    <row r="17" spans="2:36" ht="14.1" customHeight="1">
      <c r="B17" s="241"/>
      <c r="C17" s="299"/>
      <c r="D17" s="620"/>
      <c r="E17" s="52">
        <v>2</v>
      </c>
      <c r="F17" s="52" t="s">
        <v>36</v>
      </c>
      <c r="G17" s="300"/>
      <c r="H17" s="300"/>
      <c r="I17" s="300"/>
      <c r="J17" s="300"/>
      <c r="K17" s="300"/>
      <c r="L17" s="300"/>
      <c r="M17" s="300"/>
      <c r="N17" s="300"/>
      <c r="O17" s="300"/>
      <c r="P17" s="300"/>
    </row>
    <row r="18" spans="2:36" ht="14.1" customHeight="1">
      <c r="C18" s="154"/>
      <c r="F18" s="165"/>
    </row>
    <row r="19" spans="2:36" ht="14.1" customHeight="1">
      <c r="B19" s="494"/>
      <c r="C19" s="159">
        <f>C14+0.01</f>
        <v>4.0399999999999991</v>
      </c>
      <c r="D19" s="575" t="s">
        <v>284</v>
      </c>
      <c r="E19" s="575"/>
      <c r="F19" s="575"/>
      <c r="G19" s="575"/>
      <c r="H19" s="575"/>
      <c r="I19" s="575"/>
      <c r="J19" s="575"/>
      <c r="K19" s="575"/>
      <c r="L19" s="575"/>
      <c r="M19" s="575"/>
      <c r="N19" s="575"/>
      <c r="O19" s="575"/>
      <c r="P19" s="575"/>
      <c r="Q19" s="558"/>
      <c r="R19" s="558"/>
      <c r="X19" s="621"/>
      <c r="Y19" s="621"/>
      <c r="Z19" s="621"/>
      <c r="AA19" s="621"/>
      <c r="AB19" s="621"/>
      <c r="AC19" s="621"/>
      <c r="AD19" s="621"/>
      <c r="AE19" s="621"/>
      <c r="AF19" s="621"/>
      <c r="AG19" s="621"/>
      <c r="AH19" s="621"/>
      <c r="AI19" s="621"/>
      <c r="AJ19" s="621"/>
    </row>
    <row r="20" spans="2:36" ht="14.1" customHeight="1">
      <c r="B20" s="241"/>
      <c r="C20" s="159"/>
      <c r="D20" s="575"/>
      <c r="E20" s="575"/>
      <c r="F20" s="575"/>
      <c r="G20" s="575"/>
      <c r="H20" s="575"/>
      <c r="I20" s="575"/>
      <c r="J20" s="575"/>
      <c r="K20" s="575"/>
      <c r="L20" s="575"/>
      <c r="M20" s="575"/>
      <c r="N20" s="575"/>
      <c r="O20" s="575"/>
      <c r="P20" s="575"/>
      <c r="Q20" s="558"/>
      <c r="R20" s="558"/>
      <c r="X20" s="621"/>
      <c r="Y20" s="621"/>
      <c r="Z20" s="621"/>
      <c r="AA20" s="621"/>
      <c r="AB20" s="621"/>
      <c r="AC20" s="621"/>
      <c r="AD20" s="621"/>
      <c r="AE20" s="621"/>
      <c r="AF20" s="621"/>
      <c r="AG20" s="621"/>
      <c r="AH20" s="621"/>
      <c r="AI20" s="621"/>
      <c r="AJ20" s="621"/>
    </row>
    <row r="21" spans="2:36" ht="14.1" customHeight="1">
      <c r="B21" s="241"/>
      <c r="C21" s="159"/>
      <c r="D21" s="165"/>
      <c r="E21" s="552">
        <v>1</v>
      </c>
      <c r="F21" s="149" t="s">
        <v>35</v>
      </c>
    </row>
    <row r="22" spans="2:36" ht="14.1" customHeight="1">
      <c r="B22" s="241"/>
      <c r="C22" s="159"/>
      <c r="D22" s="165"/>
      <c r="E22" s="552">
        <v>2</v>
      </c>
      <c r="F22" s="149" t="s">
        <v>36</v>
      </c>
    </row>
    <row r="23" spans="2:36" ht="14.1" customHeight="1">
      <c r="B23" s="241"/>
      <c r="C23" s="159"/>
      <c r="E23" s="165"/>
    </row>
    <row r="24" spans="2:36" ht="14.1" customHeight="1">
      <c r="B24" s="241"/>
      <c r="C24" s="159"/>
    </row>
    <row r="25" spans="2:36" ht="14.1" customHeight="1">
      <c r="B25" s="241"/>
      <c r="C25" s="168"/>
      <c r="D25" s="622"/>
      <c r="E25" s="622"/>
      <c r="F25" s="622"/>
      <c r="G25" s="622"/>
      <c r="H25" s="622"/>
      <c r="I25" s="622"/>
      <c r="J25" s="622"/>
      <c r="K25" s="622"/>
      <c r="L25" s="622"/>
      <c r="M25" s="622"/>
      <c r="N25" s="622"/>
      <c r="O25" s="622"/>
      <c r="P25" s="622"/>
      <c r="Q25" s="622"/>
    </row>
    <row r="26" spans="2:36" ht="14.1" customHeight="1">
      <c r="B26" s="241"/>
      <c r="C26" s="168"/>
      <c r="D26" s="622"/>
      <c r="E26" s="622"/>
      <c r="F26" s="622"/>
      <c r="G26" s="622"/>
      <c r="H26" s="622"/>
      <c r="I26" s="622"/>
      <c r="J26" s="622"/>
      <c r="K26" s="622"/>
      <c r="L26" s="622"/>
      <c r="M26" s="622"/>
      <c r="N26" s="622"/>
      <c r="O26" s="622"/>
      <c r="P26" s="622"/>
      <c r="Q26" s="622"/>
    </row>
    <row r="27" spans="2:36" ht="14.1" customHeight="1">
      <c r="B27" s="241"/>
      <c r="C27" s="301"/>
      <c r="D27" s="622"/>
      <c r="E27" s="622"/>
      <c r="F27" s="622"/>
      <c r="G27" s="622"/>
      <c r="H27" s="622"/>
      <c r="I27" s="622"/>
      <c r="J27" s="622"/>
      <c r="K27" s="622"/>
      <c r="L27" s="622"/>
      <c r="M27" s="622"/>
      <c r="N27" s="622"/>
      <c r="O27" s="622"/>
      <c r="P27" s="622"/>
      <c r="Q27" s="622"/>
    </row>
    <row r="28" spans="2:36" ht="14.1" customHeight="1">
      <c r="B28" s="241"/>
      <c r="C28" s="301"/>
      <c r="D28" s="622"/>
      <c r="E28" s="622"/>
      <c r="F28" s="622"/>
      <c r="G28" s="622"/>
      <c r="H28" s="622"/>
      <c r="I28" s="622"/>
      <c r="J28" s="622"/>
      <c r="K28" s="622"/>
      <c r="L28" s="622"/>
      <c r="M28" s="622"/>
      <c r="N28" s="622"/>
      <c r="O28" s="622"/>
      <c r="P28" s="622"/>
      <c r="Q28" s="622"/>
    </row>
    <row r="29" spans="2:36" ht="14.1" customHeight="1">
      <c r="C29" s="159"/>
    </row>
    <row r="30" spans="2:36" ht="14.1" customHeight="1">
      <c r="C30" s="159"/>
    </row>
    <row r="31" spans="2:36" ht="14.1" customHeight="1">
      <c r="C31" s="159"/>
    </row>
    <row r="32" spans="2:36" ht="14.1" customHeight="1">
      <c r="C32" s="159"/>
    </row>
    <row r="33" spans="3:3" ht="14.1" customHeight="1">
      <c r="C33" s="159"/>
    </row>
    <row r="34" spans="3:3" ht="14.1" customHeight="1">
      <c r="C34" s="159"/>
    </row>
    <row r="35" spans="3:3" ht="14.1" customHeight="1">
      <c r="C35" s="159"/>
    </row>
    <row r="36" spans="3:3" ht="14.1" customHeight="1">
      <c r="C36" s="159"/>
    </row>
    <row r="37" spans="3:3" ht="14.1" customHeight="1">
      <c r="C37" s="159"/>
    </row>
    <row r="38" spans="3:3" ht="14.1" customHeight="1">
      <c r="C38" s="159"/>
    </row>
    <row r="39" spans="3:3" ht="14.1" customHeight="1">
      <c r="C39" s="159"/>
    </row>
    <row r="40" spans="3:3" ht="14.1" customHeight="1">
      <c r="C40" s="159"/>
    </row>
    <row r="41" spans="3:3" ht="14.1" customHeight="1">
      <c r="C41" s="159"/>
    </row>
    <row r="42" spans="3:3" ht="14.1" customHeight="1">
      <c r="C42" s="159"/>
    </row>
    <row r="43" spans="3:3" ht="14.1" customHeight="1">
      <c r="C43" s="159"/>
    </row>
    <row r="44" spans="3:3" ht="14.1" customHeight="1">
      <c r="C44" s="159"/>
    </row>
    <row r="45" spans="3:3" ht="14.1" customHeight="1">
      <c r="C45" s="159"/>
    </row>
    <row r="46" spans="3:3" ht="14.1" customHeight="1">
      <c r="C46" s="159"/>
    </row>
    <row r="47" spans="3:3" ht="14.1" customHeight="1">
      <c r="C47" s="159"/>
    </row>
    <row r="48" spans="3:3" ht="14.1" customHeight="1">
      <c r="C48" s="159"/>
    </row>
    <row r="49" spans="3:3" ht="14.1" customHeight="1">
      <c r="C49" s="159"/>
    </row>
    <row r="50" spans="3:3" ht="14.1" customHeight="1">
      <c r="C50" s="159"/>
    </row>
    <row r="51" spans="3:3" ht="14.1" customHeight="1">
      <c r="C51" s="159"/>
    </row>
    <row r="52" spans="3:3" ht="14.1" customHeight="1">
      <c r="C52" s="159"/>
    </row>
    <row r="53" spans="3:3" ht="14.1" customHeight="1">
      <c r="C53" s="159"/>
    </row>
    <row r="54" spans="3:3" ht="14.1" customHeight="1">
      <c r="C54" s="159"/>
    </row>
    <row r="55" spans="3:3" ht="14.1" customHeight="1">
      <c r="C55" s="159"/>
    </row>
    <row r="56" spans="3:3" ht="14.1" customHeight="1">
      <c r="C56" s="159"/>
    </row>
    <row r="57" spans="3:3" ht="14.1" customHeight="1">
      <c r="C57" s="159"/>
    </row>
    <row r="58" spans="3:3" ht="14.1" customHeight="1">
      <c r="C58" s="159"/>
    </row>
    <row r="59" spans="3:3" ht="14.1" customHeight="1">
      <c r="C59" s="159"/>
    </row>
    <row r="60" spans="3:3" ht="14.1" customHeight="1">
      <c r="C60" s="159"/>
    </row>
    <row r="61" spans="3:3" ht="14.1" customHeight="1">
      <c r="C61" s="159"/>
    </row>
    <row r="62" spans="3:3" ht="14.1" customHeight="1">
      <c r="C62" s="159"/>
    </row>
    <row r="63" spans="3:3" ht="14.1" customHeight="1">
      <c r="C63" s="159"/>
    </row>
    <row r="64" spans="3:3" ht="14.1" customHeight="1">
      <c r="C64" s="159"/>
    </row>
    <row r="65" spans="3:3" ht="14.1" customHeight="1">
      <c r="C65" s="159"/>
    </row>
    <row r="66" spans="3:3" ht="14.1" customHeight="1">
      <c r="C66" s="159"/>
    </row>
    <row r="67" spans="3:3" ht="14.1" customHeight="1">
      <c r="C67" s="159"/>
    </row>
    <row r="68" spans="3:3" ht="14.1" customHeight="1">
      <c r="C68" s="159"/>
    </row>
    <row r="69" spans="3:3" ht="14.1" customHeight="1">
      <c r="C69" s="159"/>
    </row>
    <row r="70" spans="3:3" ht="14.1" customHeight="1">
      <c r="C70" s="159"/>
    </row>
    <row r="71" spans="3:3" ht="14.1" customHeight="1">
      <c r="C71" s="159"/>
    </row>
    <row r="72" spans="3:3" ht="14.1" customHeight="1">
      <c r="C72" s="159"/>
    </row>
    <row r="73" spans="3:3" ht="14.1" customHeight="1">
      <c r="C73" s="159"/>
    </row>
    <row r="74" spans="3:3" ht="14.1" customHeight="1">
      <c r="C74" s="159"/>
    </row>
    <row r="75" spans="3:3" ht="14.1" customHeight="1">
      <c r="C75" s="159"/>
    </row>
    <row r="76" spans="3:3" ht="14.1" customHeight="1">
      <c r="C76" s="159"/>
    </row>
    <row r="77" spans="3:3" ht="14.1" customHeight="1">
      <c r="C77" s="159"/>
    </row>
    <row r="78" spans="3:3" ht="14.1" customHeight="1">
      <c r="C78" s="159"/>
    </row>
    <row r="79" spans="3:3" ht="14.1" customHeight="1">
      <c r="C79" s="159"/>
    </row>
    <row r="80" spans="3:3" ht="14.1" customHeight="1">
      <c r="C80" s="159"/>
    </row>
    <row r="81" spans="3:3" ht="14.1" customHeight="1">
      <c r="C81" s="159"/>
    </row>
    <row r="82" spans="3:3" ht="14.1" customHeight="1">
      <c r="C82" s="159"/>
    </row>
    <row r="83" spans="3:3" ht="14.1" customHeight="1">
      <c r="C83" s="159"/>
    </row>
    <row r="84" spans="3:3" ht="14.1" customHeight="1">
      <c r="C84" s="159"/>
    </row>
    <row r="85" spans="3:3" ht="14.1" customHeight="1">
      <c r="C85" s="159"/>
    </row>
    <row r="86" spans="3:3" ht="14.1" customHeight="1">
      <c r="C86" s="159"/>
    </row>
    <row r="87" spans="3:3" ht="14.1" customHeight="1">
      <c r="C87" s="159"/>
    </row>
    <row r="88" spans="3:3" ht="14.1" customHeight="1">
      <c r="C88" s="159"/>
    </row>
    <row r="89" spans="3:3" ht="14.1" customHeight="1">
      <c r="C89" s="159"/>
    </row>
    <row r="90" spans="3:3" ht="14.1" customHeight="1">
      <c r="C90" s="159"/>
    </row>
    <row r="91" spans="3:3" ht="14.1" customHeight="1">
      <c r="C91" s="159"/>
    </row>
    <row r="92" spans="3:3" ht="14.1" customHeight="1">
      <c r="C92" s="159"/>
    </row>
    <row r="93" spans="3:3" ht="14.1" customHeight="1">
      <c r="C93" s="159"/>
    </row>
    <row r="94" spans="3:3" ht="14.1" customHeight="1">
      <c r="C94" s="159"/>
    </row>
    <row r="95" spans="3:3" ht="14.1" customHeight="1">
      <c r="C95" s="159"/>
    </row>
    <row r="96" spans="3:3" ht="14.1" customHeight="1">
      <c r="C96" s="159"/>
    </row>
    <row r="97" spans="3:3" ht="14.1" customHeight="1">
      <c r="C97" s="159"/>
    </row>
    <row r="98" spans="3:3" ht="14.1" customHeight="1">
      <c r="C98" s="159"/>
    </row>
    <row r="99" spans="3:3" ht="14.1" customHeight="1">
      <c r="C99" s="159"/>
    </row>
    <row r="100" spans="3:3" ht="14.1" customHeight="1">
      <c r="C100" s="159"/>
    </row>
    <row r="101" spans="3:3" ht="14.1" customHeight="1">
      <c r="C101" s="159"/>
    </row>
    <row r="102" spans="3:3" ht="14.1" customHeight="1">
      <c r="C102" s="156"/>
    </row>
    <row r="103" spans="3:3" ht="14.1" customHeight="1">
      <c r="C103" s="156"/>
    </row>
    <row r="104" spans="3:3" ht="14.1" customHeight="1">
      <c r="C104" s="156"/>
    </row>
    <row r="105" spans="3:3" ht="14.1" customHeight="1">
      <c r="C105" s="156"/>
    </row>
    <row r="106" spans="3:3" ht="14.1" customHeight="1">
      <c r="C106" s="156"/>
    </row>
    <row r="107" spans="3:3" ht="14.1" customHeight="1">
      <c r="C107" s="156"/>
    </row>
    <row r="108" spans="3:3" ht="14.1" customHeight="1">
      <c r="C108" s="156"/>
    </row>
    <row r="109" spans="3:3" ht="14.1" customHeight="1">
      <c r="C109" s="156"/>
    </row>
    <row r="110" spans="3:3" ht="14.1" customHeight="1">
      <c r="C110" s="156"/>
    </row>
    <row r="111" spans="3:3" ht="14.1" customHeight="1">
      <c r="C111" s="156"/>
    </row>
    <row r="112" spans="3:3" ht="14.1" customHeight="1">
      <c r="C112" s="156"/>
    </row>
    <row r="113" spans="3:3" ht="14.1" customHeight="1">
      <c r="C113" s="156"/>
    </row>
    <row r="114" spans="3:3" ht="14.1" customHeight="1">
      <c r="C114" s="156"/>
    </row>
    <row r="115" spans="3:3" ht="14.1" customHeight="1">
      <c r="C115" s="156"/>
    </row>
    <row r="116" spans="3:3" ht="14.1" customHeight="1">
      <c r="C116" s="156"/>
    </row>
    <row r="117" spans="3:3" ht="14.1" customHeight="1">
      <c r="C117" s="156"/>
    </row>
    <row r="118" spans="3:3" ht="14.1" customHeight="1">
      <c r="C118" s="156"/>
    </row>
    <row r="119" spans="3:3" ht="14.1" customHeight="1">
      <c r="C119" s="156"/>
    </row>
    <row r="120" spans="3:3" ht="14.1" customHeight="1">
      <c r="C120" s="156"/>
    </row>
    <row r="121" spans="3:3" ht="14.1" customHeight="1">
      <c r="C121" s="156"/>
    </row>
    <row r="122" spans="3:3" ht="14.1" customHeight="1">
      <c r="C122" s="156"/>
    </row>
    <row r="123" spans="3:3" ht="14.1" customHeight="1">
      <c r="C123" s="156"/>
    </row>
    <row r="124" spans="3:3" ht="14.1" customHeight="1">
      <c r="C124" s="156"/>
    </row>
    <row r="125" spans="3:3" ht="14.1" customHeight="1">
      <c r="C125" s="156"/>
    </row>
    <row r="126" spans="3:3" ht="14.1" customHeight="1">
      <c r="C126" s="156"/>
    </row>
    <row r="127" spans="3:3" ht="14.1" customHeight="1">
      <c r="C127" s="156"/>
    </row>
    <row r="128" spans="3:3" ht="14.1" customHeight="1">
      <c r="C128" s="156"/>
    </row>
    <row r="129" spans="3:3" ht="14.1" customHeight="1">
      <c r="C129" s="156"/>
    </row>
    <row r="130" spans="3:3" ht="14.1" customHeight="1">
      <c r="C130" s="156"/>
    </row>
    <row r="131" spans="3:3" ht="14.1" customHeight="1">
      <c r="C131" s="156"/>
    </row>
    <row r="132" spans="3:3" ht="14.1" customHeight="1">
      <c r="C132" s="156"/>
    </row>
    <row r="133" spans="3:3" ht="14.1" customHeight="1">
      <c r="C133" s="156"/>
    </row>
    <row r="134" spans="3:3" ht="14.1" customHeight="1">
      <c r="C134" s="156"/>
    </row>
    <row r="135" spans="3:3" ht="14.1" customHeight="1">
      <c r="C135" s="156"/>
    </row>
    <row r="136" spans="3:3" ht="14.1" customHeight="1">
      <c r="C136" s="156"/>
    </row>
    <row r="137" spans="3:3" ht="14.1" customHeight="1">
      <c r="C137" s="156"/>
    </row>
    <row r="138" spans="3:3" ht="14.1" customHeight="1">
      <c r="C138" s="156"/>
    </row>
    <row r="139" spans="3:3" ht="14.1" customHeight="1">
      <c r="C139" s="156"/>
    </row>
    <row r="140" spans="3:3" ht="14.1" customHeight="1">
      <c r="C140" s="156"/>
    </row>
    <row r="141" spans="3:3" ht="14.1" customHeight="1">
      <c r="C141" s="156"/>
    </row>
    <row r="142" spans="3:3" ht="14.1" customHeight="1">
      <c r="C142" s="156"/>
    </row>
    <row r="143" spans="3:3" ht="14.1" customHeight="1">
      <c r="C143" s="156"/>
    </row>
    <row r="144" spans="3:3" ht="14.1" customHeight="1">
      <c r="C144" s="156"/>
    </row>
    <row r="145" spans="3:3" ht="14.1" customHeight="1">
      <c r="C145" s="156"/>
    </row>
    <row r="146" spans="3:3" ht="14.1" customHeight="1">
      <c r="C146" s="156"/>
    </row>
    <row r="147" spans="3:3" ht="14.1" customHeight="1">
      <c r="C147" s="156"/>
    </row>
    <row r="148" spans="3:3" ht="14.1" customHeight="1">
      <c r="C148" s="156"/>
    </row>
    <row r="149" spans="3:3" ht="14.1" customHeight="1">
      <c r="C149" s="156"/>
    </row>
    <row r="150" spans="3:3" ht="14.1" customHeight="1">
      <c r="C150" s="156"/>
    </row>
    <row r="151" spans="3:3" ht="14.1" customHeight="1">
      <c r="C151" s="156"/>
    </row>
    <row r="152" spans="3:3" ht="14.1" customHeight="1">
      <c r="C152" s="156"/>
    </row>
    <row r="153" spans="3:3" ht="14.1" customHeight="1">
      <c r="C153" s="156"/>
    </row>
    <row r="154" spans="3:3" ht="14.1" customHeight="1">
      <c r="C154" s="156"/>
    </row>
    <row r="155" spans="3:3" ht="14.1" customHeight="1">
      <c r="C155" s="156"/>
    </row>
    <row r="156" spans="3:3" ht="14.1" customHeight="1">
      <c r="C156" s="156"/>
    </row>
    <row r="157" spans="3:3" ht="14.1" customHeight="1">
      <c r="C157" s="156"/>
    </row>
    <row r="158" spans="3:3" ht="14.1" customHeight="1">
      <c r="C158" s="156"/>
    </row>
    <row r="159" spans="3:3" ht="14.1" customHeight="1">
      <c r="C159" s="156"/>
    </row>
    <row r="160" spans="3:3" ht="14.1" customHeight="1">
      <c r="C160" s="156"/>
    </row>
    <row r="161" spans="3:3" ht="14.1" customHeight="1">
      <c r="C161" s="156"/>
    </row>
    <row r="162" spans="3:3" ht="14.1" customHeight="1">
      <c r="C162" s="156"/>
    </row>
    <row r="163" spans="3:3" ht="14.1" customHeight="1">
      <c r="C163" s="156"/>
    </row>
    <row r="164" spans="3:3" ht="14.1" customHeight="1">
      <c r="C164" s="156"/>
    </row>
    <row r="165" spans="3:3" ht="14.1" customHeight="1">
      <c r="C165" s="156"/>
    </row>
    <row r="166" spans="3:3" ht="14.1" customHeight="1">
      <c r="C166" s="156"/>
    </row>
    <row r="167" spans="3:3" ht="14.1" customHeight="1">
      <c r="C167" s="156"/>
    </row>
    <row r="168" spans="3:3" ht="14.1" customHeight="1">
      <c r="C168" s="156"/>
    </row>
    <row r="169" spans="3:3" ht="14.1" customHeight="1">
      <c r="C169" s="156"/>
    </row>
    <row r="170" spans="3:3" ht="14.1" customHeight="1">
      <c r="C170" s="156"/>
    </row>
    <row r="171" spans="3:3" ht="14.1" customHeight="1">
      <c r="C171" s="156"/>
    </row>
    <row r="172" spans="3:3" ht="14.1" customHeight="1">
      <c r="C172" s="156"/>
    </row>
    <row r="173" spans="3:3" ht="14.1" customHeight="1">
      <c r="C173" s="156"/>
    </row>
    <row r="174" spans="3:3" ht="14.1" customHeight="1">
      <c r="C174" s="156"/>
    </row>
    <row r="175" spans="3:3" ht="14.1" customHeight="1">
      <c r="C175" s="156"/>
    </row>
    <row r="176" spans="3:3" ht="14.1" customHeight="1">
      <c r="C176" s="156"/>
    </row>
    <row r="177" spans="3:3" ht="14.1" customHeight="1">
      <c r="C177" s="156"/>
    </row>
    <row r="178" spans="3:3" ht="14.1" customHeight="1">
      <c r="C178" s="156"/>
    </row>
    <row r="179" spans="3:3" ht="14.1" customHeight="1">
      <c r="C179" s="156"/>
    </row>
    <row r="180" spans="3:3" ht="14.1" customHeight="1">
      <c r="C180" s="156"/>
    </row>
    <row r="181" spans="3:3" ht="14.1" customHeight="1">
      <c r="C181" s="156"/>
    </row>
    <row r="182" spans="3:3" ht="14.1" customHeight="1">
      <c r="C182" s="156"/>
    </row>
    <row r="183" spans="3:3" ht="14.1" customHeight="1">
      <c r="C183" s="156"/>
    </row>
    <row r="184" spans="3:3" ht="14.1" customHeight="1">
      <c r="C184" s="156"/>
    </row>
    <row r="185" spans="3:3" ht="14.1" customHeight="1">
      <c r="C185" s="156"/>
    </row>
    <row r="186" spans="3:3" ht="14.1" customHeight="1">
      <c r="C186" s="156"/>
    </row>
    <row r="187" spans="3:3" ht="14.1" customHeight="1">
      <c r="C187" s="156"/>
    </row>
    <row r="188" spans="3:3" ht="14.1" customHeight="1">
      <c r="C188" s="156"/>
    </row>
    <row r="189" spans="3:3" ht="14.1" customHeight="1">
      <c r="C189" s="156"/>
    </row>
    <row r="190" spans="3:3" ht="14.1" customHeight="1">
      <c r="C190" s="156"/>
    </row>
    <row r="191" spans="3:3" ht="14.1" customHeight="1">
      <c r="C191" s="156"/>
    </row>
    <row r="192" spans="3:3" ht="14.1" customHeight="1">
      <c r="C192" s="156"/>
    </row>
    <row r="193" spans="3:3" ht="14.1" customHeight="1">
      <c r="C193" s="156"/>
    </row>
    <row r="194" spans="3:3" ht="14.1" customHeight="1">
      <c r="C194" s="156"/>
    </row>
    <row r="195" spans="3:3" ht="14.1" customHeight="1">
      <c r="C195" s="156"/>
    </row>
    <row r="196" spans="3:3" ht="14.1" customHeight="1">
      <c r="C196" s="156"/>
    </row>
    <row r="197" spans="3:3" ht="14.1" customHeight="1">
      <c r="C197" s="156"/>
    </row>
    <row r="198" spans="3:3" ht="14.1" customHeight="1">
      <c r="C198" s="156"/>
    </row>
    <row r="199" spans="3:3" ht="14.1" customHeight="1">
      <c r="C199" s="156"/>
    </row>
    <row r="200" spans="3:3" ht="14.1" customHeight="1">
      <c r="C200" s="156"/>
    </row>
    <row r="201" spans="3:3" ht="14.1" customHeight="1">
      <c r="C201" s="156"/>
    </row>
    <row r="202" spans="3:3" ht="14.1" customHeight="1">
      <c r="C202" s="156"/>
    </row>
    <row r="203" spans="3:3" ht="14.1" customHeight="1">
      <c r="C203" s="156"/>
    </row>
    <row r="204" spans="3:3" ht="14.1" customHeight="1">
      <c r="C204" s="156"/>
    </row>
    <row r="205" spans="3:3" ht="14.1" customHeight="1">
      <c r="C205" s="156"/>
    </row>
    <row r="206" spans="3:3" ht="14.1" customHeight="1">
      <c r="C206" s="156"/>
    </row>
    <row r="207" spans="3:3" ht="14.1" customHeight="1">
      <c r="C207" s="156"/>
    </row>
    <row r="208" spans="3:3" ht="14.1" customHeight="1">
      <c r="C208" s="156"/>
    </row>
    <row r="209" spans="3:3" ht="14.1" customHeight="1">
      <c r="C209" s="156"/>
    </row>
    <row r="210" spans="3:3" ht="14.1" customHeight="1">
      <c r="C210" s="156"/>
    </row>
    <row r="211" spans="3:3" ht="14.1" customHeight="1">
      <c r="C211" s="156"/>
    </row>
    <row r="212" spans="3:3" ht="14.1" customHeight="1">
      <c r="C212" s="156"/>
    </row>
    <row r="213" spans="3:3" ht="14.1" customHeight="1">
      <c r="C213" s="156"/>
    </row>
    <row r="214" spans="3:3" ht="14.1" customHeight="1">
      <c r="C214" s="156"/>
    </row>
    <row r="215" spans="3:3" ht="14.1" customHeight="1">
      <c r="C215" s="156"/>
    </row>
    <row r="216" spans="3:3" ht="14.1" customHeight="1">
      <c r="C216" s="156"/>
    </row>
    <row r="217" spans="3:3" ht="14.1" customHeight="1">
      <c r="C217" s="156"/>
    </row>
    <row r="218" spans="3:3" ht="14.1" customHeight="1">
      <c r="C218" s="156"/>
    </row>
    <row r="219" spans="3:3" ht="14.1" customHeight="1">
      <c r="C219" s="156"/>
    </row>
    <row r="220" spans="3:3" ht="14.1" customHeight="1">
      <c r="C220" s="156"/>
    </row>
    <row r="221" spans="3:3" ht="14.1" customHeight="1">
      <c r="C221" s="156"/>
    </row>
    <row r="222" spans="3:3" ht="14.1" customHeight="1">
      <c r="C222" s="156"/>
    </row>
    <row r="223" spans="3:3" ht="14.1" customHeight="1">
      <c r="C223" s="156"/>
    </row>
    <row r="224" spans="3:3" ht="14.1" customHeight="1">
      <c r="C224" s="156"/>
    </row>
    <row r="225" spans="3:3" ht="14.1" customHeight="1">
      <c r="C225" s="156"/>
    </row>
    <row r="226" spans="3:3" ht="14.1" customHeight="1">
      <c r="C226" s="156"/>
    </row>
    <row r="227" spans="3:3" ht="14.1" customHeight="1">
      <c r="C227" s="156"/>
    </row>
    <row r="228" spans="3:3" ht="14.1" customHeight="1">
      <c r="C228" s="156"/>
    </row>
    <row r="229" spans="3:3" ht="14.1" customHeight="1">
      <c r="C229" s="156"/>
    </row>
    <row r="230" spans="3:3" ht="14.1" customHeight="1">
      <c r="C230" s="156"/>
    </row>
    <row r="231" spans="3:3" ht="14.1" customHeight="1">
      <c r="C231" s="156"/>
    </row>
    <row r="232" spans="3:3" ht="14.1" customHeight="1">
      <c r="C232" s="156"/>
    </row>
    <row r="233" spans="3:3" ht="14.1" customHeight="1">
      <c r="C233" s="156"/>
    </row>
    <row r="234" spans="3:3" ht="14.1" customHeight="1">
      <c r="C234" s="156"/>
    </row>
    <row r="235" spans="3:3" ht="14.1" customHeight="1">
      <c r="C235" s="156"/>
    </row>
    <row r="236" spans="3:3" ht="14.1" customHeight="1">
      <c r="C236" s="156"/>
    </row>
    <row r="237" spans="3:3" ht="14.1" customHeight="1">
      <c r="C237" s="156"/>
    </row>
    <row r="238" spans="3:3" ht="14.1" customHeight="1">
      <c r="C238" s="156"/>
    </row>
    <row r="239" spans="3:3" ht="14.1" customHeight="1">
      <c r="C239" s="156"/>
    </row>
    <row r="240" spans="3:3" ht="14.1" customHeight="1">
      <c r="C240" s="156"/>
    </row>
    <row r="241" spans="3:3" ht="14.1" customHeight="1">
      <c r="C241" s="156"/>
    </row>
    <row r="242" spans="3:3" ht="14.1" customHeight="1">
      <c r="C242" s="156"/>
    </row>
    <row r="243" spans="3:3" ht="14.1" customHeight="1">
      <c r="C243" s="156"/>
    </row>
    <row r="244" spans="3:3" ht="14.1" customHeight="1">
      <c r="C244" s="156"/>
    </row>
    <row r="245" spans="3:3" ht="14.1" customHeight="1">
      <c r="C245" s="156"/>
    </row>
    <row r="246" spans="3:3" ht="14.1" customHeight="1">
      <c r="C246" s="156"/>
    </row>
    <row r="247" spans="3:3" ht="14.1" customHeight="1">
      <c r="C247" s="156"/>
    </row>
    <row r="248" spans="3:3" ht="14.1" customHeight="1">
      <c r="C248" s="156"/>
    </row>
    <row r="249" spans="3:3" ht="14.1" customHeight="1">
      <c r="C249" s="156"/>
    </row>
    <row r="250" spans="3:3" ht="14.1" customHeight="1">
      <c r="C250" s="156"/>
    </row>
    <row r="251" spans="3:3" ht="14.1" customHeight="1">
      <c r="C251" s="156"/>
    </row>
    <row r="252" spans="3:3" ht="14.1" customHeight="1">
      <c r="C252" s="156"/>
    </row>
    <row r="253" spans="3:3" ht="14.1" customHeight="1">
      <c r="C253" s="156"/>
    </row>
    <row r="254" spans="3:3" ht="14.1" customHeight="1">
      <c r="C254" s="156"/>
    </row>
    <row r="255" spans="3:3" ht="14.1" customHeight="1">
      <c r="C255" s="156"/>
    </row>
    <row r="256" spans="3:3" ht="14.1" customHeight="1">
      <c r="C256" s="156"/>
    </row>
    <row r="257" spans="3:3" ht="14.1" customHeight="1">
      <c r="C257" s="156"/>
    </row>
    <row r="258" spans="3:3" ht="14.1" customHeight="1">
      <c r="C258" s="156"/>
    </row>
    <row r="259" spans="3:3" ht="14.1" customHeight="1">
      <c r="C259" s="156"/>
    </row>
    <row r="260" spans="3:3" ht="14.1" customHeight="1">
      <c r="C260" s="156"/>
    </row>
    <row r="261" spans="3:3" ht="14.1" customHeight="1">
      <c r="C261" s="156"/>
    </row>
    <row r="262" spans="3:3" ht="14.1" customHeight="1">
      <c r="C262" s="156"/>
    </row>
    <row r="263" spans="3:3" ht="14.1" customHeight="1">
      <c r="C263" s="156"/>
    </row>
    <row r="264" spans="3:3" ht="14.1" customHeight="1">
      <c r="C264" s="156"/>
    </row>
    <row r="265" spans="3:3" ht="14.1" customHeight="1">
      <c r="C265" s="156"/>
    </row>
    <row r="266" spans="3:3" ht="14.1" customHeight="1">
      <c r="C266" s="156"/>
    </row>
    <row r="267" spans="3:3" ht="14.1" customHeight="1">
      <c r="C267" s="156"/>
    </row>
    <row r="268" spans="3:3" ht="14.1" customHeight="1">
      <c r="C268" s="156"/>
    </row>
    <row r="269" spans="3:3" ht="14.1" customHeight="1">
      <c r="C269" s="156"/>
    </row>
    <row r="270" spans="3:3" ht="14.1" customHeight="1">
      <c r="C270" s="156"/>
    </row>
    <row r="271" spans="3:3" ht="14.1" customHeight="1">
      <c r="C271" s="156"/>
    </row>
    <row r="272" spans="3:3" ht="14.1" customHeight="1">
      <c r="C272" s="156"/>
    </row>
    <row r="273" spans="3:3" ht="14.1" customHeight="1">
      <c r="C273" s="156"/>
    </row>
    <row r="274" spans="3:3" ht="14.1" customHeight="1">
      <c r="C274" s="156"/>
    </row>
    <row r="275" spans="3:3" ht="14.1" customHeight="1">
      <c r="C275" s="156"/>
    </row>
    <row r="276" spans="3:3" ht="14.1" customHeight="1">
      <c r="C276" s="156"/>
    </row>
    <row r="277" spans="3:3" ht="14.1" customHeight="1">
      <c r="C277" s="156"/>
    </row>
    <row r="278" spans="3:3" ht="14.1" customHeight="1">
      <c r="C278" s="156"/>
    </row>
    <row r="279" spans="3:3" ht="14.1" customHeight="1">
      <c r="C279" s="156"/>
    </row>
    <row r="280" spans="3:3" ht="14.1" customHeight="1">
      <c r="C280" s="156"/>
    </row>
    <row r="281" spans="3:3" ht="14.1" customHeight="1">
      <c r="C281" s="156"/>
    </row>
    <row r="282" spans="3:3" ht="14.1" customHeight="1">
      <c r="C282" s="156"/>
    </row>
    <row r="283" spans="3:3" ht="14.1" customHeight="1">
      <c r="C283" s="156"/>
    </row>
    <row r="284" spans="3:3" ht="14.1" customHeight="1">
      <c r="C284" s="156"/>
    </row>
    <row r="285" spans="3:3" ht="14.1" customHeight="1">
      <c r="C285" s="156"/>
    </row>
    <row r="286" spans="3:3" ht="14.1" customHeight="1">
      <c r="C286" s="156"/>
    </row>
    <row r="287" spans="3:3" ht="14.1" customHeight="1">
      <c r="C287" s="156"/>
    </row>
    <row r="288" spans="3:3" ht="14.1" customHeight="1">
      <c r="C288" s="156"/>
    </row>
    <row r="289" spans="3:3" ht="14.1" customHeight="1">
      <c r="C289" s="156"/>
    </row>
    <row r="290" spans="3:3" ht="14.1" customHeight="1">
      <c r="C290" s="156"/>
    </row>
    <row r="291" spans="3:3" ht="14.1" customHeight="1">
      <c r="C291" s="156"/>
    </row>
    <row r="292" spans="3:3" ht="14.1" customHeight="1">
      <c r="C292" s="156"/>
    </row>
    <row r="293" spans="3:3" ht="14.1" customHeight="1">
      <c r="C293" s="156"/>
    </row>
    <row r="294" spans="3:3" ht="14.1" customHeight="1">
      <c r="C294" s="156"/>
    </row>
    <row r="295" spans="3:3" ht="14.1" customHeight="1">
      <c r="C295" s="156"/>
    </row>
    <row r="296" spans="3:3" ht="14.1" customHeight="1">
      <c r="C296" s="156"/>
    </row>
    <row r="297" spans="3:3" ht="14.1" customHeight="1">
      <c r="C297" s="156"/>
    </row>
    <row r="298" spans="3:3" ht="14.1" customHeight="1">
      <c r="C298" s="156"/>
    </row>
    <row r="299" spans="3:3" ht="14.1" customHeight="1">
      <c r="C299" s="156"/>
    </row>
    <row r="300" spans="3:3" ht="14.1" customHeight="1">
      <c r="C300" s="156"/>
    </row>
    <row r="301" spans="3:3" ht="14.1" customHeight="1">
      <c r="C301" s="156"/>
    </row>
    <row r="302" spans="3:3" ht="14.1" customHeight="1">
      <c r="C302" s="156"/>
    </row>
    <row r="303" spans="3:3" ht="14.1" customHeight="1">
      <c r="C303" s="156"/>
    </row>
    <row r="304" spans="3:3" ht="14.1" customHeight="1">
      <c r="C304" s="156"/>
    </row>
    <row r="305" spans="3:3" ht="14.1" customHeight="1">
      <c r="C305" s="156"/>
    </row>
    <row r="306" spans="3:3" ht="14.1" customHeight="1">
      <c r="C306" s="156"/>
    </row>
    <row r="307" spans="3:3" ht="14.1" customHeight="1">
      <c r="C307" s="156"/>
    </row>
    <row r="308" spans="3:3" ht="14.1" customHeight="1">
      <c r="C308" s="156"/>
    </row>
    <row r="309" spans="3:3" ht="14.1" customHeight="1">
      <c r="C309" s="156"/>
    </row>
    <row r="310" spans="3:3" ht="14.1" customHeight="1">
      <c r="C310" s="156"/>
    </row>
    <row r="311" spans="3:3" ht="14.1" customHeight="1">
      <c r="C311" s="156"/>
    </row>
    <row r="312" spans="3:3" ht="14.1" customHeight="1">
      <c r="C312" s="156"/>
    </row>
    <row r="313" spans="3:3" ht="14.1" customHeight="1">
      <c r="C313" s="156"/>
    </row>
    <row r="314" spans="3:3" ht="14.1" customHeight="1">
      <c r="C314" s="156"/>
    </row>
    <row r="315" spans="3:3" ht="14.1" customHeight="1">
      <c r="C315" s="156"/>
    </row>
    <row r="316" spans="3:3" ht="14.1" customHeight="1">
      <c r="C316" s="156"/>
    </row>
    <row r="317" spans="3:3" ht="14.1" customHeight="1">
      <c r="C317" s="156"/>
    </row>
    <row r="318" spans="3:3" ht="14.1" customHeight="1">
      <c r="C318" s="156"/>
    </row>
    <row r="319" spans="3:3" ht="14.1" customHeight="1">
      <c r="C319" s="156"/>
    </row>
    <row r="320" spans="3:3" ht="14.1" customHeight="1">
      <c r="C320" s="156"/>
    </row>
    <row r="321" spans="3:3" ht="14.1" customHeight="1">
      <c r="C321" s="156"/>
    </row>
    <row r="322" spans="3:3" ht="14.1" customHeight="1">
      <c r="C322" s="156"/>
    </row>
    <row r="323" spans="3:3" ht="14.1" customHeight="1">
      <c r="C323" s="156"/>
    </row>
    <row r="324" spans="3:3" ht="14.1" customHeight="1">
      <c r="C324" s="156"/>
    </row>
    <row r="325" spans="3:3" ht="14.1" customHeight="1">
      <c r="C325" s="156"/>
    </row>
    <row r="326" spans="3:3" ht="14.1" customHeight="1">
      <c r="C326" s="156"/>
    </row>
    <row r="327" spans="3:3" ht="14.1" customHeight="1">
      <c r="C327" s="156"/>
    </row>
    <row r="328" spans="3:3" ht="14.1" customHeight="1">
      <c r="C328" s="156"/>
    </row>
    <row r="329" spans="3:3" ht="14.1" customHeight="1">
      <c r="C329" s="156"/>
    </row>
    <row r="330" spans="3:3" ht="14.1" customHeight="1">
      <c r="C330" s="156"/>
    </row>
    <row r="331" spans="3:3" ht="14.1" customHeight="1">
      <c r="C331" s="156"/>
    </row>
    <row r="332" spans="3:3" ht="14.1" customHeight="1">
      <c r="C332" s="156"/>
    </row>
    <row r="333" spans="3:3" ht="14.1" customHeight="1">
      <c r="C333" s="156"/>
    </row>
    <row r="334" spans="3:3" ht="14.1" customHeight="1">
      <c r="C334" s="156"/>
    </row>
    <row r="335" spans="3:3" ht="14.1" customHeight="1">
      <c r="C335" s="156"/>
    </row>
    <row r="336" spans="3:3" ht="14.1" customHeight="1">
      <c r="C336" s="156"/>
    </row>
    <row r="337" spans="3:3" ht="14.1" customHeight="1">
      <c r="C337" s="156"/>
    </row>
    <row r="338" spans="3:3" ht="14.1" customHeight="1">
      <c r="C338" s="156"/>
    </row>
    <row r="339" spans="3:3" ht="14.1" customHeight="1">
      <c r="C339" s="156"/>
    </row>
    <row r="340" spans="3:3" ht="14.1" customHeight="1">
      <c r="C340" s="156"/>
    </row>
    <row r="341" spans="3:3" ht="14.1" customHeight="1">
      <c r="C341" s="156"/>
    </row>
    <row r="342" spans="3:3" ht="14.1" customHeight="1">
      <c r="C342" s="156"/>
    </row>
    <row r="343" spans="3:3" ht="14.1" customHeight="1">
      <c r="C343" s="156"/>
    </row>
    <row r="344" spans="3:3" ht="14.1" customHeight="1">
      <c r="C344" s="156"/>
    </row>
    <row r="345" spans="3:3" ht="14.1" customHeight="1">
      <c r="C345" s="156"/>
    </row>
    <row r="346" spans="3:3" ht="14.1" customHeight="1">
      <c r="C346" s="156"/>
    </row>
    <row r="347" spans="3:3" ht="14.1" customHeight="1">
      <c r="C347" s="156"/>
    </row>
    <row r="348" spans="3:3" ht="14.1" customHeight="1">
      <c r="C348" s="156"/>
    </row>
    <row r="349" spans="3:3" ht="14.1" customHeight="1">
      <c r="C349" s="156"/>
    </row>
    <row r="350" spans="3:3" ht="14.1" customHeight="1">
      <c r="C350" s="156"/>
    </row>
    <row r="351" spans="3:3" ht="14.1" customHeight="1">
      <c r="C351" s="156"/>
    </row>
    <row r="352" spans="3:3" ht="14.1" customHeight="1">
      <c r="C352" s="156"/>
    </row>
    <row r="353" spans="3:3" ht="14.1" customHeight="1">
      <c r="C353" s="156"/>
    </row>
    <row r="354" spans="3:3" ht="14.1" customHeight="1">
      <c r="C354" s="156"/>
    </row>
    <row r="355" spans="3:3" ht="14.1" customHeight="1">
      <c r="C355" s="156"/>
    </row>
    <row r="356" spans="3:3" ht="14.1" customHeight="1">
      <c r="C356" s="156"/>
    </row>
    <row r="357" spans="3:3" ht="14.1" customHeight="1">
      <c r="C357" s="156"/>
    </row>
    <row r="358" spans="3:3" ht="14.1" customHeight="1">
      <c r="C358" s="156"/>
    </row>
    <row r="359" spans="3:3" ht="14.1" customHeight="1">
      <c r="C359" s="156"/>
    </row>
    <row r="360" spans="3:3" ht="14.1" customHeight="1">
      <c r="C360" s="156"/>
    </row>
    <row r="361" spans="3:3" ht="14.1" customHeight="1">
      <c r="C361" s="156"/>
    </row>
    <row r="362" spans="3:3" ht="14.1" customHeight="1">
      <c r="C362" s="156"/>
    </row>
    <row r="363" spans="3:3" ht="14.1" customHeight="1">
      <c r="C363" s="156"/>
    </row>
    <row r="364" spans="3:3" ht="14.1" customHeight="1">
      <c r="C364" s="156"/>
    </row>
    <row r="365" spans="3:3" ht="14.1" customHeight="1">
      <c r="C365" s="156"/>
    </row>
    <row r="366" spans="3:3" ht="14.1" customHeight="1">
      <c r="C366" s="156"/>
    </row>
    <row r="367" spans="3:3" ht="14.1" customHeight="1">
      <c r="C367" s="156"/>
    </row>
    <row r="368" spans="3:3" ht="14.1" customHeight="1">
      <c r="C368" s="156"/>
    </row>
    <row r="369" spans="3:3" ht="14.1" customHeight="1">
      <c r="C369" s="156"/>
    </row>
    <row r="370" spans="3:3" ht="14.1" customHeight="1">
      <c r="C370" s="156"/>
    </row>
    <row r="371" spans="3:3" ht="14.1" customHeight="1">
      <c r="C371" s="156"/>
    </row>
    <row r="372" spans="3:3" ht="14.1" customHeight="1">
      <c r="C372" s="156"/>
    </row>
    <row r="373" spans="3:3" ht="14.1" customHeight="1">
      <c r="C373" s="156"/>
    </row>
    <row r="374" spans="3:3" ht="14.1" customHeight="1">
      <c r="C374" s="156"/>
    </row>
    <row r="375" spans="3:3" ht="14.1" customHeight="1">
      <c r="C375" s="156"/>
    </row>
    <row r="376" spans="3:3" ht="14.1" customHeight="1">
      <c r="C376" s="156"/>
    </row>
    <row r="377" spans="3:3" ht="14.1" customHeight="1">
      <c r="C377" s="156"/>
    </row>
    <row r="378" spans="3:3" ht="14.1" customHeight="1">
      <c r="C378" s="156"/>
    </row>
    <row r="379" spans="3:3" ht="14.1" customHeight="1">
      <c r="C379" s="156"/>
    </row>
    <row r="380" spans="3:3" ht="14.1" customHeight="1">
      <c r="C380" s="156"/>
    </row>
    <row r="381" spans="3:3" ht="14.1" customHeight="1">
      <c r="C381" s="156"/>
    </row>
    <row r="382" spans="3:3" ht="14.1" customHeight="1">
      <c r="C382" s="156"/>
    </row>
    <row r="383" spans="3:3" ht="14.1" customHeight="1">
      <c r="C383" s="156"/>
    </row>
    <row r="384" spans="3:3" ht="14.1" customHeight="1">
      <c r="C384" s="156"/>
    </row>
    <row r="385" spans="3:3" ht="14.1" customHeight="1">
      <c r="C385" s="156"/>
    </row>
    <row r="386" spans="3:3" ht="14.1" customHeight="1">
      <c r="C386" s="156"/>
    </row>
    <row r="387" spans="3:3" ht="14.1" customHeight="1">
      <c r="C387" s="156"/>
    </row>
    <row r="388" spans="3:3" ht="14.1" customHeight="1">
      <c r="C388" s="156"/>
    </row>
    <row r="389" spans="3:3" ht="14.1" customHeight="1">
      <c r="C389" s="156"/>
    </row>
    <row r="390" spans="3:3" ht="14.1" customHeight="1">
      <c r="C390" s="156"/>
    </row>
    <row r="391" spans="3:3" ht="14.1" customHeight="1">
      <c r="C391" s="156"/>
    </row>
    <row r="392" spans="3:3" ht="14.1" customHeight="1">
      <c r="C392" s="156"/>
    </row>
    <row r="393" spans="3:3" ht="14.1" customHeight="1">
      <c r="C393" s="156"/>
    </row>
    <row r="394" spans="3:3" ht="14.1" customHeight="1">
      <c r="C394" s="156"/>
    </row>
    <row r="395" spans="3:3" ht="14.1" customHeight="1">
      <c r="C395" s="156"/>
    </row>
    <row r="396" spans="3:3" ht="14.1" customHeight="1">
      <c r="C396" s="156"/>
    </row>
    <row r="397" spans="3:3" ht="14.1" customHeight="1">
      <c r="C397" s="156"/>
    </row>
    <row r="398" spans="3:3" ht="14.1" customHeight="1">
      <c r="C398" s="156"/>
    </row>
    <row r="399" spans="3:3" ht="14.1" customHeight="1">
      <c r="C399" s="156"/>
    </row>
    <row r="400" spans="3:3" ht="14.1" customHeight="1">
      <c r="C400" s="156"/>
    </row>
    <row r="401" spans="3:3" ht="14.1" customHeight="1">
      <c r="C401" s="156"/>
    </row>
    <row r="402" spans="3:3" ht="14.1" customHeight="1">
      <c r="C402" s="156"/>
    </row>
    <row r="403" spans="3:3" ht="14.1" customHeight="1">
      <c r="C403" s="156"/>
    </row>
    <row r="404" spans="3:3" ht="14.1" customHeight="1">
      <c r="C404" s="156"/>
    </row>
    <row r="405" spans="3:3" ht="14.1" customHeight="1">
      <c r="C405" s="156"/>
    </row>
    <row r="406" spans="3:3" ht="14.1" customHeight="1">
      <c r="C406" s="156"/>
    </row>
    <row r="407" spans="3:3" ht="14.1" customHeight="1">
      <c r="C407" s="156"/>
    </row>
    <row r="408" spans="3:3" ht="14.1" customHeight="1">
      <c r="C408" s="156"/>
    </row>
    <row r="409" spans="3:3" ht="14.1" customHeight="1">
      <c r="C409" s="156"/>
    </row>
    <row r="410" spans="3:3" ht="14.1" customHeight="1">
      <c r="C410" s="156"/>
    </row>
    <row r="411" spans="3:3" ht="14.1" customHeight="1">
      <c r="C411" s="156"/>
    </row>
    <row r="412" spans="3:3" ht="14.1" customHeight="1">
      <c r="C412" s="156"/>
    </row>
    <row r="413" spans="3:3" ht="14.1" customHeight="1">
      <c r="C413" s="156"/>
    </row>
    <row r="414" spans="3:3" ht="14.1" customHeight="1">
      <c r="C414" s="156"/>
    </row>
    <row r="415" spans="3:3" ht="14.1" customHeight="1">
      <c r="C415" s="156"/>
    </row>
    <row r="416" spans="3:3" ht="14.1" customHeight="1">
      <c r="C416" s="156"/>
    </row>
    <row r="417" spans="3:3" ht="14.1" customHeight="1">
      <c r="C417" s="156"/>
    </row>
    <row r="418" spans="3:3" ht="14.1" customHeight="1">
      <c r="C418" s="156"/>
    </row>
    <row r="419" spans="3:3" ht="14.1" customHeight="1">
      <c r="C419" s="156"/>
    </row>
    <row r="420" spans="3:3" ht="14.1" customHeight="1">
      <c r="C420" s="156"/>
    </row>
    <row r="421" spans="3:3" ht="14.1" customHeight="1">
      <c r="C421" s="156"/>
    </row>
    <row r="422" spans="3:3" ht="14.1" customHeight="1">
      <c r="C422" s="156"/>
    </row>
    <row r="423" spans="3:3" ht="14.1" customHeight="1">
      <c r="C423" s="156"/>
    </row>
    <row r="424" spans="3:3" ht="14.1" customHeight="1">
      <c r="C424" s="156"/>
    </row>
    <row r="425" spans="3:3" ht="14.1" customHeight="1">
      <c r="C425" s="156"/>
    </row>
    <row r="426" spans="3:3" ht="14.1" customHeight="1">
      <c r="C426" s="156"/>
    </row>
    <row r="427" spans="3:3" ht="14.1" customHeight="1">
      <c r="C427" s="156"/>
    </row>
    <row r="428" spans="3:3" ht="14.1" customHeight="1">
      <c r="C428" s="156"/>
    </row>
    <row r="429" spans="3:3" ht="14.1" customHeight="1">
      <c r="C429" s="156"/>
    </row>
    <row r="430" spans="3:3" ht="14.1" customHeight="1">
      <c r="C430" s="156"/>
    </row>
    <row r="431" spans="3:3" ht="14.1" customHeight="1">
      <c r="C431" s="156"/>
    </row>
    <row r="432" spans="3:3" ht="14.1" customHeight="1">
      <c r="C432" s="156"/>
    </row>
    <row r="433" spans="3:3" ht="14.1" customHeight="1">
      <c r="C433" s="156"/>
    </row>
    <row r="434" spans="3:3" ht="14.1" customHeight="1">
      <c r="C434" s="156"/>
    </row>
    <row r="435" spans="3:3" ht="14.1" customHeight="1">
      <c r="C435" s="156"/>
    </row>
    <row r="436" spans="3:3" ht="14.1" customHeight="1">
      <c r="C436" s="156"/>
    </row>
    <row r="437" spans="3:3" ht="14.1" customHeight="1">
      <c r="C437" s="156"/>
    </row>
    <row r="438" spans="3:3" ht="14.1" customHeight="1">
      <c r="C438" s="156"/>
    </row>
    <row r="439" spans="3:3" ht="14.1" customHeight="1">
      <c r="C439" s="156"/>
    </row>
    <row r="440" spans="3:3" ht="14.1" customHeight="1">
      <c r="C440" s="156"/>
    </row>
    <row r="441" spans="3:3" ht="14.1" customHeight="1">
      <c r="C441" s="156"/>
    </row>
    <row r="442" spans="3:3" ht="14.1" customHeight="1">
      <c r="C442" s="156"/>
    </row>
    <row r="443" spans="3:3" ht="14.1" customHeight="1">
      <c r="C443" s="156"/>
    </row>
    <row r="444" spans="3:3" ht="14.1" customHeight="1">
      <c r="C444" s="156"/>
    </row>
    <row r="445" spans="3:3" ht="14.1" customHeight="1">
      <c r="C445" s="156"/>
    </row>
    <row r="446" spans="3:3" ht="14.1" customHeight="1">
      <c r="C446" s="156"/>
    </row>
    <row r="447" spans="3:3" ht="14.1" customHeight="1">
      <c r="C447" s="156"/>
    </row>
    <row r="448" spans="3:3" ht="14.1" customHeight="1">
      <c r="C448" s="156"/>
    </row>
    <row r="449" spans="3:3" ht="14.1" customHeight="1">
      <c r="C449" s="156"/>
    </row>
    <row r="450" spans="3:3" ht="14.1" customHeight="1">
      <c r="C450" s="156"/>
    </row>
    <row r="451" spans="3:3" ht="14.1" customHeight="1">
      <c r="C451" s="156"/>
    </row>
    <row r="452" spans="3:3" ht="14.1" customHeight="1">
      <c r="C452" s="156"/>
    </row>
    <row r="453" spans="3:3" ht="14.1" customHeight="1">
      <c r="C453" s="156"/>
    </row>
    <row r="454" spans="3:3" ht="14.1" customHeight="1">
      <c r="C454" s="156"/>
    </row>
    <row r="455" spans="3:3" ht="14.1" customHeight="1">
      <c r="C455" s="156"/>
    </row>
    <row r="456" spans="3:3" ht="14.1" customHeight="1">
      <c r="C456" s="156"/>
    </row>
    <row r="457" spans="3:3" ht="14.1" customHeight="1">
      <c r="C457" s="156"/>
    </row>
    <row r="458" spans="3:3" ht="14.1" customHeight="1">
      <c r="C458" s="156"/>
    </row>
    <row r="459" spans="3:3" ht="14.1" customHeight="1">
      <c r="C459" s="156"/>
    </row>
    <row r="460" spans="3:3" ht="14.1" customHeight="1">
      <c r="C460" s="156"/>
    </row>
    <row r="461" spans="3:3" ht="14.1" customHeight="1">
      <c r="C461" s="156"/>
    </row>
    <row r="462" spans="3:3" ht="14.1" customHeight="1">
      <c r="C462" s="156"/>
    </row>
    <row r="463" spans="3:3" ht="14.1" customHeight="1">
      <c r="C463" s="156"/>
    </row>
    <row r="464" spans="3:3" ht="14.1" customHeight="1">
      <c r="C464" s="156"/>
    </row>
    <row r="465" spans="3:3" ht="14.1" customHeight="1">
      <c r="C465" s="156"/>
    </row>
    <row r="466" spans="3:3" ht="14.1" customHeight="1">
      <c r="C466" s="156"/>
    </row>
    <row r="467" spans="3:3" ht="14.1" customHeight="1">
      <c r="C467" s="156"/>
    </row>
    <row r="468" spans="3:3" ht="14.1" customHeight="1">
      <c r="C468" s="156"/>
    </row>
    <row r="469" spans="3:3" ht="14.1" customHeight="1">
      <c r="C469" s="156"/>
    </row>
    <row r="470" spans="3:3" ht="14.1" customHeight="1">
      <c r="C470" s="156"/>
    </row>
    <row r="471" spans="3:3" ht="14.1" customHeight="1">
      <c r="C471" s="156"/>
    </row>
    <row r="472" spans="3:3" ht="14.1" customHeight="1">
      <c r="C472" s="156"/>
    </row>
    <row r="473" spans="3:3" ht="14.1" customHeight="1">
      <c r="C473" s="156"/>
    </row>
    <row r="474" spans="3:3" ht="14.1" customHeight="1">
      <c r="C474" s="156"/>
    </row>
    <row r="475" spans="3:3" ht="14.1" customHeight="1">
      <c r="C475" s="156"/>
    </row>
    <row r="476" spans="3:3" ht="14.1" customHeight="1">
      <c r="C476" s="156"/>
    </row>
    <row r="477" spans="3:3" ht="14.1" customHeight="1">
      <c r="C477" s="156"/>
    </row>
    <row r="478" spans="3:3" ht="14.1" customHeight="1">
      <c r="C478" s="156"/>
    </row>
    <row r="479" spans="3:3" ht="14.1" customHeight="1">
      <c r="C479" s="156"/>
    </row>
    <row r="480" spans="3:3" ht="14.1" customHeight="1">
      <c r="C480" s="156"/>
    </row>
    <row r="481" spans="3:3" ht="14.1" customHeight="1">
      <c r="C481" s="156"/>
    </row>
    <row r="482" spans="3:3" ht="14.1" customHeight="1">
      <c r="C482" s="156"/>
    </row>
    <row r="483" spans="3:3" ht="14.1" customHeight="1">
      <c r="C483" s="156"/>
    </row>
    <row r="484" spans="3:3" ht="14.1" customHeight="1">
      <c r="C484" s="156"/>
    </row>
    <row r="485" spans="3:3" ht="14.1" customHeight="1">
      <c r="C485" s="156"/>
    </row>
    <row r="486" spans="3:3" ht="14.1" customHeight="1">
      <c r="C486" s="156"/>
    </row>
    <row r="487" spans="3:3" ht="14.1" customHeight="1">
      <c r="C487" s="156"/>
    </row>
    <row r="488" spans="3:3" ht="14.1" customHeight="1">
      <c r="C488" s="156"/>
    </row>
    <row r="489" spans="3:3" ht="14.1" customHeight="1">
      <c r="C489" s="156"/>
    </row>
    <row r="490" spans="3:3" ht="14.1" customHeight="1">
      <c r="C490" s="156"/>
    </row>
    <row r="491" spans="3:3" ht="14.1" customHeight="1">
      <c r="C491" s="156"/>
    </row>
    <row r="492" spans="3:3" ht="14.1" customHeight="1">
      <c r="C492" s="156"/>
    </row>
    <row r="493" spans="3:3" ht="14.1" customHeight="1">
      <c r="C493" s="156"/>
    </row>
    <row r="494" spans="3:3" ht="14.1" customHeight="1">
      <c r="C494" s="156"/>
    </row>
    <row r="495" spans="3:3" ht="14.1" customHeight="1">
      <c r="C495" s="156"/>
    </row>
    <row r="496" spans="3:3" ht="14.1" customHeight="1">
      <c r="C496" s="156"/>
    </row>
    <row r="497" spans="3:3" ht="14.1" customHeight="1">
      <c r="C497" s="156"/>
    </row>
    <row r="498" spans="3:3" ht="14.1" customHeight="1">
      <c r="C498" s="156"/>
    </row>
    <row r="499" spans="3:3" ht="14.1" customHeight="1">
      <c r="C499" s="156"/>
    </row>
    <row r="500" spans="3:3" ht="14.1" customHeight="1">
      <c r="C500" s="156"/>
    </row>
    <row r="501" spans="3:3" ht="14.1" customHeight="1">
      <c r="C501" s="156"/>
    </row>
    <row r="502" spans="3:3" ht="14.1" customHeight="1">
      <c r="C502" s="156"/>
    </row>
    <row r="503" spans="3:3" ht="14.1" customHeight="1">
      <c r="C503" s="156"/>
    </row>
    <row r="504" spans="3:3" ht="14.1" customHeight="1">
      <c r="C504" s="156"/>
    </row>
    <row r="505" spans="3:3" ht="14.1" customHeight="1">
      <c r="C505" s="156"/>
    </row>
    <row r="506" spans="3:3" ht="14.1" customHeight="1">
      <c r="C506" s="156"/>
    </row>
    <row r="507" spans="3:3" ht="14.1" customHeight="1">
      <c r="C507" s="156"/>
    </row>
    <row r="508" spans="3:3" ht="14.1" customHeight="1">
      <c r="C508" s="156"/>
    </row>
    <row r="509" spans="3:3" ht="14.1" customHeight="1">
      <c r="C509" s="156"/>
    </row>
    <row r="510" spans="3:3" ht="14.1" customHeight="1">
      <c r="C510" s="156"/>
    </row>
    <row r="511" spans="3:3" ht="14.1" customHeight="1">
      <c r="C511" s="156"/>
    </row>
    <row r="512" spans="3:3" ht="14.1" customHeight="1">
      <c r="C512" s="156"/>
    </row>
    <row r="513" spans="3:3" ht="14.1" customHeight="1">
      <c r="C513" s="156"/>
    </row>
    <row r="514" spans="3:3" ht="14.1" customHeight="1">
      <c r="C514" s="156"/>
    </row>
    <row r="515" spans="3:3" ht="14.1" customHeight="1">
      <c r="C515" s="156"/>
    </row>
    <row r="516" spans="3:3" ht="14.1" customHeight="1">
      <c r="C516" s="156"/>
    </row>
    <row r="517" spans="3:3" ht="14.1" customHeight="1">
      <c r="C517" s="156"/>
    </row>
    <row r="518" spans="3:3" ht="14.1" customHeight="1">
      <c r="C518" s="156"/>
    </row>
    <row r="519" spans="3:3" ht="14.1" customHeight="1">
      <c r="C519" s="156"/>
    </row>
    <row r="520" spans="3:3" ht="14.1" customHeight="1">
      <c r="C520" s="156"/>
    </row>
    <row r="521" spans="3:3" ht="14.1" customHeight="1">
      <c r="C521" s="156"/>
    </row>
    <row r="522" spans="3:3" ht="14.1" customHeight="1">
      <c r="C522" s="156"/>
    </row>
    <row r="523" spans="3:3" ht="14.1" customHeight="1">
      <c r="C523" s="156"/>
    </row>
    <row r="524" spans="3:3" ht="14.1" customHeight="1">
      <c r="C524" s="156"/>
    </row>
    <row r="525" spans="3:3" ht="14.1" customHeight="1">
      <c r="C525" s="156"/>
    </row>
    <row r="526" spans="3:3" ht="14.1" customHeight="1">
      <c r="C526" s="156"/>
    </row>
    <row r="527" spans="3:3" ht="14.1" customHeight="1">
      <c r="C527" s="156"/>
    </row>
    <row r="528" spans="3:3" ht="14.1" customHeight="1">
      <c r="C528" s="156"/>
    </row>
    <row r="529" spans="3:3" ht="14.1" customHeight="1">
      <c r="C529" s="156"/>
    </row>
    <row r="530" spans="3:3" ht="14.1" customHeight="1">
      <c r="C530" s="156"/>
    </row>
    <row r="531" spans="3:3" ht="14.1" customHeight="1">
      <c r="C531" s="156"/>
    </row>
    <row r="532" spans="3:3" ht="14.1" customHeight="1">
      <c r="C532" s="156"/>
    </row>
    <row r="533" spans="3:3" ht="14.1" customHeight="1">
      <c r="C533" s="156"/>
    </row>
    <row r="534" spans="3:3" ht="14.1" customHeight="1">
      <c r="C534" s="156"/>
    </row>
    <row r="535" spans="3:3" ht="14.1" customHeight="1">
      <c r="C535" s="156"/>
    </row>
    <row r="536" spans="3:3" ht="14.1" customHeight="1">
      <c r="C536" s="156"/>
    </row>
    <row r="537" spans="3:3" ht="14.1" customHeight="1">
      <c r="C537" s="156"/>
    </row>
    <row r="538" spans="3:3" ht="14.1" customHeight="1">
      <c r="C538" s="156"/>
    </row>
    <row r="539" spans="3:3" ht="14.1" customHeight="1">
      <c r="C539" s="156"/>
    </row>
    <row r="540" spans="3:3" ht="14.1" customHeight="1">
      <c r="C540" s="156"/>
    </row>
    <row r="541" spans="3:3" ht="14.1" customHeight="1">
      <c r="C541" s="156"/>
    </row>
    <row r="542" spans="3:3" ht="14.1" customHeight="1">
      <c r="C542" s="156"/>
    </row>
    <row r="543" spans="3:3" ht="14.1" customHeight="1">
      <c r="C543" s="156"/>
    </row>
    <row r="544" spans="3:3" ht="14.1" customHeight="1">
      <c r="C544" s="156"/>
    </row>
    <row r="545" spans="3:3" ht="14.1" customHeight="1">
      <c r="C545" s="156"/>
    </row>
    <row r="546" spans="3:3" ht="14.1" customHeight="1">
      <c r="C546" s="156"/>
    </row>
    <row r="547" spans="3:3" ht="14.1" customHeight="1">
      <c r="C547" s="156"/>
    </row>
    <row r="548" spans="3:3" ht="14.1" customHeight="1">
      <c r="C548" s="156"/>
    </row>
    <row r="549" spans="3:3" ht="14.1" customHeight="1">
      <c r="C549" s="156"/>
    </row>
    <row r="550" spans="3:3" ht="14.1" customHeight="1">
      <c r="C550" s="156"/>
    </row>
    <row r="551" spans="3:3" ht="14.1" customHeight="1">
      <c r="C551" s="156"/>
    </row>
    <row r="552" spans="3:3" ht="14.1" customHeight="1">
      <c r="C552" s="156"/>
    </row>
    <row r="553" spans="3:3" ht="14.1" customHeight="1">
      <c r="C553" s="156"/>
    </row>
    <row r="554" spans="3:3" ht="14.1" customHeight="1">
      <c r="C554" s="156"/>
    </row>
    <row r="555" spans="3:3" ht="14.1" customHeight="1">
      <c r="C555" s="156"/>
    </row>
    <row r="556" spans="3:3" ht="14.1" customHeight="1">
      <c r="C556" s="156"/>
    </row>
    <row r="557" spans="3:3" ht="14.1" customHeight="1">
      <c r="C557" s="156"/>
    </row>
    <row r="558" spans="3:3" ht="14.1" customHeight="1">
      <c r="C558" s="156"/>
    </row>
    <row r="559" spans="3:3" ht="14.1" customHeight="1">
      <c r="C559" s="156"/>
    </row>
    <row r="560" spans="3:3" ht="14.1" customHeight="1">
      <c r="C560" s="156"/>
    </row>
    <row r="561" spans="3:3" ht="14.1" customHeight="1">
      <c r="C561" s="156"/>
    </row>
    <row r="562" spans="3:3" ht="14.1" customHeight="1">
      <c r="C562" s="156"/>
    </row>
    <row r="563" spans="3:3" ht="14.1" customHeight="1">
      <c r="C563" s="156"/>
    </row>
    <row r="564" spans="3:3" ht="14.1" customHeight="1">
      <c r="C564" s="156"/>
    </row>
    <row r="565" spans="3:3" ht="14.1" customHeight="1">
      <c r="C565" s="156"/>
    </row>
    <row r="566" spans="3:3" ht="14.1" customHeight="1">
      <c r="C566" s="156"/>
    </row>
    <row r="567" spans="3:3" ht="14.1" customHeight="1">
      <c r="C567" s="156"/>
    </row>
    <row r="568" spans="3:3" ht="14.1" customHeight="1">
      <c r="C568" s="156"/>
    </row>
    <row r="569" spans="3:3" ht="14.1" customHeight="1">
      <c r="C569" s="156"/>
    </row>
    <row r="570" spans="3:3" ht="14.1" customHeight="1">
      <c r="C570" s="156"/>
    </row>
    <row r="571" spans="3:3" ht="14.1" customHeight="1">
      <c r="C571" s="156"/>
    </row>
    <row r="572" spans="3:3" ht="14.1" customHeight="1">
      <c r="C572" s="156"/>
    </row>
    <row r="573" spans="3:3" ht="14.1" customHeight="1">
      <c r="C573" s="156"/>
    </row>
    <row r="574" spans="3:3" ht="14.1" customHeight="1">
      <c r="C574" s="156"/>
    </row>
    <row r="575" spans="3:3" ht="14.1" customHeight="1">
      <c r="C575" s="156"/>
    </row>
    <row r="576" spans="3:3" ht="14.1" customHeight="1">
      <c r="C576" s="156"/>
    </row>
    <row r="577" spans="3:3" ht="14.1" customHeight="1">
      <c r="C577" s="156"/>
    </row>
    <row r="578" spans="3:3" ht="14.1" customHeight="1">
      <c r="C578" s="156"/>
    </row>
    <row r="579" spans="3:3" ht="14.1" customHeight="1">
      <c r="C579" s="156"/>
    </row>
    <row r="580" spans="3:3" ht="14.1" customHeight="1">
      <c r="C580" s="156"/>
    </row>
    <row r="581" spans="3:3" ht="14.1" customHeight="1">
      <c r="C581" s="156"/>
    </row>
    <row r="582" spans="3:3" ht="14.1" customHeight="1">
      <c r="C582" s="156"/>
    </row>
    <row r="583" spans="3:3" ht="14.1" customHeight="1">
      <c r="C583" s="156"/>
    </row>
    <row r="584" spans="3:3" ht="14.1" customHeight="1">
      <c r="C584" s="156"/>
    </row>
    <row r="585" spans="3:3" ht="14.1" customHeight="1">
      <c r="C585" s="156"/>
    </row>
    <row r="586" spans="3:3" ht="14.1" customHeight="1">
      <c r="C586" s="156"/>
    </row>
    <row r="587" spans="3:3" ht="14.1" customHeight="1">
      <c r="C587" s="156"/>
    </row>
    <row r="588" spans="3:3" ht="14.1" customHeight="1">
      <c r="C588" s="156"/>
    </row>
    <row r="589" spans="3:3" ht="14.1" customHeight="1">
      <c r="C589" s="156"/>
    </row>
    <row r="590" spans="3:3" ht="14.1" customHeight="1">
      <c r="C590" s="156"/>
    </row>
    <row r="591" spans="3:3" ht="14.1" customHeight="1">
      <c r="C591" s="156"/>
    </row>
    <row r="592" spans="3:3" ht="14.1" customHeight="1">
      <c r="C592" s="156"/>
    </row>
    <row r="593" spans="3:3" ht="14.1" customHeight="1">
      <c r="C593" s="156"/>
    </row>
    <row r="594" spans="3:3" ht="14.1" customHeight="1">
      <c r="C594" s="156"/>
    </row>
    <row r="595" spans="3:3" ht="14.1" customHeight="1">
      <c r="C595" s="156"/>
    </row>
    <row r="596" spans="3:3" ht="14.1" customHeight="1">
      <c r="C596" s="156"/>
    </row>
    <row r="597" spans="3:3" ht="14.1" customHeight="1">
      <c r="C597" s="156"/>
    </row>
    <row r="598" spans="3:3" ht="14.1" customHeight="1">
      <c r="C598" s="156"/>
    </row>
    <row r="599" spans="3:3" ht="14.1" customHeight="1">
      <c r="C599" s="156"/>
    </row>
    <row r="600" spans="3:3" ht="14.1" customHeight="1">
      <c r="C600" s="156"/>
    </row>
    <row r="601" spans="3:3" ht="14.1" customHeight="1">
      <c r="C601" s="156"/>
    </row>
    <row r="602" spans="3:3" ht="14.1" customHeight="1">
      <c r="C602" s="156"/>
    </row>
    <row r="603" spans="3:3" ht="14.1" customHeight="1">
      <c r="C603" s="156"/>
    </row>
    <row r="604" spans="3:3" ht="14.1" customHeight="1">
      <c r="C604" s="156"/>
    </row>
    <row r="605" spans="3:3" ht="14.1" customHeight="1">
      <c r="C605" s="156"/>
    </row>
    <row r="606" spans="3:3" ht="14.1" customHeight="1">
      <c r="C606" s="156"/>
    </row>
    <row r="607" spans="3:3" ht="14.1" customHeight="1">
      <c r="C607" s="156"/>
    </row>
    <row r="608" spans="3:3" ht="14.1" customHeight="1">
      <c r="C608" s="156"/>
    </row>
    <row r="609" spans="3:3" ht="14.1" customHeight="1">
      <c r="C609" s="156"/>
    </row>
    <row r="610" spans="3:3" ht="14.1" customHeight="1">
      <c r="C610" s="156"/>
    </row>
    <row r="611" spans="3:3" ht="14.1" customHeight="1">
      <c r="C611" s="156"/>
    </row>
    <row r="612" spans="3:3" ht="14.1" customHeight="1">
      <c r="C612" s="156"/>
    </row>
    <row r="613" spans="3:3" ht="14.1" customHeight="1">
      <c r="C613" s="156"/>
    </row>
    <row r="614" spans="3:3" ht="14.1" customHeight="1">
      <c r="C614" s="156"/>
    </row>
    <row r="615" spans="3:3" ht="14.1" customHeight="1">
      <c r="C615" s="156"/>
    </row>
    <row r="616" spans="3:3" ht="14.1" customHeight="1">
      <c r="C616" s="156"/>
    </row>
    <row r="617" spans="3:3" ht="14.1" customHeight="1">
      <c r="C617" s="156"/>
    </row>
    <row r="618" spans="3:3" ht="14.1" customHeight="1">
      <c r="C618" s="156"/>
    </row>
    <row r="619" spans="3:3" ht="14.1" customHeight="1">
      <c r="C619" s="156"/>
    </row>
    <row r="620" spans="3:3" ht="14.1" customHeight="1">
      <c r="C620" s="156"/>
    </row>
    <row r="621" spans="3:3" ht="14.1" customHeight="1">
      <c r="C621" s="156"/>
    </row>
    <row r="622" spans="3:3" ht="14.1" customHeight="1">
      <c r="C622" s="156"/>
    </row>
    <row r="623" spans="3:3" ht="14.1" customHeight="1">
      <c r="C623" s="156"/>
    </row>
    <row r="624" spans="3:3" ht="14.1" customHeight="1">
      <c r="C624" s="156"/>
    </row>
    <row r="625" spans="3:3" ht="14.1" customHeight="1">
      <c r="C625" s="156"/>
    </row>
    <row r="626" spans="3:3" ht="14.1" customHeight="1">
      <c r="C626" s="156"/>
    </row>
    <row r="627" spans="3:3" ht="14.1" customHeight="1">
      <c r="C627" s="156"/>
    </row>
    <row r="628" spans="3:3" ht="14.1" customHeight="1">
      <c r="C628" s="156"/>
    </row>
    <row r="629" spans="3:3" ht="14.1" customHeight="1">
      <c r="C629" s="156"/>
    </row>
    <row r="630" spans="3:3" ht="14.1" customHeight="1">
      <c r="C630" s="156"/>
    </row>
    <row r="631" spans="3:3" ht="14.1" customHeight="1">
      <c r="C631" s="156"/>
    </row>
    <row r="632" spans="3:3" ht="14.1" customHeight="1">
      <c r="C632" s="156"/>
    </row>
    <row r="633" spans="3:3" ht="14.1" customHeight="1">
      <c r="C633" s="156"/>
    </row>
    <row r="634" spans="3:3" ht="14.1" customHeight="1">
      <c r="C634" s="156"/>
    </row>
    <row r="635" spans="3:3" ht="14.1" customHeight="1">
      <c r="C635" s="156"/>
    </row>
    <row r="636" spans="3:3" ht="14.1" customHeight="1">
      <c r="C636" s="156"/>
    </row>
    <row r="637" spans="3:3" ht="14.1" customHeight="1">
      <c r="C637" s="156"/>
    </row>
    <row r="638" spans="3:3" ht="14.1" customHeight="1">
      <c r="C638" s="156"/>
    </row>
    <row r="639" spans="3:3" ht="14.1" customHeight="1">
      <c r="C639" s="156"/>
    </row>
    <row r="640" spans="3:3" ht="14.1" customHeight="1">
      <c r="C640" s="156"/>
    </row>
    <row r="641" spans="3:3" ht="14.1" customHeight="1">
      <c r="C641" s="156"/>
    </row>
    <row r="642" spans="3:3" ht="14.1" customHeight="1">
      <c r="C642" s="156"/>
    </row>
    <row r="643" spans="3:3" ht="14.1" customHeight="1">
      <c r="C643" s="156"/>
    </row>
    <row r="644" spans="3:3" ht="14.1" customHeight="1">
      <c r="C644" s="156"/>
    </row>
    <row r="645" spans="3:3" ht="14.1" customHeight="1">
      <c r="C645" s="156"/>
    </row>
    <row r="646" spans="3:3" ht="14.1" customHeight="1">
      <c r="C646" s="156"/>
    </row>
    <row r="647" spans="3:3" ht="14.1" customHeight="1">
      <c r="C647" s="156"/>
    </row>
    <row r="648" spans="3:3" ht="14.1" customHeight="1">
      <c r="C648" s="156"/>
    </row>
    <row r="649" spans="3:3" ht="14.1" customHeight="1">
      <c r="C649" s="156"/>
    </row>
    <row r="650" spans="3:3" ht="14.1" customHeight="1">
      <c r="C650" s="156"/>
    </row>
    <row r="651" spans="3:3" ht="14.1" customHeight="1">
      <c r="C651" s="156"/>
    </row>
    <row r="652" spans="3:3" ht="14.1" customHeight="1">
      <c r="C652" s="156"/>
    </row>
    <row r="653" spans="3:3" ht="14.1" customHeight="1">
      <c r="C653" s="156"/>
    </row>
    <row r="654" spans="3:3" ht="14.1" customHeight="1">
      <c r="C654" s="156"/>
    </row>
    <row r="655" spans="3:3" ht="14.1" customHeight="1">
      <c r="C655" s="156"/>
    </row>
    <row r="656" spans="3:3" ht="14.1" customHeight="1">
      <c r="C656" s="156"/>
    </row>
    <row r="657" spans="3:3" ht="14.1" customHeight="1">
      <c r="C657" s="156"/>
    </row>
    <row r="658" spans="3:3" ht="14.1" customHeight="1">
      <c r="C658" s="156"/>
    </row>
    <row r="659" spans="3:3" ht="14.1" customHeight="1">
      <c r="C659" s="156"/>
    </row>
    <row r="660" spans="3:3" ht="14.1" customHeight="1">
      <c r="C660" s="156"/>
    </row>
    <row r="661" spans="3:3" ht="14.1" customHeight="1">
      <c r="C661" s="156"/>
    </row>
    <row r="662" spans="3:3" ht="14.1" customHeight="1">
      <c r="C662" s="156"/>
    </row>
    <row r="663" spans="3:3" ht="14.1" customHeight="1">
      <c r="C663" s="156"/>
    </row>
    <row r="664" spans="3:3" ht="14.1" customHeight="1">
      <c r="C664" s="156"/>
    </row>
    <row r="665" spans="3:3" ht="14.1" customHeight="1">
      <c r="C665" s="156"/>
    </row>
    <row r="666" spans="3:3" ht="14.1" customHeight="1">
      <c r="C666" s="156"/>
    </row>
    <row r="667" spans="3:3" ht="14.1" customHeight="1">
      <c r="C667" s="156"/>
    </row>
    <row r="668" spans="3:3" ht="14.1" customHeight="1">
      <c r="C668" s="156"/>
    </row>
    <row r="669" spans="3:3" ht="14.1" customHeight="1">
      <c r="C669" s="156"/>
    </row>
    <row r="670" spans="3:3" ht="14.1" customHeight="1">
      <c r="C670" s="156"/>
    </row>
    <row r="671" spans="3:3" ht="14.1" customHeight="1">
      <c r="C671" s="156"/>
    </row>
    <row r="672" spans="3:3" ht="14.1" customHeight="1">
      <c r="C672" s="156"/>
    </row>
    <row r="673" spans="3:3" ht="14.1" customHeight="1">
      <c r="C673" s="156"/>
    </row>
    <row r="674" spans="3:3" ht="14.1" customHeight="1">
      <c r="C674" s="156"/>
    </row>
    <row r="675" spans="3:3" ht="14.1" customHeight="1">
      <c r="C675" s="156"/>
    </row>
    <row r="676" spans="3:3" ht="14.1" customHeight="1">
      <c r="C676" s="156"/>
    </row>
    <row r="677" spans="3:3" ht="14.1" customHeight="1">
      <c r="C677" s="156"/>
    </row>
    <row r="678" spans="3:3" ht="14.1" customHeight="1">
      <c r="C678" s="156"/>
    </row>
    <row r="679" spans="3:3" ht="14.1" customHeight="1">
      <c r="C679" s="156"/>
    </row>
    <row r="680" spans="3:3" ht="14.1" customHeight="1">
      <c r="C680" s="156"/>
    </row>
    <row r="681" spans="3:3" ht="14.1" customHeight="1">
      <c r="C681" s="156"/>
    </row>
    <row r="682" spans="3:3" ht="14.1" customHeight="1">
      <c r="C682" s="156"/>
    </row>
    <row r="683" spans="3:3" ht="14.1" customHeight="1">
      <c r="C683" s="156"/>
    </row>
    <row r="684" spans="3:3" ht="14.1" customHeight="1">
      <c r="C684" s="156"/>
    </row>
    <row r="685" spans="3:3" ht="14.1" customHeight="1">
      <c r="C685" s="156"/>
    </row>
    <row r="686" spans="3:3" ht="14.1" customHeight="1">
      <c r="C686" s="156"/>
    </row>
    <row r="687" spans="3:3" ht="14.1" customHeight="1">
      <c r="C687" s="156"/>
    </row>
    <row r="688" spans="3:3" ht="14.1" customHeight="1">
      <c r="C688" s="156"/>
    </row>
    <row r="689" spans="3:3" ht="14.1" customHeight="1">
      <c r="C689" s="156"/>
    </row>
    <row r="690" spans="3:3" ht="14.1" customHeight="1">
      <c r="C690" s="156"/>
    </row>
    <row r="691" spans="3:3" ht="14.1" customHeight="1">
      <c r="C691" s="156"/>
    </row>
    <row r="692" spans="3:3" ht="14.1" customHeight="1">
      <c r="C692" s="156"/>
    </row>
    <row r="693" spans="3:3" ht="14.1" customHeight="1">
      <c r="C693" s="156"/>
    </row>
    <row r="694" spans="3:3" ht="14.1" customHeight="1">
      <c r="C694" s="156"/>
    </row>
    <row r="695" spans="3:3" ht="14.1" customHeight="1">
      <c r="C695" s="156"/>
    </row>
    <row r="696" spans="3:3" ht="14.1" customHeight="1">
      <c r="C696" s="156"/>
    </row>
    <row r="697" spans="3:3" ht="14.1" customHeight="1">
      <c r="C697" s="156"/>
    </row>
    <row r="698" spans="3:3" ht="14.1" customHeight="1">
      <c r="C698" s="156"/>
    </row>
    <row r="699" spans="3:3" ht="14.1" customHeight="1">
      <c r="C699" s="156"/>
    </row>
    <row r="700" spans="3:3" ht="14.1" customHeight="1">
      <c r="C700" s="156"/>
    </row>
    <row r="701" spans="3:3" ht="14.1" customHeight="1">
      <c r="C701" s="156"/>
    </row>
    <row r="702" spans="3:3" ht="14.1" customHeight="1">
      <c r="C702" s="156"/>
    </row>
    <row r="703" spans="3:3" ht="14.1" customHeight="1">
      <c r="C703" s="156"/>
    </row>
    <row r="704" spans="3:3" ht="14.1" customHeight="1">
      <c r="C704" s="156"/>
    </row>
    <row r="705" spans="3:3" ht="14.1" customHeight="1">
      <c r="C705" s="156"/>
    </row>
    <row r="706" spans="3:3" ht="14.1" customHeight="1">
      <c r="C706" s="156"/>
    </row>
    <row r="707" spans="3:3" ht="14.1" customHeight="1">
      <c r="C707" s="156"/>
    </row>
    <row r="708" spans="3:3" ht="14.1" customHeight="1">
      <c r="C708" s="156"/>
    </row>
    <row r="709" spans="3:3" ht="14.1" customHeight="1">
      <c r="C709" s="156"/>
    </row>
    <row r="710" spans="3:3" ht="14.1" customHeight="1">
      <c r="C710" s="156"/>
    </row>
    <row r="711" spans="3:3" ht="14.1" customHeight="1">
      <c r="C711" s="156"/>
    </row>
    <row r="712" spans="3:3" ht="14.1" customHeight="1">
      <c r="C712" s="156"/>
    </row>
    <row r="713" spans="3:3" ht="14.1" customHeight="1">
      <c r="C713" s="156"/>
    </row>
    <row r="714" spans="3:3" ht="14.1" customHeight="1">
      <c r="C714" s="156"/>
    </row>
    <row r="715" spans="3:3" ht="14.1" customHeight="1">
      <c r="C715" s="156"/>
    </row>
    <row r="716" spans="3:3" ht="14.1" customHeight="1">
      <c r="C716" s="156"/>
    </row>
    <row r="717" spans="3:3" ht="14.1" customHeight="1">
      <c r="C717" s="156"/>
    </row>
    <row r="718" spans="3:3" ht="14.1" customHeight="1">
      <c r="C718" s="156"/>
    </row>
    <row r="719" spans="3:3" ht="14.1" customHeight="1">
      <c r="C719" s="156"/>
    </row>
    <row r="720" spans="3:3" ht="14.1" customHeight="1">
      <c r="C720" s="156"/>
    </row>
    <row r="721" spans="3:3" ht="14.1" customHeight="1">
      <c r="C721" s="156"/>
    </row>
    <row r="722" spans="3:3" ht="14.1" customHeight="1">
      <c r="C722" s="156"/>
    </row>
    <row r="723" spans="3:3" ht="14.1" customHeight="1">
      <c r="C723" s="156"/>
    </row>
    <row r="724" spans="3:3" ht="14.1" customHeight="1">
      <c r="C724" s="156"/>
    </row>
    <row r="725" spans="3:3" ht="14.1" customHeight="1">
      <c r="C725" s="156"/>
    </row>
    <row r="726" spans="3:3" ht="14.1" customHeight="1">
      <c r="C726" s="156"/>
    </row>
    <row r="727" spans="3:3" ht="14.1" customHeight="1">
      <c r="C727" s="156"/>
    </row>
    <row r="728" spans="3:3" ht="14.1" customHeight="1">
      <c r="C728" s="156"/>
    </row>
    <row r="729" spans="3:3" ht="14.1" customHeight="1">
      <c r="C729" s="156"/>
    </row>
    <row r="730" spans="3:3" ht="14.1" customHeight="1">
      <c r="C730" s="156"/>
    </row>
    <row r="731" spans="3:3" ht="14.1" customHeight="1">
      <c r="C731" s="156"/>
    </row>
    <row r="732" spans="3:3" ht="14.1" customHeight="1">
      <c r="C732" s="156"/>
    </row>
    <row r="733" spans="3:3" ht="14.1" customHeight="1">
      <c r="C733" s="156"/>
    </row>
    <row r="734" spans="3:3" ht="14.1" customHeight="1">
      <c r="C734" s="156"/>
    </row>
    <row r="735" spans="3:3" ht="14.1" customHeight="1">
      <c r="C735" s="156"/>
    </row>
    <row r="736" spans="3:3" ht="14.1" customHeight="1">
      <c r="C736" s="156"/>
    </row>
    <row r="737" spans="3:3" ht="14.1" customHeight="1">
      <c r="C737" s="156"/>
    </row>
    <row r="738" spans="3:3" ht="14.1" customHeight="1">
      <c r="C738" s="156"/>
    </row>
    <row r="739" spans="3:3" ht="14.1" customHeight="1">
      <c r="C739" s="156"/>
    </row>
    <row r="740" spans="3:3" ht="14.1" customHeight="1">
      <c r="C740" s="156"/>
    </row>
    <row r="741" spans="3:3" ht="14.1" customHeight="1">
      <c r="C741" s="156"/>
    </row>
    <row r="742" spans="3:3" ht="14.1" customHeight="1">
      <c r="C742" s="156"/>
    </row>
    <row r="743" spans="3:3" ht="14.1" customHeight="1">
      <c r="C743" s="156"/>
    </row>
    <row r="744" spans="3:3" ht="14.1" customHeight="1">
      <c r="C744" s="156"/>
    </row>
    <row r="745" spans="3:3" ht="14.1" customHeight="1">
      <c r="C745" s="156"/>
    </row>
    <row r="746" spans="3:3" ht="14.1" customHeight="1">
      <c r="C746" s="156"/>
    </row>
    <row r="747" spans="3:3" ht="14.1" customHeight="1">
      <c r="C747" s="156"/>
    </row>
    <row r="748" spans="3:3" ht="14.1" customHeight="1">
      <c r="C748" s="156"/>
    </row>
    <row r="749" spans="3:3" ht="14.1" customHeight="1">
      <c r="C749" s="156"/>
    </row>
    <row r="750" spans="3:3" ht="14.1" customHeight="1">
      <c r="C750" s="156"/>
    </row>
    <row r="751" spans="3:3" ht="14.1" customHeight="1">
      <c r="C751" s="156"/>
    </row>
    <row r="752" spans="3:3" ht="14.1" customHeight="1">
      <c r="C752" s="156"/>
    </row>
    <row r="753" spans="3:3" ht="14.1" customHeight="1">
      <c r="C753" s="156"/>
    </row>
    <row r="754" spans="3:3" ht="14.1" customHeight="1">
      <c r="C754" s="156"/>
    </row>
    <row r="755" spans="3:3" ht="14.1" customHeight="1">
      <c r="C755" s="156"/>
    </row>
    <row r="756" spans="3:3" ht="14.1" customHeight="1">
      <c r="C756" s="156"/>
    </row>
    <row r="757" spans="3:3" ht="14.1" customHeight="1">
      <c r="C757" s="156"/>
    </row>
    <row r="758" spans="3:3" ht="14.1" customHeight="1">
      <c r="C758" s="156"/>
    </row>
    <row r="759" spans="3:3" ht="14.1" customHeight="1">
      <c r="C759" s="156"/>
    </row>
    <row r="760" spans="3:3" ht="14.1" customHeight="1">
      <c r="C760" s="156"/>
    </row>
    <row r="761" spans="3:3" ht="14.1" customHeight="1">
      <c r="C761" s="156"/>
    </row>
    <row r="762" spans="3:3" ht="14.1" customHeight="1">
      <c r="C762" s="156"/>
    </row>
    <row r="763" spans="3:3" ht="14.1" customHeight="1">
      <c r="C763" s="156"/>
    </row>
    <row r="764" spans="3:3" ht="14.1" customHeight="1">
      <c r="C764" s="156"/>
    </row>
    <row r="765" spans="3:3" ht="14.1" customHeight="1">
      <c r="C765" s="156"/>
    </row>
    <row r="766" spans="3:3" ht="14.1" customHeight="1">
      <c r="C766" s="156"/>
    </row>
    <row r="767" spans="3:3" ht="14.1" customHeight="1">
      <c r="C767" s="156"/>
    </row>
    <row r="768" spans="3:3" ht="14.1" customHeight="1">
      <c r="C768" s="156"/>
    </row>
    <row r="769" spans="3:3" ht="14.1" customHeight="1">
      <c r="C769" s="156"/>
    </row>
    <row r="770" spans="3:3" ht="14.1" customHeight="1">
      <c r="C770" s="156"/>
    </row>
    <row r="771" spans="3:3" ht="14.1" customHeight="1">
      <c r="C771" s="156"/>
    </row>
    <row r="772" spans="3:3" ht="14.1" customHeight="1">
      <c r="C772" s="156"/>
    </row>
    <row r="773" spans="3:3" ht="14.1" customHeight="1">
      <c r="C773" s="156"/>
    </row>
    <row r="774" spans="3:3" ht="14.1" customHeight="1">
      <c r="C774" s="156"/>
    </row>
    <row r="775" spans="3:3" ht="14.1" customHeight="1">
      <c r="C775" s="156"/>
    </row>
    <row r="776" spans="3:3" ht="14.1" customHeight="1">
      <c r="C776" s="156"/>
    </row>
    <row r="777" spans="3:3" ht="14.1" customHeight="1">
      <c r="C777" s="156"/>
    </row>
    <row r="778" spans="3:3" ht="14.1" customHeight="1">
      <c r="C778" s="156"/>
    </row>
    <row r="779" spans="3:3" ht="14.1" customHeight="1">
      <c r="C779" s="156"/>
    </row>
    <row r="780" spans="3:3" ht="14.1" customHeight="1">
      <c r="C780" s="156"/>
    </row>
    <row r="781" spans="3:3" ht="14.1" customHeight="1">
      <c r="C781" s="156"/>
    </row>
    <row r="782" spans="3:3" ht="14.1" customHeight="1">
      <c r="C782" s="156"/>
    </row>
    <row r="783" spans="3:3" ht="14.1" customHeight="1">
      <c r="C783" s="156"/>
    </row>
    <row r="784" spans="3:3" ht="14.1" customHeight="1">
      <c r="C784" s="156"/>
    </row>
    <row r="785" spans="3:3" ht="14.1" customHeight="1">
      <c r="C785" s="156"/>
    </row>
    <row r="786" spans="3:3" ht="14.1" customHeight="1">
      <c r="C786" s="156"/>
    </row>
    <row r="787" spans="3:3" ht="14.1" customHeight="1">
      <c r="C787" s="156"/>
    </row>
    <row r="788" spans="3:3" ht="14.1" customHeight="1">
      <c r="C788" s="156"/>
    </row>
    <row r="789" spans="3:3" ht="14.1" customHeight="1">
      <c r="C789" s="156"/>
    </row>
    <row r="790" spans="3:3" ht="14.1" customHeight="1">
      <c r="C790" s="156"/>
    </row>
    <row r="791" spans="3:3" ht="14.1" customHeight="1">
      <c r="C791" s="156"/>
    </row>
    <row r="792" spans="3:3" ht="14.1" customHeight="1">
      <c r="C792" s="156"/>
    </row>
    <row r="793" spans="3:3" ht="14.1" customHeight="1">
      <c r="C793" s="156"/>
    </row>
    <row r="794" spans="3:3" ht="14.1" customHeight="1">
      <c r="C794" s="156"/>
    </row>
    <row r="795" spans="3:3" ht="14.1" customHeight="1">
      <c r="C795" s="156"/>
    </row>
    <row r="796" spans="3:3" ht="14.1" customHeight="1">
      <c r="C796" s="156"/>
    </row>
    <row r="797" spans="3:3" ht="14.1" customHeight="1">
      <c r="C797" s="156"/>
    </row>
    <row r="798" spans="3:3" ht="14.1" customHeight="1">
      <c r="C798" s="156"/>
    </row>
    <row r="799" spans="3:3" ht="14.1" customHeight="1">
      <c r="C799" s="156"/>
    </row>
    <row r="800" spans="3:3" ht="14.1" customHeight="1">
      <c r="C800" s="156"/>
    </row>
    <row r="801" spans="3:3" ht="14.1" customHeight="1">
      <c r="C801" s="156"/>
    </row>
    <row r="802" spans="3:3" ht="14.1" customHeight="1">
      <c r="C802" s="156"/>
    </row>
    <row r="803" spans="3:3" ht="14.1" customHeight="1">
      <c r="C803" s="156"/>
    </row>
    <row r="804" spans="3:3" ht="14.1" customHeight="1">
      <c r="C804" s="156"/>
    </row>
    <row r="805" spans="3:3" ht="14.1" customHeight="1">
      <c r="C805" s="156"/>
    </row>
    <row r="806" spans="3:3" ht="14.1" customHeight="1">
      <c r="C806" s="156"/>
    </row>
    <row r="807" spans="3:3" ht="14.1" customHeight="1">
      <c r="C807" s="156"/>
    </row>
    <row r="808" spans="3:3" ht="14.1" customHeight="1">
      <c r="C808" s="156"/>
    </row>
    <row r="809" spans="3:3" ht="14.1" customHeight="1">
      <c r="C809" s="156"/>
    </row>
    <row r="810" spans="3:3" ht="14.1" customHeight="1">
      <c r="C810" s="156"/>
    </row>
    <row r="811" spans="3:3" ht="14.1" customHeight="1">
      <c r="C811" s="156"/>
    </row>
    <row r="812" spans="3:3" ht="14.1" customHeight="1">
      <c r="C812" s="156"/>
    </row>
    <row r="813" spans="3:3" ht="14.1" customHeight="1">
      <c r="C813" s="156"/>
    </row>
    <row r="814" spans="3:3" ht="14.1" customHeight="1">
      <c r="C814" s="156"/>
    </row>
    <row r="815" spans="3:3" ht="14.1" customHeight="1">
      <c r="C815" s="156"/>
    </row>
    <row r="816" spans="3:3" ht="14.1" customHeight="1">
      <c r="C816" s="156"/>
    </row>
    <row r="817" spans="3:3" ht="14.1" customHeight="1">
      <c r="C817" s="156"/>
    </row>
    <row r="818" spans="3:3" ht="14.1" customHeight="1">
      <c r="C818" s="156"/>
    </row>
    <row r="819" spans="3:3" ht="14.1" customHeight="1">
      <c r="C819" s="156"/>
    </row>
    <row r="820" spans="3:3" ht="14.1" customHeight="1">
      <c r="C820" s="156"/>
    </row>
    <row r="821" spans="3:3" ht="14.1" customHeight="1">
      <c r="C821" s="156"/>
    </row>
    <row r="822" spans="3:3" ht="14.1" customHeight="1">
      <c r="C822" s="156"/>
    </row>
    <row r="823" spans="3:3" ht="14.1" customHeight="1">
      <c r="C823" s="156"/>
    </row>
    <row r="824" spans="3:3" ht="14.1" customHeight="1">
      <c r="C824" s="156"/>
    </row>
    <row r="825" spans="3:3" ht="14.1" customHeight="1">
      <c r="C825" s="156"/>
    </row>
    <row r="826" spans="3:3" ht="14.1" customHeight="1">
      <c r="C826" s="156"/>
    </row>
    <row r="827" spans="3:3" ht="14.1" customHeight="1">
      <c r="C827" s="156"/>
    </row>
    <row r="828" spans="3:3" ht="14.1" customHeight="1">
      <c r="C828" s="156"/>
    </row>
    <row r="829" spans="3:3" ht="14.1" customHeight="1">
      <c r="C829" s="156"/>
    </row>
    <row r="830" spans="3:3" ht="14.1" customHeight="1">
      <c r="C830" s="156"/>
    </row>
    <row r="831" spans="3:3" ht="14.1" customHeight="1">
      <c r="C831" s="156"/>
    </row>
    <row r="832" spans="3:3" ht="14.1" customHeight="1">
      <c r="C832" s="156"/>
    </row>
    <row r="833" spans="3:3" ht="14.1" customHeight="1">
      <c r="C833" s="156"/>
    </row>
    <row r="834" spans="3:3" ht="14.1" customHeight="1">
      <c r="C834" s="156"/>
    </row>
    <row r="835" spans="3:3" ht="14.1" customHeight="1">
      <c r="C835" s="156"/>
    </row>
    <row r="836" spans="3:3" ht="14.1" customHeight="1">
      <c r="C836" s="156"/>
    </row>
    <row r="837" spans="3:3" ht="14.1" customHeight="1">
      <c r="C837" s="156"/>
    </row>
    <row r="838" spans="3:3" ht="14.1" customHeight="1">
      <c r="C838" s="156"/>
    </row>
    <row r="839" spans="3:3" ht="14.1" customHeight="1">
      <c r="C839" s="156"/>
    </row>
    <row r="840" spans="3:3" ht="14.1" customHeight="1">
      <c r="C840" s="156"/>
    </row>
    <row r="841" spans="3:3" ht="14.1" customHeight="1">
      <c r="C841" s="156"/>
    </row>
    <row r="842" spans="3:3" ht="14.1" customHeight="1">
      <c r="C842" s="156"/>
    </row>
    <row r="843" spans="3:3" ht="14.1" customHeight="1">
      <c r="C843" s="156"/>
    </row>
    <row r="844" spans="3:3" ht="14.1" customHeight="1">
      <c r="C844" s="156"/>
    </row>
    <row r="845" spans="3:3" ht="14.1" customHeight="1">
      <c r="C845" s="156"/>
    </row>
    <row r="846" spans="3:3" ht="14.1" customHeight="1">
      <c r="C846" s="156"/>
    </row>
    <row r="847" spans="3:3" ht="14.1" customHeight="1">
      <c r="C847" s="156"/>
    </row>
    <row r="848" spans="3:3" ht="14.1" customHeight="1">
      <c r="C848" s="156"/>
    </row>
    <row r="849" spans="3:3" ht="14.1" customHeight="1">
      <c r="C849" s="156"/>
    </row>
    <row r="850" spans="3:3" ht="14.1" customHeight="1">
      <c r="C850" s="156"/>
    </row>
    <row r="851" spans="3:3" ht="14.1" customHeight="1">
      <c r="C851" s="156"/>
    </row>
    <row r="852" spans="3:3" ht="14.1" customHeight="1">
      <c r="C852" s="156"/>
    </row>
    <row r="853" spans="3:3" ht="14.1" customHeight="1">
      <c r="C853" s="156"/>
    </row>
    <row r="854" spans="3:3" ht="14.1" customHeight="1">
      <c r="C854" s="156"/>
    </row>
    <row r="855" spans="3:3" ht="14.1" customHeight="1">
      <c r="C855" s="156"/>
    </row>
    <row r="856" spans="3:3" ht="14.1" customHeight="1">
      <c r="C856" s="156"/>
    </row>
    <row r="857" spans="3:3" ht="14.1" customHeight="1">
      <c r="C857" s="156"/>
    </row>
    <row r="858" spans="3:3" ht="14.1" customHeight="1">
      <c r="C858" s="156"/>
    </row>
    <row r="859" spans="3:3" ht="14.1" customHeight="1">
      <c r="C859" s="156"/>
    </row>
    <row r="860" spans="3:3" ht="14.1" customHeight="1">
      <c r="C860" s="156"/>
    </row>
    <row r="861" spans="3:3" ht="14.1" customHeight="1">
      <c r="C861" s="156"/>
    </row>
    <row r="862" spans="3:3" ht="14.1" customHeight="1">
      <c r="C862" s="156"/>
    </row>
    <row r="863" spans="3:3" ht="14.1" customHeight="1">
      <c r="C863" s="156"/>
    </row>
    <row r="864" spans="3:3" ht="14.1" customHeight="1">
      <c r="C864" s="156"/>
    </row>
    <row r="865" spans="3:3" ht="14.1" customHeight="1">
      <c r="C865" s="156"/>
    </row>
    <row r="866" spans="3:3" ht="14.1" customHeight="1">
      <c r="C866" s="156"/>
    </row>
    <row r="867" spans="3:3" ht="14.1" customHeight="1">
      <c r="C867" s="156"/>
    </row>
    <row r="868" spans="3:3" ht="14.1" customHeight="1">
      <c r="C868" s="156"/>
    </row>
    <row r="869" spans="3:3" ht="14.1" customHeight="1">
      <c r="C869" s="156"/>
    </row>
    <row r="870" spans="3:3" ht="14.1" customHeight="1">
      <c r="C870" s="156"/>
    </row>
    <row r="871" spans="3:3" ht="14.1" customHeight="1">
      <c r="C871" s="156"/>
    </row>
    <row r="872" spans="3:3" ht="14.1" customHeight="1">
      <c r="C872" s="156"/>
    </row>
    <row r="873" spans="3:3" ht="14.1" customHeight="1">
      <c r="C873" s="156"/>
    </row>
    <row r="874" spans="3:3" ht="14.1" customHeight="1">
      <c r="C874" s="156"/>
    </row>
    <row r="875" spans="3:3" ht="14.1" customHeight="1">
      <c r="C875" s="156"/>
    </row>
    <row r="876" spans="3:3" ht="14.1" customHeight="1">
      <c r="C876" s="156"/>
    </row>
    <row r="877" spans="3:3" ht="14.1" customHeight="1">
      <c r="C877" s="156"/>
    </row>
    <row r="878" spans="3:3" ht="14.1" customHeight="1">
      <c r="C878" s="156"/>
    </row>
    <row r="879" spans="3:3" ht="14.1" customHeight="1">
      <c r="C879" s="156"/>
    </row>
    <row r="880" spans="3:3" ht="14.1" customHeight="1">
      <c r="C880" s="156"/>
    </row>
    <row r="881" spans="3:3" ht="14.1" customHeight="1">
      <c r="C881" s="156"/>
    </row>
    <row r="882" spans="3:3" ht="14.1" customHeight="1">
      <c r="C882" s="156"/>
    </row>
    <row r="883" spans="3:3" ht="14.1" customHeight="1">
      <c r="C883" s="156"/>
    </row>
    <row r="884" spans="3:3" ht="14.1" customHeight="1">
      <c r="C884" s="156"/>
    </row>
    <row r="885" spans="3:3" ht="14.1" customHeight="1">
      <c r="C885" s="156"/>
    </row>
    <row r="886" spans="3:3" ht="14.1" customHeight="1">
      <c r="C886" s="156"/>
    </row>
    <row r="887" spans="3:3" ht="14.1" customHeight="1">
      <c r="C887" s="156"/>
    </row>
    <row r="888" spans="3:3" ht="14.1" customHeight="1">
      <c r="C888" s="156"/>
    </row>
    <row r="889" spans="3:3" ht="14.1" customHeight="1">
      <c r="C889" s="156"/>
    </row>
    <row r="890" spans="3:3" ht="14.1" customHeight="1">
      <c r="C890" s="156"/>
    </row>
    <row r="891" spans="3:3" ht="14.1" customHeight="1">
      <c r="C891" s="156"/>
    </row>
    <row r="892" spans="3:3" ht="14.1" customHeight="1">
      <c r="C892" s="156"/>
    </row>
    <row r="893" spans="3:3" ht="14.1" customHeight="1">
      <c r="C893" s="156"/>
    </row>
    <row r="894" spans="3:3" ht="14.1" customHeight="1">
      <c r="C894" s="156"/>
    </row>
    <row r="895" spans="3:3" ht="14.1" customHeight="1">
      <c r="C895" s="156"/>
    </row>
    <row r="896" spans="3:3" ht="14.1" customHeight="1">
      <c r="C896" s="156"/>
    </row>
    <row r="897" spans="3:3" ht="14.1" customHeight="1">
      <c r="C897" s="156"/>
    </row>
    <row r="898" spans="3:3" ht="14.1" customHeight="1">
      <c r="C898" s="156"/>
    </row>
    <row r="899" spans="3:3" ht="14.1" customHeight="1">
      <c r="C899" s="156"/>
    </row>
    <row r="900" spans="3:3" ht="14.1" customHeight="1">
      <c r="C900" s="156"/>
    </row>
    <row r="901" spans="3:3" ht="14.1" customHeight="1">
      <c r="C901" s="156"/>
    </row>
    <row r="902" spans="3:3" ht="14.1" customHeight="1">
      <c r="C902" s="156"/>
    </row>
    <row r="903" spans="3:3" ht="14.1" customHeight="1">
      <c r="C903" s="156"/>
    </row>
    <row r="904" spans="3:3" ht="14.1" customHeight="1">
      <c r="C904" s="156"/>
    </row>
    <row r="905" spans="3:3" ht="14.1" customHeight="1">
      <c r="C905" s="156"/>
    </row>
    <row r="906" spans="3:3" ht="14.1" customHeight="1">
      <c r="C906" s="156"/>
    </row>
  </sheetData>
  <mergeCells count="10">
    <mergeCell ref="D16:D17"/>
    <mergeCell ref="D19:P20"/>
    <mergeCell ref="X19:AJ20"/>
    <mergeCell ref="D25:Q28"/>
    <mergeCell ref="D4:P5"/>
    <mergeCell ref="D9:P10"/>
    <mergeCell ref="R9:R10"/>
    <mergeCell ref="D11:D12"/>
    <mergeCell ref="R11:R12"/>
    <mergeCell ref="D14:R15"/>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9.9978637043366805E-2"/>
  </sheetPr>
  <dimension ref="A1:AH284"/>
  <sheetViews>
    <sheetView showGridLines="0" tabSelected="1" zoomScale="90" zoomScaleNormal="90" zoomScaleSheetLayoutView="140" workbookViewId="0">
      <selection activeCell="D9" sqref="D9"/>
    </sheetView>
  </sheetViews>
  <sheetFormatPr defaultColWidth="4.28515625" defaultRowHeight="14.1" customHeight="1"/>
  <cols>
    <col min="1" max="1" width="11.28515625" style="4" customWidth="1"/>
    <col min="2" max="2" width="3" style="4" customWidth="1"/>
    <col min="3" max="4" width="4.7109375" style="240" customWidth="1"/>
    <col min="5" max="5" width="4.7109375" style="6" customWidth="1"/>
    <col min="6" max="19" width="4.7109375" style="240" customWidth="1"/>
    <col min="20" max="20" width="7" style="240" customWidth="1"/>
    <col min="21" max="31" width="4.7109375" style="61" customWidth="1"/>
    <col min="32" max="16384" width="4.28515625" style="61"/>
  </cols>
  <sheetData>
    <row r="1" spans="1:34" ht="14.1" customHeight="1">
      <c r="B1" s="186">
        <v>5</v>
      </c>
      <c r="C1" s="572"/>
      <c r="D1" s="302" t="str">
        <f>CONCATENATE("SECCIÓN ",B1, ". EMPLEO")</f>
        <v>SECCIÓN 5. EMPLEO</v>
      </c>
      <c r="F1" s="572"/>
      <c r="G1" s="572"/>
      <c r="H1" s="572"/>
      <c r="I1" s="572"/>
      <c r="J1" s="572"/>
      <c r="K1" s="572"/>
      <c r="L1" s="572"/>
      <c r="M1" s="572"/>
      <c r="N1" s="572"/>
      <c r="O1" s="572"/>
      <c r="P1" s="572"/>
      <c r="Q1" s="572"/>
      <c r="R1" s="572"/>
      <c r="S1" s="572"/>
      <c r="T1" s="572"/>
    </row>
    <row r="2" spans="1:34" ht="14.1" customHeight="1">
      <c r="B2" s="303"/>
      <c r="C2" s="302"/>
      <c r="D2" s="572"/>
      <c r="F2" s="572"/>
      <c r="G2" s="572"/>
      <c r="H2" s="572"/>
      <c r="I2" s="572"/>
      <c r="J2" s="572"/>
      <c r="K2" s="572"/>
      <c r="L2" s="572"/>
      <c r="M2" s="572"/>
      <c r="N2" s="572"/>
      <c r="O2" s="572"/>
      <c r="P2" s="572"/>
      <c r="Q2" s="572"/>
      <c r="R2" s="572"/>
      <c r="S2" s="572"/>
      <c r="T2" s="572"/>
    </row>
    <row r="3" spans="1:34" ht="14.1" customHeight="1">
      <c r="C3" s="572"/>
      <c r="D3" s="572" t="s">
        <v>285</v>
      </c>
      <c r="F3" s="572"/>
      <c r="G3" s="572"/>
      <c r="H3" s="12"/>
      <c r="I3" s="572"/>
      <c r="J3" s="572"/>
      <c r="K3" s="572"/>
      <c r="L3" s="572"/>
      <c r="M3" s="572"/>
      <c r="N3" s="572"/>
      <c r="O3" s="572"/>
      <c r="P3" s="572"/>
      <c r="Q3" s="572"/>
      <c r="R3" s="572"/>
      <c r="S3" s="572"/>
      <c r="T3" s="572"/>
    </row>
    <row r="4" spans="1:34" ht="14.1" customHeight="1">
      <c r="B4" s="304"/>
      <c r="C4" s="17">
        <f>B1+0.01</f>
        <v>5.01</v>
      </c>
      <c r="D4" s="600" t="s">
        <v>286</v>
      </c>
      <c r="E4" s="600"/>
      <c r="F4" s="600"/>
      <c r="G4" s="600"/>
      <c r="H4" s="600"/>
      <c r="I4" s="600"/>
      <c r="J4" s="600"/>
      <c r="K4" s="600"/>
      <c r="L4" s="600"/>
      <c r="M4" s="600"/>
      <c r="N4" s="600"/>
      <c r="O4" s="600"/>
      <c r="P4" s="600"/>
      <c r="Q4" s="600"/>
      <c r="R4" s="600"/>
      <c r="S4" s="600"/>
      <c r="T4" s="600"/>
    </row>
    <row r="5" spans="1:34" ht="14.1" customHeight="1">
      <c r="B5" s="304"/>
      <c r="C5" s="305"/>
      <c r="D5" s="600"/>
      <c r="E5" s="600"/>
      <c r="F5" s="600"/>
      <c r="G5" s="600"/>
      <c r="H5" s="600"/>
      <c r="I5" s="600"/>
      <c r="J5" s="600"/>
      <c r="K5" s="600"/>
      <c r="L5" s="600"/>
      <c r="M5" s="600"/>
      <c r="N5" s="600"/>
      <c r="O5" s="600"/>
      <c r="P5" s="600"/>
      <c r="Q5" s="600"/>
      <c r="R5" s="600"/>
      <c r="S5" s="600"/>
      <c r="T5" s="600"/>
    </row>
    <row r="6" spans="1:34" ht="14.1" customHeight="1">
      <c r="B6" s="304"/>
      <c r="C6" s="305"/>
      <c r="D6" s="572"/>
      <c r="E6" s="548">
        <v>1</v>
      </c>
      <c r="F6" s="558" t="s">
        <v>35</v>
      </c>
      <c r="G6" s="558"/>
      <c r="H6" s="558"/>
      <c r="I6" s="558"/>
      <c r="J6" s="581" t="s">
        <v>287</v>
      </c>
      <c r="K6" s="581"/>
      <c r="L6" s="581"/>
      <c r="M6" s="581"/>
      <c r="N6" s="581"/>
      <c r="O6" s="581"/>
      <c r="P6" s="581"/>
      <c r="Q6" s="581"/>
      <c r="R6" s="581"/>
      <c r="S6" s="581"/>
      <c r="T6" s="581"/>
    </row>
    <row r="7" spans="1:34" ht="14.1" customHeight="1">
      <c r="B7" s="304"/>
      <c r="C7" s="305"/>
      <c r="D7" s="572"/>
      <c r="E7" s="548">
        <v>2</v>
      </c>
      <c r="F7" s="558" t="s">
        <v>36</v>
      </c>
      <c r="G7" s="558" t="s">
        <v>37</v>
      </c>
      <c r="H7" s="619">
        <f>C38</f>
        <v>5.0599999999999987</v>
      </c>
      <c r="I7" s="619"/>
      <c r="J7" s="581"/>
      <c r="K7" s="581"/>
      <c r="L7" s="581"/>
      <c r="M7" s="581"/>
      <c r="N7" s="581"/>
      <c r="O7" s="581"/>
      <c r="P7" s="581"/>
      <c r="Q7" s="581"/>
      <c r="R7" s="581"/>
      <c r="S7" s="581"/>
      <c r="T7" s="581"/>
    </row>
    <row r="8" spans="1:34" ht="14.1" customHeight="1">
      <c r="B8" s="304"/>
      <c r="C8" s="305"/>
      <c r="D8" s="572"/>
      <c r="E8" s="548"/>
      <c r="F8" s="558"/>
      <c r="G8" s="558"/>
      <c r="H8" s="548"/>
      <c r="I8" s="548"/>
      <c r="J8" s="581"/>
      <c r="K8" s="581"/>
      <c r="L8" s="581"/>
      <c r="M8" s="581"/>
      <c r="N8" s="581"/>
      <c r="O8" s="581"/>
      <c r="P8" s="581"/>
      <c r="Q8" s="581"/>
      <c r="R8" s="581"/>
      <c r="S8" s="581"/>
      <c r="T8" s="581"/>
    </row>
    <row r="9" spans="1:34" ht="14.1" customHeight="1">
      <c r="B9" s="494"/>
      <c r="C9" s="305">
        <f>C4+0.01</f>
        <v>5.0199999999999996</v>
      </c>
      <c r="D9" s="293" t="s">
        <v>288</v>
      </c>
      <c r="E9" s="548"/>
      <c r="F9" s="558"/>
      <c r="G9" s="558"/>
      <c r="H9" s="558"/>
      <c r="I9" s="558"/>
      <c r="J9" s="558"/>
      <c r="K9" s="558"/>
      <c r="L9" s="558"/>
      <c r="M9" s="558"/>
      <c r="N9" s="558"/>
      <c r="O9" s="558"/>
      <c r="P9" s="558"/>
      <c r="Q9" s="558"/>
      <c r="R9" s="558"/>
      <c r="S9" s="558"/>
      <c r="T9" s="558"/>
    </row>
    <row r="10" spans="1:34" ht="14.1" customHeight="1">
      <c r="A10" s="625" t="s">
        <v>289</v>
      </c>
      <c r="B10" s="304" t="s">
        <v>257</v>
      </c>
      <c r="C10" s="305"/>
      <c r="D10" s="61" t="s">
        <v>290</v>
      </c>
      <c r="E10" s="548"/>
      <c r="F10" s="558"/>
      <c r="G10" s="558"/>
      <c r="H10" s="558"/>
      <c r="I10" s="558"/>
      <c r="J10" s="558"/>
      <c r="K10" s="558"/>
      <c r="L10" s="558"/>
      <c r="M10" s="558"/>
      <c r="N10" s="558"/>
      <c r="O10" s="558"/>
      <c r="P10" s="558"/>
      <c r="Q10" s="558"/>
      <c r="R10" s="558"/>
      <c r="S10" s="558"/>
      <c r="T10" s="558"/>
    </row>
    <row r="11" spans="1:34" ht="14.1" customHeight="1">
      <c r="A11" s="625"/>
      <c r="B11" s="304"/>
      <c r="C11" s="305"/>
      <c r="D11" s="61" t="s">
        <v>291</v>
      </c>
      <c r="E11" s="548"/>
      <c r="F11" s="558"/>
      <c r="G11" s="558"/>
      <c r="H11" s="558"/>
      <c r="I11" s="558"/>
      <c r="J11" s="558"/>
      <c r="K11" s="558"/>
      <c r="L11" s="558"/>
      <c r="M11" s="558"/>
      <c r="N11" s="558"/>
      <c r="O11" s="558"/>
      <c r="P11" s="558"/>
      <c r="Q11" s="558"/>
      <c r="R11" s="558"/>
      <c r="S11" s="558"/>
      <c r="T11" s="558"/>
    </row>
    <row r="12" spans="1:34" ht="14.1" customHeight="1">
      <c r="A12" s="625"/>
      <c r="B12" s="304"/>
      <c r="C12" s="305"/>
      <c r="D12" s="558"/>
      <c r="E12" s="306"/>
      <c r="F12" s="555"/>
      <c r="G12" s="556"/>
      <c r="H12" s="572"/>
      <c r="I12" s="558"/>
      <c r="J12" s="86" t="s">
        <v>292</v>
      </c>
      <c r="K12" s="79"/>
      <c r="L12" s="79"/>
      <c r="M12" s="79"/>
      <c r="N12" s="79"/>
      <c r="O12" s="79"/>
      <c r="P12" s="78"/>
      <c r="Q12" s="572"/>
      <c r="R12" s="600"/>
      <c r="S12" s="600"/>
      <c r="T12" s="600"/>
      <c r="U12" s="600"/>
      <c r="V12" s="600"/>
      <c r="W12" s="600"/>
      <c r="X12" s="600"/>
      <c r="Y12" s="600"/>
      <c r="Z12" s="600"/>
      <c r="AA12" s="600"/>
      <c r="AB12" s="600"/>
      <c r="AC12" s="600"/>
      <c r="AD12" s="600"/>
      <c r="AE12" s="600"/>
      <c r="AF12" s="600"/>
      <c r="AG12" s="600"/>
      <c r="AH12" s="600"/>
    </row>
    <row r="13" spans="1:34" ht="14.1" customHeight="1">
      <c r="A13" s="625"/>
      <c r="B13" s="304"/>
      <c r="C13" s="305"/>
      <c r="D13" s="558"/>
      <c r="E13" s="548"/>
      <c r="F13" s="558"/>
      <c r="G13" s="558"/>
      <c r="H13" s="558"/>
      <c r="I13" s="558"/>
      <c r="J13" s="626" t="s">
        <v>293</v>
      </c>
      <c r="K13" s="626"/>
      <c r="L13" s="626"/>
      <c r="M13" s="626"/>
      <c r="N13" s="626"/>
      <c r="O13" s="626"/>
      <c r="P13" s="626"/>
      <c r="Q13" s="558"/>
      <c r="R13" s="600"/>
      <c r="S13" s="600"/>
      <c r="T13" s="600"/>
      <c r="U13" s="600"/>
      <c r="V13" s="600"/>
      <c r="W13" s="600"/>
      <c r="X13" s="600"/>
      <c r="Y13" s="600"/>
      <c r="Z13" s="600"/>
      <c r="AA13" s="600"/>
      <c r="AB13" s="600"/>
      <c r="AC13" s="600"/>
      <c r="AD13" s="600"/>
      <c r="AE13" s="600"/>
      <c r="AF13" s="600"/>
      <c r="AG13" s="600"/>
      <c r="AH13" s="600"/>
    </row>
    <row r="14" spans="1:34" ht="14.1" customHeight="1">
      <c r="B14" s="304"/>
      <c r="C14" s="305"/>
      <c r="D14" s="558"/>
      <c r="E14" s="548"/>
      <c r="F14" s="558"/>
      <c r="G14" s="558"/>
      <c r="H14" s="558"/>
      <c r="I14" s="558"/>
      <c r="J14" s="558"/>
      <c r="K14" s="558"/>
      <c r="L14" s="558"/>
      <c r="M14" s="558"/>
      <c r="N14" s="558"/>
      <c r="O14" s="558"/>
      <c r="P14" s="558"/>
      <c r="Q14" s="558"/>
      <c r="R14" s="558"/>
      <c r="S14" s="558"/>
      <c r="T14" s="558"/>
    </row>
    <row r="15" spans="1:34" ht="14.1" customHeight="1">
      <c r="A15" s="627"/>
      <c r="B15" s="494"/>
      <c r="C15" s="305">
        <f>C9+0.01</f>
        <v>5.0299999999999994</v>
      </c>
      <c r="D15" s="572" t="s">
        <v>294</v>
      </c>
      <c r="E15" s="548"/>
      <c r="F15" s="558"/>
      <c r="G15" s="558"/>
      <c r="H15" s="558"/>
      <c r="I15" s="558"/>
      <c r="J15" s="558"/>
      <c r="K15" s="558"/>
      <c r="L15" s="558"/>
      <c r="M15" s="558"/>
      <c r="N15" s="558"/>
      <c r="O15" s="558"/>
      <c r="P15" s="558"/>
      <c r="Q15" s="558"/>
      <c r="R15" s="558"/>
      <c r="S15" s="558"/>
      <c r="T15" s="558"/>
    </row>
    <row r="16" spans="1:34" ht="14.1" customHeight="1">
      <c r="A16" s="627"/>
      <c r="B16" s="304"/>
      <c r="C16" s="305"/>
      <c r="D16" s="575" t="s">
        <v>295</v>
      </c>
      <c r="E16" s="575"/>
      <c r="F16" s="575"/>
      <c r="G16" s="575"/>
      <c r="H16" s="575"/>
      <c r="I16" s="575"/>
      <c r="J16" s="575"/>
      <c r="K16" s="575"/>
      <c r="L16" s="575"/>
      <c r="M16" s="575"/>
      <c r="N16" s="575"/>
      <c r="O16" s="575"/>
      <c r="P16" s="575"/>
      <c r="Q16" s="575"/>
      <c r="R16" s="575"/>
      <c r="S16" s="575"/>
      <c r="T16" s="575"/>
    </row>
    <row r="17" spans="1:22" ht="14.1" customHeight="1">
      <c r="A17" s="627"/>
      <c r="B17" s="304"/>
      <c r="C17" s="305"/>
      <c r="D17" s="575"/>
      <c r="E17" s="575"/>
      <c r="F17" s="575"/>
      <c r="G17" s="575"/>
      <c r="H17" s="575"/>
      <c r="I17" s="575"/>
      <c r="J17" s="575"/>
      <c r="K17" s="575"/>
      <c r="L17" s="575"/>
      <c r="M17" s="575"/>
      <c r="N17" s="575"/>
      <c r="O17" s="575"/>
      <c r="P17" s="575"/>
      <c r="Q17" s="575"/>
      <c r="R17" s="575"/>
      <c r="S17" s="575"/>
      <c r="T17" s="575"/>
    </row>
    <row r="18" spans="1:22" ht="14.1" customHeight="1">
      <c r="A18" s="627"/>
      <c r="B18" s="304"/>
      <c r="C18" s="305"/>
      <c r="D18" s="572"/>
      <c r="E18" s="306"/>
      <c r="F18" s="555"/>
      <c r="G18" s="556"/>
      <c r="H18" s="572" t="s">
        <v>296</v>
      </c>
      <c r="I18" s="558"/>
      <c r="J18" s="558"/>
      <c r="K18" s="86" t="s">
        <v>297</v>
      </c>
      <c r="L18" s="78"/>
      <c r="M18" s="78"/>
      <c r="N18" s="79"/>
      <c r="O18" s="86"/>
      <c r="P18" s="86"/>
      <c r="Q18" s="558"/>
      <c r="R18" s="558"/>
      <c r="S18" s="558"/>
      <c r="T18" s="558"/>
    </row>
    <row r="19" spans="1:22" ht="14.1" customHeight="1">
      <c r="A19" s="627"/>
      <c r="B19" s="304"/>
      <c r="C19" s="305"/>
      <c r="D19" s="558"/>
      <c r="E19" s="548"/>
      <c r="F19" s="558"/>
      <c r="G19" s="558"/>
      <c r="H19" s="558"/>
      <c r="I19" s="558"/>
      <c r="J19" s="558"/>
      <c r="K19" s="581" t="s">
        <v>298</v>
      </c>
      <c r="L19" s="581"/>
      <c r="M19" s="581"/>
      <c r="N19" s="581"/>
      <c r="O19" s="581"/>
      <c r="P19" s="581"/>
      <c r="Q19" s="581"/>
      <c r="R19" s="581"/>
      <c r="S19" s="581"/>
      <c r="T19" s="581"/>
    </row>
    <row r="20" spans="1:22" ht="14.1" customHeight="1">
      <c r="A20" s="627"/>
      <c r="B20" s="304"/>
      <c r="C20" s="305"/>
      <c r="D20" s="558"/>
      <c r="E20" s="548"/>
      <c r="F20" s="558"/>
      <c r="G20" s="558"/>
      <c r="H20" s="558"/>
      <c r="I20" s="558"/>
      <c r="J20" s="558"/>
      <c r="K20" s="581"/>
      <c r="L20" s="581"/>
      <c r="M20" s="581"/>
      <c r="N20" s="581"/>
      <c r="O20" s="581"/>
      <c r="P20" s="581"/>
      <c r="Q20" s="581"/>
      <c r="R20" s="581"/>
      <c r="S20" s="581"/>
      <c r="T20" s="581"/>
    </row>
    <row r="21" spans="1:22" ht="14.1" customHeight="1">
      <c r="A21" s="627"/>
      <c r="B21" s="304"/>
      <c r="C21" s="305"/>
      <c r="D21" s="558"/>
      <c r="E21" s="548"/>
      <c r="F21" s="558"/>
      <c r="G21" s="558"/>
      <c r="H21" s="558"/>
      <c r="I21" s="558"/>
      <c r="J21" s="558"/>
      <c r="K21" s="544"/>
      <c r="L21" s="544"/>
      <c r="M21" s="544"/>
      <c r="N21" s="544"/>
      <c r="O21" s="544"/>
      <c r="P21" s="544"/>
      <c r="Q21" s="544"/>
      <c r="R21" s="544"/>
      <c r="S21" s="544"/>
      <c r="T21" s="544"/>
    </row>
    <row r="22" spans="1:22" ht="14.1" customHeight="1">
      <c r="A22" s="627"/>
      <c r="B22" s="494"/>
      <c r="C22" s="305">
        <f>C15+0.01</f>
        <v>5.0399999999999991</v>
      </c>
      <c r="D22" s="61" t="str">
        <f>"De las ["&amp;C15&amp;"] horas que trabajó la semana pasada, ¿cuántas horas trabajó de manera remota o virtual?"</f>
        <v>De las [5.03] horas que trabajó la semana pasada, ¿cuántas horas trabajó de manera remota o virtual?</v>
      </c>
      <c r="E22" s="190"/>
      <c r="F22" s="543"/>
      <c r="G22" s="543"/>
      <c r="H22" s="543"/>
      <c r="I22" s="543"/>
      <c r="J22" s="543"/>
      <c r="K22" s="543"/>
      <c r="L22" s="543"/>
      <c r="M22" s="543"/>
      <c r="N22" s="543"/>
      <c r="O22" s="543"/>
      <c r="P22" s="543"/>
      <c r="Q22" s="543"/>
      <c r="R22" s="543"/>
      <c r="S22" s="628"/>
      <c r="T22" s="628"/>
      <c r="U22" s="628"/>
      <c r="V22" s="94"/>
    </row>
    <row r="23" spans="1:22" ht="14.1" customHeight="1">
      <c r="B23" s="304"/>
      <c r="C23" s="305"/>
      <c r="D23" s="221" t="s">
        <v>299</v>
      </c>
      <c r="E23" s="307"/>
      <c r="F23" s="307"/>
      <c r="G23" s="307"/>
      <c r="H23" s="307"/>
      <c r="I23" s="307"/>
      <c r="J23" s="307"/>
      <c r="K23" s="307"/>
      <c r="L23" s="307"/>
      <c r="M23" s="307"/>
      <c r="N23" s="307"/>
      <c r="O23" s="307"/>
      <c r="P23" s="307"/>
      <c r="Q23" s="307"/>
      <c r="R23" s="307"/>
      <c r="S23" s="61"/>
      <c r="T23" s="558"/>
    </row>
    <row r="24" spans="1:22" ht="14.1" customHeight="1">
      <c r="A24" s="304"/>
      <c r="B24" s="494"/>
      <c r="C24" s="305"/>
      <c r="D24" s="307"/>
      <c r="E24" s="306"/>
      <c r="F24" s="555"/>
      <c r="G24" s="556"/>
      <c r="H24" s="572" t="s">
        <v>296</v>
      </c>
      <c r="I24" s="558"/>
      <c r="J24" s="558"/>
      <c r="K24" s="78" t="s">
        <v>300</v>
      </c>
      <c r="L24" s="86"/>
      <c r="M24" s="78"/>
      <c r="N24" s="79"/>
      <c r="O24" s="86"/>
      <c r="P24" s="86"/>
      <c r="Q24" s="307"/>
      <c r="R24" s="307"/>
      <c r="S24" s="61"/>
      <c r="T24" s="558"/>
    </row>
    <row r="25" spans="1:22" ht="14.1" customHeight="1">
      <c r="A25" s="304"/>
      <c r="B25" s="304"/>
      <c r="C25" s="305"/>
      <c r="D25" s="572"/>
      <c r="E25" s="572"/>
      <c r="F25" s="572"/>
      <c r="G25" s="572"/>
      <c r="H25" s="572"/>
      <c r="I25" s="572"/>
      <c r="J25" s="572"/>
      <c r="K25" s="86" t="str">
        <f>"CATI: VALIDAR EL VALOR DE "&amp; C15&amp; " DEBE SER MAYOR A "&amp;C22</f>
        <v>CATI: VALIDAR EL VALOR DE 5.03 DEBE SER MAYOR A 5.04</v>
      </c>
      <c r="L25" s="79"/>
      <c r="M25" s="79"/>
      <c r="N25" s="79"/>
      <c r="O25" s="79"/>
      <c r="P25" s="79"/>
      <c r="Q25" s="79"/>
      <c r="R25" s="79"/>
      <c r="S25" s="86"/>
      <c r="T25" s="86"/>
    </row>
    <row r="26" spans="1:22" s="240" customFormat="1" ht="14.1" customHeight="1">
      <c r="A26" s="304"/>
      <c r="B26" s="304"/>
      <c r="C26" s="572"/>
      <c r="D26" s="572"/>
      <c r="E26" s="572"/>
      <c r="F26" s="572"/>
      <c r="G26" s="572"/>
      <c r="H26" s="572"/>
      <c r="I26" s="572"/>
      <c r="J26" s="572"/>
      <c r="K26" s="581" t="str">
        <f>"CATI: SI TRABAJO CERO (0) HORAS PASE A "&amp; C29&amp;" CASO CONTRARIO PASE A "&amp;C50</f>
        <v>CATI: SI TRABAJO CERO (0) HORAS PASE A 5.05 CASO CONTRARIO PASE A 5.08</v>
      </c>
      <c r="L26" s="581"/>
      <c r="M26" s="581"/>
      <c r="N26" s="581"/>
      <c r="O26" s="581"/>
      <c r="P26" s="581"/>
      <c r="Q26" s="581"/>
      <c r="R26" s="581"/>
      <c r="S26" s="581"/>
      <c r="T26" s="581"/>
      <c r="U26" s="572"/>
      <c r="V26" s="572"/>
    </row>
    <row r="27" spans="1:22" s="240" customFormat="1" ht="14.1" customHeight="1">
      <c r="A27" s="304"/>
      <c r="B27" s="304"/>
      <c r="C27" s="572"/>
      <c r="D27" s="6"/>
      <c r="E27" s="572"/>
      <c r="F27" s="572"/>
      <c r="G27" s="572"/>
      <c r="H27" s="572"/>
      <c r="I27" s="572"/>
      <c r="J27" s="572"/>
      <c r="K27" s="581"/>
      <c r="L27" s="581"/>
      <c r="M27" s="581"/>
      <c r="N27" s="581"/>
      <c r="O27" s="581"/>
      <c r="P27" s="581"/>
      <c r="Q27" s="581"/>
      <c r="R27" s="581"/>
      <c r="S27" s="581"/>
      <c r="T27" s="581"/>
      <c r="U27" s="572"/>
      <c r="V27" s="572"/>
    </row>
    <row r="28" spans="1:22" s="240" customFormat="1" ht="14.1" customHeight="1">
      <c r="A28" s="572"/>
      <c r="B28" s="304"/>
      <c r="C28" s="572"/>
      <c r="D28" s="6"/>
      <c r="E28" s="572"/>
      <c r="F28" s="572"/>
      <c r="G28" s="572"/>
      <c r="H28" s="572"/>
      <c r="I28" s="572"/>
      <c r="J28" s="572"/>
      <c r="K28" s="572"/>
      <c r="L28" s="572"/>
      <c r="M28" s="572"/>
      <c r="N28" s="572"/>
      <c r="O28" s="572"/>
      <c r="P28" s="572"/>
      <c r="Q28" s="572"/>
      <c r="R28" s="572"/>
      <c r="S28" s="572"/>
      <c r="T28" s="572"/>
      <c r="U28" s="572"/>
      <c r="V28" s="572"/>
    </row>
    <row r="29" spans="1:22" s="240" customFormat="1" ht="14.1" customHeight="1">
      <c r="A29" s="572"/>
      <c r="B29" s="494"/>
      <c r="C29" s="305">
        <f>C22+0.01</f>
        <v>5.0499999999999989</v>
      </c>
      <c r="D29" s="61" t="s">
        <v>301</v>
      </c>
      <c r="E29" s="6"/>
      <c r="F29" s="572"/>
      <c r="G29" s="572"/>
      <c r="H29" s="572"/>
      <c r="I29" s="572"/>
      <c r="J29" s="572"/>
      <c r="K29" s="572"/>
      <c r="L29" s="572"/>
      <c r="M29" s="572"/>
      <c r="N29" s="233"/>
      <c r="O29" s="233"/>
      <c r="P29" s="233"/>
      <c r="Q29" s="233"/>
      <c r="R29" s="158"/>
      <c r="S29" s="158"/>
      <c r="T29" s="158"/>
      <c r="U29" s="572"/>
      <c r="V29" s="572"/>
    </row>
    <row r="30" spans="1:22" s="240" customFormat="1" ht="14.1" customHeight="1">
      <c r="A30" s="304"/>
      <c r="B30" s="304"/>
      <c r="C30" s="308"/>
      <c r="D30" s="158"/>
      <c r="E30" s="548">
        <v>1</v>
      </c>
      <c r="F30" s="233" t="s">
        <v>302</v>
      </c>
      <c r="G30" s="158"/>
      <c r="H30" s="158"/>
      <c r="I30" s="158"/>
      <c r="J30" s="158"/>
      <c r="K30" s="158"/>
      <c r="L30" s="158"/>
      <c r="M30" s="158"/>
      <c r="N30" s="158"/>
      <c r="O30" s="158"/>
      <c r="P30" s="158"/>
      <c r="Q30" s="158"/>
      <c r="R30" s="158"/>
      <c r="S30" s="158"/>
      <c r="T30" s="158"/>
      <c r="U30" s="572"/>
      <c r="V30" s="572"/>
    </row>
    <row r="31" spans="1:22" s="240" customFormat="1" ht="14.1" customHeight="1">
      <c r="A31" s="304"/>
      <c r="B31" s="304"/>
      <c r="C31" s="558"/>
      <c r="D31" s="572"/>
      <c r="E31" s="548">
        <v>2</v>
      </c>
      <c r="F31" s="233" t="s">
        <v>303</v>
      </c>
      <c r="G31" s="158"/>
      <c r="H31" s="158"/>
      <c r="I31" s="233"/>
      <c r="J31" s="158"/>
      <c r="K31" s="158"/>
      <c r="L31" s="158"/>
      <c r="M31" s="158"/>
      <c r="N31" s="158"/>
      <c r="O31" s="158"/>
      <c r="P31" s="158"/>
      <c r="Q31" s="158"/>
      <c r="R31" s="158"/>
      <c r="S31" s="158"/>
      <c r="T31" s="158"/>
      <c r="U31" s="572"/>
      <c r="V31" s="572"/>
    </row>
    <row r="32" spans="1:22" s="240" customFormat="1" ht="14.1" customHeight="1">
      <c r="A32" s="304"/>
      <c r="B32" s="304"/>
      <c r="C32" s="558"/>
      <c r="D32" s="572"/>
      <c r="E32" s="548">
        <v>3</v>
      </c>
      <c r="F32" s="233" t="s">
        <v>304</v>
      </c>
      <c r="G32" s="158"/>
      <c r="H32" s="158"/>
      <c r="I32" s="233"/>
      <c r="J32" s="158"/>
      <c r="K32" s="158"/>
      <c r="L32" s="158"/>
      <c r="M32" s="158"/>
      <c r="N32" s="158"/>
      <c r="O32" s="158"/>
      <c r="P32" s="158"/>
      <c r="Q32" s="158"/>
      <c r="R32" s="158"/>
      <c r="S32" s="158"/>
      <c r="T32" s="158"/>
      <c r="U32" s="572"/>
      <c r="V32" s="572"/>
    </row>
    <row r="33" spans="1:20" s="240" customFormat="1" ht="14.1" customHeight="1">
      <c r="A33" s="304"/>
      <c r="B33" s="304"/>
      <c r="C33" s="558"/>
      <c r="D33" s="572"/>
      <c r="E33" s="548">
        <v>4</v>
      </c>
      <c r="F33" s="233" t="s">
        <v>305</v>
      </c>
      <c r="G33" s="558"/>
      <c r="H33" s="158"/>
      <c r="I33" s="233"/>
      <c r="J33" s="158"/>
      <c r="K33" s="158"/>
      <c r="L33" s="158"/>
      <c r="M33" s="158"/>
      <c r="N33" s="158"/>
      <c r="O33" s="158"/>
      <c r="P33" s="158"/>
      <c r="Q33" s="158"/>
      <c r="R33" s="158"/>
      <c r="S33" s="158"/>
      <c r="T33" s="158"/>
    </row>
    <row r="34" spans="1:20" s="240" customFormat="1" ht="14.1" hidden="1" customHeight="1">
      <c r="A34" s="4"/>
      <c r="B34" s="304"/>
      <c r="C34" s="558"/>
      <c r="D34" s="572"/>
      <c r="E34" s="309">
        <v>6</v>
      </c>
      <c r="F34" s="310" t="s">
        <v>306</v>
      </c>
      <c r="G34" s="311"/>
      <c r="H34" s="311"/>
      <c r="I34" s="312"/>
      <c r="J34" s="311"/>
      <c r="K34" s="311"/>
      <c r="L34" s="311"/>
      <c r="M34" s="311"/>
      <c r="N34" s="558"/>
      <c r="O34" s="558"/>
      <c r="P34" s="558"/>
      <c r="Q34" s="558"/>
      <c r="R34" s="558"/>
      <c r="S34" s="558"/>
      <c r="T34" s="558"/>
    </row>
    <row r="35" spans="1:20" s="240" customFormat="1" ht="14.1" customHeight="1">
      <c r="A35" s="4"/>
      <c r="B35" s="304"/>
      <c r="C35" s="305"/>
      <c r="D35" s="572"/>
      <c r="E35" s="548">
        <v>97</v>
      </c>
      <c r="F35" s="233" t="s">
        <v>117</v>
      </c>
      <c r="G35" s="558"/>
      <c r="H35" s="558"/>
      <c r="I35" s="572"/>
      <c r="J35" s="558"/>
      <c r="K35" s="558"/>
      <c r="L35" s="558"/>
      <c r="M35" s="558"/>
      <c r="N35" s="558"/>
      <c r="O35" s="558"/>
      <c r="P35" s="558"/>
      <c r="Q35" s="558"/>
      <c r="R35" s="558"/>
      <c r="S35" s="558"/>
      <c r="T35" s="558"/>
    </row>
    <row r="36" spans="1:20" s="240" customFormat="1" ht="14.1" customHeight="1">
      <c r="A36" s="4"/>
      <c r="B36" s="304"/>
      <c r="C36" s="305"/>
      <c r="D36" s="558"/>
      <c r="E36" s="572"/>
      <c r="F36" s="572"/>
      <c r="G36" s="558"/>
      <c r="H36" s="548" t="s">
        <v>37</v>
      </c>
      <c r="I36" s="313">
        <f>C50</f>
        <v>5.0799999999999983</v>
      </c>
      <c r="J36" s="558"/>
      <c r="K36" s="558"/>
      <c r="L36" s="558"/>
      <c r="M36" s="558"/>
      <c r="N36" s="558"/>
      <c r="O36" s="558"/>
      <c r="P36" s="558"/>
      <c r="Q36" s="558"/>
      <c r="R36" s="558"/>
      <c r="S36" s="558"/>
      <c r="T36" s="558"/>
    </row>
    <row r="37" spans="1:20" s="240" customFormat="1" ht="14.1" customHeight="1">
      <c r="A37" s="4"/>
      <c r="B37" s="304"/>
      <c r="C37" s="558"/>
      <c r="D37" s="558"/>
      <c r="E37" s="6"/>
      <c r="F37" s="572"/>
      <c r="G37" s="572"/>
      <c r="H37" s="572"/>
      <c r="I37" s="572"/>
      <c r="J37" s="572"/>
      <c r="K37" s="572"/>
      <c r="L37" s="572"/>
      <c r="M37" s="572"/>
      <c r="N37" s="572"/>
      <c r="O37" s="572"/>
      <c r="P37" s="572"/>
      <c r="Q37" s="572"/>
      <c r="R37" s="572"/>
      <c r="S37" s="558"/>
      <c r="T37" s="558"/>
    </row>
    <row r="38" spans="1:20" s="240" customFormat="1" ht="14.1" customHeight="1">
      <c r="A38" s="304"/>
      <c r="B38" s="304"/>
      <c r="C38" s="305">
        <f>C29+0.01</f>
        <v>5.0599999999999987</v>
      </c>
      <c r="D38" s="572" t="s">
        <v>307</v>
      </c>
      <c r="E38" s="548"/>
      <c r="F38" s="558"/>
      <c r="G38" s="558"/>
      <c r="H38" s="558"/>
      <c r="I38" s="558"/>
      <c r="J38" s="558"/>
      <c r="K38" s="558"/>
      <c r="L38" s="558"/>
      <c r="M38" s="558"/>
      <c r="N38" s="558"/>
      <c r="O38" s="558"/>
      <c r="P38" s="558"/>
      <c r="Q38" s="558"/>
      <c r="R38" s="558"/>
      <c r="S38" s="548"/>
      <c r="T38" s="314"/>
    </row>
    <row r="39" spans="1:20" s="240" customFormat="1" ht="14.1" customHeight="1">
      <c r="A39" s="304"/>
      <c r="B39" s="304"/>
      <c r="C39" s="305"/>
      <c r="D39" s="572"/>
      <c r="E39" s="548">
        <v>1</v>
      </c>
      <c r="F39" s="558" t="s">
        <v>35</v>
      </c>
      <c r="G39" s="572"/>
      <c r="H39" s="572"/>
      <c r="I39" s="572"/>
      <c r="J39" s="558"/>
      <c r="K39" s="558"/>
      <c r="L39" s="558"/>
      <c r="M39" s="558"/>
      <c r="N39" s="558"/>
      <c r="O39" s="558"/>
      <c r="P39" s="558"/>
      <c r="Q39" s="558"/>
      <c r="R39" s="558"/>
      <c r="S39" s="548"/>
      <c r="T39"/>
    </row>
    <row r="40" spans="1:20" s="240" customFormat="1" ht="14.1" customHeight="1">
      <c r="A40" s="304"/>
      <c r="B40" s="304"/>
      <c r="C40" s="305"/>
      <c r="D40" s="572"/>
      <c r="E40" s="548">
        <v>2</v>
      </c>
      <c r="F40" s="558" t="s">
        <v>36</v>
      </c>
      <c r="G40" s="572"/>
      <c r="H40" s="572"/>
      <c r="I40" s="572"/>
      <c r="J40" s="558"/>
      <c r="K40" s="558"/>
      <c r="L40" s="558"/>
      <c r="M40" s="134" t="s">
        <v>37</v>
      </c>
      <c r="N40" s="629">
        <f>C95</f>
        <v>5.1199999999999974</v>
      </c>
      <c r="O40" s="629"/>
      <c r="P40" s="558"/>
      <c r="Q40" s="558"/>
      <c r="R40" s="558"/>
      <c r="S40" s="558"/>
      <c r="T40" s="572"/>
    </row>
    <row r="41" spans="1:20" s="240" customFormat="1" ht="14.1" customHeight="1">
      <c r="A41" s="304"/>
      <c r="B41" s="494"/>
      <c r="C41" s="305"/>
      <c r="D41" s="305"/>
      <c r="E41" s="117">
        <v>3</v>
      </c>
      <c r="F41" s="61" t="s">
        <v>308</v>
      </c>
      <c r="G41" s="543"/>
      <c r="H41" s="543"/>
      <c r="I41" s="543"/>
      <c r="J41" s="543"/>
      <c r="K41" s="543"/>
      <c r="L41" s="543"/>
      <c r="M41" s="558"/>
      <c r="N41" s="558"/>
      <c r="O41" s="558"/>
      <c r="P41" s="558"/>
      <c r="Q41" s="558"/>
      <c r="R41" s="558"/>
      <c r="S41" s="558"/>
      <c r="T41" s="558"/>
    </row>
    <row r="42" spans="1:20" s="240" customFormat="1" ht="14.1" customHeight="1">
      <c r="A42" s="304"/>
      <c r="B42" s="304"/>
      <c r="C42" s="305"/>
      <c r="D42" s="305"/>
      <c r="E42" s="305"/>
      <c r="F42" s="558"/>
      <c r="G42" s="558"/>
      <c r="H42" s="558"/>
      <c r="I42" s="558"/>
      <c r="J42" s="558"/>
      <c r="K42" s="558"/>
      <c r="L42" s="558"/>
      <c r="M42" s="558"/>
      <c r="N42" s="558"/>
      <c r="O42" s="558"/>
      <c r="P42" s="558"/>
      <c r="Q42" s="558"/>
      <c r="R42" s="558"/>
      <c r="S42" s="558"/>
      <c r="T42" s="558"/>
    </row>
    <row r="43" spans="1:20" s="240" customFormat="1" ht="14.1" customHeight="1">
      <c r="A43" s="304"/>
      <c r="B43" s="494"/>
      <c r="C43" s="305">
        <f>C38+0.01</f>
        <v>5.0699999999999985</v>
      </c>
      <c r="D43" s="572" t="s">
        <v>309</v>
      </c>
      <c r="E43" s="548"/>
      <c r="F43" s="558"/>
      <c r="G43" s="558"/>
      <c r="H43" s="558"/>
      <c r="I43" s="558"/>
      <c r="J43" s="558"/>
      <c r="K43" s="558"/>
      <c r="L43" s="558"/>
      <c r="M43" s="558"/>
      <c r="N43" s="558"/>
      <c r="O43" s="558"/>
      <c r="P43" s="558"/>
      <c r="Q43" s="558"/>
      <c r="R43" s="558"/>
      <c r="S43" s="558"/>
      <c r="T43" s="558"/>
    </row>
    <row r="44" spans="1:20" ht="14.1" customHeight="1">
      <c r="A44" s="304"/>
      <c r="B44" s="304"/>
      <c r="C44" s="305"/>
      <c r="D44" s="61" t="s">
        <v>291</v>
      </c>
      <c r="E44" s="548"/>
      <c r="F44" s="558"/>
      <c r="G44" s="558"/>
      <c r="H44" s="558"/>
      <c r="I44" s="558"/>
      <c r="J44" s="558"/>
      <c r="K44" s="558"/>
      <c r="L44" s="558"/>
      <c r="M44" s="558"/>
      <c r="N44" s="558"/>
      <c r="O44" s="558"/>
      <c r="P44" s="558"/>
      <c r="Q44" s="558"/>
      <c r="R44" s="558"/>
      <c r="S44" s="558"/>
      <c r="T44" s="558"/>
    </row>
    <row r="45" spans="1:20" s="240" customFormat="1" ht="14.1" customHeight="1">
      <c r="A45" s="4"/>
      <c r="B45" s="304"/>
      <c r="C45" s="305"/>
      <c r="D45" s="558"/>
      <c r="E45" s="306"/>
      <c r="F45" s="555"/>
      <c r="G45" s="556"/>
      <c r="H45" s="572"/>
      <c r="I45" s="558"/>
      <c r="J45" s="86" t="s">
        <v>292</v>
      </c>
      <c r="K45" s="79"/>
      <c r="L45" s="79"/>
      <c r="M45" s="79"/>
      <c r="N45" s="79"/>
      <c r="O45" s="79"/>
      <c r="P45" s="78"/>
      <c r="Q45" s="79"/>
      <c r="R45" s="558"/>
      <c r="S45" s="558"/>
      <c r="T45" s="558"/>
    </row>
    <row r="46" spans="1:20" s="240" customFormat="1" ht="14.1" customHeight="1">
      <c r="A46" s="4"/>
      <c r="B46" s="304"/>
      <c r="C46" s="558"/>
      <c r="D46" s="558"/>
      <c r="E46" s="548"/>
      <c r="F46" s="558"/>
      <c r="G46" s="558"/>
      <c r="H46" s="558"/>
      <c r="I46" s="558"/>
      <c r="J46" s="626" t="s">
        <v>310</v>
      </c>
      <c r="K46" s="626"/>
      <c r="L46" s="626"/>
      <c r="M46" s="626"/>
      <c r="N46" s="626"/>
      <c r="O46" s="626"/>
      <c r="P46" s="626"/>
      <c r="Q46" s="79"/>
      <c r="R46" s="558"/>
      <c r="S46" s="558"/>
      <c r="T46" s="558"/>
    </row>
    <row r="47" spans="1:20" s="240" customFormat="1" ht="14.1" customHeight="1">
      <c r="A47" s="4"/>
      <c r="B47" s="304"/>
      <c r="C47" s="558"/>
      <c r="D47" s="558"/>
      <c r="E47" s="548"/>
      <c r="F47" s="558"/>
      <c r="G47" s="558"/>
      <c r="H47" s="558"/>
      <c r="I47" s="558"/>
      <c r="J47" s="558"/>
      <c r="K47" s="558"/>
      <c r="L47" s="558"/>
      <c r="M47" s="558"/>
      <c r="N47" s="558"/>
      <c r="O47" s="558"/>
      <c r="P47" s="558"/>
      <c r="Q47" s="558"/>
      <c r="R47" s="558"/>
      <c r="S47" s="558"/>
      <c r="T47" s="558"/>
    </row>
    <row r="48" spans="1:20" s="240" customFormat="1" ht="14.1" customHeight="1">
      <c r="A48" s="4"/>
      <c r="B48" s="304"/>
      <c r="C48" s="17"/>
      <c r="D48" s="81" t="s">
        <v>311</v>
      </c>
      <c r="E48" s="315"/>
      <c r="F48" s="120"/>
      <c r="G48" s="120"/>
      <c r="H48" s="120"/>
      <c r="I48" s="120"/>
      <c r="J48" s="120"/>
      <c r="K48" s="120"/>
      <c r="L48" s="120"/>
      <c r="M48" s="120"/>
      <c r="N48" s="558"/>
      <c r="O48" s="558"/>
      <c r="P48" s="558"/>
      <c r="Q48" s="558"/>
      <c r="R48" s="558"/>
      <c r="S48" s="558"/>
      <c r="T48" s="558"/>
    </row>
    <row r="49" spans="1:22" s="240" customFormat="1" ht="14.1" customHeight="1">
      <c r="A49" s="4"/>
      <c r="B49" s="304"/>
      <c r="C49" s="572"/>
      <c r="D49" s="12" t="s">
        <v>58</v>
      </c>
      <c r="E49" s="548"/>
      <c r="F49" s="558"/>
      <c r="G49" s="558"/>
      <c r="H49" s="558"/>
      <c r="I49" s="558"/>
      <c r="J49" s="558"/>
      <c r="K49" s="558"/>
      <c r="L49" s="558"/>
      <c r="M49" s="558"/>
      <c r="N49" s="558"/>
      <c r="O49" s="558"/>
      <c r="P49" s="558"/>
      <c r="Q49" s="558"/>
      <c r="R49" s="558"/>
      <c r="S49" s="558"/>
      <c r="T49" s="558"/>
      <c r="U49" s="572"/>
      <c r="V49" s="572"/>
    </row>
    <row r="50" spans="1:22" s="240" customFormat="1" ht="14.1" customHeight="1">
      <c r="A50" s="4"/>
      <c r="B50" s="304"/>
      <c r="C50" s="17">
        <f>C43+0.01</f>
        <v>5.0799999999999983</v>
      </c>
      <c r="D50" s="572" t="s">
        <v>312</v>
      </c>
      <c r="E50" s="548"/>
      <c r="F50" s="558"/>
      <c r="G50" s="558"/>
      <c r="H50" s="558"/>
      <c r="I50" s="558"/>
      <c r="J50" s="558"/>
      <c r="K50" s="558"/>
      <c r="L50" s="558"/>
      <c r="M50" s="558"/>
      <c r="N50" s="558"/>
      <c r="O50" s="558"/>
      <c r="P50" s="558"/>
      <c r="Q50" s="558"/>
      <c r="R50" s="558"/>
      <c r="S50" s="558"/>
      <c r="T50" s="558"/>
      <c r="U50" s="572"/>
      <c r="V50" s="572"/>
    </row>
    <row r="51" spans="1:22" s="240" customFormat="1" ht="14.1" customHeight="1">
      <c r="A51" s="4"/>
      <c r="B51" s="304"/>
      <c r="C51" s="17"/>
      <c r="D51" s="12" t="s">
        <v>313</v>
      </c>
      <c r="E51" s="548"/>
      <c r="F51" s="558"/>
      <c r="G51" s="558"/>
      <c r="H51" s="558"/>
      <c r="I51" s="558"/>
      <c r="J51" s="558"/>
      <c r="K51" s="558"/>
      <c r="L51" s="558"/>
      <c r="M51" s="558"/>
      <c r="N51" s="558"/>
      <c r="O51" s="558"/>
      <c r="P51" s="558"/>
      <c r="Q51" s="558"/>
      <c r="R51" s="558"/>
      <c r="S51" s="558"/>
      <c r="T51" s="558"/>
      <c r="U51" s="572"/>
      <c r="V51" s="572"/>
    </row>
    <row r="52" spans="1:22" s="240" customFormat="1" ht="14.1" customHeight="1">
      <c r="A52" s="4"/>
      <c r="B52" s="304"/>
      <c r="C52" s="17"/>
      <c r="D52" s="572" t="s">
        <v>314</v>
      </c>
      <c r="E52" s="548"/>
      <c r="F52" s="558"/>
      <c r="G52" s="558"/>
      <c r="H52" s="558"/>
      <c r="I52" s="558"/>
      <c r="J52" s="558"/>
      <c r="K52" s="558"/>
      <c r="L52" s="558"/>
      <c r="M52" s="558"/>
      <c r="N52" s="558"/>
      <c r="O52" s="558"/>
      <c r="P52" s="558"/>
      <c r="Q52" s="558"/>
      <c r="R52" s="558"/>
      <c r="S52" s="558"/>
      <c r="T52" s="558"/>
      <c r="U52" s="572"/>
      <c r="V52" s="572"/>
    </row>
    <row r="53" spans="1:22" s="240" customFormat="1" ht="14.1" customHeight="1">
      <c r="A53" s="4"/>
      <c r="B53" s="304"/>
      <c r="C53" s="17"/>
      <c r="D53" s="572"/>
      <c r="E53" s="548">
        <v>1</v>
      </c>
      <c r="F53" s="558" t="s">
        <v>35</v>
      </c>
      <c r="G53" s="558"/>
      <c r="H53" s="558"/>
      <c r="I53" s="558"/>
      <c r="J53" s="558"/>
      <c r="K53" s="558"/>
      <c r="L53" s="558"/>
      <c r="M53" s="558"/>
      <c r="N53" s="558"/>
      <c r="O53" s="558"/>
      <c r="P53" s="558"/>
      <c r="Q53" s="558"/>
      <c r="R53" s="558"/>
      <c r="S53" s="558"/>
      <c r="T53" s="558"/>
      <c r="U53" s="572"/>
      <c r="V53" s="572"/>
    </row>
    <row r="54" spans="1:22" s="240" customFormat="1" ht="14.1" customHeight="1">
      <c r="A54" s="4"/>
      <c r="B54" s="304"/>
      <c r="C54" s="17"/>
      <c r="D54" s="572"/>
      <c r="E54" s="548">
        <v>2</v>
      </c>
      <c r="F54" s="558" t="s">
        <v>36</v>
      </c>
      <c r="G54" s="558"/>
      <c r="H54" s="558"/>
      <c r="I54" s="558"/>
      <c r="J54" s="558"/>
      <c r="K54" s="558"/>
      <c r="L54" s="558"/>
      <c r="M54" s="558"/>
      <c r="N54" s="558"/>
      <c r="O54" s="558"/>
      <c r="P54" s="558"/>
      <c r="Q54" s="558"/>
      <c r="R54" s="558"/>
      <c r="S54" s="558"/>
      <c r="T54" s="558"/>
      <c r="U54" s="572"/>
      <c r="V54" s="572"/>
    </row>
    <row r="55" spans="1:22" s="240" customFormat="1" ht="14.1" customHeight="1">
      <c r="A55" s="4"/>
      <c r="B55" s="304"/>
      <c r="C55" s="305"/>
      <c r="D55" s="558"/>
      <c r="E55" s="548"/>
      <c r="F55" s="558"/>
      <c r="G55" s="558"/>
      <c r="H55" s="558"/>
      <c r="I55" s="558"/>
      <c r="J55" s="558"/>
      <c r="K55" s="558"/>
      <c r="L55" s="558"/>
      <c r="M55" s="558"/>
      <c r="N55" s="558"/>
      <c r="O55" s="558"/>
      <c r="P55" s="558"/>
      <c r="Q55" s="558"/>
      <c r="R55" s="558"/>
      <c r="S55" s="558"/>
      <c r="T55" s="558"/>
      <c r="U55" s="572"/>
      <c r="V55" s="572"/>
    </row>
    <row r="56" spans="1:22" s="240" customFormat="1" ht="14.1" customHeight="1">
      <c r="A56" s="4"/>
      <c r="B56" s="304"/>
      <c r="C56" s="17">
        <f>C50+0.01</f>
        <v>5.0899999999999981</v>
      </c>
      <c r="D56" s="572" t="s">
        <v>315</v>
      </c>
      <c r="E56" s="548"/>
      <c r="F56" s="558"/>
      <c r="G56" s="558"/>
      <c r="H56" s="558"/>
      <c r="I56" s="558"/>
      <c r="J56" s="558"/>
      <c r="K56" s="558"/>
      <c r="L56" s="558"/>
      <c r="M56" s="558"/>
      <c r="N56" s="558"/>
      <c r="O56" s="558"/>
      <c r="P56" s="558"/>
      <c r="Q56" s="558"/>
      <c r="R56" s="558"/>
      <c r="S56" s="558"/>
      <c r="T56" s="558"/>
      <c r="U56" s="572"/>
      <c r="V56" s="572"/>
    </row>
    <row r="57" spans="1:22" s="240" customFormat="1" ht="14.1" customHeight="1">
      <c r="A57" s="4"/>
      <c r="B57" s="304"/>
      <c r="C57" s="305"/>
      <c r="D57" s="572"/>
      <c r="E57" s="548">
        <v>1</v>
      </c>
      <c r="F57" s="572" t="s">
        <v>316</v>
      </c>
      <c r="G57" s="558"/>
      <c r="H57" s="558"/>
      <c r="I57" s="558"/>
      <c r="J57" s="558"/>
      <c r="K57" s="558"/>
      <c r="L57" s="558"/>
      <c r="M57" s="558"/>
      <c r="N57" s="558"/>
      <c r="O57" s="558"/>
      <c r="P57" s="572"/>
      <c r="Q57" s="572"/>
      <c r="R57" s="558"/>
      <c r="S57" s="558"/>
      <c r="T57" s="557"/>
      <c r="U57" s="572"/>
      <c r="V57" s="572"/>
    </row>
    <row r="58" spans="1:22" s="240" customFormat="1" ht="14.1" customHeight="1">
      <c r="A58" s="4"/>
      <c r="B58" s="304"/>
      <c r="C58" s="305"/>
      <c r="D58" s="572"/>
      <c r="E58" s="548">
        <v>2</v>
      </c>
      <c r="F58" s="572" t="s">
        <v>317</v>
      </c>
      <c r="G58" s="558"/>
      <c r="H58" s="558"/>
      <c r="I58" s="558"/>
      <c r="J58" s="558"/>
      <c r="K58" s="558"/>
      <c r="L58" s="558"/>
      <c r="M58" s="558"/>
      <c r="N58" s="558"/>
      <c r="O58" s="558"/>
      <c r="P58" s="572"/>
      <c r="Q58" s="572"/>
      <c r="R58" s="558"/>
      <c r="S58" s="558"/>
      <c r="T58" s="557"/>
      <c r="U58" s="572"/>
      <c r="V58" s="572"/>
    </row>
    <row r="59" spans="1:22" s="240" customFormat="1" ht="14.1" customHeight="1">
      <c r="A59" s="4"/>
      <c r="B59" s="304"/>
      <c r="C59" s="305"/>
      <c r="D59" s="572"/>
      <c r="E59" s="548">
        <v>3</v>
      </c>
      <c r="F59" s="572" t="s">
        <v>318</v>
      </c>
      <c r="G59" s="558"/>
      <c r="H59" s="558"/>
      <c r="I59" s="558"/>
      <c r="J59" s="558"/>
      <c r="K59" s="558"/>
      <c r="L59" s="558"/>
      <c r="M59" s="558"/>
      <c r="N59" s="558"/>
      <c r="O59" s="558"/>
      <c r="P59" s="572"/>
      <c r="Q59" s="572"/>
      <c r="R59" s="558"/>
      <c r="S59" s="558"/>
      <c r="T59" s="557"/>
      <c r="U59" s="572"/>
      <c r="V59" s="572"/>
    </row>
    <row r="60" spans="1:22" s="240" customFormat="1" ht="14.1" customHeight="1">
      <c r="A60" s="4"/>
      <c r="B60" s="304"/>
      <c r="C60" s="305"/>
      <c r="D60" s="572"/>
      <c r="E60" s="548">
        <v>4</v>
      </c>
      <c r="F60" s="572" t="s">
        <v>319</v>
      </c>
      <c r="G60" s="558"/>
      <c r="H60" s="558"/>
      <c r="I60" s="558"/>
      <c r="J60" s="558"/>
      <c r="K60" s="558"/>
      <c r="L60" s="558"/>
      <c r="M60" s="558"/>
      <c r="N60" s="558"/>
      <c r="O60" s="558"/>
      <c r="P60" s="572"/>
      <c r="Q60" s="572"/>
      <c r="R60" s="558"/>
      <c r="S60" s="558"/>
      <c r="T60" s="558"/>
      <c r="U60" s="572"/>
      <c r="V60" s="572"/>
    </row>
    <row r="61" spans="1:22" s="240" customFormat="1" ht="14.1" customHeight="1">
      <c r="A61" s="4"/>
      <c r="B61" s="304"/>
      <c r="C61" s="305"/>
      <c r="D61" s="572"/>
      <c r="E61" s="548">
        <v>5</v>
      </c>
      <c r="F61" s="572" t="s">
        <v>320</v>
      </c>
      <c r="G61" s="558"/>
      <c r="H61" s="558"/>
      <c r="I61" s="558"/>
      <c r="J61" s="558"/>
      <c r="K61" s="558"/>
      <c r="L61" s="558"/>
      <c r="M61" s="558"/>
      <c r="N61" s="558"/>
      <c r="O61" s="558"/>
      <c r="P61" s="572"/>
      <c r="Q61" s="572"/>
      <c r="R61" s="558"/>
      <c r="S61" s="558"/>
      <c r="T61" s="557"/>
      <c r="U61" s="572"/>
      <c r="V61" s="572"/>
    </row>
    <row r="62" spans="1:22" s="240" customFormat="1" ht="14.1" customHeight="1">
      <c r="A62" s="4"/>
      <c r="B62" s="304"/>
      <c r="C62" s="305"/>
      <c r="D62" s="558"/>
      <c r="E62" s="548"/>
      <c r="F62" s="558"/>
      <c r="G62" s="558"/>
      <c r="H62" s="558"/>
      <c r="I62" s="558"/>
      <c r="J62" s="558"/>
      <c r="K62" s="558"/>
      <c r="L62" s="558"/>
      <c r="M62" s="558"/>
      <c r="N62" s="558"/>
      <c r="O62" s="558"/>
      <c r="P62" s="558"/>
      <c r="Q62" s="558"/>
      <c r="R62" s="558"/>
      <c r="S62" s="558"/>
      <c r="T62" s="558"/>
      <c r="U62" s="572"/>
      <c r="V62" s="572"/>
    </row>
    <row r="63" spans="1:22" s="240" customFormat="1" ht="14.1" customHeight="1">
      <c r="A63" s="4"/>
      <c r="B63" s="304"/>
      <c r="C63" s="316">
        <f>C56+0.01</f>
        <v>5.0999999999999979</v>
      </c>
      <c r="D63" s="572" t="s">
        <v>321</v>
      </c>
      <c r="E63" s="548"/>
      <c r="F63" s="558"/>
      <c r="G63" s="558"/>
      <c r="H63" s="558"/>
      <c r="I63" s="558"/>
      <c r="J63" s="558"/>
      <c r="K63" s="558"/>
      <c r="L63" s="558"/>
      <c r="M63" s="558"/>
      <c r="N63" s="558"/>
      <c r="O63" s="558"/>
      <c r="P63" s="558"/>
      <c r="Q63" s="543"/>
      <c r="R63" s="558"/>
      <c r="S63" s="558"/>
      <c r="T63" s="558"/>
      <c r="U63" s="572"/>
      <c r="V63" s="94"/>
    </row>
    <row r="64" spans="1:22" s="240" customFormat="1" ht="14.1" customHeight="1">
      <c r="A64" s="4"/>
      <c r="B64" s="494"/>
      <c r="C64" s="17"/>
      <c r="D64" s="575" t="s">
        <v>322</v>
      </c>
      <c r="E64" s="575"/>
      <c r="F64" s="575"/>
      <c r="G64" s="575"/>
      <c r="H64" s="575"/>
      <c r="I64" s="575"/>
      <c r="J64" s="575"/>
      <c r="K64" s="575"/>
      <c r="L64" s="575"/>
      <c r="M64" s="575"/>
      <c r="N64" s="575"/>
      <c r="O64" s="575"/>
      <c r="P64" s="575"/>
      <c r="Q64" s="575"/>
      <c r="R64" s="558"/>
      <c r="S64" s="558"/>
      <c r="T64" s="558"/>
      <c r="U64" s="572"/>
      <c r="V64" s="94"/>
    </row>
    <row r="65" spans="1:22" s="240" customFormat="1" ht="14.1" customHeight="1">
      <c r="A65" s="4"/>
      <c r="B65" s="304"/>
      <c r="C65" s="17"/>
      <c r="D65" s="575"/>
      <c r="E65" s="575"/>
      <c r="F65" s="575"/>
      <c r="G65" s="575"/>
      <c r="H65" s="575"/>
      <c r="I65" s="575"/>
      <c r="J65" s="575"/>
      <c r="K65" s="575"/>
      <c r="L65" s="575"/>
      <c r="M65" s="575"/>
      <c r="N65" s="575"/>
      <c r="O65" s="575"/>
      <c r="P65" s="575"/>
      <c r="Q65" s="575"/>
      <c r="R65" s="558"/>
      <c r="S65" s="558"/>
      <c r="T65" s="558"/>
      <c r="U65" s="572"/>
      <c r="V65" s="94"/>
    </row>
    <row r="66" spans="1:22" s="240" customFormat="1" ht="14.1" customHeight="1">
      <c r="A66" s="4"/>
      <c r="B66" s="304"/>
      <c r="C66" s="17"/>
      <c r="D66" s="572"/>
      <c r="E66" s="6">
        <v>1</v>
      </c>
      <c r="F66" s="572" t="s">
        <v>323</v>
      </c>
      <c r="G66" s="572"/>
      <c r="H66" s="572"/>
      <c r="I66" s="572"/>
      <c r="J66" s="572"/>
      <c r="K66" s="572"/>
      <c r="L66" s="572"/>
      <c r="M66" s="572"/>
      <c r="N66" s="572"/>
      <c r="O66" s="572"/>
      <c r="P66" s="94"/>
      <c r="Q66" s="572"/>
      <c r="R66" s="572"/>
      <c r="S66" s="558"/>
      <c r="T66" s="558"/>
      <c r="U66" s="572"/>
      <c r="V66" s="94"/>
    </row>
    <row r="67" spans="1:22" s="240" customFormat="1" ht="14.1" customHeight="1">
      <c r="A67" s="4"/>
      <c r="B67" s="304"/>
      <c r="C67" s="17"/>
      <c r="D67" s="572"/>
      <c r="E67" s="6">
        <v>2</v>
      </c>
      <c r="F67" s="572" t="s">
        <v>324</v>
      </c>
      <c r="G67" s="572"/>
      <c r="H67" s="572"/>
      <c r="I67" s="572"/>
      <c r="J67" s="572"/>
      <c r="K67" s="572"/>
      <c r="L67" s="572"/>
      <c r="M67" s="572"/>
      <c r="N67" s="572"/>
      <c r="O67" s="572"/>
      <c r="P67" s="94"/>
      <c r="Q67" s="572"/>
      <c r="R67" s="572"/>
      <c r="S67" s="558"/>
      <c r="T67" s="558"/>
      <c r="U67" s="572"/>
      <c r="V67" s="94"/>
    </row>
    <row r="68" spans="1:22" s="240" customFormat="1" ht="14.1" customHeight="1">
      <c r="A68" s="4"/>
      <c r="B68" s="304"/>
      <c r="C68" s="17"/>
      <c r="D68" s="572"/>
      <c r="E68" s="6">
        <v>3</v>
      </c>
      <c r="F68" s="572" t="s">
        <v>325</v>
      </c>
      <c r="G68" s="572"/>
      <c r="H68" s="572"/>
      <c r="I68" s="572"/>
      <c r="J68" s="572"/>
      <c r="K68" s="572"/>
      <c r="L68" s="572"/>
      <c r="M68" s="572"/>
      <c r="N68" s="572"/>
      <c r="O68" s="572"/>
      <c r="P68" s="94"/>
      <c r="Q68" s="572"/>
      <c r="R68" s="572"/>
      <c r="S68" s="558"/>
      <c r="T68" s="558"/>
      <c r="U68" s="572"/>
      <c r="V68" s="94"/>
    </row>
    <row r="69" spans="1:22" s="240" customFormat="1" ht="14.1" customHeight="1">
      <c r="A69" s="4"/>
      <c r="B69" s="304"/>
      <c r="C69" s="17"/>
      <c r="D69" s="572"/>
      <c r="E69" s="6">
        <v>4</v>
      </c>
      <c r="F69" s="572" t="s">
        <v>326</v>
      </c>
      <c r="G69" s="572"/>
      <c r="H69" s="572"/>
      <c r="I69" s="572"/>
      <c r="J69" s="572"/>
      <c r="K69" s="572"/>
      <c r="L69" s="572"/>
      <c r="M69" s="572"/>
      <c r="N69" s="572"/>
      <c r="O69" s="572"/>
      <c r="P69" s="94"/>
      <c r="Q69" s="572"/>
      <c r="R69" s="572"/>
      <c r="S69" s="558"/>
      <c r="T69" s="558"/>
      <c r="U69" s="572"/>
      <c r="V69" s="94"/>
    </row>
    <row r="70" spans="1:22" s="240" customFormat="1" ht="14.1" customHeight="1">
      <c r="A70" s="4"/>
      <c r="B70" s="304"/>
      <c r="C70" s="17"/>
      <c r="D70" s="572"/>
      <c r="E70" s="6">
        <v>5</v>
      </c>
      <c r="F70" s="572" t="s">
        <v>327</v>
      </c>
      <c r="G70" s="572"/>
      <c r="H70" s="572"/>
      <c r="I70" s="572"/>
      <c r="J70" s="572"/>
      <c r="K70" s="572"/>
      <c r="L70" s="572"/>
      <c r="M70" s="572"/>
      <c r="N70" s="572"/>
      <c r="O70" s="572"/>
      <c r="P70" s="94"/>
      <c r="Q70" s="572"/>
      <c r="R70" s="572"/>
      <c r="S70" s="558"/>
      <c r="T70" s="558"/>
      <c r="U70" s="572"/>
      <c r="V70" s="572"/>
    </row>
    <row r="71" spans="1:22" s="240" customFormat="1" ht="14.1" customHeight="1">
      <c r="A71" s="4"/>
      <c r="B71" s="304"/>
      <c r="C71" s="17"/>
      <c r="D71" s="572"/>
      <c r="E71" s="572"/>
      <c r="F71" s="572"/>
      <c r="G71" s="572"/>
      <c r="H71" s="572"/>
      <c r="I71" s="572"/>
      <c r="J71" s="572"/>
      <c r="K71" s="572"/>
      <c r="L71" s="572"/>
      <c r="M71" s="572"/>
      <c r="N71" s="572"/>
      <c r="O71" s="572"/>
      <c r="P71" s="94"/>
      <c r="Q71" s="572"/>
      <c r="R71" s="572"/>
      <c r="S71" s="558"/>
      <c r="T71" s="558"/>
      <c r="U71" s="572"/>
      <c r="V71" s="572"/>
    </row>
    <row r="72" spans="1:22" s="240" customFormat="1" ht="14.1" customHeight="1">
      <c r="A72" s="4"/>
      <c r="B72" s="572"/>
      <c r="C72" s="17">
        <f>C63+0.01</f>
        <v>5.1099999999999977</v>
      </c>
      <c r="D72" s="572" t="s">
        <v>328</v>
      </c>
      <c r="E72" s="548"/>
      <c r="F72" s="558"/>
      <c r="G72" s="558"/>
      <c r="H72" s="558"/>
      <c r="I72" s="558"/>
      <c r="J72" s="558"/>
      <c r="K72" s="558"/>
      <c r="L72" s="558"/>
      <c r="M72" s="558"/>
      <c r="N72" s="558"/>
      <c r="O72" s="558"/>
      <c r="P72" s="558"/>
      <c r="Q72" s="558"/>
      <c r="R72" s="558"/>
      <c r="S72" s="558"/>
      <c r="T72" s="558"/>
      <c r="U72" s="572"/>
      <c r="V72" s="572"/>
    </row>
    <row r="73" spans="1:22" s="240" customFormat="1" ht="14.1" customHeight="1">
      <c r="A73" s="4"/>
      <c r="B73" s="304"/>
      <c r="C73" s="305"/>
      <c r="D73" s="572"/>
      <c r="E73" s="548">
        <v>1</v>
      </c>
      <c r="F73" s="572" t="s">
        <v>329</v>
      </c>
      <c r="G73" s="558"/>
      <c r="H73" s="558"/>
      <c r="I73" s="558"/>
      <c r="J73" s="558"/>
      <c r="K73" s="558"/>
      <c r="L73" s="558"/>
      <c r="M73" s="558"/>
      <c r="N73" s="558"/>
      <c r="O73" s="558"/>
      <c r="P73" s="558"/>
      <c r="Q73" s="558"/>
      <c r="R73" s="558"/>
      <c r="S73" s="558"/>
      <c r="T73" s="558"/>
      <c r="U73" s="572"/>
      <c r="V73" s="572"/>
    </row>
    <row r="74" spans="1:22" s="240" customFormat="1" ht="14.1" customHeight="1">
      <c r="A74" s="4"/>
      <c r="B74" s="494"/>
      <c r="C74" s="558"/>
      <c r="D74" s="572"/>
      <c r="E74" s="548">
        <v>2</v>
      </c>
      <c r="F74" s="61" t="s">
        <v>330</v>
      </c>
      <c r="G74" s="543"/>
      <c r="H74" s="543"/>
      <c r="I74" s="543"/>
      <c r="J74" s="543"/>
      <c r="K74" s="543"/>
      <c r="L74" s="558"/>
      <c r="M74" s="558"/>
      <c r="N74" s="558"/>
      <c r="O74" s="558"/>
      <c r="P74" s="558"/>
      <c r="Q74" s="558"/>
      <c r="R74" s="558"/>
      <c r="S74" s="558"/>
      <c r="T74" s="558"/>
      <c r="U74" s="572"/>
      <c r="V74" s="572"/>
    </row>
    <row r="75" spans="1:22" s="240" customFormat="1" ht="14.1" customHeight="1">
      <c r="A75" s="4"/>
      <c r="B75" s="304"/>
      <c r="C75" s="558"/>
      <c r="D75" s="572"/>
      <c r="E75" s="548">
        <v>3</v>
      </c>
      <c r="F75" s="572" t="s">
        <v>331</v>
      </c>
      <c r="G75" s="558"/>
      <c r="H75" s="558"/>
      <c r="I75" s="558"/>
      <c r="J75" s="558"/>
      <c r="K75" s="558"/>
      <c r="L75" s="558"/>
      <c r="M75" s="558"/>
      <c r="N75" s="558"/>
      <c r="O75" s="558"/>
      <c r="P75" s="558"/>
      <c r="Q75" s="558"/>
      <c r="R75" s="558"/>
      <c r="S75" s="558"/>
      <c r="T75" s="558"/>
      <c r="U75" s="572"/>
      <c r="V75" s="572"/>
    </row>
    <row r="76" spans="1:22" s="240" customFormat="1" ht="14.1" customHeight="1">
      <c r="A76" s="4"/>
      <c r="B76" s="304"/>
      <c r="C76" s="305"/>
      <c r="D76" s="572"/>
      <c r="E76" s="548">
        <v>4</v>
      </c>
      <c r="F76" s="572" t="s">
        <v>332</v>
      </c>
      <c r="G76" s="558"/>
      <c r="H76" s="558"/>
      <c r="I76" s="558"/>
      <c r="J76" s="558"/>
      <c r="K76" s="558"/>
      <c r="L76" s="558"/>
      <c r="M76" s="558"/>
      <c r="N76" s="558"/>
      <c r="O76" s="558"/>
      <c r="P76" s="558"/>
      <c r="Q76" s="558"/>
      <c r="R76" s="558"/>
      <c r="S76" s="558"/>
      <c r="T76" s="558"/>
      <c r="U76" s="572"/>
      <c r="V76" s="572"/>
    </row>
    <row r="77" spans="1:22" s="240" customFormat="1" ht="14.1" customHeight="1">
      <c r="A77" s="4"/>
      <c r="B77" s="304"/>
      <c r="C77" s="558"/>
      <c r="D77" s="572"/>
      <c r="E77" s="533">
        <v>5</v>
      </c>
      <c r="F77" s="233" t="s">
        <v>333</v>
      </c>
      <c r="G77" s="158"/>
      <c r="H77" s="158"/>
      <c r="I77" s="158"/>
      <c r="J77" s="158"/>
      <c r="K77" s="558"/>
      <c r="L77" s="558"/>
      <c r="M77" s="558"/>
      <c r="N77" s="558"/>
      <c r="O77" s="558"/>
      <c r="P77" s="558"/>
      <c r="Q77" s="558"/>
      <c r="R77" s="558"/>
      <c r="S77" s="558"/>
      <c r="T77" s="558"/>
      <c r="U77" s="572"/>
      <c r="V77" s="572"/>
    </row>
    <row r="78" spans="1:22" s="240" customFormat="1" ht="14.1" customHeight="1">
      <c r="A78" s="4"/>
      <c r="B78" s="304"/>
      <c r="C78" s="558"/>
      <c r="D78" s="572"/>
      <c r="E78" s="533">
        <v>6</v>
      </c>
      <c r="F78" s="233" t="s">
        <v>334</v>
      </c>
      <c r="G78" s="158"/>
      <c r="H78" s="158"/>
      <c r="I78" s="158"/>
      <c r="J78" s="158"/>
      <c r="K78" s="558"/>
      <c r="L78" s="558"/>
      <c r="M78" s="558"/>
      <c r="N78" s="558"/>
      <c r="O78" s="558"/>
      <c r="P78" s="558"/>
      <c r="Q78" s="558"/>
      <c r="R78" s="558"/>
      <c r="S78" s="558"/>
      <c r="T78" s="558"/>
      <c r="U78" s="572"/>
      <c r="V78" s="572"/>
    </row>
    <row r="79" spans="1:22" s="240" customFormat="1" ht="14.1" customHeight="1">
      <c r="A79" s="4"/>
      <c r="B79" s="304"/>
      <c r="C79" s="305"/>
      <c r="D79" s="572"/>
      <c r="E79" s="533">
        <v>7</v>
      </c>
      <c r="F79" s="233" t="s">
        <v>335</v>
      </c>
      <c r="G79" s="158"/>
      <c r="H79" s="158"/>
      <c r="I79" s="158"/>
      <c r="J79" s="158"/>
      <c r="K79" s="558"/>
      <c r="L79" s="558"/>
      <c r="M79" s="558"/>
      <c r="N79" s="558"/>
      <c r="O79" s="558"/>
      <c r="P79" s="558"/>
      <c r="Q79" s="558"/>
      <c r="R79" s="558"/>
      <c r="S79" s="558"/>
      <c r="T79" s="558"/>
      <c r="U79" s="572"/>
      <c r="V79" s="572"/>
    </row>
    <row r="80" spans="1:22" s="240" customFormat="1" ht="14.1" customHeight="1">
      <c r="A80" s="4"/>
      <c r="B80" s="304"/>
      <c r="C80" s="558"/>
      <c r="D80" s="572"/>
      <c r="E80" s="533">
        <v>8</v>
      </c>
      <c r="F80" s="233" t="s">
        <v>336</v>
      </c>
      <c r="G80" s="158"/>
      <c r="H80" s="158"/>
      <c r="I80" s="158"/>
      <c r="J80" s="158"/>
      <c r="K80" s="558"/>
      <c r="L80" s="558"/>
      <c r="M80" s="558"/>
      <c r="N80" s="558"/>
      <c r="O80" s="558"/>
      <c r="P80" s="558"/>
      <c r="Q80" s="558"/>
      <c r="R80" s="558"/>
      <c r="S80" s="558"/>
      <c r="T80" s="558"/>
      <c r="U80" s="572"/>
      <c r="V80" s="572"/>
    </row>
    <row r="81" spans="1:20" s="240" customFormat="1" ht="14.1" customHeight="1">
      <c r="A81" s="4"/>
      <c r="B81" s="304"/>
      <c r="C81" s="558"/>
      <c r="D81" s="572"/>
      <c r="E81" s="533">
        <v>9</v>
      </c>
      <c r="F81" s="233" t="s">
        <v>337</v>
      </c>
      <c r="G81" s="158"/>
      <c r="H81" s="158"/>
      <c r="I81" s="158"/>
      <c r="J81" s="158"/>
      <c r="K81" s="558"/>
      <c r="L81" s="558"/>
      <c r="M81" s="558"/>
      <c r="N81" s="558"/>
      <c r="O81" s="558"/>
      <c r="P81" s="558"/>
      <c r="Q81" s="558"/>
      <c r="R81" s="558"/>
      <c r="S81" s="558"/>
      <c r="T81" s="558"/>
    </row>
    <row r="82" spans="1:20" s="240" customFormat="1" ht="14.1" customHeight="1">
      <c r="A82" s="4"/>
      <c r="B82" s="304"/>
      <c r="C82" s="305"/>
      <c r="D82" s="572"/>
      <c r="E82" s="533">
        <v>10</v>
      </c>
      <c r="F82" s="233" t="s">
        <v>338</v>
      </c>
      <c r="G82" s="158"/>
      <c r="H82" s="158"/>
      <c r="I82" s="158"/>
      <c r="J82" s="158"/>
      <c r="K82" s="558"/>
      <c r="L82" s="558"/>
      <c r="M82" s="558"/>
      <c r="N82" s="558"/>
      <c r="O82" s="558"/>
      <c r="P82" s="558"/>
      <c r="Q82" s="558"/>
      <c r="R82" s="558"/>
      <c r="S82" s="558"/>
      <c r="T82" s="558"/>
    </row>
    <row r="83" spans="1:20" s="240" customFormat="1" ht="14.1" customHeight="1">
      <c r="A83" s="4"/>
      <c r="B83" s="304"/>
      <c r="C83" s="558"/>
      <c r="D83" s="572"/>
      <c r="E83" s="533">
        <v>11</v>
      </c>
      <c r="F83" s="233" t="s">
        <v>339</v>
      </c>
      <c r="G83" s="158"/>
      <c r="H83" s="158"/>
      <c r="I83" s="158"/>
      <c r="J83" s="158"/>
      <c r="K83" s="558"/>
      <c r="L83" s="558"/>
      <c r="M83" s="558"/>
      <c r="N83" s="558"/>
      <c r="O83" s="558"/>
      <c r="P83" s="558"/>
      <c r="Q83" s="558"/>
      <c r="R83" s="558"/>
      <c r="S83" s="558"/>
      <c r="T83" s="558"/>
    </row>
    <row r="84" spans="1:20" s="240" customFormat="1" ht="14.1" customHeight="1">
      <c r="A84" s="4"/>
      <c r="B84" s="304"/>
      <c r="C84" s="558"/>
      <c r="D84" s="572"/>
      <c r="E84" s="533">
        <v>12</v>
      </c>
      <c r="F84" s="233" t="s">
        <v>340</v>
      </c>
      <c r="G84" s="158"/>
      <c r="H84" s="158"/>
      <c r="I84" s="158"/>
      <c r="J84" s="158"/>
      <c r="K84" s="558"/>
      <c r="L84" s="558"/>
      <c r="M84" s="558"/>
      <c r="N84" s="558"/>
      <c r="O84" s="558"/>
      <c r="P84" s="558"/>
      <c r="Q84" s="558"/>
      <c r="R84" s="558"/>
      <c r="S84" s="558"/>
      <c r="T84" s="558"/>
    </row>
    <row r="85" spans="1:20" s="240" customFormat="1" ht="14.1" customHeight="1">
      <c r="A85" s="4"/>
      <c r="B85" s="304"/>
      <c r="C85" s="305"/>
      <c r="D85" s="572"/>
      <c r="E85" s="533">
        <v>13</v>
      </c>
      <c r="F85" s="233" t="s">
        <v>341</v>
      </c>
      <c r="G85" s="158"/>
      <c r="H85" s="158"/>
      <c r="I85" s="158"/>
      <c r="J85" s="158"/>
      <c r="K85" s="558"/>
      <c r="L85" s="558"/>
      <c r="M85" s="558"/>
      <c r="N85" s="558"/>
      <c r="O85" s="558"/>
      <c r="P85" s="558"/>
      <c r="Q85" s="558"/>
      <c r="R85" s="558"/>
      <c r="S85" s="558"/>
      <c r="T85" s="558"/>
    </row>
    <row r="86" spans="1:20" s="240" customFormat="1" ht="14.1" customHeight="1">
      <c r="A86" s="4"/>
      <c r="B86" s="304"/>
      <c r="C86" s="558"/>
      <c r="D86" s="572"/>
      <c r="E86" s="533">
        <v>14</v>
      </c>
      <c r="F86" s="233" t="s">
        <v>342</v>
      </c>
      <c r="G86" s="158"/>
      <c r="H86" s="158"/>
      <c r="I86" s="158"/>
      <c r="J86" s="158"/>
      <c r="K86" s="558"/>
      <c r="L86" s="558"/>
      <c r="M86" s="558"/>
      <c r="N86" s="558"/>
      <c r="O86" s="558"/>
      <c r="P86" s="558"/>
      <c r="Q86" s="558"/>
      <c r="R86" s="558"/>
      <c r="S86" s="558"/>
      <c r="T86" s="558"/>
    </row>
    <row r="87" spans="1:20" s="240" customFormat="1" ht="14.1" customHeight="1">
      <c r="A87" s="4"/>
      <c r="B87" s="304"/>
      <c r="C87" s="558"/>
      <c r="D87" s="572"/>
      <c r="E87" s="533">
        <v>15</v>
      </c>
      <c r="F87" s="233" t="s">
        <v>343</v>
      </c>
      <c r="G87" s="158"/>
      <c r="H87" s="158"/>
      <c r="I87" s="158"/>
      <c r="J87" s="158"/>
      <c r="K87" s="558"/>
      <c r="L87" s="558"/>
      <c r="M87" s="558"/>
      <c r="N87" s="558"/>
      <c r="O87" s="558"/>
      <c r="P87" s="558"/>
      <c r="Q87" s="558"/>
      <c r="R87" s="558"/>
      <c r="S87" s="558"/>
      <c r="T87" s="558"/>
    </row>
    <row r="88" spans="1:20" s="240" customFormat="1" ht="14.1" customHeight="1">
      <c r="A88" s="4"/>
      <c r="B88" s="304"/>
      <c r="C88" s="558"/>
      <c r="D88" s="572"/>
      <c r="E88" s="548">
        <v>16</v>
      </c>
      <c r="F88" s="572" t="s">
        <v>344</v>
      </c>
      <c r="G88" s="558"/>
      <c r="H88" s="558"/>
      <c r="I88" s="558"/>
      <c r="J88" s="558"/>
      <c r="K88" s="558"/>
      <c r="L88" s="558"/>
      <c r="M88" s="558"/>
      <c r="N88" s="558"/>
      <c r="O88" s="558"/>
      <c r="P88" s="558"/>
      <c r="Q88" s="558"/>
      <c r="R88" s="558"/>
      <c r="S88" s="558"/>
      <c r="T88" s="558"/>
    </row>
    <row r="89" spans="1:20" s="240" customFormat="1" ht="14.1" customHeight="1">
      <c r="A89" s="4"/>
      <c r="B89" s="304"/>
      <c r="C89" s="558"/>
      <c r="D89" s="572"/>
      <c r="E89" s="548">
        <v>17</v>
      </c>
      <c r="F89" s="572" t="s">
        <v>345</v>
      </c>
      <c r="G89" s="558"/>
      <c r="H89" s="558"/>
      <c r="I89" s="558"/>
      <c r="J89" s="558"/>
      <c r="K89" s="558"/>
      <c r="L89" s="558"/>
      <c r="M89" s="558"/>
      <c r="N89" s="558"/>
      <c r="O89" s="558"/>
      <c r="P89" s="558"/>
      <c r="Q89" s="558"/>
      <c r="R89" s="558"/>
      <c r="S89" s="558"/>
      <c r="T89" s="558"/>
    </row>
    <row r="90" spans="1:20" s="240" customFormat="1" ht="14.1" customHeight="1">
      <c r="A90" s="4"/>
      <c r="B90" s="304"/>
      <c r="C90" s="558"/>
      <c r="D90" s="572"/>
      <c r="E90" s="548">
        <v>18</v>
      </c>
      <c r="F90" s="572" t="s">
        <v>346</v>
      </c>
      <c r="G90" s="558"/>
      <c r="H90" s="558"/>
      <c r="I90" s="558"/>
      <c r="J90" s="558"/>
      <c r="K90" s="558"/>
      <c r="L90" s="558"/>
      <c r="M90" s="558"/>
      <c r="N90" s="558"/>
      <c r="O90" s="558"/>
      <c r="P90" s="558"/>
      <c r="Q90" s="558"/>
      <c r="R90" s="558"/>
      <c r="S90" s="558"/>
      <c r="T90" s="558"/>
    </row>
    <row r="91" spans="1:20" s="240" customFormat="1" ht="14.1" customHeight="1">
      <c r="A91" s="4"/>
      <c r="B91" s="304"/>
      <c r="C91" s="558"/>
      <c r="D91" s="572"/>
      <c r="E91" s="548">
        <v>19</v>
      </c>
      <c r="F91" s="572" t="s">
        <v>347</v>
      </c>
      <c r="G91" s="558"/>
      <c r="H91" s="558"/>
      <c r="I91" s="558"/>
      <c r="J91" s="558"/>
      <c r="K91" s="558"/>
      <c r="L91" s="558"/>
      <c r="M91" s="558"/>
      <c r="N91" s="558"/>
      <c r="O91" s="558"/>
      <c r="P91" s="558"/>
      <c r="Q91" s="558"/>
      <c r="R91" s="558"/>
      <c r="S91" s="558"/>
      <c r="T91" s="558"/>
    </row>
    <row r="92" spans="1:20" s="240" customFormat="1" ht="14.1" customHeight="1">
      <c r="A92" s="4"/>
      <c r="B92" s="304"/>
      <c r="C92" s="558"/>
      <c r="D92" s="572"/>
      <c r="E92" s="548">
        <v>20</v>
      </c>
      <c r="F92" s="572" t="s">
        <v>348</v>
      </c>
      <c r="G92" s="558"/>
      <c r="H92" s="558"/>
      <c r="I92" s="558"/>
      <c r="J92" s="558"/>
      <c r="K92" s="558"/>
      <c r="L92" s="558"/>
      <c r="M92" s="558"/>
      <c r="N92" s="558"/>
      <c r="O92" s="558"/>
      <c r="P92" s="558"/>
      <c r="Q92" s="558"/>
      <c r="R92" s="558"/>
      <c r="S92" s="558"/>
      <c r="T92" s="558"/>
    </row>
    <row r="93" spans="1:20" s="240" customFormat="1" ht="14.1" customHeight="1">
      <c r="A93" s="4"/>
      <c r="B93" s="304"/>
      <c r="C93" s="558"/>
      <c r="D93" s="572"/>
      <c r="E93" s="548"/>
      <c r="F93" s="572"/>
      <c r="G93" s="558"/>
      <c r="H93" s="558"/>
      <c r="I93" s="558"/>
      <c r="J93" s="558"/>
      <c r="K93" s="558"/>
      <c r="L93" s="558"/>
      <c r="M93" s="558"/>
      <c r="N93" s="558"/>
      <c r="O93" s="558"/>
      <c r="P93" s="558"/>
      <c r="Q93" s="558"/>
      <c r="R93" s="558"/>
      <c r="S93" s="558"/>
      <c r="T93" s="558"/>
    </row>
    <row r="94" spans="1:20" s="240" customFormat="1" ht="14.1" customHeight="1">
      <c r="A94" s="4"/>
      <c r="B94" s="304"/>
      <c r="C94" s="558"/>
      <c r="D94" s="12" t="s">
        <v>349</v>
      </c>
      <c r="E94" s="548"/>
      <c r="F94" s="558"/>
      <c r="G94" s="558"/>
      <c r="H94" s="558"/>
      <c r="I94" s="558"/>
      <c r="J94" s="558"/>
      <c r="K94" s="558"/>
      <c r="L94" s="558"/>
      <c r="M94" s="558"/>
      <c r="N94" s="558"/>
      <c r="O94" s="558"/>
      <c r="P94" s="558"/>
      <c r="Q94" s="558"/>
      <c r="R94" s="558"/>
      <c r="S94" s="558"/>
      <c r="T94" s="558"/>
    </row>
    <row r="95" spans="1:20" s="240" customFormat="1" ht="14.1" customHeight="1">
      <c r="A95" s="4"/>
      <c r="B95" s="304"/>
      <c r="C95" s="17">
        <f>C72+0.01</f>
        <v>5.1199999999999974</v>
      </c>
      <c r="D95" s="572" t="s">
        <v>350</v>
      </c>
      <c r="E95" s="548"/>
      <c r="F95" s="558"/>
      <c r="G95" s="558"/>
      <c r="H95" s="558"/>
      <c r="I95" s="558"/>
      <c r="J95" s="558"/>
      <c r="K95" s="558"/>
      <c r="L95" s="558"/>
      <c r="M95" s="558"/>
      <c r="N95" s="558"/>
      <c r="O95" s="558"/>
      <c r="P95" s="558"/>
      <c r="Q95" s="558"/>
      <c r="R95" s="558"/>
      <c r="S95" s="558"/>
      <c r="T95" s="558"/>
    </row>
    <row r="96" spans="1:20" s="240" customFormat="1" ht="14.1" customHeight="1">
      <c r="A96" s="4"/>
      <c r="B96" s="304"/>
      <c r="C96" s="558"/>
      <c r="D96" s="572"/>
      <c r="E96" s="548">
        <v>1</v>
      </c>
      <c r="F96" s="572" t="s">
        <v>351</v>
      </c>
      <c r="G96" s="558"/>
      <c r="H96" s="558"/>
      <c r="I96" s="558"/>
      <c r="J96" s="558"/>
      <c r="K96" s="16"/>
      <c r="L96" s="572"/>
      <c r="M96" s="572"/>
      <c r="N96" s="572"/>
      <c r="O96" s="572"/>
      <c r="P96" s="572"/>
      <c r="Q96" s="572"/>
      <c r="R96" s="572"/>
      <c r="S96" s="572"/>
      <c r="T96" s="572"/>
    </row>
    <row r="97" spans="1:20" s="240" customFormat="1" ht="14.1" customHeight="1">
      <c r="A97" s="4"/>
      <c r="B97" s="304"/>
      <c r="C97" s="558"/>
      <c r="D97" s="572"/>
      <c r="E97" s="548">
        <v>2</v>
      </c>
      <c r="F97" s="572" t="s">
        <v>352</v>
      </c>
      <c r="G97" s="558"/>
      <c r="H97" s="558"/>
      <c r="I97" s="558"/>
      <c r="J97" s="548"/>
      <c r="K97" s="16"/>
      <c r="L97" s="572"/>
      <c r="M97" s="572"/>
      <c r="N97" s="572"/>
      <c r="O97" s="572"/>
      <c r="P97" s="572"/>
      <c r="Q97" s="572"/>
      <c r="R97" s="572"/>
      <c r="S97" s="572"/>
      <c r="T97" s="572"/>
    </row>
    <row r="98" spans="1:20" s="240" customFormat="1" ht="14.1" customHeight="1">
      <c r="A98" s="4"/>
      <c r="B98" s="304"/>
      <c r="C98" s="572"/>
      <c r="D98" s="572"/>
      <c r="E98" s="572"/>
      <c r="F98" s="572"/>
      <c r="G98" s="572"/>
      <c r="H98" s="572"/>
      <c r="I98" s="572"/>
      <c r="J98" s="572"/>
      <c r="K98" s="572"/>
      <c r="L98" s="572"/>
      <c r="M98" s="558"/>
      <c r="N98" s="558"/>
      <c r="O98" s="558"/>
      <c r="P98" s="558"/>
      <c r="Q98" s="558"/>
      <c r="R98" s="558"/>
      <c r="S98" s="558"/>
      <c r="T98" s="558"/>
    </row>
    <row r="99" spans="1:20" s="240" customFormat="1" ht="14.1" customHeight="1">
      <c r="A99" s="4"/>
      <c r="B99" s="304"/>
      <c r="C99" s="572"/>
      <c r="D99" s="581" t="str">
        <f>"CATI: SI "&amp;C4&amp;"=NO Y "&amp;C38&amp;"=NO Y "&amp;C95&amp;"=SI, PASAR A "&amp;C140</f>
        <v>CATI: SI 5.01=NO Y 5.06=NO Y 5.12=SI, PASAR A 5.15</v>
      </c>
      <c r="E99" s="581"/>
      <c r="F99" s="581"/>
      <c r="G99" s="581"/>
      <c r="H99" s="581"/>
      <c r="I99" s="581"/>
      <c r="J99" s="581"/>
      <c r="K99" s="581"/>
      <c r="L99" s="581"/>
      <c r="M99" s="581"/>
      <c r="N99" s="558"/>
      <c r="O99" s="558"/>
      <c r="P99" s="558"/>
      <c r="Q99" s="558"/>
      <c r="R99" s="558"/>
      <c r="S99" s="558"/>
      <c r="T99" s="558"/>
    </row>
    <row r="100" spans="1:20" s="240" customFormat="1" ht="14.1" customHeight="1">
      <c r="A100" s="4"/>
      <c r="B100" s="304"/>
      <c r="C100" s="572"/>
      <c r="D100" s="581" t="str">
        <f>"CATI: SI "&amp;C4&amp;"=NO Y "&amp;C38&amp;"=NO Y "&amp;C95&amp;"=NO, PASAR A "&amp;C129</f>
        <v>CATI: SI 5.01=NO Y 5.06=NO Y 5.12=NO, PASAR A 5.14</v>
      </c>
      <c r="E100" s="581"/>
      <c r="F100" s="581"/>
      <c r="G100" s="581"/>
      <c r="H100" s="581"/>
      <c r="I100" s="581"/>
      <c r="J100" s="581"/>
      <c r="K100" s="581"/>
      <c r="L100" s="581"/>
      <c r="M100" s="581"/>
      <c r="N100" s="558"/>
      <c r="O100" s="558"/>
      <c r="P100" s="558"/>
      <c r="Q100" s="558"/>
      <c r="R100" s="558"/>
      <c r="S100" s="558"/>
      <c r="T100" s="558"/>
    </row>
    <row r="101" spans="1:20" s="240" customFormat="1" ht="14.1" customHeight="1">
      <c r="A101" s="4"/>
      <c r="B101" s="304"/>
      <c r="C101" s="572"/>
      <c r="D101" s="581" t="str">
        <f>"CATI: SI "&amp;C4&amp;"=NO Y "&amp;C38&amp;"=SI, PASAR A "&amp;C104</f>
        <v>CATI: SI 5.01=NO Y 5.06=SI, PASAR A 5.13</v>
      </c>
      <c r="E101" s="581"/>
      <c r="F101" s="581"/>
      <c r="G101" s="581"/>
      <c r="H101" s="581"/>
      <c r="I101" s="581"/>
      <c r="J101" s="581"/>
      <c r="K101" s="581"/>
      <c r="L101" s="581"/>
      <c r="M101" s="581"/>
      <c r="N101" s="558"/>
      <c r="O101" s="558"/>
      <c r="P101" s="558"/>
      <c r="Q101" s="558"/>
      <c r="R101" s="558"/>
      <c r="S101" s="558"/>
      <c r="T101" s="558"/>
    </row>
    <row r="102" spans="1:20" s="240" customFormat="1" ht="14.1" customHeight="1">
      <c r="A102" s="4"/>
      <c r="B102" s="304"/>
      <c r="C102" s="572"/>
      <c r="D102" s="581" t="str">
        <f>"CATI: SI "&amp;C4&amp;"=SI "&amp;" PASAR A "&amp;C146</f>
        <v>CATI: SI 5.01=SI  PASAR A 5.16</v>
      </c>
      <c r="E102" s="581"/>
      <c r="F102" s="581"/>
      <c r="G102" s="581"/>
      <c r="H102" s="581"/>
      <c r="I102" s="581"/>
      <c r="J102" s="581"/>
      <c r="K102" s="581"/>
      <c r="L102" s="581"/>
      <c r="M102" s="581"/>
      <c r="N102" s="558"/>
      <c r="O102" s="558"/>
      <c r="P102" s="558"/>
      <c r="Q102" s="558"/>
      <c r="R102" s="558"/>
      <c r="S102" s="558"/>
      <c r="T102" s="558"/>
    </row>
    <row r="103" spans="1:20" s="240" customFormat="1" ht="14.1" customHeight="1">
      <c r="A103" s="4"/>
      <c r="B103" s="304"/>
      <c r="C103" s="572"/>
      <c r="D103" s="572"/>
      <c r="E103" s="572"/>
      <c r="F103" s="572"/>
      <c r="G103" s="572"/>
      <c r="H103" s="572"/>
      <c r="I103" s="572"/>
      <c r="J103" s="572"/>
      <c r="K103" s="572"/>
      <c r="L103" s="572"/>
      <c r="M103" s="558"/>
      <c r="N103" s="558"/>
      <c r="O103" s="558"/>
      <c r="P103" s="558"/>
      <c r="Q103" s="558"/>
      <c r="R103" s="558"/>
      <c r="S103" s="558"/>
      <c r="T103" s="558"/>
    </row>
    <row r="104" spans="1:20" s="240" customFormat="1" ht="14.1" customHeight="1">
      <c r="A104" s="4"/>
      <c r="B104" s="494"/>
      <c r="C104" s="17">
        <f>C95+0.01</f>
        <v>5.1299999999999972</v>
      </c>
      <c r="D104" s="61" t="s">
        <v>353</v>
      </c>
      <c r="E104" s="548"/>
      <c r="F104" s="558"/>
      <c r="G104" s="558"/>
      <c r="H104" s="558"/>
      <c r="I104" s="558"/>
      <c r="J104" s="558"/>
      <c r="K104" s="558"/>
      <c r="L104" s="558"/>
      <c r="M104" s="572"/>
      <c r="N104" s="572"/>
      <c r="O104" s="572"/>
      <c r="P104" s="572"/>
      <c r="Q104" s="572"/>
      <c r="R104" s="572"/>
      <c r="S104" s="572"/>
      <c r="T104" s="572"/>
    </row>
    <row r="105" spans="1:20" s="240" customFormat="1" ht="14.1" customHeight="1">
      <c r="A105" s="317"/>
      <c r="B105" s="304"/>
      <c r="C105" s="17"/>
      <c r="D105" s="572"/>
      <c r="E105" s="548">
        <v>1</v>
      </c>
      <c r="F105" s="572" t="s">
        <v>354</v>
      </c>
      <c r="G105" s="572"/>
      <c r="H105" s="572"/>
      <c r="I105" s="572"/>
      <c r="J105" s="572"/>
      <c r="K105" s="572"/>
      <c r="L105" s="572"/>
      <c r="M105" s="572"/>
      <c r="N105" s="572"/>
      <c r="O105" s="572"/>
      <c r="P105" s="572"/>
      <c r="Q105" s="572"/>
      <c r="R105" s="548"/>
      <c r="S105" s="572"/>
      <c r="T105" s="558"/>
    </row>
    <row r="106" spans="1:20" s="240" customFormat="1" ht="14.1" customHeight="1">
      <c r="A106" s="317"/>
      <c r="B106" s="304"/>
      <c r="C106" s="17"/>
      <c r="D106" s="572"/>
      <c r="E106" s="548">
        <v>2</v>
      </c>
      <c r="F106" s="572" t="s">
        <v>355</v>
      </c>
      <c r="G106" s="572"/>
      <c r="H106" s="572"/>
      <c r="I106" s="572"/>
      <c r="J106" s="572"/>
      <c r="K106" s="572"/>
      <c r="L106" s="572"/>
      <c r="M106" s="572"/>
      <c r="N106" s="572"/>
      <c r="O106" s="572"/>
      <c r="P106" s="572"/>
      <c r="Q106" s="572"/>
      <c r="R106" s="548"/>
      <c r="S106" s="572"/>
      <c r="T106" s="558"/>
    </row>
    <row r="107" spans="1:20" s="240" customFormat="1" ht="14.1" customHeight="1">
      <c r="A107" s="4"/>
      <c r="B107" s="304"/>
      <c r="C107" s="17"/>
      <c r="D107" s="572"/>
      <c r="E107" s="548">
        <v>3</v>
      </c>
      <c r="F107" s="572" t="s">
        <v>356</v>
      </c>
      <c r="G107" s="572"/>
      <c r="H107" s="572"/>
      <c r="I107" s="572"/>
      <c r="J107" s="572"/>
      <c r="K107" s="572"/>
      <c r="L107" s="572"/>
      <c r="M107" s="572"/>
      <c r="N107" s="572"/>
      <c r="O107" s="572"/>
      <c r="P107" s="572"/>
      <c r="Q107" s="572"/>
      <c r="R107" s="548"/>
      <c r="S107" s="572"/>
      <c r="T107" s="558"/>
    </row>
    <row r="108" spans="1:20" s="240" customFormat="1" ht="14.1" customHeight="1">
      <c r="A108" s="4"/>
      <c r="B108" s="304"/>
      <c r="C108" s="17"/>
      <c r="D108" s="572"/>
      <c r="E108" s="548">
        <v>4</v>
      </c>
      <c r="F108" s="572" t="s">
        <v>357</v>
      </c>
      <c r="G108" s="572"/>
      <c r="H108" s="572"/>
      <c r="I108" s="572"/>
      <c r="J108" s="572"/>
      <c r="K108" s="572"/>
      <c r="L108" s="572"/>
      <c r="M108" s="572"/>
      <c r="N108" s="572"/>
      <c r="O108" s="572"/>
      <c r="P108" s="572"/>
      <c r="Q108" s="572"/>
      <c r="R108" s="548"/>
      <c r="S108" s="572"/>
      <c r="T108" s="558"/>
    </row>
    <row r="109" spans="1:20" s="240" customFormat="1" ht="14.1" customHeight="1">
      <c r="A109" s="4"/>
      <c r="B109" s="304"/>
      <c r="C109" s="17"/>
      <c r="D109" s="572"/>
      <c r="E109" s="548">
        <v>5</v>
      </c>
      <c r="F109" s="572" t="s">
        <v>358</v>
      </c>
      <c r="G109" s="572"/>
      <c r="H109" s="572"/>
      <c r="I109" s="572"/>
      <c r="J109" s="572"/>
      <c r="K109" s="572"/>
      <c r="L109" s="572"/>
      <c r="M109" s="572"/>
      <c r="N109" s="572"/>
      <c r="O109" s="572"/>
      <c r="P109" s="572"/>
      <c r="Q109" s="572"/>
      <c r="R109" s="548"/>
      <c r="S109" s="572"/>
      <c r="T109" s="558"/>
    </row>
    <row r="110" spans="1:20" s="240" customFormat="1" ht="14.1" customHeight="1">
      <c r="A110" s="4"/>
      <c r="B110" s="494"/>
      <c r="C110" s="17"/>
      <c r="D110" s="572"/>
      <c r="E110" s="548">
        <v>6</v>
      </c>
      <c r="F110" s="590" t="s">
        <v>359</v>
      </c>
      <c r="G110" s="590"/>
      <c r="H110" s="590"/>
      <c r="I110" s="590"/>
      <c r="J110" s="590"/>
      <c r="K110" s="590"/>
      <c r="L110" s="590"/>
      <c r="M110" s="590"/>
      <c r="N110" s="590"/>
      <c r="O110" s="572"/>
      <c r="P110" s="572"/>
      <c r="Q110" s="572"/>
      <c r="R110" s="548"/>
      <c r="S110" s="572"/>
      <c r="T110" s="558"/>
    </row>
    <row r="111" spans="1:20" s="240" customFormat="1" ht="14.1" customHeight="1">
      <c r="A111" s="304" t="s">
        <v>360</v>
      </c>
      <c r="B111" s="304"/>
      <c r="C111" s="17"/>
      <c r="D111" s="572"/>
      <c r="E111" s="548">
        <v>7</v>
      </c>
      <c r="F111" s="572" t="s">
        <v>361</v>
      </c>
      <c r="G111" s="572"/>
      <c r="H111" s="572"/>
      <c r="I111" s="572"/>
      <c r="J111" s="572"/>
      <c r="K111" s="572"/>
      <c r="L111" s="572"/>
      <c r="M111" s="572"/>
      <c r="N111" s="572"/>
      <c r="O111" s="572"/>
      <c r="P111" s="572"/>
      <c r="Q111" s="572"/>
      <c r="R111" s="548"/>
      <c r="S111" s="572"/>
      <c r="T111" s="558"/>
    </row>
    <row r="112" spans="1:20" s="240" customFormat="1" ht="14.1" customHeight="1">
      <c r="A112" s="304"/>
      <c r="B112" s="304"/>
      <c r="C112" s="17"/>
      <c r="D112" s="572"/>
      <c r="E112" s="548">
        <v>8</v>
      </c>
      <c r="F112" s="572" t="s">
        <v>362</v>
      </c>
      <c r="G112" s="572"/>
      <c r="H112" s="572"/>
      <c r="I112" s="572"/>
      <c r="J112" s="572"/>
      <c r="K112" s="572"/>
      <c r="L112" s="572"/>
      <c r="M112" s="572"/>
      <c r="N112" s="572"/>
      <c r="O112" s="572"/>
      <c r="P112" s="572"/>
      <c r="Q112" s="572"/>
      <c r="R112" s="548"/>
      <c r="S112" s="572"/>
      <c r="T112" s="558"/>
    </row>
    <row r="113" spans="1:28" s="240" customFormat="1" ht="14.1" customHeight="1">
      <c r="A113" s="304"/>
      <c r="B113" s="304"/>
      <c r="C113" s="17"/>
      <c r="D113" s="572"/>
      <c r="E113" s="548">
        <v>9</v>
      </c>
      <c r="F113" s="572" t="s">
        <v>363</v>
      </c>
      <c r="G113" s="572"/>
      <c r="H113" s="572"/>
      <c r="I113" s="572"/>
      <c r="J113" s="572"/>
      <c r="K113" s="572"/>
      <c r="L113" s="572"/>
      <c r="M113" s="572"/>
      <c r="N113" s="572"/>
      <c r="O113" s="572"/>
      <c r="P113" s="572"/>
      <c r="Q113" s="572"/>
      <c r="R113" s="548"/>
      <c r="S113" s="572"/>
      <c r="T113" s="558"/>
      <c r="U113" s="572"/>
      <c r="V113" s="572"/>
      <c r="W113" s="572"/>
      <c r="X113" s="572"/>
      <c r="Y113" s="572"/>
      <c r="Z113" s="572"/>
      <c r="AA113" s="572"/>
      <c r="AB113" s="572"/>
    </row>
    <row r="114" spans="1:28" s="240" customFormat="1" ht="14.1" customHeight="1">
      <c r="A114" s="304"/>
      <c r="B114" s="494"/>
      <c r="C114" s="17"/>
      <c r="D114" s="572"/>
      <c r="E114" s="548">
        <v>10</v>
      </c>
      <c r="F114" s="61" t="s">
        <v>364</v>
      </c>
      <c r="G114" s="543"/>
      <c r="H114" s="543"/>
      <c r="I114" s="543"/>
      <c r="J114" s="543"/>
      <c r="K114" s="543"/>
      <c r="L114" s="543"/>
      <c r="M114" s="543"/>
      <c r="N114" s="543"/>
      <c r="O114" s="543"/>
      <c r="P114" s="543"/>
      <c r="Q114" s="543"/>
      <c r="R114" s="548"/>
      <c r="S114" s="572"/>
      <c r="T114" s="558"/>
      <c r="U114" s="572"/>
      <c r="V114" s="572"/>
      <c r="W114" s="572"/>
      <c r="X114" s="572"/>
      <c r="Y114" s="572"/>
      <c r="Z114" s="572"/>
      <c r="AA114" s="572"/>
      <c r="AB114" s="572"/>
    </row>
    <row r="115" spans="1:28" s="240" customFormat="1" ht="14.1" customHeight="1">
      <c r="A115" s="4"/>
      <c r="B115" s="304"/>
      <c r="C115" s="17"/>
      <c r="D115" s="572"/>
      <c r="E115" s="548">
        <v>11</v>
      </c>
      <c r="F115" s="572" t="s">
        <v>365</v>
      </c>
      <c r="G115" s="572"/>
      <c r="H115" s="572"/>
      <c r="I115" s="572"/>
      <c r="J115" s="572"/>
      <c r="K115" s="572"/>
      <c r="L115" s="572"/>
      <c r="M115" s="572"/>
      <c r="N115" s="572"/>
      <c r="O115" s="572"/>
      <c r="P115" s="572"/>
      <c r="Q115" s="572"/>
      <c r="R115" s="548"/>
      <c r="S115" s="572"/>
      <c r="T115" s="558"/>
      <c r="U115" s="572"/>
      <c r="V115" s="572"/>
      <c r="W115" s="572"/>
      <c r="X115" s="572"/>
      <c r="Y115" s="572"/>
      <c r="Z115" s="572"/>
      <c r="AA115" s="572"/>
      <c r="AB115" s="572"/>
    </row>
    <row r="116" spans="1:28" s="240" customFormat="1" ht="14.1" customHeight="1">
      <c r="A116" s="4"/>
      <c r="B116" s="304"/>
      <c r="C116" s="17"/>
      <c r="D116" s="572"/>
      <c r="E116" s="548">
        <v>12</v>
      </c>
      <c r="F116" s="572" t="s">
        <v>366</v>
      </c>
      <c r="G116" s="548"/>
      <c r="H116" s="572"/>
      <c r="I116" s="572"/>
      <c r="J116" s="572"/>
      <c r="K116" s="572"/>
      <c r="L116" s="572"/>
      <c r="M116" s="572"/>
      <c r="N116" s="572"/>
      <c r="O116" s="572"/>
      <c r="P116" s="572"/>
      <c r="Q116" s="572"/>
      <c r="R116" s="548"/>
      <c r="S116" s="572"/>
      <c r="T116" s="558"/>
      <c r="U116" s="572"/>
      <c r="V116" s="572"/>
      <c r="W116" s="572"/>
      <c r="X116" s="572"/>
      <c r="Y116" s="572"/>
      <c r="Z116" s="572"/>
      <c r="AA116" s="572"/>
      <c r="AB116" s="572"/>
    </row>
    <row r="117" spans="1:28" s="240" customFormat="1" ht="14.1" customHeight="1">
      <c r="A117" s="8"/>
      <c r="B117" s="304"/>
      <c r="C117" s="558"/>
      <c r="D117" s="548"/>
      <c r="E117" s="548">
        <v>13</v>
      </c>
      <c r="F117" s="572" t="s">
        <v>367</v>
      </c>
      <c r="G117" s="572"/>
      <c r="H117" s="572"/>
      <c r="I117" s="572"/>
      <c r="J117" s="572"/>
      <c r="K117" s="572"/>
      <c r="L117" s="572"/>
      <c r="M117" s="572"/>
      <c r="N117" s="572"/>
      <c r="O117" s="572"/>
      <c r="P117" s="572"/>
      <c r="Q117" s="572"/>
      <c r="R117" s="548"/>
      <c r="S117" s="572"/>
      <c r="T117" s="558"/>
      <c r="U117" s="572"/>
      <c r="V117" s="572"/>
      <c r="W117" s="572"/>
      <c r="X117" s="572"/>
      <c r="Y117" s="572"/>
      <c r="Z117" s="572"/>
      <c r="AA117" s="572"/>
      <c r="AB117" s="572"/>
    </row>
    <row r="118" spans="1:28" s="240" customFormat="1" ht="14.1" customHeight="1">
      <c r="A118" s="8"/>
      <c r="B118" s="304"/>
      <c r="C118" s="558"/>
      <c r="D118" s="548"/>
      <c r="E118" s="548">
        <v>14</v>
      </c>
      <c r="F118" s="572" t="s">
        <v>368</v>
      </c>
      <c r="G118" s="572"/>
      <c r="H118" s="572"/>
      <c r="I118" s="572"/>
      <c r="J118" s="572"/>
      <c r="K118" s="572"/>
      <c r="L118" s="572"/>
      <c r="M118" s="572"/>
      <c r="N118" s="572"/>
      <c r="O118" s="572"/>
      <c r="P118" s="572"/>
      <c r="Q118" s="572"/>
      <c r="R118" s="548"/>
      <c r="S118" s="572"/>
      <c r="T118" s="558"/>
      <c r="U118" s="572"/>
      <c r="V118" s="572"/>
      <c r="W118" s="572"/>
      <c r="X118" s="572"/>
      <c r="Y118" s="572"/>
      <c r="Z118" s="572"/>
      <c r="AA118" s="572"/>
      <c r="AB118" s="572"/>
    </row>
    <row r="119" spans="1:28" s="240" customFormat="1" ht="14.1" customHeight="1">
      <c r="A119" s="8"/>
      <c r="B119" s="494"/>
      <c r="C119" s="558"/>
      <c r="D119" s="548"/>
      <c r="E119" s="548">
        <v>15</v>
      </c>
      <c r="F119" s="61" t="s">
        <v>369</v>
      </c>
      <c r="G119" s="543"/>
      <c r="H119" s="543"/>
      <c r="I119" s="543"/>
      <c r="J119" s="543"/>
      <c r="K119" s="543"/>
      <c r="L119" s="543"/>
      <c r="M119" s="543"/>
      <c r="N119" s="543"/>
      <c r="O119" s="94"/>
      <c r="P119" s="572"/>
      <c r="Q119" s="572"/>
      <c r="R119" s="548"/>
      <c r="S119" s="572"/>
      <c r="T119" s="558"/>
      <c r="U119" s="572"/>
      <c r="V119" s="572"/>
      <c r="W119" s="572"/>
      <c r="X119" s="572"/>
      <c r="Y119" s="572"/>
      <c r="Z119" s="572"/>
      <c r="AA119" s="572"/>
      <c r="AB119" s="572"/>
    </row>
    <row r="120" spans="1:28" s="240" customFormat="1" ht="14.1" customHeight="1">
      <c r="A120" s="8"/>
      <c r="B120" s="304"/>
      <c r="C120" s="558"/>
      <c r="D120" s="548"/>
      <c r="E120" s="548">
        <v>16</v>
      </c>
      <c r="F120" s="572" t="s">
        <v>370</v>
      </c>
      <c r="G120" s="572"/>
      <c r="H120" s="572"/>
      <c r="I120" s="572"/>
      <c r="J120" s="572"/>
      <c r="K120" s="572"/>
      <c r="L120" s="572"/>
      <c r="M120" s="572"/>
      <c r="N120" s="572"/>
      <c r="O120" s="572"/>
      <c r="P120" s="572"/>
      <c r="Q120" s="572"/>
      <c r="R120" s="548"/>
      <c r="S120" s="572"/>
      <c r="T120" s="558"/>
      <c r="U120" s="572"/>
      <c r="V120" s="572"/>
      <c r="W120" s="572"/>
      <c r="X120" s="572"/>
      <c r="Y120" s="572"/>
      <c r="Z120" s="572"/>
      <c r="AA120" s="572"/>
      <c r="AB120" s="572"/>
    </row>
    <row r="121" spans="1:28" s="240" customFormat="1" ht="14.1" customHeight="1">
      <c r="A121" s="8"/>
      <c r="B121" s="494"/>
      <c r="C121" s="558"/>
      <c r="D121" s="548"/>
      <c r="E121" s="548">
        <v>17</v>
      </c>
      <c r="F121" s="61" t="s">
        <v>371</v>
      </c>
      <c r="G121" s="572"/>
      <c r="H121" s="572"/>
      <c r="I121" s="572"/>
      <c r="J121" s="572"/>
      <c r="K121" s="572"/>
      <c r="L121" s="572"/>
      <c r="M121" s="572"/>
      <c r="N121" s="572"/>
      <c r="O121" s="572"/>
      <c r="P121" s="572"/>
      <c r="Q121" s="572"/>
      <c r="R121" s="548"/>
      <c r="S121" s="572"/>
      <c r="T121" s="558"/>
      <c r="U121" s="572"/>
      <c r="V121" s="572"/>
      <c r="W121" s="572"/>
      <c r="X121" s="572"/>
      <c r="Y121" s="572"/>
      <c r="Z121" s="572"/>
      <c r="AA121" s="572"/>
      <c r="AB121" s="572"/>
    </row>
    <row r="122" spans="1:28" s="240" customFormat="1" ht="14.1" customHeight="1">
      <c r="A122" s="8"/>
      <c r="B122" s="494"/>
      <c r="C122" s="558"/>
      <c r="D122" s="548"/>
      <c r="E122" s="548">
        <v>18</v>
      </c>
      <c r="F122" s="61" t="s">
        <v>372</v>
      </c>
      <c r="G122" s="572"/>
      <c r="H122" s="572"/>
      <c r="I122" s="572"/>
      <c r="J122" s="572"/>
      <c r="K122" s="572"/>
      <c r="L122" s="572"/>
      <c r="M122" s="572"/>
      <c r="N122" s="572"/>
      <c r="O122" s="572"/>
      <c r="P122" s="572"/>
      <c r="Q122" s="572"/>
      <c r="R122" s="548"/>
      <c r="S122" s="572"/>
      <c r="T122" s="558"/>
      <c r="U122" s="572"/>
      <c r="V122" s="572"/>
      <c r="W122" s="572"/>
      <c r="X122" s="572"/>
      <c r="Y122" s="572"/>
      <c r="Z122" s="572"/>
      <c r="AA122" s="572"/>
      <c r="AB122" s="572"/>
    </row>
    <row r="123" spans="1:28" s="240" customFormat="1" ht="14.1" customHeight="1">
      <c r="A123" s="627"/>
      <c r="B123" s="304"/>
      <c r="C123" s="558"/>
      <c r="D123" s="548"/>
      <c r="E123" s="548">
        <v>19</v>
      </c>
      <c r="F123" s="572" t="s">
        <v>373</v>
      </c>
      <c r="G123" s="572"/>
      <c r="H123" s="572"/>
      <c r="I123" s="572"/>
      <c r="J123" s="572"/>
      <c r="K123" s="572"/>
      <c r="L123" s="572"/>
      <c r="M123" s="572"/>
      <c r="N123" s="572"/>
      <c r="O123" s="572"/>
      <c r="P123" s="572"/>
      <c r="Q123" s="572"/>
      <c r="R123" s="548"/>
      <c r="S123" s="572"/>
      <c r="T123" s="558"/>
      <c r="U123" s="572"/>
      <c r="V123" s="572"/>
      <c r="W123" s="572"/>
      <c r="X123" s="572"/>
      <c r="Y123" s="572"/>
      <c r="Z123" s="572"/>
      <c r="AA123" s="572"/>
      <c r="AB123" s="572"/>
    </row>
    <row r="124" spans="1:28" s="240" customFormat="1" ht="14.1" customHeight="1">
      <c r="A124" s="632"/>
      <c r="B124" s="304"/>
      <c r="C124" s="558"/>
      <c r="D124" s="548"/>
      <c r="E124" s="548">
        <v>20</v>
      </c>
      <c r="F124" s="572" t="s">
        <v>374</v>
      </c>
      <c r="G124" s="572"/>
      <c r="H124" s="572"/>
      <c r="I124" s="572"/>
      <c r="J124" s="572"/>
      <c r="K124" s="572"/>
      <c r="L124" s="572"/>
      <c r="M124" s="572"/>
      <c r="N124" s="572"/>
      <c r="O124" s="572"/>
      <c r="P124" s="572"/>
      <c r="Q124" s="572"/>
      <c r="R124" s="548"/>
      <c r="S124" s="572"/>
      <c r="T124" s="558"/>
      <c r="U124" s="572"/>
      <c r="V124" s="572"/>
      <c r="W124" s="572"/>
      <c r="X124" s="572"/>
      <c r="Y124" s="572"/>
      <c r="Z124" s="572"/>
      <c r="AA124" s="572"/>
      <c r="AB124" s="572"/>
    </row>
    <row r="125" spans="1:28" s="240" customFormat="1" ht="14.1" customHeight="1">
      <c r="A125" s="632"/>
      <c r="B125" s="304"/>
      <c r="C125" s="558"/>
      <c r="D125" s="548"/>
      <c r="E125" s="548">
        <v>21</v>
      </c>
      <c r="F125" s="572" t="s">
        <v>375</v>
      </c>
      <c r="G125" s="572"/>
      <c r="H125" s="572"/>
      <c r="I125" s="572"/>
      <c r="J125" s="572"/>
      <c r="K125" s="572"/>
      <c r="L125" s="572"/>
      <c r="M125" s="572"/>
      <c r="N125" s="572"/>
      <c r="O125" s="572"/>
      <c r="P125" s="572"/>
      <c r="Q125" s="572"/>
      <c r="R125" s="548"/>
      <c r="S125" s="572"/>
      <c r="T125" s="558"/>
      <c r="U125" s="572"/>
      <c r="V125" s="572"/>
      <c r="W125" s="572"/>
      <c r="X125" s="572"/>
      <c r="Y125" s="572"/>
      <c r="Z125" s="572"/>
      <c r="AA125" s="572"/>
      <c r="AB125" s="572"/>
    </row>
    <row r="126" spans="1:28" s="240" customFormat="1" ht="14.1" customHeight="1">
      <c r="A126" s="632"/>
      <c r="B126" s="304"/>
      <c r="C126" s="558"/>
      <c r="D126" s="548"/>
      <c r="E126" s="548">
        <v>97</v>
      </c>
      <c r="F126" s="572" t="s">
        <v>117</v>
      </c>
      <c r="G126" s="572"/>
      <c r="H126" s="572"/>
      <c r="I126" s="572"/>
      <c r="J126" s="572"/>
      <c r="K126" s="572"/>
      <c r="L126" s="572"/>
      <c r="M126" s="572"/>
      <c r="N126" s="572"/>
      <c r="O126" s="572"/>
      <c r="P126" s="572"/>
      <c r="Q126" s="572"/>
      <c r="R126" s="548"/>
      <c r="S126" s="572"/>
      <c r="T126" s="558"/>
      <c r="U126" s="572"/>
      <c r="V126" s="572"/>
      <c r="W126" s="572"/>
      <c r="X126" s="572"/>
      <c r="Y126" s="572"/>
      <c r="Z126" s="572"/>
      <c r="AA126" s="572"/>
      <c r="AB126" s="572"/>
    </row>
    <row r="127" spans="1:28" s="240" customFormat="1" ht="14.1" customHeight="1">
      <c r="A127" s="632"/>
      <c r="B127" s="304"/>
      <c r="C127" s="558"/>
      <c r="D127" s="548"/>
      <c r="E127" s="548"/>
      <c r="F127" s="572" t="s">
        <v>376</v>
      </c>
      <c r="G127" s="313">
        <f>C146</f>
        <v>5.1599999999999966</v>
      </c>
      <c r="H127" s="558"/>
      <c r="I127" s="572"/>
      <c r="J127" s="572"/>
      <c r="K127" s="572"/>
      <c r="L127" s="572"/>
      <c r="M127" s="572"/>
      <c r="N127" s="572"/>
      <c r="O127" s="558"/>
      <c r="P127" s="558"/>
      <c r="Q127" s="558"/>
      <c r="R127" s="558"/>
      <c r="S127" s="558"/>
      <c r="T127" s="558"/>
      <c r="U127" s="558"/>
      <c r="V127" s="558"/>
      <c r="W127" s="558"/>
      <c r="X127" s="558"/>
      <c r="Y127" s="558"/>
      <c r="Z127" s="558"/>
      <c r="AA127" s="558"/>
      <c r="AB127" s="558"/>
    </row>
    <row r="128" spans="1:28" s="240" customFormat="1" ht="14.1" customHeight="1">
      <c r="A128" s="4"/>
      <c r="B128" s="304"/>
      <c r="C128" s="558"/>
      <c r="D128" s="548"/>
      <c r="E128" s="548"/>
      <c r="F128" s="558"/>
      <c r="G128" s="558"/>
      <c r="H128" s="558"/>
      <c r="I128" s="572"/>
      <c r="J128" s="572"/>
      <c r="K128" s="572"/>
      <c r="L128" s="572"/>
      <c r="M128" s="572"/>
      <c r="N128" s="572"/>
      <c r="O128" s="558"/>
      <c r="P128" s="558"/>
      <c r="Q128" s="558"/>
      <c r="R128" s="558"/>
      <c r="S128" s="572"/>
      <c r="T128" s="558"/>
      <c r="U128" s="558"/>
      <c r="V128" s="558"/>
      <c r="W128" s="558"/>
      <c r="X128" s="558"/>
      <c r="Y128" s="558"/>
      <c r="Z128" s="558"/>
      <c r="AA128" s="558"/>
      <c r="AB128" s="558"/>
    </row>
    <row r="129" spans="1:28" s="240" customFormat="1" ht="14.1" customHeight="1">
      <c r="A129" s="633" t="s">
        <v>377</v>
      </c>
      <c r="B129" s="304"/>
      <c r="C129" s="17">
        <f>C104+0.01</f>
        <v>5.139999999999997</v>
      </c>
      <c r="D129" s="572" t="s">
        <v>378</v>
      </c>
      <c r="E129" s="318"/>
      <c r="F129" s="319"/>
      <c r="G129" s="92"/>
      <c r="H129" s="92"/>
      <c r="I129" s="92"/>
      <c r="J129" s="92"/>
      <c r="K129" s="92"/>
      <c r="L129" s="92"/>
      <c r="M129" s="92"/>
      <c r="N129" s="92"/>
      <c r="O129" s="319"/>
      <c r="P129" s="558"/>
      <c r="Q129" s="558"/>
      <c r="R129" s="558"/>
      <c r="S129" s="17"/>
      <c r="T129" s="558"/>
      <c r="U129" s="558"/>
      <c r="V129" s="558"/>
      <c r="W129" s="558"/>
      <c r="X129" s="558"/>
      <c r="Y129" s="558"/>
      <c r="Z129" s="558"/>
      <c r="AA129" s="558"/>
      <c r="AB129" s="558"/>
    </row>
    <row r="130" spans="1:28" s="240" customFormat="1" ht="14.1" customHeight="1">
      <c r="A130" s="633"/>
      <c r="B130" s="304"/>
      <c r="C130" s="558"/>
      <c r="D130" s="318"/>
      <c r="E130" s="548">
        <v>1</v>
      </c>
      <c r="F130" s="572" t="s">
        <v>379</v>
      </c>
      <c r="G130" s="319"/>
      <c r="H130" s="319"/>
      <c r="I130" s="92"/>
      <c r="J130" s="92"/>
      <c r="K130" s="92"/>
      <c r="L130" s="92"/>
      <c r="M130" s="92"/>
      <c r="N130" s="92"/>
      <c r="O130" s="319"/>
      <c r="P130" s="558"/>
      <c r="Q130" s="558"/>
      <c r="R130" s="558"/>
      <c r="S130" s="558"/>
      <c r="T130" s="558"/>
      <c r="U130" s="558"/>
      <c r="V130" s="558"/>
      <c r="W130" s="558"/>
      <c r="X130" s="558"/>
      <c r="Y130" s="558"/>
      <c r="Z130" s="558"/>
      <c r="AA130" s="558"/>
      <c r="AB130" s="558"/>
    </row>
    <row r="131" spans="1:28" s="240" customFormat="1" ht="14.1" customHeight="1">
      <c r="A131" s="633"/>
      <c r="B131" s="304"/>
      <c r="C131" s="558"/>
      <c r="D131" s="318"/>
      <c r="E131" s="548">
        <v>2</v>
      </c>
      <c r="F131" s="572" t="s">
        <v>380</v>
      </c>
      <c r="G131" s="319"/>
      <c r="H131" s="319"/>
      <c r="I131" s="92"/>
      <c r="J131" s="92"/>
      <c r="K131" s="92"/>
      <c r="L131" s="92"/>
      <c r="M131" s="92"/>
      <c r="N131" s="92"/>
      <c r="O131" s="319"/>
      <c r="P131" s="558"/>
      <c r="Q131" s="558"/>
      <c r="R131" s="558"/>
      <c r="S131" s="558"/>
      <c r="T131" s="558"/>
      <c r="U131" s="558"/>
      <c r="V131" s="558"/>
      <c r="W131" s="558"/>
      <c r="X131" s="558"/>
      <c r="Y131" s="558"/>
      <c r="Z131" s="558"/>
      <c r="AA131" s="558"/>
      <c r="AB131" s="558"/>
    </row>
    <row r="132" spans="1:28" s="240" customFormat="1" ht="14.1" customHeight="1">
      <c r="A132" s="633"/>
      <c r="B132" s="304"/>
      <c r="C132" s="558"/>
      <c r="D132" s="318"/>
      <c r="E132" s="548">
        <v>3</v>
      </c>
      <c r="F132" s="572" t="s">
        <v>381</v>
      </c>
      <c r="G132" s="319"/>
      <c r="H132" s="319"/>
      <c r="I132" s="92"/>
      <c r="J132" s="92"/>
      <c r="K132" s="92"/>
      <c r="L132" s="92"/>
      <c r="M132" s="92"/>
      <c r="N132" s="92"/>
      <c r="O132" s="319"/>
      <c r="P132" s="558"/>
      <c r="Q132" s="558"/>
      <c r="R132" s="558"/>
      <c r="S132" s="558"/>
      <c r="T132" s="558"/>
      <c r="U132" s="558"/>
      <c r="V132" s="558"/>
      <c r="W132" s="558"/>
      <c r="X132" s="558"/>
      <c r="Y132" s="558"/>
      <c r="Z132" s="558"/>
      <c r="AA132" s="558"/>
      <c r="AB132" s="558"/>
    </row>
    <row r="133" spans="1:28" s="240" customFormat="1" ht="14.1" customHeight="1">
      <c r="A133" s="633"/>
      <c r="B133" s="304"/>
      <c r="C133" s="558"/>
      <c r="D133" s="318"/>
      <c r="E133" s="548">
        <v>4</v>
      </c>
      <c r="F133" s="572" t="s">
        <v>382</v>
      </c>
      <c r="G133" s="319"/>
      <c r="H133" s="319"/>
      <c r="I133" s="92"/>
      <c r="J133" s="92"/>
      <c r="K133" s="92"/>
      <c r="L133" s="92"/>
      <c r="M133" s="92"/>
      <c r="N133" s="92"/>
      <c r="O133" s="319"/>
      <c r="P133" s="558"/>
      <c r="Q133" s="558"/>
      <c r="R133" s="558"/>
      <c r="S133" s="558"/>
      <c r="T133" s="558"/>
      <c r="U133" s="558"/>
      <c r="V133" s="558"/>
      <c r="W133" s="558"/>
      <c r="X133" s="558"/>
      <c r="Y133" s="558"/>
      <c r="Z133" s="558"/>
      <c r="AA133" s="558"/>
      <c r="AB133" s="558"/>
    </row>
    <row r="134" spans="1:28" s="240" customFormat="1" ht="14.1" customHeight="1">
      <c r="A134" s="4"/>
      <c r="B134" s="304"/>
      <c r="C134" s="558"/>
      <c r="D134" s="318"/>
      <c r="E134" s="548">
        <v>5</v>
      </c>
      <c r="F134" s="572" t="s">
        <v>383</v>
      </c>
      <c r="G134" s="319"/>
      <c r="H134" s="319"/>
      <c r="I134" s="92"/>
      <c r="J134" s="92"/>
      <c r="K134" s="92"/>
      <c r="L134" s="92"/>
      <c r="M134" s="92"/>
      <c r="N134" s="92"/>
      <c r="O134" s="319"/>
      <c r="P134" s="558"/>
      <c r="Q134" s="558"/>
      <c r="R134" s="558"/>
      <c r="S134" s="558"/>
      <c r="T134" s="558"/>
      <c r="U134" s="558"/>
      <c r="V134" s="558"/>
      <c r="W134" s="558"/>
      <c r="X134" s="558"/>
      <c r="Y134" s="558"/>
      <c r="Z134" s="558"/>
      <c r="AA134" s="558"/>
      <c r="AB134" s="558"/>
    </row>
    <row r="135" spans="1:28" s="240" customFormat="1" ht="14.1" customHeight="1">
      <c r="A135" s="4"/>
      <c r="B135" s="304"/>
      <c r="C135" s="558"/>
      <c r="D135" s="318"/>
      <c r="E135" s="6">
        <v>6</v>
      </c>
      <c r="F135" s="572" t="s">
        <v>384</v>
      </c>
      <c r="G135" s="92"/>
      <c r="H135" s="92"/>
      <c r="I135" s="92"/>
      <c r="J135" s="92"/>
      <c r="K135" s="92"/>
      <c r="L135" s="92"/>
      <c r="M135" s="92"/>
      <c r="N135" s="92"/>
      <c r="O135" s="319"/>
      <c r="P135" s="558"/>
      <c r="Q135" s="558"/>
      <c r="R135" s="558"/>
      <c r="S135" s="558"/>
      <c r="T135" s="558"/>
      <c r="U135" s="558"/>
      <c r="V135" s="558"/>
      <c r="W135" s="558"/>
      <c r="X135" s="558"/>
      <c r="Y135" s="558"/>
      <c r="Z135" s="558"/>
      <c r="AA135" s="558"/>
      <c r="AB135" s="558"/>
    </row>
    <row r="136" spans="1:28" s="240" customFormat="1" ht="14.1" customHeight="1">
      <c r="A136" s="4"/>
      <c r="B136" s="304"/>
      <c r="C136" s="558"/>
      <c r="D136" s="318"/>
      <c r="E136" s="6">
        <v>7</v>
      </c>
      <c r="F136" s="572" t="s">
        <v>385</v>
      </c>
      <c r="G136" s="92"/>
      <c r="H136" s="92"/>
      <c r="I136" s="92"/>
      <c r="J136" s="92"/>
      <c r="K136" s="92"/>
      <c r="L136" s="92"/>
      <c r="M136" s="92"/>
      <c r="N136" s="92"/>
      <c r="O136" s="319"/>
      <c r="P136" s="558"/>
      <c r="Q136" s="558"/>
      <c r="R136" s="558"/>
      <c r="S136" s="558"/>
      <c r="T136" s="558"/>
      <c r="U136" s="558"/>
      <c r="V136" s="558"/>
      <c r="W136" s="558"/>
      <c r="X136" s="558"/>
      <c r="Y136" s="558"/>
      <c r="Z136" s="558"/>
      <c r="AA136" s="558"/>
      <c r="AB136" s="558"/>
    </row>
    <row r="137" spans="1:28" s="240" customFormat="1" ht="14.1" customHeight="1">
      <c r="A137" s="4"/>
      <c r="B137" s="304"/>
      <c r="C137" s="558"/>
      <c r="D137" s="318"/>
      <c r="E137" s="6">
        <v>8</v>
      </c>
      <c r="F137" s="572" t="s">
        <v>386</v>
      </c>
      <c r="G137" s="319"/>
      <c r="H137" s="319"/>
      <c r="I137" s="92"/>
      <c r="J137" s="92"/>
      <c r="K137" s="92"/>
      <c r="L137" s="92"/>
      <c r="M137" s="92"/>
      <c r="N137" s="92"/>
      <c r="O137" s="319"/>
      <c r="P137" s="558"/>
      <c r="Q137" s="558"/>
      <c r="R137" s="558"/>
      <c r="S137" s="558"/>
      <c r="T137" s="558"/>
      <c r="U137" s="558"/>
      <c r="V137" s="558"/>
      <c r="W137" s="558"/>
      <c r="X137" s="558"/>
      <c r="Y137" s="558"/>
      <c r="Z137" s="558"/>
      <c r="AA137" s="558"/>
      <c r="AB137" s="558"/>
    </row>
    <row r="138" spans="1:28" s="240" customFormat="1" ht="14.1" customHeight="1">
      <c r="A138" s="4"/>
      <c r="B138" s="304"/>
      <c r="C138" s="558"/>
      <c r="D138" s="318"/>
      <c r="E138" s="548">
        <v>97</v>
      </c>
      <c r="F138" s="572" t="s">
        <v>117</v>
      </c>
      <c r="G138" s="572"/>
      <c r="H138" s="319"/>
      <c r="I138" s="92"/>
      <c r="J138" s="92"/>
      <c r="K138" s="92"/>
      <c r="L138" s="92"/>
      <c r="M138" s="92"/>
      <c r="N138" s="92"/>
      <c r="O138" s="319"/>
      <c r="P138" s="558"/>
      <c r="Q138" s="558"/>
      <c r="R138" s="558"/>
      <c r="S138" s="558"/>
      <c r="T138" s="558"/>
      <c r="U138" s="558"/>
      <c r="V138" s="558"/>
      <c r="W138" s="558"/>
      <c r="X138" s="558"/>
      <c r="Y138" s="558"/>
      <c r="Z138" s="558"/>
      <c r="AA138" s="558"/>
      <c r="AB138" s="558"/>
    </row>
    <row r="139" spans="1:28" s="240" customFormat="1" ht="14.1" customHeight="1">
      <c r="A139" s="4"/>
      <c r="B139" s="304"/>
      <c r="C139" s="558"/>
      <c r="D139" s="548"/>
      <c r="E139" s="548"/>
      <c r="F139" s="558"/>
      <c r="G139" s="558"/>
      <c r="H139" s="558"/>
      <c r="I139" s="572"/>
      <c r="J139" s="572"/>
      <c r="K139" s="572"/>
      <c r="L139" s="572"/>
      <c r="M139" s="572"/>
      <c r="N139" s="572"/>
      <c r="O139" s="558"/>
      <c r="P139" s="558"/>
      <c r="Q139" s="558"/>
      <c r="R139" s="558"/>
      <c r="S139" s="558"/>
      <c r="T139" s="558"/>
      <c r="U139" s="572"/>
      <c r="V139" s="572"/>
      <c r="W139" s="572"/>
      <c r="X139" s="572"/>
      <c r="Y139" s="572"/>
      <c r="Z139" s="572"/>
      <c r="AA139" s="572"/>
      <c r="AB139" s="572"/>
    </row>
    <row r="140" spans="1:28" s="240" customFormat="1" ht="14.1" customHeight="1">
      <c r="A140" s="4"/>
      <c r="B140" s="304"/>
      <c r="C140" s="316">
        <f>C129+0.01</f>
        <v>5.1499999999999968</v>
      </c>
      <c r="D140" s="61" t="s">
        <v>387</v>
      </c>
      <c r="E140" s="61"/>
      <c r="F140" s="61"/>
      <c r="G140" s="94"/>
      <c r="H140" s="94"/>
      <c r="I140" s="94"/>
      <c r="J140" s="94"/>
      <c r="K140" s="94"/>
      <c r="L140" s="572"/>
      <c r="M140" s="572"/>
      <c r="N140" s="572"/>
      <c r="O140" s="572"/>
      <c r="P140" s="572"/>
      <c r="Q140" s="572"/>
      <c r="R140" s="572"/>
      <c r="S140" s="572"/>
      <c r="T140" s="190"/>
      <c r="U140" s="572"/>
      <c r="V140" s="572"/>
      <c r="W140" s="572"/>
      <c r="X140" s="572"/>
      <c r="Y140" s="572"/>
      <c r="Z140" s="572"/>
      <c r="AA140" s="572"/>
      <c r="AB140" s="572"/>
    </row>
    <row r="141" spans="1:28" s="240" customFormat="1" ht="14.1" customHeight="1">
      <c r="A141" s="4"/>
      <c r="B141" s="304"/>
      <c r="C141" s="61"/>
      <c r="D141" s="61"/>
      <c r="E141" s="117">
        <v>1</v>
      </c>
      <c r="F141" s="61" t="s">
        <v>35</v>
      </c>
      <c r="G141" s="94"/>
      <c r="H141" s="94"/>
      <c r="I141" s="94"/>
      <c r="J141" s="94"/>
      <c r="K141" s="94"/>
      <c r="L141" s="572"/>
      <c r="M141" s="572"/>
      <c r="N141" s="572"/>
      <c r="O141" s="572"/>
      <c r="P141" s="572"/>
      <c r="Q141" s="572"/>
      <c r="R141" s="572"/>
      <c r="S141" s="572"/>
      <c r="T141" s="190"/>
      <c r="U141" s="572"/>
      <c r="V141" s="572"/>
      <c r="W141" s="572"/>
      <c r="X141" s="572"/>
      <c r="Y141" s="572"/>
      <c r="Z141" s="572"/>
      <c r="AA141" s="572"/>
      <c r="AB141" s="572"/>
    </row>
    <row r="142" spans="1:28" s="240" customFormat="1" ht="14.1" customHeight="1">
      <c r="A142" s="4"/>
      <c r="B142" s="304"/>
      <c r="C142" s="61"/>
      <c r="D142" s="61"/>
      <c r="E142" s="117">
        <v>2</v>
      </c>
      <c r="F142" s="61" t="s">
        <v>36</v>
      </c>
      <c r="G142" s="94"/>
      <c r="H142" s="94"/>
      <c r="I142" s="94"/>
      <c r="J142" s="94"/>
      <c r="K142" s="94"/>
      <c r="L142" s="572"/>
      <c r="M142" s="572"/>
      <c r="N142" s="572"/>
      <c r="O142" s="572"/>
      <c r="P142" s="572"/>
      <c r="Q142" s="572"/>
      <c r="R142" s="572"/>
      <c r="S142" s="572"/>
      <c r="T142" s="190"/>
      <c r="U142" s="572"/>
      <c r="V142" s="572"/>
      <c r="W142" s="572"/>
      <c r="X142" s="572"/>
      <c r="Y142" s="572"/>
      <c r="Z142" s="572"/>
      <c r="AA142" s="572"/>
      <c r="AB142" s="572"/>
    </row>
    <row r="143" spans="1:28" s="240" customFormat="1" ht="14.1" customHeight="1">
      <c r="A143" s="4"/>
      <c r="B143" s="304"/>
      <c r="C143" s="572"/>
      <c r="D143" s="572"/>
      <c r="E143" s="572"/>
      <c r="F143" s="572"/>
      <c r="G143" s="572"/>
      <c r="H143" s="572"/>
      <c r="I143" s="572"/>
      <c r="J143" s="572"/>
      <c r="K143" s="572"/>
      <c r="L143" s="572"/>
      <c r="M143" s="572"/>
      <c r="N143" s="572"/>
      <c r="O143" s="572"/>
      <c r="P143" s="572"/>
      <c r="Q143" s="572"/>
      <c r="R143" s="572"/>
      <c r="S143" s="572"/>
      <c r="T143" s="190"/>
      <c r="U143" s="572"/>
      <c r="V143" s="572"/>
      <c r="W143" s="572"/>
      <c r="X143" s="572"/>
      <c r="Y143" s="572"/>
      <c r="Z143" s="572"/>
      <c r="AA143" s="572"/>
      <c r="AB143" s="572"/>
    </row>
    <row r="144" spans="1:28" ht="14.1" customHeight="1">
      <c r="B144" s="304"/>
      <c r="C144" s="558"/>
      <c r="D144" s="580" t="s">
        <v>388</v>
      </c>
      <c r="E144" s="580"/>
      <c r="F144" s="580"/>
      <c r="G144" s="580"/>
      <c r="H144" s="580"/>
      <c r="I144" s="580"/>
      <c r="J144" s="580"/>
      <c r="K144" s="580"/>
      <c r="L144" s="580"/>
      <c r="M144" s="580"/>
      <c r="N144" s="580"/>
      <c r="O144" s="580"/>
      <c r="P144" s="580"/>
      <c r="Q144" s="558"/>
      <c r="R144" s="558"/>
      <c r="S144" s="558"/>
      <c r="T144" s="558"/>
    </row>
    <row r="145" spans="1:20" ht="14.1" customHeight="1">
      <c r="B145" s="494"/>
      <c r="C145" s="558"/>
      <c r="D145" s="191" t="s">
        <v>389</v>
      </c>
      <c r="E145" s="536"/>
      <c r="F145" s="536"/>
      <c r="G145" s="536"/>
      <c r="H145" s="536"/>
      <c r="I145" s="536"/>
      <c r="J145" s="536"/>
      <c r="K145" s="536"/>
      <c r="L145" s="536"/>
      <c r="M145" s="536"/>
      <c r="N145" s="536"/>
      <c r="O145" s="536"/>
      <c r="P145" s="536"/>
      <c r="Q145" s="558"/>
      <c r="R145" s="558"/>
      <c r="S145" s="558"/>
      <c r="T145" s="558"/>
    </row>
    <row r="146" spans="1:20" ht="14.1" customHeight="1">
      <c r="A146" s="317"/>
      <c r="B146" s="304"/>
      <c r="C146" s="17">
        <f>C140+0.01</f>
        <v>5.1599999999999966</v>
      </c>
      <c r="D146" s="572" t="s">
        <v>390</v>
      </c>
      <c r="E146" s="548"/>
      <c r="F146" s="558"/>
      <c r="G146" s="558"/>
      <c r="H146" s="558"/>
      <c r="I146" s="558"/>
      <c r="J146" s="558"/>
      <c r="K146" s="558"/>
      <c r="L146" s="558"/>
      <c r="M146" s="558"/>
      <c r="N146" s="558"/>
      <c r="O146" s="558"/>
      <c r="P146" s="558"/>
      <c r="Q146" s="558"/>
      <c r="R146" s="558"/>
      <c r="S146" s="558"/>
      <c r="T146" s="558"/>
    </row>
    <row r="147" spans="1:20" ht="14.1" customHeight="1">
      <c r="A147" s="317"/>
      <c r="B147" s="304"/>
      <c r="C147" s="17"/>
      <c r="D147" s="572"/>
      <c r="E147" s="548">
        <v>1</v>
      </c>
      <c r="F147" s="558" t="s">
        <v>35</v>
      </c>
      <c r="G147" s="558"/>
      <c r="H147" s="558"/>
      <c r="I147" s="558"/>
      <c r="J147" s="572"/>
      <c r="K147" s="572"/>
      <c r="L147" s="572"/>
      <c r="M147" s="572"/>
      <c r="N147" s="572"/>
      <c r="O147" s="572"/>
      <c r="P147" s="572"/>
      <c r="Q147" s="572"/>
      <c r="R147" s="572"/>
      <c r="S147" s="572"/>
      <c r="T147" s="572"/>
    </row>
    <row r="148" spans="1:20" ht="14.1" customHeight="1">
      <c r="A148" s="317"/>
      <c r="B148" s="304"/>
      <c r="C148" s="17"/>
      <c r="D148" s="572"/>
      <c r="E148" s="548">
        <v>2</v>
      </c>
      <c r="F148" s="558" t="s">
        <v>36</v>
      </c>
      <c r="G148" s="558" t="s">
        <v>37</v>
      </c>
      <c r="H148" s="634">
        <f>C256</f>
        <v>5.279999999999994</v>
      </c>
      <c r="I148" s="619"/>
      <c r="J148" s="572"/>
      <c r="K148" s="572"/>
      <c r="L148" s="572"/>
      <c r="M148" s="572"/>
      <c r="N148" s="572"/>
      <c r="O148" s="572"/>
      <c r="P148" s="572"/>
      <c r="Q148" s="572"/>
      <c r="R148" s="572"/>
      <c r="S148" s="572"/>
      <c r="T148" s="572"/>
    </row>
    <row r="149" spans="1:20" ht="14.1" customHeight="1">
      <c r="A149" s="317"/>
      <c r="B149" s="304"/>
      <c r="C149" s="17"/>
      <c r="D149" s="558"/>
      <c r="E149" s="548"/>
      <c r="F149" s="558"/>
      <c r="G149" s="558"/>
      <c r="H149" s="558"/>
      <c r="I149" s="558"/>
      <c r="J149" s="558"/>
      <c r="K149" s="558"/>
      <c r="L149" s="558"/>
      <c r="M149" s="558"/>
      <c r="N149" s="558"/>
      <c r="O149" s="558"/>
      <c r="P149" s="558"/>
      <c r="Q149" s="558"/>
      <c r="R149" s="558"/>
      <c r="S149" s="558"/>
      <c r="T149" s="558"/>
    </row>
    <row r="150" spans="1:20" s="240" customFormat="1" ht="14.1" customHeight="1">
      <c r="A150" s="317"/>
      <c r="B150" s="304" t="s">
        <v>257</v>
      </c>
      <c r="C150" s="572"/>
      <c r="D150" s="581" t="str">
        <f>"CATI: SI "&amp;C4&amp;"=NO Y "&amp;C38&amp;"=NO Y "&amp;C146&amp;"=SI, PASAR A "&amp;C177</f>
        <v>CATI: SI 5.01=NO Y 5.06=NO Y 5.16=SI, PASAR A 5.21</v>
      </c>
      <c r="E150" s="581"/>
      <c r="F150" s="581"/>
      <c r="G150" s="581"/>
      <c r="H150" s="581"/>
      <c r="I150" s="581"/>
      <c r="J150" s="581"/>
      <c r="K150" s="581"/>
      <c r="L150" s="581"/>
      <c r="M150" s="581"/>
      <c r="N150" s="558"/>
      <c r="O150" s="558"/>
      <c r="P150" s="558"/>
      <c r="Q150" s="558"/>
      <c r="R150" s="558"/>
      <c r="S150" s="558"/>
      <c r="T150" s="558"/>
    </row>
    <row r="151" spans="1:20" ht="14.1" customHeight="1">
      <c r="A151" s="317"/>
      <c r="B151" s="304"/>
      <c r="C151" s="17">
        <f>C146+0.01</f>
        <v>5.1699999999999964</v>
      </c>
      <c r="D151" s="572" t="s">
        <v>391</v>
      </c>
      <c r="E151" s="548"/>
      <c r="F151" s="558"/>
      <c r="G151" s="558"/>
      <c r="H151" s="558"/>
      <c r="I151" s="558"/>
      <c r="J151" s="558"/>
      <c r="K151" s="558"/>
      <c r="L151" s="558"/>
      <c r="M151" s="558"/>
      <c r="N151" s="558"/>
      <c r="O151" s="558"/>
      <c r="P151" s="558"/>
      <c r="Q151" s="558"/>
      <c r="R151" s="558"/>
      <c r="S151" s="558"/>
      <c r="T151" s="558"/>
    </row>
    <row r="152" spans="1:20" ht="14.1" customHeight="1">
      <c r="A152" s="317"/>
      <c r="B152" s="304"/>
      <c r="C152" s="17"/>
      <c r="D152" s="572"/>
      <c r="E152" s="548">
        <v>1</v>
      </c>
      <c r="F152" s="558" t="s">
        <v>35</v>
      </c>
      <c r="G152" s="572"/>
      <c r="H152" s="572"/>
      <c r="I152" s="572"/>
      <c r="J152" s="558"/>
      <c r="K152" s="558"/>
      <c r="L152" s="558"/>
      <c r="M152" s="558"/>
      <c r="N152" s="558"/>
      <c r="O152" s="558"/>
      <c r="P152" s="558"/>
      <c r="Q152" s="558"/>
      <c r="R152" s="558"/>
      <c r="S152" s="558"/>
      <c r="T152" s="558"/>
    </row>
    <row r="153" spans="1:20" ht="14.1" customHeight="1">
      <c r="A153" s="317"/>
      <c r="B153" s="304"/>
      <c r="C153" s="17"/>
      <c r="D153" s="572"/>
      <c r="E153" s="548">
        <v>2</v>
      </c>
      <c r="F153" s="558" t="s">
        <v>36</v>
      </c>
      <c r="G153" s="558" t="s">
        <v>37</v>
      </c>
      <c r="H153" s="634">
        <f>C177</f>
        <v>5.2099999999999955</v>
      </c>
      <c r="I153" s="619"/>
      <c r="J153" s="558"/>
      <c r="K153" s="558"/>
      <c r="L153" s="558"/>
      <c r="M153" s="558"/>
      <c r="N153" s="558"/>
      <c r="O153" s="558"/>
      <c r="P153" s="558"/>
      <c r="Q153" s="558"/>
      <c r="R153" s="558"/>
      <c r="S153" s="558"/>
      <c r="T153" s="558"/>
    </row>
    <row r="154" spans="1:20" ht="14.1" customHeight="1">
      <c r="B154" s="304"/>
      <c r="C154" s="17"/>
      <c r="D154" s="558"/>
      <c r="E154" s="548"/>
      <c r="F154" s="558"/>
      <c r="G154" s="558"/>
      <c r="H154" s="558"/>
      <c r="I154" s="558"/>
      <c r="J154" s="558"/>
      <c r="K154" s="558"/>
      <c r="L154" s="558"/>
      <c r="M154" s="558"/>
      <c r="N154" s="558"/>
      <c r="O154" s="558"/>
      <c r="P154" s="558"/>
      <c r="Q154" s="558"/>
      <c r="R154" s="558"/>
      <c r="S154" s="558"/>
      <c r="T154" s="558"/>
    </row>
    <row r="155" spans="1:20" s="240" customFormat="1" ht="14.1" customHeight="1">
      <c r="A155" s="4"/>
      <c r="B155" s="304"/>
      <c r="C155" s="17"/>
      <c r="D155" s="81" t="s">
        <v>311</v>
      </c>
      <c r="E155" s="315"/>
      <c r="F155" s="120"/>
      <c r="G155" s="120"/>
      <c r="H155" s="120"/>
      <c r="I155" s="120"/>
      <c r="J155" s="120"/>
      <c r="K155" s="120"/>
      <c r="L155" s="120"/>
      <c r="M155" s="120"/>
      <c r="N155" s="558"/>
      <c r="O155" s="558"/>
      <c r="P155" s="558"/>
      <c r="Q155" s="558"/>
      <c r="R155" s="558"/>
      <c r="S155" s="558"/>
      <c r="T155" s="558"/>
    </row>
    <row r="156" spans="1:20" s="240" customFormat="1" ht="14.1" customHeight="1">
      <c r="A156" s="4"/>
      <c r="B156" s="304"/>
      <c r="C156" s="572"/>
      <c r="D156" s="12" t="s">
        <v>58</v>
      </c>
      <c r="E156" s="548"/>
      <c r="F156" s="558"/>
      <c r="G156" s="558"/>
      <c r="H156" s="558"/>
      <c r="I156" s="558"/>
      <c r="J156" s="558"/>
      <c r="K156" s="558"/>
      <c r="L156" s="558"/>
      <c r="M156" s="558"/>
      <c r="N156" s="558"/>
      <c r="O156" s="558"/>
      <c r="P156" s="558"/>
      <c r="Q156" s="558"/>
      <c r="R156" s="558"/>
      <c r="S156" s="558"/>
      <c r="T156" s="558"/>
    </row>
    <row r="157" spans="1:20" s="240" customFormat="1" ht="14.1" customHeight="1">
      <c r="A157" s="4"/>
      <c r="B157" s="304" t="s">
        <v>257</v>
      </c>
      <c r="C157" s="17">
        <f>C151+0.01</f>
        <v>5.1799999999999962</v>
      </c>
      <c r="D157" s="572" t="s">
        <v>392</v>
      </c>
      <c r="E157" s="548"/>
      <c r="F157" s="558"/>
      <c r="G157" s="558"/>
      <c r="H157" s="558"/>
      <c r="I157" s="558"/>
      <c r="J157" s="558"/>
      <c r="K157" s="558"/>
      <c r="L157" s="558"/>
      <c r="M157" s="558"/>
      <c r="N157" s="558"/>
      <c r="O157" s="558"/>
      <c r="P157" s="558"/>
      <c r="Q157" s="558"/>
      <c r="R157" s="558"/>
      <c r="S157" s="558"/>
      <c r="T157" s="558"/>
    </row>
    <row r="158" spans="1:20" s="240" customFormat="1" ht="14.1" customHeight="1">
      <c r="A158" s="4"/>
      <c r="B158" s="304"/>
      <c r="C158" s="17"/>
      <c r="D158" s="12" t="s">
        <v>313</v>
      </c>
      <c r="E158" s="548"/>
      <c r="F158" s="558"/>
      <c r="G158" s="558"/>
      <c r="H158" s="558"/>
      <c r="I158" s="558"/>
      <c r="J158" s="558"/>
      <c r="K158" s="558"/>
      <c r="L158" s="558"/>
      <c r="M158" s="558"/>
      <c r="N158" s="558"/>
      <c r="O158" s="558"/>
      <c r="P158" s="558"/>
      <c r="Q158" s="558"/>
      <c r="R158" s="558"/>
      <c r="S158" s="558"/>
      <c r="T158" s="558"/>
    </row>
    <row r="159" spans="1:20" s="240" customFormat="1" ht="14.1" customHeight="1">
      <c r="A159" s="4"/>
      <c r="B159" s="304"/>
      <c r="C159" s="17"/>
      <c r="D159" s="572" t="s">
        <v>393</v>
      </c>
      <c r="E159" s="548"/>
      <c r="F159" s="558"/>
      <c r="G159" s="558"/>
      <c r="H159" s="558"/>
      <c r="I159" s="558"/>
      <c r="J159" s="558"/>
      <c r="K159" s="558"/>
      <c r="L159" s="558"/>
      <c r="M159" s="558"/>
      <c r="N159" s="558"/>
      <c r="O159" s="558"/>
      <c r="P159" s="558"/>
      <c r="Q159" s="558"/>
      <c r="R159" s="558"/>
      <c r="S159" s="558"/>
      <c r="T159" s="558"/>
    </row>
    <row r="160" spans="1:20" ht="14.1" customHeight="1">
      <c r="B160" s="304"/>
      <c r="C160" s="17"/>
      <c r="D160" s="558"/>
      <c r="E160" s="548">
        <v>1</v>
      </c>
      <c r="F160" s="558" t="s">
        <v>35</v>
      </c>
      <c r="G160" s="558"/>
      <c r="H160" s="634"/>
      <c r="I160" s="619"/>
      <c r="J160" s="558"/>
      <c r="K160" s="558"/>
      <c r="L160" s="558"/>
      <c r="M160" s="558"/>
      <c r="N160" s="558"/>
      <c r="O160" s="558"/>
      <c r="P160" s="558"/>
      <c r="Q160" s="558"/>
      <c r="R160" s="558"/>
      <c r="S160" s="558"/>
      <c r="T160" s="558"/>
    </row>
    <row r="161" spans="1:22" ht="14.1" customHeight="1">
      <c r="B161" s="304"/>
      <c r="C161" s="17"/>
      <c r="D161" s="558"/>
      <c r="E161" s="548">
        <v>2</v>
      </c>
      <c r="F161" s="558" t="s">
        <v>36</v>
      </c>
      <c r="G161" s="558"/>
      <c r="H161" s="619"/>
      <c r="I161" s="619"/>
      <c r="J161" s="558"/>
      <c r="K161" s="558"/>
      <c r="L161" s="558"/>
      <c r="M161" s="558"/>
      <c r="N161" s="558"/>
      <c r="O161" s="558"/>
      <c r="P161" s="558"/>
      <c r="Q161" s="558"/>
      <c r="R161" s="558"/>
      <c r="S161" s="558"/>
      <c r="T161" s="558"/>
    </row>
    <row r="162" spans="1:22" ht="14.1" customHeight="1">
      <c r="B162" s="304"/>
      <c r="C162" s="17"/>
      <c r="D162" s="558"/>
      <c r="E162" s="548"/>
      <c r="F162" s="558"/>
      <c r="G162" s="558"/>
      <c r="H162" s="548"/>
      <c r="I162" s="548"/>
      <c r="J162" s="558"/>
      <c r="K162" s="558"/>
      <c r="L162" s="558"/>
      <c r="M162" s="558"/>
      <c r="N162" s="558"/>
      <c r="O162" s="558"/>
      <c r="P162" s="558"/>
      <c r="Q162" s="558"/>
      <c r="R162" s="558"/>
      <c r="S162" s="558"/>
      <c r="T162" s="558"/>
    </row>
    <row r="163" spans="1:22" s="240" customFormat="1" ht="14.1" customHeight="1">
      <c r="A163" s="4"/>
      <c r="B163" s="494"/>
      <c r="C163" s="17">
        <f>C157+0.01</f>
        <v>5.1899999999999959</v>
      </c>
      <c r="D163" s="572" t="s">
        <v>394</v>
      </c>
      <c r="E163" s="548"/>
      <c r="F163" s="558"/>
      <c r="G163" s="558"/>
      <c r="H163" s="558"/>
      <c r="I163" s="558"/>
      <c r="J163" s="558"/>
      <c r="K163" s="558"/>
      <c r="L163" s="558"/>
      <c r="M163" s="558"/>
      <c r="N163" s="558"/>
      <c r="O163" s="558"/>
      <c r="P163" s="558"/>
      <c r="Q163" s="558"/>
      <c r="R163" s="558"/>
      <c r="S163" s="558"/>
      <c r="T163" s="558"/>
      <c r="U163" s="572"/>
      <c r="V163" s="94"/>
    </row>
    <row r="164" spans="1:22" s="240" customFormat="1" ht="14.1" customHeight="1">
      <c r="A164" s="4"/>
      <c r="B164" s="304"/>
      <c r="C164" s="17"/>
      <c r="D164" s="575" t="s">
        <v>322</v>
      </c>
      <c r="E164" s="575"/>
      <c r="F164" s="575"/>
      <c r="G164" s="575"/>
      <c r="H164" s="575"/>
      <c r="I164" s="575"/>
      <c r="J164" s="575"/>
      <c r="K164" s="575"/>
      <c r="L164" s="575"/>
      <c r="M164" s="575"/>
      <c r="N164" s="575"/>
      <c r="O164" s="575"/>
      <c r="P164" s="575"/>
      <c r="Q164" s="575"/>
      <c r="R164" s="558"/>
      <c r="S164" s="558"/>
      <c r="T164" s="558"/>
      <c r="U164" s="572"/>
      <c r="V164" s="94"/>
    </row>
    <row r="165" spans="1:22" s="240" customFormat="1" ht="14.1" customHeight="1">
      <c r="A165" s="4"/>
      <c r="B165" s="304"/>
      <c r="C165" s="17"/>
      <c r="D165" s="575"/>
      <c r="E165" s="575"/>
      <c r="F165" s="575"/>
      <c r="G165" s="575"/>
      <c r="H165" s="575"/>
      <c r="I165" s="575"/>
      <c r="J165" s="575"/>
      <c r="K165" s="575"/>
      <c r="L165" s="575"/>
      <c r="M165" s="575"/>
      <c r="N165" s="575"/>
      <c r="O165" s="575"/>
      <c r="P165" s="575"/>
      <c r="Q165" s="575"/>
      <c r="R165" s="558"/>
      <c r="S165" s="558"/>
      <c r="T165" s="558"/>
      <c r="U165" s="572"/>
      <c r="V165" s="94"/>
    </row>
    <row r="166" spans="1:22" s="240" customFormat="1" ht="14.1" customHeight="1">
      <c r="A166" s="4"/>
      <c r="B166" s="304"/>
      <c r="C166" s="17"/>
      <c r="D166" s="572"/>
      <c r="E166" s="6">
        <v>1</v>
      </c>
      <c r="F166" s="572" t="s">
        <v>323</v>
      </c>
      <c r="G166" s="572"/>
      <c r="H166" s="572"/>
      <c r="I166" s="572"/>
      <c r="J166" s="572"/>
      <c r="K166" s="572"/>
      <c r="L166" s="581" t="str">
        <f>"CATI: SI "&amp;C63&amp;"0 ES MENOR A "&amp;C163&amp;" EMITIR MENSAJE DE ALERTA Esta seguro que aumentó la cantidad de personas en su trabajo"</f>
        <v>CATI: SI 5.10 ES MENOR A 5.19 EMITIR MENSAJE DE ALERTA Esta seguro que aumentó la cantidad de personas en su trabajo</v>
      </c>
      <c r="M166" s="581"/>
      <c r="N166" s="581"/>
      <c r="O166" s="581"/>
      <c r="P166" s="581"/>
      <c r="Q166" s="581"/>
      <c r="R166" s="581"/>
      <c r="S166" s="581"/>
      <c r="T166" s="581"/>
      <c r="U166" s="94"/>
      <c r="V166" s="572"/>
    </row>
    <row r="167" spans="1:22" s="240" customFormat="1" ht="14.1" customHeight="1">
      <c r="A167" s="4"/>
      <c r="B167" s="304"/>
      <c r="C167" s="17"/>
      <c r="D167" s="572"/>
      <c r="E167" s="6">
        <v>2</v>
      </c>
      <c r="F167" s="572" t="s">
        <v>324</v>
      </c>
      <c r="G167" s="572"/>
      <c r="H167" s="572"/>
      <c r="I167" s="572"/>
      <c r="J167" s="572"/>
      <c r="K167" s="572"/>
      <c r="L167" s="581"/>
      <c r="M167" s="581"/>
      <c r="N167" s="581"/>
      <c r="O167" s="581"/>
      <c r="P167" s="581"/>
      <c r="Q167" s="581"/>
      <c r="R167" s="581"/>
      <c r="S167" s="581"/>
      <c r="T167" s="581"/>
      <c r="U167" s="94"/>
      <c r="V167" s="572"/>
    </row>
    <row r="168" spans="1:22" s="240" customFormat="1" ht="14.1" customHeight="1">
      <c r="A168" s="4"/>
      <c r="B168" s="304"/>
      <c r="C168" s="17"/>
      <c r="D168" s="572"/>
      <c r="E168" s="6">
        <v>3</v>
      </c>
      <c r="F168" s="572" t="s">
        <v>325</v>
      </c>
      <c r="G168" s="572"/>
      <c r="H168" s="572"/>
      <c r="I168" s="572"/>
      <c r="J168" s="572"/>
      <c r="K168" s="572"/>
      <c r="L168" s="572"/>
      <c r="M168" s="572"/>
      <c r="N168" s="572"/>
      <c r="O168" s="572"/>
      <c r="P168" s="572"/>
      <c r="Q168" s="572"/>
      <c r="R168" s="572"/>
      <c r="S168" s="572"/>
      <c r="T168" s="572"/>
      <c r="U168" s="572"/>
      <c r="V168" s="94"/>
    </row>
    <row r="169" spans="1:22" s="240" customFormat="1" ht="14.1" customHeight="1">
      <c r="A169" s="4"/>
      <c r="B169" s="304"/>
      <c r="C169" s="17"/>
      <c r="D169" s="572"/>
      <c r="E169" s="6">
        <v>4</v>
      </c>
      <c r="F169" s="572" t="s">
        <v>326</v>
      </c>
      <c r="G169" s="572"/>
      <c r="H169" s="572"/>
      <c r="I169" s="572"/>
      <c r="J169" s="572"/>
      <c r="K169" s="572"/>
      <c r="L169" s="572"/>
      <c r="M169" s="572"/>
      <c r="N169" s="572"/>
      <c r="O169" s="572"/>
      <c r="P169" s="572"/>
      <c r="Q169" s="572"/>
      <c r="R169" s="572"/>
      <c r="S169" s="572"/>
      <c r="T169" s="572"/>
      <c r="U169" s="572"/>
      <c r="V169" s="94"/>
    </row>
    <row r="170" spans="1:22" s="240" customFormat="1" ht="14.1" customHeight="1">
      <c r="A170" s="4"/>
      <c r="B170" s="304"/>
      <c r="C170" s="17"/>
      <c r="D170" s="572"/>
      <c r="E170" s="6">
        <v>5</v>
      </c>
      <c r="F170" s="572" t="s">
        <v>327</v>
      </c>
      <c r="G170" s="572"/>
      <c r="H170" s="572"/>
      <c r="I170" s="572"/>
      <c r="J170" s="572"/>
      <c r="K170" s="572"/>
      <c r="L170" s="572"/>
      <c r="M170" s="572"/>
      <c r="N170" s="572"/>
      <c r="O170" s="572"/>
      <c r="P170" s="94"/>
      <c r="Q170" s="572"/>
      <c r="R170" s="572"/>
      <c r="S170" s="558"/>
      <c r="T170" s="558"/>
      <c r="U170" s="572"/>
      <c r="V170" s="572"/>
    </row>
    <row r="171" spans="1:22" s="240" customFormat="1" ht="14.1" customHeight="1">
      <c r="A171" s="4"/>
      <c r="B171" s="304"/>
      <c r="C171" s="17"/>
      <c r="D171" s="572"/>
      <c r="E171" s="572"/>
      <c r="F171" s="572"/>
      <c r="G171" s="572"/>
      <c r="H171" s="572"/>
      <c r="I171" s="572"/>
      <c r="J171" s="572"/>
      <c r="K171" s="572"/>
      <c r="L171" s="572"/>
      <c r="M171" s="572"/>
      <c r="N171" s="572"/>
      <c r="O171" s="572"/>
      <c r="P171" s="94"/>
      <c r="Q171" s="572"/>
      <c r="R171" s="572"/>
      <c r="S171" s="558"/>
      <c r="T171" s="558"/>
      <c r="U171" s="572"/>
      <c r="V171" s="572"/>
    </row>
    <row r="172" spans="1:22" ht="14.1" customHeight="1">
      <c r="B172" s="304"/>
      <c r="C172" s="17">
        <f>C163+0.01</f>
        <v>5.1999999999999957</v>
      </c>
      <c r="D172" s="572" t="s">
        <v>395</v>
      </c>
      <c r="E172" s="548"/>
      <c r="F172" s="558"/>
      <c r="G172" s="558"/>
      <c r="H172" s="558"/>
      <c r="I172" s="558"/>
      <c r="J172" s="558"/>
      <c r="K172" s="558"/>
      <c r="L172" s="558"/>
      <c r="M172" s="558"/>
      <c r="N172" s="558"/>
      <c r="O172" s="558"/>
      <c r="P172" s="558"/>
      <c r="Q172" s="558"/>
      <c r="R172" s="558"/>
      <c r="S172" s="558"/>
      <c r="T172" s="558"/>
    </row>
    <row r="173" spans="1:22" ht="14.1" customHeight="1">
      <c r="B173" s="304"/>
      <c r="C173" s="305"/>
      <c r="D173" s="572"/>
      <c r="E173" s="306"/>
      <c r="F173" s="555"/>
      <c r="G173" s="556"/>
      <c r="H173" s="572" t="s">
        <v>296</v>
      </c>
      <c r="I173" s="558"/>
      <c r="J173" s="558"/>
      <c r="K173" s="558"/>
      <c r="L173" s="558"/>
      <c r="M173" s="86" t="s">
        <v>297</v>
      </c>
      <c r="N173" s="78"/>
      <c r="O173" s="78"/>
      <c r="P173" s="79"/>
      <c r="Q173" s="86"/>
      <c r="R173" s="86"/>
      <c r="S173" s="558"/>
      <c r="T173" s="558"/>
    </row>
    <row r="174" spans="1:22" ht="14.1" customHeight="1">
      <c r="B174" s="304"/>
      <c r="C174" s="17"/>
      <c r="D174" s="558"/>
      <c r="F174" s="558"/>
      <c r="G174" s="558"/>
      <c r="H174" s="558"/>
      <c r="I174" s="558"/>
      <c r="J174" s="61"/>
      <c r="K174" s="61"/>
      <c r="L174" s="61"/>
      <c r="M174" s="61"/>
      <c r="N174" s="61"/>
      <c r="O174" s="61"/>
      <c r="P174" s="61"/>
      <c r="Q174" s="61"/>
      <c r="R174" s="61"/>
      <c r="S174" s="61"/>
      <c r="T174" s="61"/>
    </row>
    <row r="175" spans="1:22" ht="14.1" customHeight="1">
      <c r="B175" s="304"/>
      <c r="C175" s="17"/>
      <c r="D175" s="558"/>
      <c r="E175" s="553" t="s">
        <v>396</v>
      </c>
      <c r="F175" s="553"/>
      <c r="G175" s="553"/>
      <c r="H175" s="553"/>
      <c r="I175" s="553"/>
      <c r="J175" s="553"/>
      <c r="K175" s="553"/>
      <c r="L175" s="553"/>
      <c r="M175" s="558"/>
      <c r="N175" s="558"/>
      <c r="O175" s="558"/>
      <c r="P175" s="558"/>
      <c r="Q175" s="558"/>
      <c r="R175" s="558"/>
      <c r="S175" s="558"/>
      <c r="T175" s="558"/>
    </row>
    <row r="176" spans="1:22" ht="14.1" customHeight="1">
      <c r="B176" s="304"/>
      <c r="C176" s="17"/>
      <c r="D176" s="558"/>
      <c r="F176" s="558"/>
      <c r="G176" s="558"/>
      <c r="H176" s="558"/>
      <c r="I176" s="558"/>
      <c r="J176" s="558"/>
      <c r="K176" s="558"/>
      <c r="L176" s="558"/>
      <c r="M176" s="558"/>
      <c r="N176" s="558"/>
      <c r="O176" s="558"/>
      <c r="P176" s="558"/>
      <c r="Q176" s="558"/>
      <c r="R176" s="558"/>
      <c r="S176" s="558"/>
      <c r="T176" s="558"/>
    </row>
    <row r="177" spans="1:22" ht="14.1" customHeight="1">
      <c r="B177" s="304"/>
      <c r="C177" s="17">
        <f>C172+0.01</f>
        <v>5.2099999999999955</v>
      </c>
      <c r="D177" s="572" t="s">
        <v>397</v>
      </c>
      <c r="E177" s="548"/>
      <c r="F177" s="558"/>
      <c r="G177" s="558"/>
      <c r="H177" s="558"/>
      <c r="I177" s="558"/>
      <c r="J177" s="558"/>
      <c r="K177" s="558"/>
      <c r="L177" s="558"/>
      <c r="M177" s="61"/>
      <c r="N177" s="558"/>
      <c r="O177" s="558"/>
      <c r="P177" s="558"/>
      <c r="Q177" s="558"/>
      <c r="R177" s="558"/>
      <c r="S177" s="558"/>
      <c r="T177" s="558"/>
    </row>
    <row r="178" spans="1:22" ht="14.1" customHeight="1">
      <c r="A178" s="304"/>
      <c r="B178" s="494"/>
      <c r="C178" s="305"/>
      <c r="D178" s="61" t="s">
        <v>291</v>
      </c>
      <c r="E178" s="548"/>
      <c r="F178" s="558"/>
      <c r="G178" s="558"/>
      <c r="H178" s="558"/>
      <c r="I178" s="558"/>
      <c r="J178" s="558"/>
      <c r="K178" s="558"/>
      <c r="L178" s="558"/>
      <c r="M178" s="558"/>
      <c r="N178" s="558"/>
      <c r="O178" s="558"/>
      <c r="P178" s="558"/>
      <c r="Q178" s="558"/>
      <c r="R178" s="558"/>
      <c r="S178" s="558"/>
      <c r="T178" s="558"/>
    </row>
    <row r="179" spans="1:22" ht="14.1" customHeight="1">
      <c r="B179" s="304"/>
      <c r="C179" s="17"/>
      <c r="D179" s="558"/>
      <c r="E179" s="306"/>
      <c r="F179" s="555"/>
      <c r="G179" s="555"/>
      <c r="H179" s="630"/>
      <c r="I179" s="631"/>
      <c r="J179" s="558"/>
      <c r="K179" s="626" t="s">
        <v>292</v>
      </c>
      <c r="L179" s="626"/>
      <c r="M179" s="626"/>
      <c r="N179" s="626"/>
      <c r="O179" s="626"/>
      <c r="P179" s="626"/>
      <c r="Q179" s="626"/>
      <c r="R179" s="626"/>
      <c r="S179" s="572"/>
      <c r="T179" s="572"/>
    </row>
    <row r="180" spans="1:22" s="240" customFormat="1" ht="14.1" customHeight="1">
      <c r="A180" s="4"/>
      <c r="B180" s="304"/>
      <c r="C180" s="17"/>
      <c r="D180" s="558"/>
      <c r="E180" s="548"/>
      <c r="F180" s="558"/>
      <c r="G180" s="558"/>
      <c r="H180" s="558"/>
      <c r="I180" s="558"/>
      <c r="J180" s="558"/>
      <c r="K180" s="86" t="s">
        <v>398</v>
      </c>
      <c r="L180" s="79"/>
      <c r="M180" s="79"/>
      <c r="N180" s="79"/>
      <c r="O180" s="79"/>
      <c r="P180" s="79"/>
      <c r="Q180" s="79"/>
      <c r="R180" s="79"/>
      <c r="S180" s="572"/>
      <c r="T180" s="572"/>
      <c r="U180" s="572"/>
      <c r="V180" s="572"/>
    </row>
    <row r="181" spans="1:22" s="240" customFormat="1" ht="14.1" customHeight="1">
      <c r="A181" s="4"/>
      <c r="B181" s="304"/>
      <c r="C181" s="17"/>
      <c r="D181" s="558"/>
      <c r="E181" s="548"/>
      <c r="F181" s="558"/>
      <c r="G181" s="558"/>
      <c r="H181" s="558"/>
      <c r="I181" s="558"/>
      <c r="J181" s="558"/>
      <c r="K181" s="581" t="s">
        <v>399</v>
      </c>
      <c r="L181" s="581"/>
      <c r="M181" s="581"/>
      <c r="N181" s="581"/>
      <c r="O181" s="581"/>
      <c r="P181" s="581"/>
      <c r="Q181" s="581"/>
      <c r="R181" s="581"/>
      <c r="S181" s="572"/>
      <c r="T181" s="572"/>
      <c r="U181" s="572"/>
      <c r="V181" s="572"/>
    </row>
    <row r="182" spans="1:22" s="240" customFormat="1" ht="14.1" customHeight="1">
      <c r="A182" s="4"/>
      <c r="B182" s="304"/>
      <c r="C182" s="17"/>
      <c r="D182" s="558"/>
      <c r="E182" s="548"/>
      <c r="F182" s="558"/>
      <c r="G182" s="558"/>
      <c r="H182" s="558"/>
      <c r="I182" s="558"/>
      <c r="J182" s="558"/>
      <c r="K182" s="581"/>
      <c r="L182" s="581"/>
      <c r="M182" s="581"/>
      <c r="N182" s="581"/>
      <c r="O182" s="581"/>
      <c r="P182" s="581"/>
      <c r="Q182" s="581"/>
      <c r="R182" s="581"/>
      <c r="S182" s="572"/>
      <c r="T182" s="572"/>
      <c r="U182" s="572"/>
      <c r="V182" s="572"/>
    </row>
    <row r="183" spans="1:22" s="240" customFormat="1" ht="14.1" customHeight="1">
      <c r="A183" s="4"/>
      <c r="B183" s="304"/>
      <c r="C183" s="17"/>
      <c r="D183" s="558"/>
      <c r="E183" s="548"/>
      <c r="F183" s="558"/>
      <c r="G183" s="558"/>
      <c r="H183" s="558"/>
      <c r="I183" s="558"/>
      <c r="J183" s="558"/>
      <c r="K183" s="558"/>
      <c r="L183" s="558"/>
      <c r="M183" s="558"/>
      <c r="N183" s="558"/>
      <c r="O183" s="558"/>
      <c r="P183" s="558"/>
      <c r="Q183" s="558"/>
      <c r="R183" s="558"/>
      <c r="S183" s="558"/>
      <c r="T183" s="558"/>
      <c r="U183" s="572"/>
      <c r="V183" s="572"/>
    </row>
    <row r="184" spans="1:22" s="240" customFormat="1" ht="14.1" customHeight="1">
      <c r="A184" s="4"/>
      <c r="B184" s="304"/>
      <c r="C184" s="17"/>
      <c r="D184" s="81" t="s">
        <v>311</v>
      </c>
      <c r="E184" s="315"/>
      <c r="F184" s="120"/>
      <c r="G184" s="120"/>
      <c r="H184" s="120"/>
      <c r="I184" s="120"/>
      <c r="J184" s="120"/>
      <c r="K184" s="120"/>
      <c r="L184" s="120"/>
      <c r="M184" s="120"/>
      <c r="N184" s="558"/>
      <c r="O184" s="558"/>
      <c r="P184" s="558"/>
      <c r="Q184" s="558"/>
      <c r="R184" s="558"/>
      <c r="S184" s="558"/>
      <c r="T184" s="558"/>
      <c r="U184" s="572"/>
      <c r="V184" s="572"/>
    </row>
    <row r="185" spans="1:22" s="240" customFormat="1" ht="14.1" customHeight="1">
      <c r="A185" s="4"/>
      <c r="B185" s="304"/>
      <c r="C185" s="572"/>
      <c r="D185" s="12" t="s">
        <v>58</v>
      </c>
      <c r="E185" s="548"/>
      <c r="F185" s="558"/>
      <c r="G185" s="558"/>
      <c r="H185" s="558"/>
      <c r="I185" s="558"/>
      <c r="J185" s="558"/>
      <c r="K185" s="558"/>
      <c r="L185" s="558"/>
      <c r="M185" s="558"/>
      <c r="N185" s="558"/>
      <c r="O185" s="558"/>
      <c r="P185" s="558"/>
      <c r="Q185" s="558"/>
      <c r="R185" s="558"/>
      <c r="S185" s="558"/>
      <c r="T185" s="558"/>
      <c r="U185" s="572"/>
      <c r="V185" s="572"/>
    </row>
    <row r="186" spans="1:22" s="240" customFormat="1" ht="14.1" customHeight="1">
      <c r="A186" s="4"/>
      <c r="B186" s="304" t="s">
        <v>257</v>
      </c>
      <c r="C186" s="17">
        <f>C177+0.01</f>
        <v>5.2199999999999953</v>
      </c>
      <c r="D186" s="572" t="s">
        <v>400</v>
      </c>
      <c r="E186" s="548"/>
      <c r="F186" s="558"/>
      <c r="G186" s="558"/>
      <c r="H186" s="558"/>
      <c r="I186" s="558"/>
      <c r="J186" s="558"/>
      <c r="K186" s="558"/>
      <c r="L186" s="558"/>
      <c r="M186" s="558"/>
      <c r="N186" s="558"/>
      <c r="O186" s="558"/>
      <c r="P186" s="558"/>
      <c r="Q186" s="558"/>
      <c r="R186" s="558"/>
      <c r="S186" s="558"/>
      <c r="T186" s="558"/>
      <c r="U186" s="572"/>
      <c r="V186" s="572"/>
    </row>
    <row r="187" spans="1:22" s="240" customFormat="1" ht="14.1" customHeight="1">
      <c r="A187" s="4"/>
      <c r="B187" s="304"/>
      <c r="C187" s="17"/>
      <c r="D187" s="12" t="s">
        <v>313</v>
      </c>
      <c r="E187" s="548"/>
      <c r="F187" s="558"/>
      <c r="G187" s="558"/>
      <c r="H187" s="558"/>
      <c r="I187" s="558"/>
      <c r="J187" s="558"/>
      <c r="K187" s="558"/>
      <c r="L187" s="558"/>
      <c r="M187" s="558"/>
      <c r="N187" s="558"/>
      <c r="O187" s="558"/>
      <c r="P187" s="558"/>
      <c r="Q187" s="558"/>
      <c r="R187" s="558"/>
      <c r="S187" s="558"/>
      <c r="T187" s="558"/>
      <c r="U187" s="572"/>
      <c r="V187" s="572"/>
    </row>
    <row r="188" spans="1:22" s="240" customFormat="1" ht="14.1" customHeight="1">
      <c r="A188" s="4"/>
      <c r="B188" s="304"/>
      <c r="C188" s="17"/>
      <c r="D188" s="572" t="s">
        <v>401</v>
      </c>
      <c r="E188" s="548"/>
      <c r="F188" s="558"/>
      <c r="G188" s="558"/>
      <c r="H188" s="558"/>
      <c r="I188" s="558"/>
      <c r="J188" s="558"/>
      <c r="K188" s="558"/>
      <c r="L188" s="558"/>
      <c r="M188" s="558"/>
      <c r="N188" s="558"/>
      <c r="O188" s="558"/>
      <c r="P188" s="558"/>
      <c r="Q188" s="558"/>
      <c r="R188" s="558"/>
      <c r="S188" s="558"/>
      <c r="T188" s="558"/>
      <c r="U188" s="572"/>
      <c r="V188" s="572"/>
    </row>
    <row r="189" spans="1:22" s="240" customFormat="1" ht="14.1" customHeight="1">
      <c r="A189" s="4"/>
      <c r="B189" s="304"/>
      <c r="C189" s="17"/>
      <c r="D189" s="572"/>
      <c r="E189" s="548">
        <v>1</v>
      </c>
      <c r="F189" s="558" t="s">
        <v>35</v>
      </c>
      <c r="G189" s="558"/>
      <c r="H189" s="634"/>
      <c r="I189" s="619"/>
      <c r="J189" s="558"/>
      <c r="K189" s="558"/>
      <c r="L189" s="558"/>
      <c r="M189" s="558"/>
      <c r="N189" s="558"/>
      <c r="O189" s="558"/>
      <c r="P189" s="558"/>
      <c r="Q189" s="558"/>
      <c r="R189" s="558"/>
      <c r="S189" s="558"/>
      <c r="T189" s="558"/>
      <c r="U189" s="572"/>
      <c r="V189" s="572"/>
    </row>
    <row r="190" spans="1:22" s="240" customFormat="1" ht="14.1" customHeight="1">
      <c r="A190" s="4"/>
      <c r="B190" s="304"/>
      <c r="C190" s="17"/>
      <c r="D190" s="572"/>
      <c r="E190" s="548">
        <v>2</v>
      </c>
      <c r="F190" s="558" t="s">
        <v>36</v>
      </c>
      <c r="G190" s="558"/>
      <c r="H190" s="619"/>
      <c r="I190" s="619"/>
      <c r="J190" s="558"/>
      <c r="K190" s="558"/>
      <c r="L190" s="558"/>
      <c r="M190" s="558"/>
      <c r="N190" s="558"/>
      <c r="O190" s="558"/>
      <c r="P190" s="558"/>
      <c r="Q190" s="558"/>
      <c r="R190" s="558"/>
      <c r="S190" s="558"/>
      <c r="T190" s="558"/>
      <c r="U190" s="572"/>
      <c r="V190" s="572"/>
    </row>
    <row r="191" spans="1:22" s="240" customFormat="1" ht="14.1" customHeight="1">
      <c r="A191" s="4"/>
      <c r="B191" s="304"/>
      <c r="C191" s="17"/>
      <c r="D191" s="558"/>
      <c r="E191" s="548"/>
      <c r="F191" s="558"/>
      <c r="G191" s="558"/>
      <c r="H191" s="558"/>
      <c r="I191" s="558"/>
      <c r="J191" s="558"/>
      <c r="K191" s="558"/>
      <c r="L191" s="558"/>
      <c r="M191" s="558"/>
      <c r="N191" s="558"/>
      <c r="O191" s="558"/>
      <c r="P191" s="558"/>
      <c r="Q191" s="558"/>
      <c r="R191" s="558"/>
      <c r="S191" s="558"/>
      <c r="T191" s="558"/>
      <c r="U191" s="572"/>
      <c r="V191" s="572"/>
    </row>
    <row r="192" spans="1:22" s="240" customFormat="1" ht="14.1" customHeight="1">
      <c r="A192" s="4"/>
      <c r="B192" s="494"/>
      <c r="C192" s="17">
        <f>C186+0.01</f>
        <v>5.2299999999999951</v>
      </c>
      <c r="D192" s="572" t="s">
        <v>402</v>
      </c>
      <c r="E192" s="548"/>
      <c r="F192" s="558"/>
      <c r="G192" s="558"/>
      <c r="H192" s="558"/>
      <c r="I192" s="558"/>
      <c r="J192" s="558"/>
      <c r="K192" s="558"/>
      <c r="L192" s="558"/>
      <c r="M192" s="558"/>
      <c r="N192" s="558"/>
      <c r="O192" s="558"/>
      <c r="P192" s="558"/>
      <c r="Q192" s="558"/>
      <c r="R192" s="558"/>
      <c r="S192" s="558"/>
      <c r="T192" s="558"/>
      <c r="U192" s="572"/>
      <c r="V192" s="94"/>
    </row>
    <row r="193" spans="1:22" s="240" customFormat="1" ht="14.1" customHeight="1">
      <c r="A193" s="4"/>
      <c r="B193" s="304"/>
      <c r="C193" s="17"/>
      <c r="D193" s="575" t="s">
        <v>322</v>
      </c>
      <c r="E193" s="575"/>
      <c r="F193" s="575"/>
      <c r="G193" s="575"/>
      <c r="H193" s="575"/>
      <c r="I193" s="575"/>
      <c r="J193" s="575"/>
      <c r="K193" s="575"/>
      <c r="L193" s="575"/>
      <c r="M193" s="575"/>
      <c r="N193" s="575"/>
      <c r="O193" s="575"/>
      <c r="P193" s="575"/>
      <c r="Q193" s="575"/>
      <c r="R193" s="558"/>
      <c r="S193" s="558"/>
      <c r="T193" s="558"/>
      <c r="U193" s="572"/>
      <c r="V193" s="94"/>
    </row>
    <row r="194" spans="1:22" s="240" customFormat="1" ht="14.1" customHeight="1">
      <c r="A194" s="4"/>
      <c r="B194" s="304"/>
      <c r="C194" s="17"/>
      <c r="D194" s="575"/>
      <c r="E194" s="575"/>
      <c r="F194" s="575"/>
      <c r="G194" s="575"/>
      <c r="H194" s="575"/>
      <c r="I194" s="575"/>
      <c r="J194" s="575"/>
      <c r="K194" s="575"/>
      <c r="L194" s="575"/>
      <c r="M194" s="575"/>
      <c r="N194" s="575"/>
      <c r="O194" s="575"/>
      <c r="P194" s="575"/>
      <c r="Q194" s="575"/>
      <c r="R194" s="558"/>
      <c r="S194" s="558"/>
      <c r="T194" s="558"/>
      <c r="U194" s="572"/>
      <c r="V194" s="94"/>
    </row>
    <row r="195" spans="1:22" s="240" customFormat="1" ht="14.1" customHeight="1">
      <c r="A195" s="4"/>
      <c r="B195" s="304"/>
      <c r="C195" s="17"/>
      <c r="D195" s="572"/>
      <c r="E195" s="6">
        <v>1</v>
      </c>
      <c r="F195" s="572" t="s">
        <v>323</v>
      </c>
      <c r="G195" s="572"/>
      <c r="H195" s="572"/>
      <c r="I195" s="572"/>
      <c r="J195" s="572"/>
      <c r="K195" s="572"/>
      <c r="L195" s="572"/>
      <c r="M195" s="572"/>
      <c r="N195" s="572"/>
      <c r="O195" s="572"/>
      <c r="P195" s="94"/>
      <c r="Q195" s="572"/>
      <c r="R195" s="572"/>
      <c r="S195" s="558"/>
      <c r="T195" s="558"/>
      <c r="U195" s="572"/>
      <c r="V195" s="94"/>
    </row>
    <row r="196" spans="1:22" s="240" customFormat="1" ht="14.1" customHeight="1">
      <c r="A196" s="4"/>
      <c r="B196" s="304"/>
      <c r="C196" s="17"/>
      <c r="D196" s="572"/>
      <c r="E196" s="6">
        <v>2</v>
      </c>
      <c r="F196" s="572" t="s">
        <v>324</v>
      </c>
      <c r="G196" s="572"/>
      <c r="H196" s="572"/>
      <c r="I196" s="572"/>
      <c r="J196" s="572"/>
      <c r="K196" s="572"/>
      <c r="L196" s="572"/>
      <c r="M196" s="572"/>
      <c r="N196" s="572"/>
      <c r="O196" s="572"/>
      <c r="P196" s="94"/>
      <c r="Q196" s="572"/>
      <c r="R196" s="572"/>
      <c r="S196" s="558"/>
      <c r="T196" s="558"/>
      <c r="U196" s="572"/>
      <c r="V196" s="94"/>
    </row>
    <row r="197" spans="1:22" s="240" customFormat="1" ht="14.1" customHeight="1">
      <c r="A197" s="4"/>
      <c r="B197" s="304"/>
      <c r="C197" s="17"/>
      <c r="D197" s="572"/>
      <c r="E197" s="6">
        <v>3</v>
      </c>
      <c r="F197" s="572" t="s">
        <v>325</v>
      </c>
      <c r="G197" s="572"/>
      <c r="H197" s="572"/>
      <c r="I197" s="572"/>
      <c r="J197" s="572"/>
      <c r="K197" s="572"/>
      <c r="L197" s="572"/>
      <c r="M197" s="572"/>
      <c r="N197" s="572"/>
      <c r="O197" s="572"/>
      <c r="P197" s="94"/>
      <c r="Q197" s="572"/>
      <c r="R197" s="572"/>
      <c r="S197" s="558"/>
      <c r="T197" s="558"/>
      <c r="U197" s="572"/>
      <c r="V197" s="94"/>
    </row>
    <row r="198" spans="1:22" s="240" customFormat="1" ht="14.1" customHeight="1">
      <c r="A198" s="4"/>
      <c r="B198" s="304"/>
      <c r="C198" s="17"/>
      <c r="D198" s="572"/>
      <c r="E198" s="6">
        <v>4</v>
      </c>
      <c r="F198" s="572" t="s">
        <v>326</v>
      </c>
      <c r="G198" s="572"/>
      <c r="H198" s="572"/>
      <c r="I198" s="572"/>
      <c r="J198" s="572"/>
      <c r="K198" s="572"/>
      <c r="L198" s="572"/>
      <c r="M198" s="572"/>
      <c r="N198" s="572"/>
      <c r="O198" s="572"/>
      <c r="P198" s="94"/>
      <c r="Q198" s="572"/>
      <c r="R198" s="572"/>
      <c r="S198" s="558"/>
      <c r="T198" s="558"/>
      <c r="U198" s="572"/>
      <c r="V198" s="94"/>
    </row>
    <row r="199" spans="1:22" s="240" customFormat="1" ht="14.1" customHeight="1">
      <c r="A199" s="4"/>
      <c r="B199" s="304"/>
      <c r="C199" s="17"/>
      <c r="D199" s="572"/>
      <c r="E199" s="6">
        <v>5</v>
      </c>
      <c r="F199" s="572" t="s">
        <v>327</v>
      </c>
      <c r="G199" s="572"/>
      <c r="H199" s="572"/>
      <c r="I199" s="572"/>
      <c r="J199" s="572"/>
      <c r="K199" s="572"/>
      <c r="L199" s="572"/>
      <c r="M199" s="572"/>
      <c r="N199" s="572"/>
      <c r="O199" s="572"/>
      <c r="P199" s="94"/>
      <c r="Q199" s="572"/>
      <c r="R199" s="572"/>
      <c r="S199" s="558"/>
      <c r="T199" s="558"/>
      <c r="U199" s="572"/>
      <c r="V199" s="572"/>
    </row>
    <row r="200" spans="1:22" s="240" customFormat="1" ht="14.1" customHeight="1">
      <c r="A200" s="4"/>
      <c r="B200" s="304"/>
      <c r="C200" s="17"/>
      <c r="D200" s="572"/>
      <c r="E200" s="572"/>
      <c r="F200" s="572"/>
      <c r="G200" s="572"/>
      <c r="H200" s="572"/>
      <c r="I200" s="572"/>
      <c r="J200" s="572"/>
      <c r="K200" s="572"/>
      <c r="L200" s="572"/>
      <c r="M200" s="572"/>
      <c r="N200" s="572"/>
      <c r="O200" s="572"/>
      <c r="P200" s="94"/>
      <c r="Q200" s="572"/>
      <c r="R200" s="572"/>
      <c r="S200" s="558"/>
      <c r="T200" s="558"/>
      <c r="U200" s="572"/>
      <c r="V200" s="572"/>
    </row>
    <row r="201" spans="1:22" s="240" customFormat="1" ht="14.1" customHeight="1">
      <c r="A201" s="4"/>
      <c r="B201" s="304"/>
      <c r="C201" s="17">
        <f>C192+0.01</f>
        <v>5.2399999999999949</v>
      </c>
      <c r="D201" s="572" t="s">
        <v>403</v>
      </c>
      <c r="E201" s="548"/>
      <c r="F201" s="558"/>
      <c r="G201" s="558"/>
      <c r="H201" s="558"/>
      <c r="I201" s="558"/>
      <c r="J201" s="558"/>
      <c r="K201" s="558"/>
      <c r="L201" s="558"/>
      <c r="M201" s="558"/>
      <c r="N201" s="558"/>
      <c r="O201" s="558"/>
      <c r="P201" s="558"/>
      <c r="Q201" s="558"/>
      <c r="R201" s="558"/>
      <c r="S201" s="558"/>
      <c r="T201" s="558"/>
      <c r="U201" s="61"/>
      <c r="V201" s="61"/>
    </row>
    <row r="202" spans="1:22" s="240" customFormat="1" ht="14.1" customHeight="1">
      <c r="A202" s="4"/>
      <c r="B202" s="304"/>
      <c r="C202" s="305"/>
      <c r="D202" s="572"/>
      <c r="E202" s="306"/>
      <c r="F202" s="555"/>
      <c r="G202" s="556"/>
      <c r="H202" s="572" t="s">
        <v>296</v>
      </c>
      <c r="I202" s="558"/>
      <c r="J202" s="558"/>
      <c r="K202" s="558"/>
      <c r="L202" s="558"/>
      <c r="M202" s="86" t="s">
        <v>297</v>
      </c>
      <c r="N202" s="78"/>
      <c r="O202" s="78"/>
      <c r="P202" s="79"/>
      <c r="Q202" s="86"/>
      <c r="R202" s="86"/>
      <c r="S202" s="558"/>
      <c r="T202" s="558"/>
      <c r="U202" s="61"/>
      <c r="V202" s="61"/>
    </row>
    <row r="203" spans="1:22" s="240" customFormat="1" ht="14.1" customHeight="1">
      <c r="A203" s="4"/>
      <c r="B203" s="304"/>
      <c r="C203" s="17"/>
      <c r="D203" s="558"/>
      <c r="E203" s="548"/>
      <c r="F203" s="558"/>
      <c r="G203" s="558"/>
      <c r="H203" s="558"/>
      <c r="I203" s="558"/>
      <c r="J203" s="558"/>
      <c r="K203" s="558"/>
      <c r="L203" s="558"/>
      <c r="M203" s="558"/>
      <c r="N203" s="558"/>
      <c r="O203" s="558"/>
      <c r="P203" s="558"/>
      <c r="Q203" s="558"/>
      <c r="R203" s="558"/>
      <c r="S203" s="558"/>
      <c r="T203" s="558"/>
      <c r="U203" s="61"/>
      <c r="V203" s="61"/>
    </row>
    <row r="204" spans="1:22" s="240" customFormat="1" ht="14.1" customHeight="1">
      <c r="A204" s="4"/>
      <c r="B204" s="304"/>
      <c r="C204" s="17">
        <f>C201+0.01</f>
        <v>5.2499999999999947</v>
      </c>
      <c r="D204" s="572" t="s">
        <v>404</v>
      </c>
      <c r="E204" s="548"/>
      <c r="F204" s="558"/>
      <c r="G204" s="558"/>
      <c r="H204" s="558"/>
      <c r="I204" s="558"/>
      <c r="J204" s="558"/>
      <c r="K204" s="558"/>
      <c r="L204" s="558"/>
      <c r="M204" s="558"/>
      <c r="N204" s="558"/>
      <c r="O204" s="558"/>
      <c r="P204" s="558"/>
      <c r="Q204" s="558"/>
      <c r="R204" s="558"/>
      <c r="S204" s="558"/>
      <c r="T204" s="558"/>
      <c r="U204" s="572"/>
      <c r="V204" s="572"/>
    </row>
    <row r="205" spans="1:22" s="240" customFormat="1" ht="14.1" customHeight="1">
      <c r="A205" s="4"/>
      <c r="B205" s="304"/>
      <c r="C205" s="17"/>
      <c r="D205" s="572"/>
      <c r="E205" s="548">
        <v>1</v>
      </c>
      <c r="F205" s="572" t="s">
        <v>316</v>
      </c>
      <c r="G205" s="558"/>
      <c r="H205" s="558"/>
      <c r="I205" s="558"/>
      <c r="J205" s="558"/>
      <c r="K205" s="558"/>
      <c r="L205" s="558"/>
      <c r="M205" s="558"/>
      <c r="N205" s="558"/>
      <c r="O205" s="558"/>
      <c r="P205" s="558"/>
      <c r="Q205" s="548"/>
      <c r="R205" s="558"/>
      <c r="S205" s="558"/>
      <c r="T205" s="558"/>
      <c r="U205" s="572"/>
      <c r="V205" s="572"/>
    </row>
    <row r="206" spans="1:22" s="240" customFormat="1" ht="14.1" customHeight="1">
      <c r="A206" s="4"/>
      <c r="B206" s="304"/>
      <c r="C206" s="17"/>
      <c r="D206" s="572"/>
      <c r="E206" s="548">
        <v>2</v>
      </c>
      <c r="F206" s="572" t="s">
        <v>317</v>
      </c>
      <c r="G206" s="558"/>
      <c r="H206" s="558"/>
      <c r="I206" s="558"/>
      <c r="J206" s="558"/>
      <c r="K206" s="558"/>
      <c r="L206" s="558"/>
      <c r="M206" s="558"/>
      <c r="N206" s="558"/>
      <c r="O206" s="558"/>
      <c r="P206" s="558"/>
      <c r="Q206" s="548"/>
      <c r="R206" s="558"/>
      <c r="S206" s="558"/>
      <c r="T206" s="558"/>
      <c r="U206" s="572"/>
      <c r="V206" s="572"/>
    </row>
    <row r="207" spans="1:22" s="240" customFormat="1" ht="14.1" customHeight="1">
      <c r="A207" s="4"/>
      <c r="B207" s="304"/>
      <c r="C207" s="17"/>
      <c r="D207" s="572"/>
      <c r="E207" s="548">
        <v>3</v>
      </c>
      <c r="F207" s="572" t="s">
        <v>318</v>
      </c>
      <c r="G207" s="558"/>
      <c r="H207" s="558"/>
      <c r="I207" s="558"/>
      <c r="J207" s="558"/>
      <c r="K207" s="558"/>
      <c r="L207" s="558"/>
      <c r="M207" s="558"/>
      <c r="N207" s="558"/>
      <c r="O207" s="558"/>
      <c r="P207" s="558"/>
      <c r="Q207" s="548"/>
      <c r="R207" s="558"/>
      <c r="S207" s="558"/>
      <c r="T207" s="558"/>
      <c r="U207" s="572"/>
      <c r="V207" s="572"/>
    </row>
    <row r="208" spans="1:22" s="240" customFormat="1" ht="14.1" customHeight="1">
      <c r="A208" s="4"/>
      <c r="B208" s="304"/>
      <c r="C208" s="17"/>
      <c r="D208" s="572"/>
      <c r="E208" s="548">
        <v>4</v>
      </c>
      <c r="F208" s="572" t="s">
        <v>319</v>
      </c>
      <c r="G208" s="558"/>
      <c r="H208" s="558"/>
      <c r="I208" s="558"/>
      <c r="J208" s="558"/>
      <c r="K208" s="558"/>
      <c r="L208" s="558"/>
      <c r="M208" s="558"/>
      <c r="N208" s="558"/>
      <c r="O208" s="558"/>
      <c r="P208" s="558"/>
      <c r="Q208" s="558"/>
      <c r="R208" s="558"/>
      <c r="S208" s="558"/>
      <c r="T208" s="558"/>
      <c r="U208" s="572"/>
      <c r="V208" s="572"/>
    </row>
    <row r="209" spans="1:20" s="240" customFormat="1" ht="14.1" customHeight="1">
      <c r="A209" s="8"/>
      <c r="B209" s="304"/>
      <c r="C209" s="17"/>
      <c r="D209" s="572"/>
      <c r="E209" s="548">
        <v>5</v>
      </c>
      <c r="F209" s="572" t="s">
        <v>320</v>
      </c>
      <c r="G209" s="558"/>
      <c r="H209" s="558"/>
      <c r="I209" s="558"/>
      <c r="J209" s="558"/>
      <c r="K209" s="558"/>
      <c r="L209" s="558"/>
      <c r="M209" s="558"/>
      <c r="N209" s="558"/>
      <c r="O209" s="558"/>
      <c r="P209" s="558"/>
      <c r="Q209" s="558"/>
      <c r="R209" s="558"/>
      <c r="S209" s="558"/>
      <c r="T209" s="558"/>
    </row>
    <row r="210" spans="1:20" s="240" customFormat="1" ht="14.1" customHeight="1">
      <c r="A210" s="8"/>
      <c r="B210" s="304"/>
      <c r="C210" s="17"/>
      <c r="D210" s="558"/>
      <c r="E210" s="548"/>
      <c r="F210" s="558"/>
      <c r="G210" s="558"/>
      <c r="H210" s="558"/>
      <c r="I210" s="558"/>
      <c r="J210" s="558"/>
      <c r="K210" s="558"/>
      <c r="L210" s="558"/>
      <c r="M210" s="558"/>
      <c r="N210" s="558"/>
      <c r="O210" s="558"/>
      <c r="P210" s="558"/>
      <c r="Q210" s="558"/>
      <c r="R210" s="558"/>
      <c r="S210" s="558"/>
      <c r="T210" s="558"/>
    </row>
    <row r="211" spans="1:20" s="240" customFormat="1" ht="14.1" customHeight="1">
      <c r="A211" s="8"/>
      <c r="B211" s="494"/>
      <c r="C211" s="17">
        <f>C204+0.01</f>
        <v>5.2599999999999945</v>
      </c>
      <c r="D211" s="61" t="s">
        <v>405</v>
      </c>
      <c r="E211" s="548"/>
      <c r="F211" s="558"/>
      <c r="G211" s="558"/>
      <c r="H211" s="558"/>
      <c r="I211" s="558"/>
      <c r="J211" s="558"/>
      <c r="K211" s="558"/>
      <c r="L211" s="558"/>
      <c r="M211" s="558"/>
      <c r="N211" s="558"/>
      <c r="O211" s="558"/>
      <c r="P211" s="558"/>
      <c r="Q211" s="558"/>
      <c r="R211" s="558"/>
      <c r="S211" s="558"/>
      <c r="T211" s="558"/>
    </row>
    <row r="212" spans="1:20" s="240" customFormat="1" ht="14.1" customHeight="1">
      <c r="A212" s="8"/>
      <c r="B212" s="304"/>
      <c r="C212" s="17"/>
      <c r="D212" s="572"/>
      <c r="E212" s="548">
        <v>1</v>
      </c>
      <c r="F212" s="572" t="s">
        <v>329</v>
      </c>
      <c r="G212" s="558"/>
      <c r="H212" s="558"/>
      <c r="I212" s="558"/>
      <c r="J212" s="558"/>
      <c r="K212" s="558"/>
      <c r="L212" s="558"/>
      <c r="M212" s="558"/>
      <c r="N212" s="558"/>
      <c r="O212" s="558"/>
      <c r="P212" s="558"/>
      <c r="Q212" s="558"/>
      <c r="R212" s="558"/>
      <c r="S212" s="558"/>
      <c r="T212" s="558"/>
    </row>
    <row r="213" spans="1:20" s="240" customFormat="1" ht="14.1" customHeight="1">
      <c r="A213" s="8"/>
      <c r="B213" s="494"/>
      <c r="C213" s="17"/>
      <c r="D213" s="572"/>
      <c r="E213" s="117">
        <v>2</v>
      </c>
      <c r="F213" s="61" t="s">
        <v>330</v>
      </c>
      <c r="G213" s="558"/>
      <c r="H213" s="558"/>
      <c r="I213" s="558"/>
      <c r="J213" s="558"/>
      <c r="K213" s="558"/>
      <c r="L213" s="558"/>
      <c r="M213" s="558"/>
      <c r="N213" s="558"/>
      <c r="O213" s="558"/>
      <c r="P213" s="558"/>
      <c r="Q213" s="558"/>
      <c r="R213" s="558"/>
      <c r="S213" s="558"/>
      <c r="T213" s="558"/>
    </row>
    <row r="214" spans="1:20" s="240" customFormat="1" ht="14.1" customHeight="1">
      <c r="A214" s="8"/>
      <c r="B214" s="304"/>
      <c r="C214" s="17"/>
      <c r="D214" s="572"/>
      <c r="E214" s="548">
        <v>3</v>
      </c>
      <c r="F214" s="572" t="s">
        <v>331</v>
      </c>
      <c r="G214" s="558"/>
      <c r="H214" s="558"/>
      <c r="I214" s="558"/>
      <c r="J214" s="558"/>
      <c r="K214" s="558"/>
      <c r="L214" s="558"/>
      <c r="M214" s="558"/>
      <c r="N214" s="558"/>
      <c r="O214" s="558"/>
      <c r="P214" s="558"/>
      <c r="Q214" s="558"/>
      <c r="R214" s="558"/>
      <c r="S214" s="558"/>
      <c r="T214" s="558"/>
    </row>
    <row r="215" spans="1:20" s="240" customFormat="1" ht="14.1" customHeight="1">
      <c r="A215" s="8"/>
      <c r="B215" s="304"/>
      <c r="C215" s="17"/>
      <c r="D215" s="572"/>
      <c r="E215" s="548">
        <v>4</v>
      </c>
      <c r="F215" s="572" t="s">
        <v>332</v>
      </c>
      <c r="G215" s="558"/>
      <c r="H215" s="558"/>
      <c r="I215" s="558"/>
      <c r="J215" s="558"/>
      <c r="K215" s="558"/>
      <c r="L215" s="558"/>
      <c r="M215" s="558"/>
      <c r="N215" s="558"/>
      <c r="O215" s="558"/>
      <c r="P215" s="558"/>
      <c r="Q215" s="558"/>
      <c r="R215" s="558"/>
      <c r="S215" s="558"/>
      <c r="T215" s="558"/>
    </row>
    <row r="216" spans="1:20" s="240" customFormat="1" ht="14.1" customHeight="1">
      <c r="A216" s="8"/>
      <c r="B216" s="304"/>
      <c r="C216" s="17"/>
      <c r="D216" s="572"/>
      <c r="E216" s="548">
        <v>5</v>
      </c>
      <c r="F216" s="402" t="s">
        <v>333</v>
      </c>
      <c r="G216" s="405"/>
      <c r="H216" s="405"/>
      <c r="I216" s="405"/>
      <c r="J216" s="405"/>
      <c r="K216" s="405"/>
      <c r="L216" s="405"/>
      <c r="M216" s="405"/>
      <c r="N216" s="405"/>
      <c r="O216" s="558"/>
      <c r="P216" s="558"/>
      <c r="Q216" s="558"/>
      <c r="R216" s="558"/>
      <c r="S216" s="558"/>
      <c r="T216" s="558"/>
    </row>
    <row r="217" spans="1:20" s="240" customFormat="1" ht="14.1" customHeight="1">
      <c r="A217" s="8"/>
      <c r="B217" s="304"/>
      <c r="C217" s="17"/>
      <c r="D217" s="572"/>
      <c r="E217" s="548">
        <v>6</v>
      </c>
      <c r="F217" s="402" t="s">
        <v>334</v>
      </c>
      <c r="G217" s="405"/>
      <c r="H217" s="405"/>
      <c r="I217" s="405"/>
      <c r="J217" s="405"/>
      <c r="K217" s="405"/>
      <c r="L217" s="405"/>
      <c r="M217" s="405"/>
      <c r="N217" s="405"/>
      <c r="O217" s="558"/>
      <c r="P217" s="558"/>
      <c r="Q217" s="558"/>
      <c r="R217" s="558"/>
      <c r="S217" s="558"/>
      <c r="T217" s="558"/>
    </row>
    <row r="218" spans="1:20" s="240" customFormat="1" ht="14.1" customHeight="1">
      <c r="A218" s="4"/>
      <c r="B218" s="304"/>
      <c r="C218" s="17"/>
      <c r="D218" s="572"/>
      <c r="E218" s="548">
        <v>7</v>
      </c>
      <c r="F218" s="233" t="s">
        <v>335</v>
      </c>
      <c r="G218" s="158"/>
      <c r="H218" s="158"/>
      <c r="I218" s="158"/>
      <c r="J218" s="158"/>
      <c r="K218" s="158"/>
      <c r="L218" s="405"/>
      <c r="M218" s="405"/>
      <c r="N218" s="405"/>
      <c r="O218" s="558"/>
      <c r="P218" s="558"/>
      <c r="Q218" s="558"/>
      <c r="R218" s="558"/>
      <c r="S218" s="558"/>
      <c r="T218" s="558"/>
    </row>
    <row r="219" spans="1:20" s="240" customFormat="1" ht="14.1" customHeight="1">
      <c r="A219" s="4"/>
      <c r="B219" s="304"/>
      <c r="C219" s="17"/>
      <c r="D219" s="572"/>
      <c r="E219" s="548">
        <v>8</v>
      </c>
      <c r="F219" s="233" t="s">
        <v>336</v>
      </c>
      <c r="G219" s="158"/>
      <c r="H219" s="158"/>
      <c r="I219" s="158"/>
      <c r="J219" s="158"/>
      <c r="K219" s="158"/>
      <c r="L219" s="405"/>
      <c r="M219" s="405"/>
      <c r="N219" s="405"/>
      <c r="O219" s="558"/>
      <c r="P219" s="558"/>
      <c r="Q219" s="558"/>
      <c r="R219" s="558"/>
      <c r="S219" s="558"/>
      <c r="T219" s="558"/>
    </row>
    <row r="220" spans="1:20" s="240" customFormat="1" ht="14.1" customHeight="1">
      <c r="A220" s="4"/>
      <c r="B220" s="304"/>
      <c r="C220" s="17"/>
      <c r="D220" s="572"/>
      <c r="E220" s="548">
        <v>9</v>
      </c>
      <c r="F220" s="233" t="s">
        <v>337</v>
      </c>
      <c r="G220" s="158"/>
      <c r="H220" s="158"/>
      <c r="I220" s="158"/>
      <c r="J220" s="158"/>
      <c r="K220" s="158"/>
      <c r="L220" s="405"/>
      <c r="M220" s="405"/>
      <c r="N220" s="405"/>
      <c r="O220" s="558"/>
      <c r="P220" s="558"/>
      <c r="Q220" s="558"/>
      <c r="R220" s="558"/>
      <c r="S220" s="558"/>
      <c r="T220" s="558"/>
    </row>
    <row r="221" spans="1:20" s="240" customFormat="1" ht="14.1" customHeight="1">
      <c r="A221" s="4"/>
      <c r="B221" s="304"/>
      <c r="C221" s="17"/>
      <c r="D221" s="572"/>
      <c r="E221" s="548">
        <v>10</v>
      </c>
      <c r="F221" s="233" t="s">
        <v>338</v>
      </c>
      <c r="G221" s="158"/>
      <c r="H221" s="158"/>
      <c r="I221" s="158"/>
      <c r="J221" s="158"/>
      <c r="K221" s="158"/>
      <c r="L221" s="405"/>
      <c r="M221" s="405"/>
      <c r="N221" s="405"/>
      <c r="O221" s="558"/>
      <c r="P221" s="558"/>
      <c r="Q221" s="558"/>
      <c r="R221" s="558"/>
      <c r="S221" s="558"/>
      <c r="T221" s="558"/>
    </row>
    <row r="222" spans="1:20" s="240" customFormat="1" ht="14.1" customHeight="1">
      <c r="A222" s="4"/>
      <c r="B222" s="304"/>
      <c r="C222" s="17"/>
      <c r="D222" s="572"/>
      <c r="E222" s="548">
        <v>11</v>
      </c>
      <c r="F222" s="233" t="s">
        <v>339</v>
      </c>
      <c r="G222" s="158"/>
      <c r="H222" s="158"/>
      <c r="I222" s="158"/>
      <c r="J222" s="158"/>
      <c r="K222" s="158"/>
      <c r="L222" s="405"/>
      <c r="M222" s="405"/>
      <c r="N222" s="405"/>
      <c r="O222" s="558"/>
      <c r="P222" s="558"/>
      <c r="Q222" s="558"/>
      <c r="R222" s="558"/>
      <c r="S222" s="558"/>
      <c r="T222" s="558"/>
    </row>
    <row r="223" spans="1:20" s="240" customFormat="1" ht="14.1" customHeight="1">
      <c r="A223" s="4"/>
      <c r="B223" s="304"/>
      <c r="C223" s="17"/>
      <c r="D223" s="572"/>
      <c r="E223" s="548">
        <v>12</v>
      </c>
      <c r="F223" s="233" t="s">
        <v>340</v>
      </c>
      <c r="G223" s="158"/>
      <c r="H223" s="158"/>
      <c r="I223" s="158"/>
      <c r="J223" s="158"/>
      <c r="K223" s="158"/>
      <c r="L223" s="405"/>
      <c r="M223" s="405"/>
      <c r="N223" s="405"/>
      <c r="O223" s="558"/>
      <c r="P223" s="558"/>
      <c r="Q223" s="558"/>
      <c r="R223" s="558"/>
      <c r="S223" s="558"/>
      <c r="T223" s="558"/>
    </row>
    <row r="224" spans="1:20" s="240" customFormat="1" ht="14.1" customHeight="1">
      <c r="A224" s="4"/>
      <c r="B224" s="304"/>
      <c r="C224" s="17"/>
      <c r="D224" s="572"/>
      <c r="E224" s="548">
        <v>13</v>
      </c>
      <c r="F224" s="233" t="s">
        <v>341</v>
      </c>
      <c r="G224" s="158"/>
      <c r="H224" s="158"/>
      <c r="I224" s="158"/>
      <c r="J224" s="158"/>
      <c r="K224" s="158"/>
      <c r="L224" s="558"/>
      <c r="M224" s="558"/>
      <c r="N224" s="558"/>
      <c r="O224" s="558"/>
      <c r="P224" s="558"/>
      <c r="Q224" s="558"/>
      <c r="R224" s="558"/>
      <c r="S224" s="558"/>
      <c r="T224" s="558"/>
    </row>
    <row r="225" spans="1:27" s="240" customFormat="1" ht="14.1" customHeight="1">
      <c r="A225" s="4"/>
      <c r="B225" s="304"/>
      <c r="C225" s="17"/>
      <c r="D225" s="572"/>
      <c r="E225" s="548">
        <v>14</v>
      </c>
      <c r="F225" s="572" t="s">
        <v>342</v>
      </c>
      <c r="G225" s="558"/>
      <c r="H225" s="558"/>
      <c r="I225" s="558"/>
      <c r="J225" s="558"/>
      <c r="K225" s="558"/>
      <c r="L225" s="558"/>
      <c r="M225" s="558"/>
      <c r="N225" s="558"/>
      <c r="O225" s="558"/>
      <c r="P225" s="558"/>
      <c r="Q225" s="558"/>
      <c r="R225" s="558"/>
      <c r="S225" s="558"/>
      <c r="T225" s="558"/>
      <c r="U225" s="572"/>
      <c r="V225" s="572"/>
      <c r="W225" s="572"/>
      <c r="X225" s="572"/>
      <c r="Y225" s="572"/>
      <c r="Z225" s="572"/>
      <c r="AA225" s="572"/>
    </row>
    <row r="226" spans="1:27" s="240" customFormat="1" ht="14.1" customHeight="1">
      <c r="A226" s="4"/>
      <c r="B226" s="304"/>
      <c r="C226" s="17"/>
      <c r="D226" s="572"/>
      <c r="E226" s="548">
        <v>15</v>
      </c>
      <c r="F226" s="572" t="s">
        <v>343</v>
      </c>
      <c r="G226" s="558"/>
      <c r="H226" s="558"/>
      <c r="I226" s="558"/>
      <c r="J226" s="558"/>
      <c r="K226" s="558"/>
      <c r="L226" s="558"/>
      <c r="M226" s="558"/>
      <c r="N226" s="558"/>
      <c r="O226" s="558"/>
      <c r="P226" s="558"/>
      <c r="Q226" s="558"/>
      <c r="R226" s="558"/>
      <c r="S226" s="558"/>
      <c r="T226" s="558"/>
      <c r="U226" s="572"/>
      <c r="V226" s="572"/>
      <c r="W226" s="572"/>
      <c r="X226" s="572"/>
      <c r="Y226" s="572"/>
      <c r="Z226" s="572"/>
      <c r="AA226" s="572"/>
    </row>
    <row r="227" spans="1:27" s="240" customFormat="1" ht="14.1" customHeight="1">
      <c r="A227" s="4"/>
      <c r="B227" s="304"/>
      <c r="C227" s="17"/>
      <c r="D227" s="572"/>
      <c r="E227" s="548">
        <v>16</v>
      </c>
      <c r="F227" s="572" t="s">
        <v>344</v>
      </c>
      <c r="G227" s="558"/>
      <c r="H227" s="558"/>
      <c r="I227" s="558"/>
      <c r="J227" s="558"/>
      <c r="K227" s="558"/>
      <c r="L227" s="558"/>
      <c r="M227" s="558"/>
      <c r="N227" s="558"/>
      <c r="O227" s="558"/>
      <c r="P227" s="558"/>
      <c r="Q227" s="558"/>
      <c r="R227" s="558"/>
      <c r="S227" s="558"/>
      <c r="T227" s="558"/>
      <c r="U227" s="572"/>
      <c r="V227" s="572"/>
      <c r="W227" s="572"/>
      <c r="X227" s="572"/>
      <c r="Y227" s="572"/>
      <c r="Z227" s="572"/>
      <c r="AA227" s="572"/>
    </row>
    <row r="228" spans="1:27" s="240" customFormat="1" ht="14.1" customHeight="1">
      <c r="A228" s="4"/>
      <c r="B228" s="304"/>
      <c r="C228" s="17"/>
      <c r="D228" s="572"/>
      <c r="E228" s="548">
        <v>17</v>
      </c>
      <c r="F228" s="572" t="s">
        <v>345</v>
      </c>
      <c r="G228" s="558"/>
      <c r="H228" s="558"/>
      <c r="I228" s="558"/>
      <c r="J228" s="558"/>
      <c r="K228" s="558"/>
      <c r="L228" s="558"/>
      <c r="M228" s="558"/>
      <c r="N228" s="558"/>
      <c r="O228" s="558"/>
      <c r="P228" s="558"/>
      <c r="Q228" s="558"/>
      <c r="R228" s="558"/>
      <c r="S228" s="558"/>
      <c r="T228" s="558"/>
      <c r="U228" s="572"/>
      <c r="V228" s="572"/>
      <c r="W228" s="572"/>
      <c r="X228" s="572"/>
      <c r="Y228" s="572"/>
      <c r="Z228" s="572"/>
      <c r="AA228" s="572"/>
    </row>
    <row r="229" spans="1:27" s="240" customFormat="1" ht="14.1" customHeight="1">
      <c r="A229" s="4"/>
      <c r="B229" s="304"/>
      <c r="C229" s="17"/>
      <c r="D229" s="572"/>
      <c r="E229" s="548">
        <v>18</v>
      </c>
      <c r="F229" s="572" t="s">
        <v>346</v>
      </c>
      <c r="G229" s="558"/>
      <c r="H229" s="558"/>
      <c r="I229" s="558"/>
      <c r="J229" s="558"/>
      <c r="K229" s="558"/>
      <c r="L229" s="558"/>
      <c r="M229" s="558"/>
      <c r="N229" s="558"/>
      <c r="O229" s="558"/>
      <c r="P229" s="558"/>
      <c r="Q229" s="558"/>
      <c r="R229" s="558"/>
      <c r="S229" s="558"/>
      <c r="T229" s="558"/>
      <c r="U229" s="572"/>
      <c r="V229" s="572"/>
      <c r="W229" s="572"/>
      <c r="X229" s="572"/>
      <c r="Y229" s="572"/>
      <c r="Z229" s="572"/>
      <c r="AA229" s="572"/>
    </row>
    <row r="230" spans="1:27" s="240" customFormat="1" ht="14.1" customHeight="1">
      <c r="A230" s="4"/>
      <c r="B230" s="304"/>
      <c r="C230" s="17"/>
      <c r="D230" s="572"/>
      <c r="E230" s="548">
        <v>19</v>
      </c>
      <c r="F230" s="572" t="s">
        <v>347</v>
      </c>
      <c r="G230" s="558"/>
      <c r="H230" s="558"/>
      <c r="I230" s="558"/>
      <c r="J230" s="558"/>
      <c r="K230" s="558"/>
      <c r="L230" s="558"/>
      <c r="M230" s="558"/>
      <c r="N230" s="558"/>
      <c r="O230" s="558"/>
      <c r="P230" s="558"/>
      <c r="Q230" s="558"/>
      <c r="R230" s="558"/>
      <c r="S230" s="558"/>
      <c r="T230" s="558"/>
      <c r="U230" s="572"/>
      <c r="V230" s="572"/>
      <c r="W230" s="572"/>
      <c r="X230" s="572"/>
      <c r="Y230" s="572"/>
      <c r="Z230" s="572"/>
      <c r="AA230" s="572"/>
    </row>
    <row r="231" spans="1:27" s="240" customFormat="1" ht="14.1" customHeight="1">
      <c r="A231" s="4"/>
      <c r="B231" s="304"/>
      <c r="C231" s="17"/>
      <c r="D231" s="572"/>
      <c r="E231" s="548">
        <v>20</v>
      </c>
      <c r="F231" s="572" t="s">
        <v>348</v>
      </c>
      <c r="G231" s="558"/>
      <c r="H231" s="558"/>
      <c r="I231" s="558"/>
      <c r="J231" s="558"/>
      <c r="K231" s="558"/>
      <c r="L231" s="558"/>
      <c r="M231" s="558"/>
      <c r="N231" s="558"/>
      <c r="O231" s="558"/>
      <c r="P231" s="558"/>
      <c r="Q231" s="558"/>
      <c r="R231" s="558"/>
      <c r="S231" s="558"/>
      <c r="T231" s="558"/>
      <c r="U231" s="572"/>
      <c r="V231" s="572"/>
      <c r="W231" s="572"/>
      <c r="X231" s="572"/>
      <c r="Y231" s="572"/>
      <c r="Z231" s="572"/>
      <c r="AA231" s="572"/>
    </row>
    <row r="232" spans="1:27" s="240" customFormat="1" ht="14.1" customHeight="1">
      <c r="A232" s="4"/>
      <c r="B232" s="304"/>
      <c r="C232" s="17"/>
      <c r="D232" s="548"/>
      <c r="E232" s="305"/>
      <c r="F232" s="558"/>
      <c r="G232" s="558"/>
      <c r="H232" s="558"/>
      <c r="I232" s="558"/>
      <c r="J232" s="558"/>
      <c r="K232" s="558"/>
      <c r="L232" s="558"/>
      <c r="M232" s="558"/>
      <c r="N232" s="558"/>
      <c r="O232" s="558"/>
      <c r="P232" s="558"/>
      <c r="Q232" s="558"/>
      <c r="R232" s="558"/>
      <c r="S232" s="558"/>
      <c r="T232" s="558"/>
      <c r="U232" s="572"/>
      <c r="V232" s="572"/>
      <c r="W232" s="572"/>
      <c r="X232" s="572"/>
      <c r="Y232" s="572"/>
      <c r="Z232" s="572"/>
      <c r="AA232" s="572"/>
    </row>
    <row r="233" spans="1:27" s="240" customFormat="1" ht="14.1" customHeight="1">
      <c r="A233" s="633" t="s">
        <v>406</v>
      </c>
      <c r="B233" s="494"/>
      <c r="C233" s="17">
        <f>C211+0.01</f>
        <v>5.2699999999999942</v>
      </c>
      <c r="D233" s="572" t="s">
        <v>407</v>
      </c>
      <c r="E233" s="548"/>
      <c r="F233" s="558"/>
      <c r="G233" s="558"/>
      <c r="H233" s="558"/>
      <c r="I233" s="558"/>
      <c r="J233" s="558"/>
      <c r="K233" s="558"/>
      <c r="L233" s="558"/>
      <c r="M233" s="558"/>
      <c r="N233" s="558"/>
      <c r="O233" s="558"/>
      <c r="P233" s="558"/>
      <c r="Q233" s="558"/>
      <c r="R233" s="558"/>
      <c r="S233" s="558"/>
      <c r="T233" s="558"/>
      <c r="U233" s="558"/>
      <c r="V233" s="558"/>
      <c r="W233" s="558"/>
      <c r="X233" s="558"/>
      <c r="Y233" s="558"/>
      <c r="Z233" s="558"/>
      <c r="AA233" s="558"/>
    </row>
    <row r="234" spans="1:27" s="240" customFormat="1" ht="14.1" customHeight="1">
      <c r="A234" s="633"/>
      <c r="B234" s="304"/>
      <c r="C234" s="17"/>
      <c r="D234" s="61"/>
      <c r="E234" s="548">
        <v>1</v>
      </c>
      <c r="F234" s="635" t="s">
        <v>354</v>
      </c>
      <c r="G234" s="635"/>
      <c r="H234" s="635"/>
      <c r="I234" s="635"/>
      <c r="J234" s="635"/>
      <c r="K234" s="635"/>
      <c r="L234" s="635"/>
      <c r="M234" s="635"/>
      <c r="N234" s="635"/>
      <c r="O234" s="635"/>
      <c r="P234" s="635"/>
      <c r="Q234" s="558"/>
      <c r="R234" s="558"/>
      <c r="S234" s="572"/>
      <c r="T234" s="558"/>
      <c r="U234" s="558"/>
      <c r="V234" s="558"/>
      <c r="W234" s="558"/>
      <c r="X234" s="558"/>
      <c r="Y234" s="558"/>
      <c r="Z234" s="558"/>
      <c r="AA234" s="558"/>
    </row>
    <row r="235" spans="1:27" s="240" customFormat="1" ht="14.1" customHeight="1">
      <c r="A235" s="633"/>
      <c r="B235" s="304"/>
      <c r="C235" s="17"/>
      <c r="D235" s="61"/>
      <c r="E235" s="548">
        <f>E234+1</f>
        <v>2</v>
      </c>
      <c r="F235" s="635" t="s">
        <v>408</v>
      </c>
      <c r="G235" s="635"/>
      <c r="H235" s="635"/>
      <c r="I235" s="635"/>
      <c r="J235" s="635"/>
      <c r="K235" s="635"/>
      <c r="L235" s="635"/>
      <c r="M235" s="635"/>
      <c r="N235" s="635"/>
      <c r="O235" s="635"/>
      <c r="P235" s="635"/>
      <c r="Q235" s="635"/>
      <c r="R235" s="635"/>
      <c r="S235" s="572"/>
      <c r="T235" s="558"/>
      <c r="U235" s="558"/>
      <c r="V235" s="558"/>
      <c r="W235" s="558"/>
      <c r="X235" s="558"/>
      <c r="Y235" s="558"/>
      <c r="Z235" s="558"/>
      <c r="AA235" s="558"/>
    </row>
    <row r="236" spans="1:27" s="240" customFormat="1" ht="14.1" customHeight="1">
      <c r="A236" s="633" t="s">
        <v>409</v>
      </c>
      <c r="B236" s="304"/>
      <c r="C236" s="17"/>
      <c r="D236" s="61"/>
      <c r="E236" s="548">
        <f t="shared" ref="E236:E250" si="0">E235+1</f>
        <v>3</v>
      </c>
      <c r="F236" s="635" t="s">
        <v>358</v>
      </c>
      <c r="G236" s="635"/>
      <c r="H236" s="635"/>
      <c r="I236" s="635"/>
      <c r="J236" s="635"/>
      <c r="K236" s="635"/>
      <c r="L236" s="635"/>
      <c r="M236" s="558"/>
      <c r="N236" s="558"/>
      <c r="O236" s="558"/>
      <c r="P236" s="558"/>
      <c r="Q236" s="558"/>
      <c r="R236" s="558"/>
      <c r="S236" s="572"/>
      <c r="T236" s="558"/>
      <c r="U236" s="558"/>
      <c r="V236" s="558"/>
      <c r="W236" s="558"/>
      <c r="X236" s="558"/>
      <c r="Y236" s="558"/>
      <c r="Z236" s="558"/>
      <c r="AA236" s="558"/>
    </row>
    <row r="237" spans="1:27" s="240" customFormat="1" ht="14.1" customHeight="1">
      <c r="A237" s="633"/>
      <c r="B237" s="304"/>
      <c r="C237" s="17"/>
      <c r="D237" s="61"/>
      <c r="E237" s="548">
        <f t="shared" si="0"/>
        <v>4</v>
      </c>
      <c r="F237" s="635" t="s">
        <v>359</v>
      </c>
      <c r="G237" s="635"/>
      <c r="H237" s="635"/>
      <c r="I237" s="635"/>
      <c r="J237" s="635"/>
      <c r="K237" s="635"/>
      <c r="L237" s="635"/>
      <c r="M237" s="635"/>
      <c r="N237" s="635"/>
      <c r="O237" s="558"/>
      <c r="P237" s="558"/>
      <c r="Q237" s="558"/>
      <c r="R237" s="558"/>
      <c r="S237" s="572"/>
      <c r="T237" s="558"/>
      <c r="U237" s="558"/>
      <c r="V237" s="558"/>
      <c r="W237" s="558"/>
      <c r="X237" s="558"/>
      <c r="Y237" s="558"/>
      <c r="Z237" s="558"/>
      <c r="AA237" s="558"/>
    </row>
    <row r="238" spans="1:27" s="240" customFormat="1" ht="14.1" customHeight="1">
      <c r="A238" s="633"/>
      <c r="B238" s="304"/>
      <c r="C238" s="17"/>
      <c r="D238" s="61"/>
      <c r="E238" s="548">
        <f t="shared" si="0"/>
        <v>5</v>
      </c>
      <c r="F238" s="635" t="s">
        <v>362</v>
      </c>
      <c r="G238" s="635"/>
      <c r="H238" s="635"/>
      <c r="I238" s="635"/>
      <c r="J238" s="635"/>
      <c r="K238" s="635"/>
      <c r="L238" s="558"/>
      <c r="M238" s="558"/>
      <c r="N238" s="558"/>
      <c r="O238" s="558"/>
      <c r="P238" s="558"/>
      <c r="Q238" s="558"/>
      <c r="R238" s="558"/>
      <c r="S238" s="572"/>
      <c r="T238" s="558"/>
      <c r="U238" s="558"/>
      <c r="V238" s="558"/>
      <c r="W238" s="558"/>
      <c r="X238" s="558"/>
      <c r="Y238" s="558"/>
      <c r="Z238" s="558"/>
      <c r="AA238" s="558"/>
    </row>
    <row r="239" spans="1:27" s="240" customFormat="1" ht="14.1" customHeight="1">
      <c r="A239" s="633"/>
      <c r="B239" s="304"/>
      <c r="C239" s="17"/>
      <c r="D239" s="61"/>
      <c r="E239" s="548">
        <f t="shared" si="0"/>
        <v>6</v>
      </c>
      <c r="F239" s="572" t="s">
        <v>363</v>
      </c>
      <c r="G239" s="558"/>
      <c r="H239" s="558"/>
      <c r="I239" s="558"/>
      <c r="J239" s="558"/>
      <c r="K239" s="558"/>
      <c r="L239" s="558"/>
      <c r="M239" s="558"/>
      <c r="N239" s="558"/>
      <c r="O239" s="558"/>
      <c r="P239" s="558"/>
      <c r="Q239" s="558"/>
      <c r="R239" s="558"/>
      <c r="S239" s="572"/>
      <c r="T239" s="558"/>
      <c r="U239" s="558"/>
      <c r="V239" s="558"/>
      <c r="W239" s="558"/>
      <c r="X239" s="558"/>
      <c r="Y239" s="558"/>
      <c r="Z239" s="558"/>
      <c r="AA239" s="558"/>
    </row>
    <row r="240" spans="1:27" s="240" customFormat="1" ht="14.1" customHeight="1">
      <c r="A240" s="633"/>
      <c r="B240" s="494"/>
      <c r="C240" s="17"/>
      <c r="D240" s="61"/>
      <c r="E240" s="117">
        <f t="shared" si="0"/>
        <v>7</v>
      </c>
      <c r="F240" s="61" t="s">
        <v>364</v>
      </c>
      <c r="G240" s="543"/>
      <c r="H240" s="543"/>
      <c r="I240" s="543"/>
      <c r="J240" s="543"/>
      <c r="K240" s="543"/>
      <c r="L240" s="543"/>
      <c r="M240" s="543"/>
      <c r="N240" s="543"/>
      <c r="O240" s="543"/>
      <c r="P240" s="543"/>
      <c r="Q240" s="543"/>
      <c r="R240" s="558"/>
      <c r="S240" s="572"/>
      <c r="T240" s="558"/>
      <c r="U240" s="558"/>
      <c r="V240" s="558"/>
      <c r="W240" s="558"/>
      <c r="X240" s="558"/>
      <c r="Y240" s="558"/>
      <c r="Z240" s="558"/>
      <c r="AA240" s="558"/>
    </row>
    <row r="241" spans="1:29" s="240" customFormat="1" ht="14.1" customHeight="1">
      <c r="A241" s="633"/>
      <c r="B241" s="304"/>
      <c r="C241" s="17"/>
      <c r="D241" s="61"/>
      <c r="E241" s="548">
        <f t="shared" si="0"/>
        <v>8</v>
      </c>
      <c r="F241" s="635" t="s">
        <v>365</v>
      </c>
      <c r="G241" s="635"/>
      <c r="H241" s="635"/>
      <c r="I241" s="635"/>
      <c r="J241" s="635"/>
      <c r="K241" s="635"/>
      <c r="L241" s="635"/>
      <c r="M241" s="635"/>
      <c r="N241" s="635"/>
      <c r="O241" s="558"/>
      <c r="P241" s="558"/>
      <c r="Q241" s="558"/>
      <c r="R241" s="558"/>
      <c r="S241" s="572"/>
      <c r="T241" s="558"/>
      <c r="U241" s="558"/>
      <c r="V241" s="558"/>
      <c r="W241" s="558"/>
      <c r="X241" s="558"/>
      <c r="Y241" s="558"/>
      <c r="Z241" s="558"/>
      <c r="AA241" s="558"/>
      <c r="AB241" s="572"/>
      <c r="AC241" s="572"/>
    </row>
    <row r="242" spans="1:29" s="240" customFormat="1" ht="14.1" customHeight="1">
      <c r="A242" s="633"/>
      <c r="B242" s="304"/>
      <c r="C242" s="17"/>
      <c r="D242" s="61"/>
      <c r="E242" s="548">
        <f t="shared" si="0"/>
        <v>9</v>
      </c>
      <c r="F242" s="572" t="s">
        <v>366</v>
      </c>
      <c r="G242" s="190"/>
      <c r="H242" s="190"/>
      <c r="I242" s="190"/>
      <c r="J242" s="558"/>
      <c r="K242" s="558"/>
      <c r="L242" s="558"/>
      <c r="M242" s="558"/>
      <c r="N242" s="558"/>
      <c r="O242" s="558"/>
      <c r="P242" s="558"/>
      <c r="Q242" s="558"/>
      <c r="R242" s="558"/>
      <c r="S242" s="572"/>
      <c r="T242" s="558"/>
      <c r="U242" s="558"/>
      <c r="V242" s="558"/>
      <c r="W242" s="558"/>
      <c r="X242" s="558"/>
      <c r="Y242" s="558"/>
      <c r="Z242" s="558"/>
      <c r="AA242" s="558"/>
      <c r="AB242" s="572"/>
      <c r="AC242" s="572"/>
    </row>
    <row r="243" spans="1:29" s="240" customFormat="1" ht="14.1" customHeight="1">
      <c r="A243" s="633"/>
      <c r="B243" s="494"/>
      <c r="C243" s="17"/>
      <c r="D243" s="61"/>
      <c r="E243" s="548">
        <f t="shared" si="0"/>
        <v>10</v>
      </c>
      <c r="F243" s="192" t="s">
        <v>410</v>
      </c>
      <c r="G243" s="220"/>
      <c r="H243" s="220"/>
      <c r="I243" s="220"/>
      <c r="J243" s="220"/>
      <c r="K243" s="220"/>
      <c r="L243" s="220"/>
      <c r="M243" s="563"/>
      <c r="N243" s="563"/>
      <c r="O243" s="563"/>
      <c r="P243" s="563"/>
      <c r="Q243" s="563"/>
      <c r="R243" s="563"/>
      <c r="S243" s="572"/>
      <c r="T243" s="558"/>
      <c r="U243" s="558"/>
      <c r="V243" s="558"/>
      <c r="W243" s="558"/>
      <c r="X243" s="558"/>
      <c r="Y243" s="558"/>
      <c r="Z243" s="558"/>
      <c r="AA243" s="558"/>
      <c r="AB243" s="572"/>
      <c r="AC243" s="572"/>
    </row>
    <row r="244" spans="1:29" s="240" customFormat="1" ht="14.1" customHeight="1">
      <c r="A244" s="633"/>
      <c r="B244" s="494"/>
      <c r="C244" s="17"/>
      <c r="D244" s="61"/>
      <c r="E244" s="548">
        <f t="shared" si="0"/>
        <v>11</v>
      </c>
      <c r="F244" s="61" t="s">
        <v>369</v>
      </c>
      <c r="G244" s="245"/>
      <c r="H244" s="245"/>
      <c r="I244" s="245"/>
      <c r="J244" s="245"/>
      <c r="K244" s="245"/>
      <c r="L244" s="245"/>
      <c r="M244" s="245"/>
      <c r="N244" s="245"/>
      <c r="O244" s="245"/>
      <c r="P244" s="245"/>
      <c r="Q244" s="245"/>
      <c r="R244" s="563"/>
      <c r="S244" s="572"/>
      <c r="T244" s="558"/>
      <c r="U244" s="558"/>
      <c r="V244" s="558"/>
      <c r="W244" s="558"/>
      <c r="X244" s="558"/>
      <c r="Y244" s="558"/>
      <c r="Z244" s="558"/>
      <c r="AA244" s="558"/>
      <c r="AB244" s="558"/>
      <c r="AC244" s="558"/>
    </row>
    <row r="245" spans="1:29" s="240" customFormat="1" ht="14.1" customHeight="1">
      <c r="A245" s="633"/>
      <c r="B245" s="304"/>
      <c r="C245" s="17"/>
      <c r="D245" s="61"/>
      <c r="E245" s="548">
        <f t="shared" si="0"/>
        <v>12</v>
      </c>
      <c r="F245" s="563" t="s">
        <v>371</v>
      </c>
      <c r="G245" s="563"/>
      <c r="H245" s="563"/>
      <c r="I245" s="563"/>
      <c r="J245" s="563"/>
      <c r="K245" s="563"/>
      <c r="L245" s="563"/>
      <c r="M245" s="563"/>
      <c r="N245" s="563"/>
      <c r="O245" s="563"/>
      <c r="P245" s="563"/>
      <c r="Q245" s="563"/>
      <c r="R245" s="563"/>
      <c r="S245" s="572"/>
      <c r="T245" s="558"/>
      <c r="U245" s="558"/>
      <c r="V245" s="558"/>
      <c r="W245" s="558"/>
      <c r="X245" s="558"/>
      <c r="Y245" s="558"/>
      <c r="Z245" s="558"/>
      <c r="AA245" s="558"/>
      <c r="AB245" s="572"/>
      <c r="AC245" s="572"/>
    </row>
    <row r="246" spans="1:29" s="240" customFormat="1" ht="14.1" customHeight="1">
      <c r="A246" s="633"/>
      <c r="B246" s="304"/>
      <c r="C246" s="17"/>
      <c r="D246" s="61"/>
      <c r="E246" s="548">
        <f t="shared" si="0"/>
        <v>13</v>
      </c>
      <c r="F246" s="563" t="s">
        <v>411</v>
      </c>
      <c r="G246" s="563"/>
      <c r="H246" s="563"/>
      <c r="I246" s="563"/>
      <c r="J246" s="563"/>
      <c r="K246" s="563"/>
      <c r="L246" s="563"/>
      <c r="M246" s="563"/>
      <c r="N246" s="563"/>
      <c r="O246" s="563"/>
      <c r="P246" s="563"/>
      <c r="Q246" s="563"/>
      <c r="R246" s="563"/>
      <c r="S246" s="572"/>
      <c r="T246" s="558"/>
      <c r="U246" s="558"/>
      <c r="V246" s="558"/>
      <c r="W246" s="558"/>
      <c r="X246" s="558"/>
      <c r="Y246" s="558"/>
      <c r="Z246" s="558"/>
      <c r="AA246" s="558"/>
      <c r="AB246" s="572"/>
      <c r="AC246" s="572"/>
    </row>
    <row r="247" spans="1:29" s="240" customFormat="1" ht="14.1" customHeight="1">
      <c r="A247" s="633"/>
      <c r="B247" s="494"/>
      <c r="C247" s="17"/>
      <c r="D247" s="61"/>
      <c r="E247" s="548">
        <f t="shared" si="0"/>
        <v>14</v>
      </c>
      <c r="F247" s="61" t="s">
        <v>412</v>
      </c>
      <c r="G247" s="320"/>
      <c r="H247" s="572"/>
      <c r="I247" s="94"/>
      <c r="J247" s="94"/>
      <c r="K247" s="94"/>
      <c r="L247" s="94"/>
      <c r="M247" s="94"/>
      <c r="N247" s="94"/>
      <c r="O247" s="572"/>
      <c r="P247" s="572"/>
      <c r="Q247" s="572"/>
      <c r="R247" s="572"/>
      <c r="S247" s="572"/>
      <c r="T247" s="558"/>
      <c r="U247" s="558"/>
      <c r="V247" s="558"/>
      <c r="W247" s="558"/>
      <c r="X247" s="558"/>
      <c r="Y247" s="558"/>
      <c r="Z247" s="558"/>
      <c r="AA247" s="558"/>
      <c r="AB247" s="572"/>
      <c r="AC247" s="572"/>
    </row>
    <row r="248" spans="1:29" s="240" customFormat="1" ht="14.1" customHeight="1">
      <c r="A248" s="633"/>
      <c r="B248" s="304"/>
      <c r="C248" s="17"/>
      <c r="D248" s="61"/>
      <c r="E248" s="548">
        <f t="shared" si="0"/>
        <v>15</v>
      </c>
      <c r="F248" s="572" t="s">
        <v>413</v>
      </c>
      <c r="G248" s="548"/>
      <c r="H248" s="548"/>
      <c r="I248" s="572"/>
      <c r="J248" s="572"/>
      <c r="K248" s="572"/>
      <c r="L248" s="572"/>
      <c r="M248" s="572"/>
      <c r="N248" s="572"/>
      <c r="O248" s="572"/>
      <c r="P248" s="572"/>
      <c r="Q248" s="572"/>
      <c r="R248" s="572"/>
      <c r="S248" s="572"/>
      <c r="T248" s="558"/>
      <c r="U248" s="558"/>
      <c r="V248" s="558"/>
      <c r="W248" s="558"/>
      <c r="X248" s="558"/>
      <c r="Y248" s="558"/>
      <c r="Z248" s="558"/>
      <c r="AA248" s="558"/>
      <c r="AB248" s="572"/>
      <c r="AC248" s="572"/>
    </row>
    <row r="249" spans="1:29" s="240" customFormat="1" ht="14.1" customHeight="1">
      <c r="A249" s="633"/>
      <c r="B249" s="304"/>
      <c r="C249" s="17"/>
      <c r="D249" s="61"/>
      <c r="E249" s="548">
        <f t="shared" si="0"/>
        <v>16</v>
      </c>
      <c r="F249" s="572" t="s">
        <v>414</v>
      </c>
      <c r="G249" s="548"/>
      <c r="H249" s="548"/>
      <c r="I249" s="572"/>
      <c r="J249" s="572"/>
      <c r="K249" s="572"/>
      <c r="L249" s="572"/>
      <c r="M249" s="572"/>
      <c r="N249" s="572"/>
      <c r="O249" s="572"/>
      <c r="P249" s="572"/>
      <c r="Q249" s="572"/>
      <c r="R249" s="572"/>
      <c r="S249" s="572"/>
      <c r="T249" s="558"/>
      <c r="U249" s="558"/>
      <c r="V249" s="558"/>
      <c r="W249" s="558"/>
      <c r="X249" s="558"/>
      <c r="Y249" s="558"/>
      <c r="Z249" s="558"/>
      <c r="AA249" s="558"/>
      <c r="AB249" s="572"/>
      <c r="AC249" s="572"/>
    </row>
    <row r="250" spans="1:29" s="240" customFormat="1" ht="14.1" customHeight="1">
      <c r="A250" s="633"/>
      <c r="B250" s="304"/>
      <c r="C250" s="17"/>
      <c r="D250" s="61"/>
      <c r="E250" s="548">
        <f t="shared" si="0"/>
        <v>17</v>
      </c>
      <c r="F250" s="572" t="s">
        <v>415</v>
      </c>
      <c r="G250" s="548"/>
      <c r="H250" s="548"/>
      <c r="I250" s="572"/>
      <c r="J250" s="572"/>
      <c r="K250" s="572"/>
      <c r="L250" s="572"/>
      <c r="M250" s="572"/>
      <c r="N250" s="572"/>
      <c r="O250" s="572"/>
      <c r="P250" s="572"/>
      <c r="Q250" s="572"/>
      <c r="R250" s="572"/>
      <c r="S250" s="572"/>
      <c r="T250" s="558"/>
      <c r="U250" s="558"/>
      <c r="V250" s="558"/>
      <c r="W250" s="558"/>
      <c r="X250" s="558"/>
      <c r="Y250" s="558"/>
      <c r="Z250" s="558"/>
      <c r="AA250" s="558"/>
      <c r="AB250" s="572"/>
      <c r="AC250" s="572"/>
    </row>
    <row r="251" spans="1:29" s="240" customFormat="1" ht="14.1" customHeight="1">
      <c r="A251" s="633"/>
      <c r="B251" s="494"/>
      <c r="C251" s="17"/>
      <c r="D251" s="61"/>
      <c r="E251" s="548">
        <v>18</v>
      </c>
      <c r="F251" s="61" t="s">
        <v>416</v>
      </c>
      <c r="G251" s="548"/>
      <c r="H251" s="548"/>
      <c r="I251" s="572"/>
      <c r="J251" s="572"/>
      <c r="K251" s="572"/>
      <c r="L251" s="572"/>
      <c r="M251" s="572"/>
      <c r="N251" s="572"/>
      <c r="O251" s="572"/>
      <c r="P251" s="572"/>
      <c r="Q251" s="572"/>
      <c r="R251" s="572"/>
      <c r="S251" s="572"/>
      <c r="T251" s="558"/>
      <c r="U251" s="558"/>
      <c r="V251" s="558"/>
      <c r="W251" s="558"/>
      <c r="X251" s="558"/>
      <c r="Y251" s="558"/>
      <c r="Z251" s="558"/>
      <c r="AA251" s="558"/>
      <c r="AB251" s="572"/>
      <c r="AC251" s="572"/>
    </row>
    <row r="252" spans="1:29" s="240" customFormat="1" ht="14.1" customHeight="1">
      <c r="A252" s="633"/>
      <c r="B252" s="494"/>
      <c r="C252" s="17"/>
      <c r="D252" s="61"/>
      <c r="E252" s="548">
        <v>19</v>
      </c>
      <c r="F252" s="61" t="s">
        <v>417</v>
      </c>
      <c r="G252" s="548"/>
      <c r="H252" s="548"/>
      <c r="I252" s="572"/>
      <c r="J252" s="572"/>
      <c r="K252" s="572"/>
      <c r="L252" s="572"/>
      <c r="M252" s="572"/>
      <c r="N252" s="572"/>
      <c r="O252" s="572"/>
      <c r="P252" s="572"/>
      <c r="Q252" s="572"/>
      <c r="R252" s="572"/>
      <c r="S252" s="572"/>
      <c r="T252" s="558"/>
      <c r="U252" s="558"/>
      <c r="V252" s="558"/>
      <c r="W252" s="558"/>
      <c r="X252" s="558"/>
      <c r="Y252" s="558"/>
      <c r="Z252" s="558"/>
      <c r="AA252" s="558"/>
      <c r="AB252" s="572"/>
      <c r="AC252" s="572"/>
    </row>
    <row r="253" spans="1:29" s="240" customFormat="1" ht="14.1" customHeight="1">
      <c r="A253" s="633"/>
      <c r="B253" s="304"/>
      <c r="C253" s="17"/>
      <c r="D253" s="61"/>
      <c r="E253" s="548">
        <v>97</v>
      </c>
      <c r="F253" s="572" t="s">
        <v>117</v>
      </c>
      <c r="G253" s="572"/>
      <c r="H253" s="572"/>
      <c r="I253" s="572"/>
      <c r="J253" s="572"/>
      <c r="K253" s="572"/>
      <c r="L253" s="572"/>
      <c r="M253" s="572"/>
      <c r="N253" s="572"/>
      <c r="O253" s="572"/>
      <c r="P253" s="572"/>
      <c r="Q253" s="572"/>
      <c r="R253" s="572"/>
      <c r="S253" s="572"/>
      <c r="T253" s="558"/>
      <c r="U253" s="558"/>
      <c r="V253" s="558"/>
      <c r="W253" s="558"/>
      <c r="X253" s="558"/>
      <c r="Y253" s="558"/>
      <c r="Z253" s="558"/>
      <c r="AA253" s="558"/>
      <c r="AB253" s="572"/>
      <c r="AC253" s="572"/>
    </row>
    <row r="254" spans="1:29" s="240" customFormat="1" ht="14.1" customHeight="1">
      <c r="A254" s="633"/>
      <c r="B254" s="304"/>
      <c r="C254" s="17"/>
      <c r="D254" s="61"/>
      <c r="E254" s="553" t="s">
        <v>396</v>
      </c>
      <c r="F254" s="553"/>
      <c r="G254" s="553"/>
      <c r="H254" s="553"/>
      <c r="I254" s="553"/>
      <c r="J254" s="553"/>
      <c r="K254" s="553"/>
      <c r="L254" s="553"/>
      <c r="M254" s="558"/>
      <c r="N254" s="572"/>
      <c r="O254" s="572"/>
      <c r="P254" s="572"/>
      <c r="Q254" s="572"/>
      <c r="R254" s="572"/>
      <c r="S254" s="572"/>
      <c r="T254" s="558"/>
      <c r="U254" s="558"/>
      <c r="V254" s="558"/>
      <c r="W254" s="558"/>
      <c r="X254" s="558"/>
      <c r="Y254" s="558"/>
      <c r="Z254" s="558"/>
      <c r="AA254" s="558"/>
      <c r="AB254" s="572"/>
      <c r="AC254" s="572"/>
    </row>
    <row r="255" spans="1:29" s="240" customFormat="1" ht="14.1" customHeight="1">
      <c r="A255" s="4"/>
      <c r="B255" s="304"/>
      <c r="C255" s="17"/>
      <c r="D255" s="61"/>
      <c r="E255" s="548"/>
      <c r="F255" s="544"/>
      <c r="G255" s="544"/>
      <c r="H255" s="544"/>
      <c r="I255" s="544"/>
      <c r="J255" s="544"/>
      <c r="K255" s="558"/>
      <c r="L255" s="558"/>
      <c r="M255" s="558"/>
      <c r="N255" s="558"/>
      <c r="O255" s="558"/>
      <c r="P255" s="558"/>
      <c r="Q255" s="558"/>
      <c r="R255" s="558"/>
      <c r="S255" s="572"/>
      <c r="T255" s="558"/>
      <c r="U255" s="558"/>
      <c r="V255" s="558"/>
      <c r="W255" s="558"/>
      <c r="X255" s="558"/>
      <c r="Y255" s="558"/>
      <c r="Z255" s="558"/>
      <c r="AA255" s="558"/>
      <c r="AB255" s="572"/>
      <c r="AC255" s="572"/>
    </row>
    <row r="256" spans="1:29" s="240" customFormat="1" ht="14.1" customHeight="1">
      <c r="A256" s="4"/>
      <c r="B256" s="572"/>
      <c r="C256" s="17">
        <f>C233+0.01</f>
        <v>5.279999999999994</v>
      </c>
      <c r="D256" s="572" t="s">
        <v>418</v>
      </c>
      <c r="E256" s="548"/>
      <c r="F256" s="558"/>
      <c r="G256" s="558"/>
      <c r="H256" s="558"/>
      <c r="I256" s="558"/>
      <c r="J256" s="558"/>
      <c r="K256" s="558"/>
      <c r="L256" s="558"/>
      <c r="M256" s="558"/>
      <c r="N256" s="558"/>
      <c r="O256" s="558"/>
      <c r="P256" s="558"/>
      <c r="Q256" s="558"/>
      <c r="R256" s="558"/>
      <c r="S256" s="572"/>
      <c r="T256" s="558"/>
      <c r="U256" s="572"/>
      <c r="V256" s="572"/>
      <c r="W256" s="572"/>
      <c r="X256" s="572"/>
      <c r="Y256" s="572"/>
      <c r="Z256" s="572"/>
      <c r="AA256" s="572"/>
      <c r="AB256" s="572"/>
      <c r="AC256" s="572"/>
    </row>
    <row r="257" spans="1:20" s="240" customFormat="1" ht="14.1" customHeight="1">
      <c r="A257" s="4"/>
      <c r="B257" s="304"/>
      <c r="C257" s="61"/>
      <c r="D257" s="61"/>
      <c r="E257" s="548">
        <v>1</v>
      </c>
      <c r="F257" s="563" t="s">
        <v>419</v>
      </c>
      <c r="G257" s="563"/>
      <c r="H257" s="563"/>
      <c r="I257" s="563"/>
      <c r="J257" s="563"/>
      <c r="K257" s="563"/>
      <c r="L257" s="563"/>
      <c r="M257" s="563"/>
      <c r="N257" s="563"/>
      <c r="O257" s="563"/>
      <c r="P257" s="563"/>
      <c r="Q257" s="563"/>
      <c r="R257" s="563"/>
      <c r="S257" s="563"/>
      <c r="T257" s="563"/>
    </row>
    <row r="258" spans="1:20" s="240" customFormat="1" ht="14.1" customHeight="1">
      <c r="A258" s="4"/>
      <c r="B258" s="304"/>
      <c r="C258" s="61"/>
      <c r="D258" s="61"/>
      <c r="E258" s="548">
        <v>2</v>
      </c>
      <c r="F258" s="563" t="s">
        <v>420</v>
      </c>
      <c r="G258" s="563"/>
      <c r="H258" s="563"/>
      <c r="I258" s="563"/>
      <c r="J258" s="563"/>
      <c r="K258" s="563"/>
      <c r="L258" s="563"/>
      <c r="M258" s="563"/>
      <c r="N258" s="563"/>
      <c r="O258" s="563"/>
      <c r="P258" s="563"/>
      <c r="Q258" s="563"/>
      <c r="R258" s="563"/>
      <c r="S258" s="563"/>
      <c r="T258" s="563"/>
    </row>
    <row r="259" spans="1:20" s="240" customFormat="1" ht="14.1" customHeight="1">
      <c r="A259" s="4"/>
      <c r="B259" s="304"/>
      <c r="C259" s="61"/>
      <c r="D259" s="61"/>
      <c r="E259" s="548">
        <v>3</v>
      </c>
      <c r="F259" s="563" t="s">
        <v>421</v>
      </c>
      <c r="G259" s="563"/>
      <c r="H259" s="563"/>
      <c r="I259" s="563"/>
      <c r="J259" s="563"/>
      <c r="K259" s="563"/>
      <c r="L259" s="563"/>
      <c r="M259" s="563"/>
      <c r="N259" s="563"/>
      <c r="O259" s="563"/>
      <c r="P259" s="563"/>
      <c r="Q259" s="563"/>
      <c r="R259" s="563"/>
      <c r="S259" s="563"/>
      <c r="T259" s="563"/>
    </row>
    <row r="260" spans="1:20" s="240" customFormat="1" ht="14.1" customHeight="1">
      <c r="A260" s="4"/>
      <c r="B260" s="304"/>
      <c r="C260" s="61"/>
      <c r="D260" s="61"/>
      <c r="E260" s="548">
        <v>4</v>
      </c>
      <c r="F260" s="563" t="s">
        <v>422</v>
      </c>
      <c r="G260" s="563"/>
      <c r="H260" s="563"/>
      <c r="I260" s="563"/>
      <c r="J260" s="563"/>
      <c r="K260" s="563"/>
      <c r="L260" s="563"/>
      <c r="M260" s="563"/>
      <c r="N260" s="563"/>
      <c r="O260" s="563"/>
      <c r="P260" s="563"/>
      <c r="Q260" s="563"/>
      <c r="R260" s="563"/>
      <c r="S260" s="563"/>
      <c r="T260" s="563"/>
    </row>
    <row r="261" spans="1:20" s="240" customFormat="1" ht="14.1" customHeight="1">
      <c r="A261" s="4"/>
      <c r="B261" s="304"/>
      <c r="C261" s="61"/>
      <c r="D261" s="61"/>
      <c r="E261" s="548">
        <v>5</v>
      </c>
      <c r="F261" s="563" t="s">
        <v>423</v>
      </c>
      <c r="G261" s="563"/>
      <c r="H261" s="563"/>
      <c r="I261" s="563"/>
      <c r="J261" s="563"/>
      <c r="K261" s="563"/>
      <c r="L261" s="563"/>
      <c r="M261" s="563"/>
      <c r="N261" s="563"/>
      <c r="O261" s="563"/>
      <c r="P261" s="563"/>
      <c r="Q261" s="563"/>
      <c r="R261" s="563"/>
      <c r="S261" s="563"/>
      <c r="T261" s="563"/>
    </row>
    <row r="262" spans="1:20" s="240" customFormat="1" ht="14.1" customHeight="1">
      <c r="A262" s="4"/>
      <c r="B262" s="304"/>
      <c r="C262" s="61"/>
      <c r="D262" s="61"/>
      <c r="E262" s="548">
        <v>6</v>
      </c>
      <c r="F262" s="563" t="s">
        <v>424</v>
      </c>
      <c r="G262" s="563"/>
      <c r="H262" s="563"/>
      <c r="I262" s="563"/>
      <c r="J262" s="563"/>
      <c r="K262" s="563"/>
      <c r="L262" s="563"/>
      <c r="M262" s="563"/>
      <c r="N262" s="563"/>
      <c r="O262" s="563"/>
      <c r="P262" s="563"/>
      <c r="Q262" s="563"/>
      <c r="R262" s="563"/>
      <c r="S262" s="563"/>
      <c r="T262" s="563"/>
    </row>
    <row r="263" spans="1:20" s="240" customFormat="1" ht="14.1" customHeight="1">
      <c r="A263" s="4"/>
      <c r="B263" s="494"/>
      <c r="C263" s="61"/>
      <c r="D263" s="61"/>
      <c r="E263" s="548">
        <v>7</v>
      </c>
      <c r="F263" s="191" t="s">
        <v>425</v>
      </c>
      <c r="G263" s="61"/>
      <c r="H263" s="61"/>
      <c r="I263" s="61"/>
      <c r="J263" s="572"/>
      <c r="K263" s="572"/>
      <c r="L263" s="572"/>
      <c r="M263" s="572"/>
      <c r="N263" s="572"/>
      <c r="O263" s="572"/>
      <c r="P263" s="572"/>
      <c r="Q263" s="572"/>
      <c r="R263" s="572"/>
      <c r="S263" s="572"/>
      <c r="T263" s="572"/>
    </row>
    <row r="264" spans="1:20" s="240" customFormat="1" ht="14.1" customHeight="1">
      <c r="A264" s="4"/>
      <c r="B264" s="304"/>
      <c r="C264" s="61"/>
      <c r="D264" s="61"/>
      <c r="E264" s="548">
        <v>8</v>
      </c>
      <c r="F264" s="563" t="s">
        <v>426</v>
      </c>
      <c r="G264" s="563"/>
      <c r="H264" s="563"/>
      <c r="I264" s="563"/>
      <c r="J264" s="563"/>
      <c r="K264" s="563"/>
      <c r="L264" s="563"/>
      <c r="M264" s="563"/>
      <c r="N264" s="563"/>
      <c r="O264" s="563"/>
      <c r="P264" s="563"/>
      <c r="Q264" s="563"/>
      <c r="R264" s="563"/>
      <c r="S264" s="563"/>
      <c r="T264" s="563"/>
    </row>
    <row r="265" spans="1:20" s="240" customFormat="1" ht="14.1" customHeight="1">
      <c r="A265" s="4"/>
      <c r="B265" s="304"/>
      <c r="C265" s="321"/>
      <c r="D265" s="61"/>
      <c r="E265" s="553" t="s">
        <v>396</v>
      </c>
      <c r="F265" s="553"/>
      <c r="G265" s="553"/>
      <c r="H265" s="553"/>
      <c r="I265" s="553"/>
      <c r="J265" s="553"/>
      <c r="K265" s="553"/>
      <c r="L265" s="553"/>
      <c r="M265" s="572"/>
      <c r="N265" s="572"/>
      <c r="O265" s="572"/>
      <c r="P265" s="572"/>
      <c r="Q265" s="572"/>
      <c r="R265" s="572"/>
      <c r="S265" s="572"/>
      <c r="T265" s="572"/>
    </row>
    <row r="266" spans="1:20" s="240" customFormat="1" ht="14.1" customHeight="1">
      <c r="A266" s="4"/>
      <c r="B266" s="304"/>
      <c r="C266" s="321"/>
      <c r="D266" s="61"/>
      <c r="E266" s="6"/>
      <c r="F266" s="572"/>
      <c r="G266" s="572"/>
      <c r="H266" s="572"/>
      <c r="I266" s="572"/>
      <c r="J266" s="572"/>
      <c r="K266" s="572"/>
      <c r="L266" s="572"/>
      <c r="M266" s="572"/>
      <c r="N266" s="572"/>
      <c r="O266" s="572"/>
      <c r="P266" s="572"/>
      <c r="Q266" s="572"/>
      <c r="R266" s="572"/>
      <c r="S266" s="572"/>
      <c r="T266" s="572"/>
    </row>
    <row r="267" spans="1:20" s="240" customFormat="1" ht="14.1" customHeight="1">
      <c r="A267" s="4"/>
      <c r="B267" s="304"/>
      <c r="C267" s="321"/>
      <c r="D267" s="61"/>
      <c r="E267" s="6"/>
      <c r="F267" s="572"/>
      <c r="G267" s="572"/>
      <c r="H267" s="572"/>
      <c r="I267" s="572"/>
      <c r="J267" s="572"/>
      <c r="K267" s="572"/>
      <c r="L267" s="572"/>
      <c r="M267" s="572"/>
      <c r="N267" s="572"/>
      <c r="O267" s="572"/>
      <c r="P267" s="572"/>
      <c r="Q267" s="572"/>
      <c r="R267" s="572"/>
      <c r="S267" s="572"/>
      <c r="T267" s="572"/>
    </row>
    <row r="268" spans="1:20" s="240" customFormat="1" ht="14.1" customHeight="1">
      <c r="A268" s="4"/>
      <c r="B268" s="304"/>
      <c r="C268" s="321"/>
      <c r="D268" s="61"/>
      <c r="E268" s="6"/>
      <c r="F268" s="572"/>
      <c r="G268" s="572"/>
      <c r="H268" s="6"/>
      <c r="I268" s="572"/>
      <c r="J268" s="572"/>
      <c r="K268" s="572"/>
      <c r="L268" s="572"/>
      <c r="M268" s="572"/>
      <c r="N268" s="572"/>
      <c r="O268" s="572"/>
      <c r="P268" s="572"/>
      <c r="Q268" s="572"/>
      <c r="R268" s="572"/>
      <c r="S268" s="572"/>
      <c r="T268" s="572"/>
    </row>
    <row r="269" spans="1:20" s="240" customFormat="1" ht="14.1" customHeight="1">
      <c r="A269" s="4"/>
      <c r="B269" s="304"/>
      <c r="C269" s="321"/>
      <c r="D269" s="61"/>
      <c r="E269" s="6"/>
      <c r="F269" s="572"/>
      <c r="G269" s="6"/>
      <c r="H269" s="6"/>
      <c r="I269" s="572"/>
      <c r="J269" s="572"/>
      <c r="K269" s="572"/>
      <c r="L269" s="572"/>
      <c r="M269" s="572"/>
      <c r="N269" s="572"/>
      <c r="O269" s="572"/>
      <c r="P269" s="572"/>
      <c r="Q269" s="572"/>
      <c r="R269" s="572"/>
      <c r="S269" s="572"/>
      <c r="T269" s="572"/>
    </row>
    <row r="270" spans="1:20" s="240" customFormat="1" ht="14.1" customHeight="1">
      <c r="A270" s="4"/>
      <c r="B270" s="304"/>
      <c r="C270" s="321"/>
      <c r="D270" s="61"/>
      <c r="E270" s="6"/>
      <c r="F270" s="572"/>
      <c r="G270" s="61"/>
      <c r="H270" s="61"/>
      <c r="I270" s="572"/>
      <c r="J270" s="572"/>
      <c r="K270" s="572"/>
      <c r="L270" s="572"/>
      <c r="M270" s="572"/>
      <c r="N270" s="572"/>
      <c r="O270" s="572"/>
      <c r="P270" s="572"/>
      <c r="Q270" s="572"/>
      <c r="R270" s="572"/>
      <c r="S270" s="572"/>
      <c r="T270" s="572"/>
    </row>
    <row r="271" spans="1:20" s="240" customFormat="1" ht="14.1" customHeight="1">
      <c r="A271" s="4"/>
      <c r="B271" s="304"/>
      <c r="C271" s="558"/>
      <c r="D271" s="61"/>
      <c r="E271" s="548"/>
      <c r="F271" s="61"/>
      <c r="G271" s="61"/>
      <c r="H271" s="61"/>
      <c r="I271" s="572"/>
      <c r="J271" s="572"/>
      <c r="K271" s="572"/>
      <c r="L271" s="572"/>
      <c r="M271" s="572"/>
      <c r="N271" s="572"/>
      <c r="O271" s="572"/>
      <c r="P271" s="572"/>
      <c r="Q271" s="572"/>
      <c r="R271" s="572"/>
      <c r="S271" s="572"/>
      <c r="T271" s="572"/>
    </row>
    <row r="272" spans="1:20" s="240" customFormat="1" ht="14.1" customHeight="1">
      <c r="A272" s="4"/>
      <c r="B272" s="304"/>
      <c r="C272" s="558"/>
      <c r="D272" s="61"/>
      <c r="E272" s="548"/>
      <c r="F272" s="61"/>
      <c r="G272" s="61"/>
      <c r="H272" s="61"/>
      <c r="I272" s="61"/>
      <c r="J272" s="61"/>
      <c r="K272" s="61"/>
      <c r="L272" s="61"/>
      <c r="M272" s="61"/>
      <c r="N272" s="61"/>
      <c r="O272" s="558"/>
      <c r="P272" s="558"/>
      <c r="Q272" s="558"/>
      <c r="R272" s="558"/>
      <c r="S272" s="558"/>
      <c r="T272" s="558"/>
    </row>
    <row r="273" spans="1:20" s="240" customFormat="1" ht="14.1" customHeight="1">
      <c r="A273" s="4"/>
      <c r="B273" s="304"/>
      <c r="C273" s="321"/>
      <c r="D273" s="61"/>
      <c r="E273" s="548"/>
      <c r="F273" s="61"/>
      <c r="G273" s="572"/>
      <c r="H273" s="558"/>
      <c r="I273" s="558"/>
      <c r="J273" s="558"/>
      <c r="K273" s="558"/>
      <c r="L273" s="558"/>
      <c r="M273" s="558"/>
      <c r="N273" s="558"/>
      <c r="O273" s="558"/>
      <c r="P273" s="558"/>
      <c r="Q273" s="558"/>
      <c r="R273" s="558"/>
      <c r="S273" s="558"/>
      <c r="T273" s="558"/>
    </row>
    <row r="274" spans="1:20" s="240" customFormat="1" ht="14.1" customHeight="1">
      <c r="A274" s="4"/>
      <c r="B274" s="304"/>
      <c r="C274" s="558"/>
      <c r="D274" s="558"/>
      <c r="E274" s="548"/>
      <c r="F274" s="558"/>
      <c r="G274" s="558"/>
      <c r="H274" s="558"/>
      <c r="I274" s="558"/>
      <c r="J274" s="558"/>
      <c r="K274" s="558"/>
      <c r="L274" s="558"/>
      <c r="M274" s="558"/>
      <c r="N274" s="558"/>
      <c r="O274" s="558"/>
      <c r="P274" s="558"/>
      <c r="Q274" s="558"/>
      <c r="R274" s="558"/>
      <c r="S274" s="558"/>
      <c r="T274" s="558"/>
    </row>
    <row r="275" spans="1:20" s="240" customFormat="1" ht="14.1" customHeight="1">
      <c r="A275" s="4"/>
      <c r="B275" s="304"/>
      <c r="C275" s="558"/>
      <c r="D275" s="558"/>
      <c r="E275" s="548"/>
      <c r="F275" s="558"/>
      <c r="G275" s="558"/>
      <c r="H275" s="558"/>
      <c r="I275" s="558"/>
      <c r="J275" s="558"/>
      <c r="K275" s="558"/>
      <c r="L275" s="558"/>
      <c r="M275" s="558"/>
      <c r="N275" s="558"/>
      <c r="O275" s="558"/>
      <c r="P275" s="558"/>
      <c r="Q275" s="558"/>
      <c r="R275" s="558"/>
      <c r="S275" s="558"/>
      <c r="T275" s="558"/>
    </row>
    <row r="276" spans="1:20" s="240" customFormat="1" ht="14.1" customHeight="1">
      <c r="A276" s="4"/>
      <c r="B276" s="304"/>
      <c r="C276" s="558"/>
      <c r="D276" s="558"/>
      <c r="E276" s="548"/>
      <c r="F276" s="558"/>
      <c r="G276" s="558"/>
      <c r="H276" s="558"/>
      <c r="I276" s="558"/>
      <c r="J276" s="558"/>
      <c r="K276" s="558"/>
      <c r="L276" s="558"/>
      <c r="M276" s="558"/>
      <c r="N276" s="558"/>
      <c r="O276" s="558"/>
      <c r="P276" s="558"/>
      <c r="Q276" s="558"/>
      <c r="R276" s="558"/>
      <c r="S276" s="558"/>
      <c r="T276" s="558"/>
    </row>
    <row r="277" spans="1:20" s="240" customFormat="1" ht="14.1" customHeight="1">
      <c r="A277" s="4"/>
      <c r="B277" s="304"/>
      <c r="C277" s="572"/>
      <c r="D277" s="572"/>
      <c r="E277" s="6"/>
      <c r="F277" s="572"/>
      <c r="G277" s="572"/>
      <c r="H277" s="572"/>
      <c r="I277" s="572"/>
      <c r="J277" s="572"/>
      <c r="K277" s="572"/>
      <c r="L277" s="572"/>
      <c r="M277" s="572"/>
      <c r="N277" s="572"/>
      <c r="O277" s="572"/>
      <c r="P277" s="572"/>
      <c r="Q277" s="572"/>
      <c r="R277" s="572"/>
      <c r="S277" s="572"/>
      <c r="T277" s="572"/>
    </row>
    <row r="278" spans="1:20" s="240" customFormat="1" ht="14.1" customHeight="1">
      <c r="A278" s="4"/>
      <c r="B278" s="304"/>
      <c r="C278" s="572"/>
      <c r="D278" s="572"/>
      <c r="E278" s="6"/>
      <c r="F278" s="572"/>
      <c r="G278" s="572"/>
      <c r="H278" s="572"/>
      <c r="I278" s="572"/>
      <c r="J278" s="572"/>
      <c r="K278" s="572"/>
      <c r="L278" s="572"/>
      <c r="M278" s="572"/>
      <c r="N278" s="572"/>
      <c r="O278" s="572"/>
      <c r="P278" s="572"/>
      <c r="Q278" s="572"/>
      <c r="R278" s="572"/>
      <c r="S278" s="572"/>
      <c r="T278" s="572"/>
    </row>
    <row r="279" spans="1:20" s="240" customFormat="1" ht="14.1" customHeight="1">
      <c r="A279" s="4"/>
      <c r="B279" s="304"/>
      <c r="C279" s="572"/>
      <c r="D279" s="572"/>
      <c r="E279" s="6"/>
      <c r="F279" s="572"/>
      <c r="G279" s="572"/>
      <c r="H279" s="572"/>
      <c r="I279" s="572"/>
      <c r="J279" s="572"/>
      <c r="K279" s="572"/>
      <c r="L279" s="572"/>
      <c r="M279" s="572"/>
      <c r="N279" s="572"/>
      <c r="O279" s="572"/>
      <c r="P279" s="572"/>
      <c r="Q279" s="572"/>
      <c r="R279" s="572"/>
      <c r="S279" s="572"/>
      <c r="T279" s="572"/>
    </row>
    <row r="280" spans="1:20" s="240" customFormat="1" ht="14.1" customHeight="1">
      <c r="A280" s="4"/>
      <c r="B280" s="304"/>
      <c r="C280" s="572"/>
      <c r="D280" s="572"/>
      <c r="E280" s="6"/>
      <c r="F280" s="572"/>
      <c r="G280" s="572"/>
      <c r="H280" s="572"/>
      <c r="I280" s="572"/>
      <c r="J280" s="572"/>
      <c r="K280" s="572"/>
      <c r="L280" s="572"/>
      <c r="M280" s="572"/>
      <c r="N280" s="572"/>
      <c r="O280" s="572"/>
      <c r="P280" s="572"/>
      <c r="Q280" s="572"/>
      <c r="R280" s="572"/>
      <c r="S280" s="572"/>
      <c r="T280" s="572"/>
    </row>
    <row r="281" spans="1:20" s="240" customFormat="1" ht="14.1" customHeight="1">
      <c r="A281" s="4"/>
      <c r="B281" s="304"/>
      <c r="C281" s="572"/>
      <c r="D281" s="572"/>
      <c r="E281" s="6"/>
      <c r="F281" s="572"/>
      <c r="G281" s="572"/>
      <c r="H281" s="572"/>
      <c r="I281" s="572"/>
      <c r="J281" s="572"/>
      <c r="K281" s="572"/>
      <c r="L281" s="572"/>
      <c r="M281" s="572"/>
      <c r="N281" s="572"/>
      <c r="O281" s="572"/>
      <c r="P281" s="572"/>
      <c r="Q281" s="572"/>
      <c r="R281" s="572"/>
      <c r="S281" s="572"/>
      <c r="T281" s="572"/>
    </row>
    <row r="282" spans="1:20" s="240" customFormat="1" ht="14.1" customHeight="1">
      <c r="A282" s="4"/>
      <c r="B282" s="304"/>
      <c r="C282" s="572"/>
      <c r="D282" s="572"/>
      <c r="E282" s="6"/>
      <c r="F282" s="572"/>
      <c r="G282" s="572"/>
      <c r="H282" s="572"/>
      <c r="I282" s="572"/>
      <c r="J282" s="572"/>
      <c r="K282" s="572"/>
      <c r="L282" s="572"/>
      <c r="M282" s="572"/>
      <c r="N282" s="572"/>
      <c r="O282" s="572"/>
      <c r="P282" s="572"/>
      <c r="Q282" s="572"/>
      <c r="R282" s="572"/>
      <c r="S282" s="572"/>
      <c r="T282" s="572"/>
    </row>
    <row r="283" spans="1:20" s="240" customFormat="1" ht="14.1" customHeight="1">
      <c r="A283" s="4"/>
      <c r="B283" s="4"/>
      <c r="C283" s="572"/>
      <c r="D283" s="572"/>
      <c r="E283" s="6"/>
      <c r="F283" s="572"/>
      <c r="G283" s="572"/>
      <c r="H283" s="572"/>
      <c r="I283" s="572"/>
      <c r="J283" s="572"/>
      <c r="K283" s="572"/>
      <c r="L283" s="572"/>
      <c r="M283" s="572"/>
      <c r="N283" s="572"/>
      <c r="O283" s="572"/>
      <c r="P283" s="572"/>
      <c r="Q283" s="572"/>
      <c r="R283" s="572"/>
      <c r="S283" s="572"/>
      <c r="T283" s="572"/>
    </row>
    <row r="284" spans="1:20" s="240" customFormat="1" ht="14.1" customHeight="1">
      <c r="A284" s="4"/>
      <c r="B284" s="4"/>
      <c r="C284" s="572"/>
      <c r="D284" s="572"/>
      <c r="E284" s="6"/>
      <c r="F284" s="572"/>
      <c r="G284" s="572"/>
      <c r="H284" s="572"/>
      <c r="I284" s="572"/>
      <c r="J284" s="572"/>
      <c r="K284" s="572"/>
      <c r="L284" s="572"/>
      <c r="M284" s="572"/>
      <c r="N284" s="572"/>
      <c r="O284" s="572"/>
      <c r="P284" s="572"/>
      <c r="Q284" s="572"/>
      <c r="R284" s="572"/>
      <c r="S284" s="572"/>
      <c r="T284" s="572"/>
    </row>
  </sheetData>
  <mergeCells count="43">
    <mergeCell ref="A236:A254"/>
    <mergeCell ref="F236:L236"/>
    <mergeCell ref="F237:N237"/>
    <mergeCell ref="F238:K238"/>
    <mergeCell ref="F241:N241"/>
    <mergeCell ref="K181:R182"/>
    <mergeCell ref="H189:I189"/>
    <mergeCell ref="H190:I190"/>
    <mergeCell ref="D193:Q194"/>
    <mergeCell ref="A233:A235"/>
    <mergeCell ref="F234:P234"/>
    <mergeCell ref="F235:R235"/>
    <mergeCell ref="H179:I179"/>
    <mergeCell ref="K179:R179"/>
    <mergeCell ref="F110:N110"/>
    <mergeCell ref="A123:A127"/>
    <mergeCell ref="A129:A133"/>
    <mergeCell ref="D144:P144"/>
    <mergeCell ref="H148:I148"/>
    <mergeCell ref="D150:M150"/>
    <mergeCell ref="H153:I153"/>
    <mergeCell ref="H160:I160"/>
    <mergeCell ref="H161:I161"/>
    <mergeCell ref="D164:Q165"/>
    <mergeCell ref="L166:T167"/>
    <mergeCell ref="D102:M102"/>
    <mergeCell ref="A15:A22"/>
    <mergeCell ref="D16:T17"/>
    <mergeCell ref="K19:T20"/>
    <mergeCell ref="S22:U22"/>
    <mergeCell ref="K26:T27"/>
    <mergeCell ref="N40:O40"/>
    <mergeCell ref="J46:P46"/>
    <mergeCell ref="D64:Q65"/>
    <mergeCell ref="D99:M99"/>
    <mergeCell ref="D100:M100"/>
    <mergeCell ref="D101:M101"/>
    <mergeCell ref="D4:T5"/>
    <mergeCell ref="J6:T8"/>
    <mergeCell ref="H7:I7"/>
    <mergeCell ref="A10:A13"/>
    <mergeCell ref="R12:AH13"/>
    <mergeCell ref="J13:P13"/>
  </mergeCells>
  <pageMargins left="0.23622047244094491" right="0.23622047244094491" top="0.74803149606299213" bottom="0.74803149606299213" header="0.31496062992125984" footer="0.31496062992125984"/>
  <pageSetup scale="91" orientation="portrait" r:id="rId1"/>
  <headerFooter>
    <oddFooter>&amp;L&amp;8&amp;F&amp;C&amp;8&amp;A&amp;R&amp;8&amp;P</oddFooter>
  </headerFooter>
  <rowBreaks count="3" manualBreakCount="3">
    <brk id="103" min="1" max="19" man="1"/>
    <brk id="210" min="1" max="19" man="1"/>
    <brk id="265" min="1" max="1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9.9978637043366805E-2"/>
  </sheetPr>
  <dimension ref="A1:AC1049"/>
  <sheetViews>
    <sheetView showGridLines="0" topLeftCell="A3" zoomScale="95" zoomScaleNormal="95" zoomScaleSheetLayoutView="100" workbookViewId="0">
      <selection activeCell="D30" sqref="D30:AC31"/>
    </sheetView>
  </sheetViews>
  <sheetFormatPr defaultColWidth="3.28515625" defaultRowHeight="13.5"/>
  <cols>
    <col min="1" max="1" width="3.42578125" style="148" customWidth="1"/>
    <col min="2" max="2" width="3.42578125" style="528" bestFit="1" customWidth="1"/>
    <col min="3" max="3" width="5" style="149" customWidth="1"/>
    <col min="4" max="4" width="3.28515625" style="149"/>
    <col min="5" max="5" width="3.42578125" style="149" bestFit="1" customWidth="1"/>
    <col min="6" max="6" width="3.7109375" style="149" bestFit="1" customWidth="1"/>
    <col min="7" max="8" width="3.28515625" style="149"/>
    <col min="9" max="9" width="3.42578125" style="149" bestFit="1" customWidth="1"/>
    <col min="10" max="13" width="3.28515625" style="149"/>
    <col min="14" max="14" width="3.7109375" style="149" bestFit="1" customWidth="1"/>
    <col min="15" max="16384" width="3.28515625" style="149"/>
  </cols>
  <sheetData>
    <row r="1" spans="2:26" ht="15.75">
      <c r="B1" s="526">
        <v>6</v>
      </c>
      <c r="D1" s="150" t="str">
        <f>"SECCIÓN "&amp;B1&amp;". PERDIDA DE INGRESOS"</f>
        <v>SECCIÓN 6. PERDIDA DE INGRESOS</v>
      </c>
      <c r="J1" s="151"/>
      <c r="P1" s="152" t="s">
        <v>427</v>
      </c>
      <c r="Q1" s="152"/>
      <c r="R1" s="152"/>
      <c r="S1" s="152"/>
      <c r="T1" s="152"/>
      <c r="U1" s="152"/>
      <c r="V1" s="152"/>
      <c r="W1" s="152"/>
      <c r="X1" s="152"/>
      <c r="Y1" s="152" t="s">
        <v>428</v>
      </c>
      <c r="Z1" s="152"/>
    </row>
    <row r="2" spans="2:26" ht="15.75">
      <c r="B2" s="526"/>
      <c r="D2" s="150"/>
      <c r="J2" s="151"/>
      <c r="P2" s="152"/>
      <c r="Q2" s="152"/>
      <c r="R2" s="152"/>
      <c r="S2" s="152"/>
      <c r="T2" s="152"/>
      <c r="U2" s="152"/>
      <c r="V2" s="152"/>
      <c r="W2" s="152"/>
      <c r="X2" s="152"/>
      <c r="Y2" s="152"/>
      <c r="Z2" s="152"/>
    </row>
    <row r="3" spans="2:26" ht="13.5" customHeight="1">
      <c r="B3" s="527"/>
      <c r="C3" s="153"/>
      <c r="D3" s="639" t="s">
        <v>429</v>
      </c>
      <c r="E3" s="639"/>
      <c r="F3" s="639"/>
      <c r="G3" s="639"/>
      <c r="H3" s="639"/>
      <c r="I3" s="639"/>
      <c r="J3" s="639"/>
      <c r="K3" s="639"/>
      <c r="L3" s="639"/>
      <c r="M3" s="639"/>
      <c r="N3" s="639"/>
      <c r="O3" s="639"/>
      <c r="P3" s="639"/>
      <c r="Q3" s="639"/>
      <c r="R3" s="639"/>
      <c r="S3" s="639"/>
      <c r="T3" s="639"/>
      <c r="U3" s="639"/>
      <c r="V3" s="639"/>
      <c r="W3" s="639"/>
      <c r="X3" s="152"/>
    </row>
    <row r="4" spans="2:26">
      <c r="C4" s="154">
        <f>B1+0.01</f>
        <v>6.01</v>
      </c>
      <c r="D4" s="149" t="s">
        <v>430</v>
      </c>
      <c r="P4" s="155"/>
      <c r="R4" s="152"/>
      <c r="S4" s="152"/>
      <c r="T4" s="152"/>
      <c r="U4" s="152"/>
      <c r="V4" s="152"/>
      <c r="W4" s="152"/>
      <c r="X4" s="152"/>
      <c r="Y4" s="152"/>
      <c r="Z4" s="152"/>
    </row>
    <row r="5" spans="2:26" ht="13.35" customHeight="1">
      <c r="C5" s="156"/>
      <c r="D5" s="157"/>
      <c r="E5" s="552">
        <v>1</v>
      </c>
      <c r="F5" s="149" t="s">
        <v>35</v>
      </c>
      <c r="L5" s="574" t="str">
        <f>"CATI: SI ("&amp;'5 Employment'!C146&amp;" = 1) Y ("&amp;C4&amp;" = 2) MENSAJE: Disculpe, usted ya me dijo que justo antes de la pandemia estuvo trabajando"</f>
        <v>CATI: SI (5.16 = 1) Y (6.01 = 2) MENSAJE: Disculpe, usted ya me dijo que justo antes de la pandemia estuvo trabajando</v>
      </c>
      <c r="M5" s="574"/>
      <c r="N5" s="574"/>
      <c r="O5" s="574"/>
      <c r="P5" s="574"/>
      <c r="Q5" s="574"/>
      <c r="R5" s="574"/>
      <c r="S5" s="574"/>
      <c r="T5" s="574"/>
      <c r="U5" s="574"/>
      <c r="V5" s="574"/>
      <c r="W5" s="574"/>
      <c r="X5" s="574"/>
      <c r="Z5" s="158"/>
    </row>
    <row r="6" spans="2:26">
      <c r="C6" s="156"/>
      <c r="D6" s="157"/>
      <c r="E6" s="552">
        <v>2</v>
      </c>
      <c r="F6" s="149" t="s">
        <v>36</v>
      </c>
      <c r="H6" s="134" t="s">
        <v>376</v>
      </c>
      <c r="I6" s="156">
        <f>C19</f>
        <v>6.0299999999999994</v>
      </c>
      <c r="L6" s="574"/>
      <c r="M6" s="574"/>
      <c r="N6" s="574"/>
      <c r="O6" s="574"/>
      <c r="P6" s="574"/>
      <c r="Q6" s="574"/>
      <c r="R6" s="574"/>
      <c r="S6" s="574"/>
      <c r="T6" s="574"/>
      <c r="U6" s="574"/>
      <c r="V6" s="574"/>
      <c r="W6" s="574"/>
      <c r="X6" s="574"/>
      <c r="Z6" s="561"/>
    </row>
    <row r="7" spans="2:26">
      <c r="C7" s="156"/>
      <c r="D7" s="157"/>
      <c r="E7" s="552"/>
      <c r="Z7" s="561"/>
    </row>
    <row r="8" spans="2:26" ht="13.35" customHeight="1">
      <c r="B8" s="527"/>
      <c r="C8" s="159">
        <f>C4+0.01</f>
        <v>6.02</v>
      </c>
      <c r="D8" s="637" t="s">
        <v>431</v>
      </c>
      <c r="E8" s="637"/>
      <c r="F8" s="637"/>
      <c r="G8" s="637"/>
      <c r="H8" s="637"/>
      <c r="I8" s="637"/>
      <c r="J8" s="637"/>
      <c r="K8" s="637"/>
      <c r="L8" s="637"/>
      <c r="M8" s="637"/>
      <c r="N8" s="637"/>
      <c r="O8" s="637"/>
      <c r="P8" s="637"/>
      <c r="Q8" s="637"/>
      <c r="R8" s="637"/>
      <c r="S8" s="637"/>
      <c r="T8" s="637"/>
      <c r="U8" s="637"/>
      <c r="V8" s="637"/>
      <c r="W8" s="637"/>
      <c r="X8" s="637"/>
      <c r="Y8" s="637"/>
      <c r="Z8" s="561"/>
    </row>
    <row r="9" spans="2:26" ht="13.35" customHeight="1">
      <c r="C9" s="159"/>
      <c r="D9" s="637"/>
      <c r="E9" s="637"/>
      <c r="F9" s="637"/>
      <c r="G9" s="637"/>
      <c r="H9" s="637"/>
      <c r="I9" s="637"/>
      <c r="J9" s="637"/>
      <c r="K9" s="637"/>
      <c r="L9" s="637"/>
      <c r="M9" s="637"/>
      <c r="N9" s="637"/>
      <c r="O9" s="637"/>
      <c r="P9" s="637"/>
      <c r="Q9" s="637"/>
      <c r="R9" s="637"/>
      <c r="S9" s="637"/>
      <c r="T9" s="637"/>
      <c r="U9" s="637"/>
      <c r="V9" s="637"/>
      <c r="W9" s="637"/>
      <c r="X9" s="637"/>
      <c r="Y9" s="637"/>
      <c r="Z9" s="561"/>
    </row>
    <row r="10" spans="2:26" ht="13.5" customHeight="1">
      <c r="E10" s="552">
        <v>1</v>
      </c>
      <c r="F10" s="149" t="s">
        <v>432</v>
      </c>
      <c r="L10" s="587" t="s">
        <v>433</v>
      </c>
      <c r="M10" s="587"/>
      <c r="N10" s="587"/>
      <c r="O10" s="587"/>
      <c r="P10" s="587"/>
      <c r="Q10" s="587"/>
      <c r="R10" s="587"/>
      <c r="S10" s="587"/>
      <c r="T10" s="587"/>
      <c r="U10" s="587"/>
      <c r="V10" s="587"/>
      <c r="W10" s="587"/>
      <c r="X10" s="587"/>
      <c r="Y10" s="587"/>
      <c r="Z10" s="160"/>
    </row>
    <row r="11" spans="2:26">
      <c r="E11" s="552">
        <v>2</v>
      </c>
      <c r="F11" s="149" t="s">
        <v>434</v>
      </c>
      <c r="L11" s="587"/>
      <c r="M11" s="587"/>
      <c r="N11" s="587"/>
      <c r="O11" s="587"/>
      <c r="P11" s="587"/>
      <c r="Q11" s="587"/>
      <c r="R11" s="587"/>
      <c r="S11" s="587"/>
      <c r="T11" s="587"/>
      <c r="U11" s="587"/>
      <c r="V11" s="587"/>
      <c r="W11" s="587"/>
      <c r="X11" s="587"/>
      <c r="Y11" s="587"/>
      <c r="Z11" s="160"/>
    </row>
    <row r="12" spans="2:26">
      <c r="E12" s="552">
        <v>3</v>
      </c>
      <c r="F12" s="149" t="s">
        <v>435</v>
      </c>
      <c r="L12" s="587"/>
      <c r="M12" s="587"/>
      <c r="N12" s="587"/>
      <c r="O12" s="587"/>
      <c r="P12" s="587"/>
      <c r="Q12" s="587"/>
      <c r="R12" s="587"/>
      <c r="S12" s="587"/>
      <c r="T12" s="587"/>
      <c r="U12" s="587"/>
      <c r="V12" s="587"/>
      <c r="W12" s="587"/>
      <c r="X12" s="587"/>
      <c r="Y12" s="587"/>
      <c r="Z12" s="160"/>
    </row>
    <row r="13" spans="2:26">
      <c r="E13" s="552">
        <v>4</v>
      </c>
      <c r="F13" s="149" t="s">
        <v>436</v>
      </c>
      <c r="Z13" s="161"/>
    </row>
    <row r="14" spans="2:26">
      <c r="E14" s="552">
        <v>98</v>
      </c>
      <c r="F14" s="149" t="s">
        <v>437</v>
      </c>
      <c r="M14" s="154"/>
      <c r="N14" s="154"/>
      <c r="Z14" s="161"/>
    </row>
    <row r="15" spans="2:26">
      <c r="M15" s="154"/>
      <c r="N15" s="154"/>
      <c r="Z15" s="161"/>
    </row>
    <row r="16" spans="2:26">
      <c r="B16" s="527"/>
      <c r="D16" s="639" t="s">
        <v>438</v>
      </c>
      <c r="E16" s="639"/>
      <c r="F16" s="639"/>
      <c r="G16" s="639"/>
      <c r="H16" s="639"/>
      <c r="I16" s="639"/>
      <c r="J16" s="639"/>
      <c r="K16" s="639"/>
      <c r="L16" s="639"/>
      <c r="M16" s="639"/>
      <c r="N16" s="639"/>
      <c r="O16" s="639"/>
      <c r="P16" s="639"/>
      <c r="Q16" s="639"/>
      <c r="R16" s="639"/>
      <c r="S16" s="639"/>
      <c r="T16" s="639"/>
      <c r="U16" s="639"/>
      <c r="V16" s="639"/>
      <c r="W16" s="639"/>
      <c r="Z16" s="161"/>
    </row>
    <row r="17" spans="2:29">
      <c r="C17" s="154"/>
      <c r="D17" s="641" t="s">
        <v>439</v>
      </c>
      <c r="E17" s="641"/>
      <c r="F17" s="641"/>
      <c r="G17" s="641"/>
      <c r="H17" s="641"/>
      <c r="I17" s="641"/>
      <c r="J17" s="641"/>
      <c r="K17" s="641"/>
      <c r="L17" s="641"/>
      <c r="M17" s="641"/>
      <c r="N17" s="641"/>
      <c r="O17" s="641"/>
      <c r="P17" s="641"/>
      <c r="Q17" s="641"/>
      <c r="R17" s="641"/>
      <c r="S17" s="641"/>
      <c r="T17" s="641"/>
      <c r="U17" s="641"/>
      <c r="V17" s="641"/>
      <c r="W17" s="641"/>
      <c r="X17" s="641"/>
      <c r="Y17" s="641"/>
      <c r="Z17" s="152"/>
    </row>
    <row r="18" spans="2:29" ht="13.5" customHeight="1">
      <c r="D18" s="155" t="s">
        <v>58</v>
      </c>
      <c r="P18" s="155"/>
      <c r="Q18" s="162"/>
      <c r="R18" s="163"/>
      <c r="S18" s="163"/>
      <c r="T18" s="152"/>
      <c r="U18" s="152"/>
      <c r="V18" s="152"/>
      <c r="W18" s="152"/>
      <c r="X18" s="152"/>
      <c r="Y18" s="152"/>
      <c r="Z18" s="152"/>
    </row>
    <row r="19" spans="2:29" ht="13.5" customHeight="1">
      <c r="B19" s="527"/>
      <c r="C19" s="154">
        <f>C8+0.01</f>
        <v>6.0299999999999994</v>
      </c>
      <c r="D19" s="639" t="s">
        <v>440</v>
      </c>
      <c r="E19" s="639"/>
      <c r="F19" s="639"/>
      <c r="G19" s="639"/>
      <c r="H19" s="639"/>
      <c r="I19" s="639"/>
      <c r="J19" s="639"/>
      <c r="K19" s="639"/>
      <c r="L19" s="639"/>
      <c r="M19" s="639"/>
      <c r="N19" s="639"/>
      <c r="O19" s="639"/>
      <c r="P19" s="639"/>
      <c r="Q19" s="639"/>
      <c r="R19" s="639"/>
      <c r="S19" s="639"/>
      <c r="T19" s="639"/>
      <c r="U19" s="639"/>
      <c r="V19" s="639"/>
      <c r="W19" s="639"/>
      <c r="X19" s="639"/>
      <c r="Y19" s="639"/>
      <c r="Z19" s="152"/>
    </row>
    <row r="20" spans="2:29" ht="13.5" customHeight="1">
      <c r="C20" s="154"/>
      <c r="D20" s="639"/>
      <c r="E20" s="639"/>
      <c r="F20" s="639"/>
      <c r="G20" s="639"/>
      <c r="H20" s="639"/>
      <c r="I20" s="639"/>
      <c r="J20" s="639"/>
      <c r="K20" s="639"/>
      <c r="L20" s="639"/>
      <c r="M20" s="639"/>
      <c r="N20" s="639"/>
      <c r="O20" s="639"/>
      <c r="P20" s="639"/>
      <c r="Q20" s="639"/>
      <c r="R20" s="639"/>
      <c r="S20" s="639"/>
      <c r="T20" s="639"/>
      <c r="U20" s="639"/>
      <c r="V20" s="639"/>
      <c r="W20" s="639"/>
      <c r="X20" s="639"/>
      <c r="Y20" s="639"/>
      <c r="Z20" s="152"/>
    </row>
    <row r="21" spans="2:29">
      <c r="C21" s="154"/>
      <c r="D21" s="155" t="s">
        <v>313</v>
      </c>
      <c r="P21" s="155"/>
      <c r="Q21" s="162"/>
      <c r="R21" s="163"/>
      <c r="S21" s="163"/>
      <c r="T21" s="152"/>
      <c r="U21" s="152"/>
      <c r="V21" s="152"/>
      <c r="W21" s="152"/>
      <c r="X21" s="152"/>
      <c r="Y21" s="152"/>
      <c r="Z21" s="152"/>
    </row>
    <row r="22" spans="2:29" ht="13.35" customHeight="1">
      <c r="B22" s="527"/>
      <c r="C22" s="154"/>
      <c r="D22" s="575" t="s">
        <v>441</v>
      </c>
      <c r="E22" s="575"/>
      <c r="F22" s="575"/>
      <c r="G22" s="575"/>
      <c r="H22" s="575"/>
      <c r="I22" s="575"/>
      <c r="J22" s="575"/>
      <c r="K22" s="575"/>
      <c r="L22" s="575"/>
      <c r="M22" s="575"/>
      <c r="N22" s="575"/>
      <c r="O22" s="575"/>
      <c r="P22" s="575"/>
      <c r="Q22" s="575"/>
      <c r="R22" s="575"/>
      <c r="S22" s="575"/>
      <c r="T22" s="575"/>
      <c r="U22" s="575"/>
      <c r="V22" s="575"/>
      <c r="W22" s="575"/>
      <c r="X22" s="575"/>
      <c r="Y22" s="575"/>
      <c r="Z22" s="152"/>
    </row>
    <row r="23" spans="2:29" ht="13.35" customHeight="1">
      <c r="C23" s="154"/>
      <c r="D23" s="575"/>
      <c r="E23" s="575"/>
      <c r="F23" s="575"/>
      <c r="G23" s="575"/>
      <c r="H23" s="575"/>
      <c r="I23" s="575"/>
      <c r="J23" s="575"/>
      <c r="K23" s="575"/>
      <c r="L23" s="575"/>
      <c r="M23" s="575"/>
      <c r="N23" s="575"/>
      <c r="O23" s="575"/>
      <c r="P23" s="575"/>
      <c r="Q23" s="575"/>
      <c r="R23" s="575"/>
      <c r="S23" s="575"/>
      <c r="T23" s="575"/>
      <c r="U23" s="575"/>
      <c r="V23" s="575"/>
      <c r="W23" s="575"/>
      <c r="X23" s="575"/>
      <c r="Y23" s="575"/>
      <c r="Z23" s="152"/>
    </row>
    <row r="24" spans="2:29">
      <c r="C24" s="156"/>
      <c r="D24" s="157"/>
      <c r="E24" s="552">
        <v>1</v>
      </c>
      <c r="F24" s="149" t="s">
        <v>35</v>
      </c>
      <c r="Z24" s="158"/>
    </row>
    <row r="25" spans="2:29" ht="15.75">
      <c r="B25" s="527"/>
      <c r="C25" s="156"/>
      <c r="D25" s="157"/>
      <c r="E25" s="552">
        <v>2</v>
      </c>
      <c r="F25" s="149" t="s">
        <v>36</v>
      </c>
      <c r="G25" s="165"/>
      <c r="H25" s="531"/>
      <c r="I25" s="532"/>
      <c r="J25" s="165"/>
      <c r="Z25" s="561"/>
    </row>
    <row r="26" spans="2:29">
      <c r="C26" s="156"/>
      <c r="D26" s="157"/>
      <c r="E26" s="552"/>
      <c r="H26" s="134"/>
      <c r="I26" s="156"/>
      <c r="Z26" s="561"/>
    </row>
    <row r="27" spans="2:29">
      <c r="C27" s="156"/>
      <c r="D27" s="642" t="s">
        <v>439</v>
      </c>
      <c r="E27" s="642"/>
      <c r="F27" s="642"/>
      <c r="G27" s="642"/>
      <c r="H27" s="642"/>
      <c r="I27" s="642"/>
      <c r="J27" s="642"/>
      <c r="K27" s="642"/>
      <c r="L27" s="642"/>
      <c r="M27" s="642"/>
      <c r="N27" s="642"/>
      <c r="O27" s="642"/>
      <c r="P27" s="642"/>
      <c r="Q27" s="642"/>
      <c r="R27" s="642"/>
      <c r="S27" s="642"/>
      <c r="T27" s="642"/>
      <c r="U27" s="642"/>
      <c r="V27" s="642"/>
      <c r="W27" s="642"/>
      <c r="X27" s="642"/>
      <c r="Y27" s="642"/>
      <c r="Z27" s="561"/>
    </row>
    <row r="28" spans="2:29">
      <c r="C28" s="166">
        <f>C19+0.01</f>
        <v>6.0399999999999991</v>
      </c>
      <c r="D28" s="155" t="s">
        <v>313</v>
      </c>
      <c r="G28" s="54"/>
      <c r="H28" s="54"/>
      <c r="I28" s="54"/>
      <c r="J28" s="54"/>
      <c r="K28" s="54"/>
      <c r="L28" s="54"/>
      <c r="M28" s="54"/>
      <c r="N28" s="54"/>
      <c r="Z28" s="161"/>
    </row>
    <row r="29" spans="2:29" hidden="1">
      <c r="C29" s="167">
        <f>C19+0.01</f>
        <v>6.0399999999999991</v>
      </c>
      <c r="D29" s="546"/>
      <c r="E29" s="546"/>
      <c r="F29" s="546"/>
      <c r="G29" s="546"/>
      <c r="H29" s="546"/>
      <c r="I29" s="546"/>
      <c r="J29" s="546"/>
      <c r="K29" s="546"/>
      <c r="L29" s="546"/>
      <c r="M29" s="546"/>
      <c r="N29" s="546"/>
      <c r="Z29" s="161"/>
    </row>
    <row r="30" spans="2:29" ht="13.5" customHeight="1">
      <c r="B30" s="527"/>
      <c r="D30" s="637" t="s">
        <v>442</v>
      </c>
      <c r="E30" s="637"/>
      <c r="F30" s="637"/>
      <c r="G30" s="637"/>
      <c r="H30" s="637"/>
      <c r="I30" s="637"/>
      <c r="J30" s="637"/>
      <c r="K30" s="637"/>
      <c r="L30" s="637"/>
      <c r="M30" s="637"/>
      <c r="N30" s="637"/>
      <c r="O30" s="637"/>
      <c r="P30" s="637"/>
      <c r="Q30" s="637"/>
      <c r="R30" s="637"/>
      <c r="S30" s="637"/>
      <c r="T30" s="637"/>
      <c r="U30" s="637"/>
      <c r="V30" s="637"/>
      <c r="W30" s="637"/>
      <c r="X30" s="637"/>
      <c r="Y30" s="637"/>
      <c r="Z30" s="637"/>
      <c r="AA30" s="637"/>
      <c r="AB30" s="637"/>
      <c r="AC30" s="637"/>
    </row>
    <row r="31" spans="2:29" ht="13.5" customHeight="1">
      <c r="C31" s="166"/>
      <c r="D31" s="637"/>
      <c r="E31" s="637"/>
      <c r="F31" s="637"/>
      <c r="G31" s="637"/>
      <c r="H31" s="637"/>
      <c r="I31" s="637"/>
      <c r="J31" s="637"/>
      <c r="K31" s="637"/>
      <c r="L31" s="637"/>
      <c r="M31" s="637"/>
      <c r="N31" s="637"/>
      <c r="O31" s="637"/>
      <c r="P31" s="637"/>
      <c r="Q31" s="637"/>
      <c r="R31" s="637"/>
      <c r="S31" s="637"/>
      <c r="T31" s="637"/>
      <c r="U31" s="637"/>
      <c r="V31" s="637"/>
      <c r="W31" s="637"/>
      <c r="X31" s="637"/>
      <c r="Y31" s="637"/>
      <c r="Z31" s="637"/>
      <c r="AA31" s="637"/>
      <c r="AB31" s="637"/>
      <c r="AC31" s="637"/>
    </row>
    <row r="32" spans="2:29">
      <c r="C32" s="168"/>
      <c r="D32" s="155" t="s">
        <v>58</v>
      </c>
      <c r="E32" s="169"/>
      <c r="F32" s="389"/>
      <c r="G32" s="389"/>
      <c r="H32" s="165"/>
      <c r="I32" s="389"/>
      <c r="J32" s="389"/>
      <c r="K32" s="389"/>
      <c r="L32" s="389"/>
      <c r="M32" s="389"/>
      <c r="N32" s="389"/>
      <c r="O32" s="389"/>
      <c r="P32" s="389"/>
      <c r="Q32" s="389"/>
      <c r="R32" s="389"/>
      <c r="S32" s="389"/>
      <c r="T32" s="389"/>
      <c r="U32" s="389"/>
      <c r="V32" s="389"/>
      <c r="W32" s="389"/>
      <c r="Z32" s="161"/>
    </row>
    <row r="33" spans="1:29">
      <c r="B33" s="527"/>
      <c r="C33" s="168"/>
      <c r="D33" s="637" t="s">
        <v>443</v>
      </c>
      <c r="E33" s="637"/>
      <c r="F33" s="637"/>
      <c r="G33" s="637"/>
      <c r="H33" s="637"/>
      <c r="I33" s="637"/>
      <c r="J33" s="637"/>
      <c r="K33" s="637"/>
      <c r="L33" s="637"/>
      <c r="M33" s="637"/>
      <c r="N33" s="637"/>
      <c r="O33" s="637"/>
      <c r="P33" s="637"/>
      <c r="Q33" s="637"/>
      <c r="R33" s="637"/>
      <c r="S33" s="637"/>
      <c r="T33" s="637"/>
      <c r="U33" s="637"/>
      <c r="V33" s="637"/>
      <c r="W33" s="637"/>
      <c r="X33" s="637"/>
      <c r="Y33" s="637"/>
      <c r="Z33" s="637"/>
      <c r="AA33" s="637"/>
      <c r="AB33" s="637"/>
      <c r="AC33" s="637"/>
    </row>
    <row r="34" spans="1:29">
      <c r="C34" s="168"/>
      <c r="D34" s="637"/>
      <c r="E34" s="637"/>
      <c r="F34" s="637"/>
      <c r="G34" s="637"/>
      <c r="H34" s="637"/>
      <c r="I34" s="637"/>
      <c r="J34" s="637"/>
      <c r="K34" s="637"/>
      <c r="L34" s="637"/>
      <c r="M34" s="637"/>
      <c r="N34" s="637"/>
      <c r="O34" s="637"/>
      <c r="P34" s="637"/>
      <c r="Q34" s="637"/>
      <c r="R34" s="637"/>
      <c r="S34" s="637"/>
      <c r="T34" s="637"/>
      <c r="U34" s="637"/>
      <c r="V34" s="637"/>
      <c r="W34" s="637"/>
      <c r="X34" s="637"/>
      <c r="Y34" s="637"/>
      <c r="Z34" s="637"/>
      <c r="AA34" s="637"/>
      <c r="AB34" s="637"/>
      <c r="AC34" s="637"/>
    </row>
    <row r="35" spans="1:29">
      <c r="B35" s="527"/>
      <c r="C35" s="168"/>
      <c r="D35" s="170"/>
      <c r="E35" s="552">
        <v>1</v>
      </c>
      <c r="F35" s="149" t="s">
        <v>35</v>
      </c>
      <c r="G35" s="389"/>
      <c r="H35" s="389"/>
      <c r="I35" s="389"/>
      <c r="J35" s="389"/>
      <c r="K35" s="389"/>
      <c r="L35" s="389"/>
      <c r="M35" s="389"/>
      <c r="N35" s="389"/>
      <c r="O35" s="389"/>
      <c r="P35" s="389"/>
      <c r="Q35" s="389"/>
      <c r="R35" s="389"/>
      <c r="S35" s="389"/>
      <c r="T35" s="389"/>
      <c r="U35" s="389"/>
      <c r="V35" s="389"/>
      <c r="W35" s="389"/>
      <c r="Z35" s="161"/>
    </row>
    <row r="36" spans="1:29">
      <c r="B36" s="527"/>
      <c r="C36" s="168"/>
      <c r="D36" s="170"/>
      <c r="E36" s="552">
        <v>2</v>
      </c>
      <c r="F36" s="149" t="s">
        <v>36</v>
      </c>
      <c r="G36" s="389"/>
      <c r="H36" s="529"/>
      <c r="I36" s="530"/>
      <c r="J36" s="389"/>
      <c r="K36" s="389"/>
      <c r="L36" s="389"/>
      <c r="M36" s="389"/>
      <c r="N36" s="389"/>
      <c r="O36" s="389"/>
      <c r="P36" s="389"/>
      <c r="Q36" s="389"/>
      <c r="R36" s="389"/>
      <c r="S36" s="389"/>
      <c r="T36" s="389"/>
      <c r="U36" s="389"/>
      <c r="V36" s="389"/>
      <c r="W36" s="389"/>
      <c r="Z36" s="161"/>
    </row>
    <row r="37" spans="1:29">
      <c r="C37" s="168"/>
      <c r="D37" s="170"/>
      <c r="E37" s="552"/>
      <c r="G37" s="389"/>
      <c r="H37" s="134"/>
      <c r="I37" s="156"/>
      <c r="J37" s="389"/>
      <c r="K37" s="389"/>
      <c r="L37" s="389"/>
      <c r="M37" s="389"/>
      <c r="N37" s="389"/>
      <c r="O37" s="389"/>
      <c r="P37" s="389"/>
      <c r="Q37" s="389"/>
      <c r="R37" s="389"/>
      <c r="S37" s="389"/>
      <c r="T37" s="389"/>
      <c r="U37" s="389"/>
      <c r="V37" s="389"/>
      <c r="W37" s="389"/>
      <c r="Z37" s="161"/>
    </row>
    <row r="38" spans="1:29" s="165" customFormat="1">
      <c r="A38" s="407"/>
      <c r="B38" s="527"/>
      <c r="C38" s="406"/>
      <c r="D38" s="523" t="str">
        <f>"CATI: SI ("&amp;C19&amp;" = 1) Y ("&amp;C28&amp;" = 1) PASAR A "&amp;C39&amp;" CASO CONTRARIO PASAR A "&amp;C50</f>
        <v>CATI: SI (6.03 = 1) Y (6.04 = 1) PASAR A 6.05 CASO CONTRARIO PASAR A 6.06</v>
      </c>
      <c r="E38" s="408"/>
      <c r="F38" s="409"/>
      <c r="G38" s="410"/>
      <c r="H38" s="411"/>
      <c r="I38" s="409"/>
      <c r="J38" s="410"/>
      <c r="K38" s="547"/>
      <c r="L38" s="410"/>
      <c r="M38" s="547"/>
      <c r="N38" s="412"/>
      <c r="O38" s="547"/>
      <c r="P38" s="547"/>
      <c r="Q38" s="547"/>
      <c r="R38" s="547"/>
      <c r="S38" s="547"/>
      <c r="T38" s="547"/>
      <c r="U38" s="389"/>
      <c r="V38" s="389"/>
      <c r="W38" s="389"/>
      <c r="Z38" s="129"/>
    </row>
    <row r="39" spans="1:29" ht="13.5" customHeight="1">
      <c r="A39" s="149"/>
      <c r="B39" s="527"/>
      <c r="C39" s="166">
        <f>C28+0.01</f>
        <v>6.0499999999999989</v>
      </c>
      <c r="D39" s="637" t="s">
        <v>444</v>
      </c>
      <c r="E39" s="637"/>
      <c r="F39" s="637"/>
      <c r="G39" s="637"/>
      <c r="H39" s="637"/>
      <c r="I39" s="637"/>
      <c r="J39" s="637"/>
      <c r="K39" s="637"/>
      <c r="L39" s="637"/>
      <c r="M39" s="637"/>
      <c r="N39" s="637"/>
      <c r="O39" s="637"/>
      <c r="P39" s="637"/>
      <c r="Q39" s="637"/>
      <c r="R39" s="637"/>
      <c r="S39" s="637"/>
      <c r="T39" s="637"/>
      <c r="U39" s="637"/>
      <c r="V39" s="637"/>
      <c r="W39" s="637"/>
      <c r="X39" s="637"/>
      <c r="Y39" s="637"/>
      <c r="Z39" s="637"/>
      <c r="AA39" s="637"/>
      <c r="AB39" s="637"/>
    </row>
    <row r="40" spans="1:29">
      <c r="C40" s="165"/>
      <c r="D40" s="52"/>
      <c r="E40" s="52">
        <v>1</v>
      </c>
      <c r="F40" s="52" t="s">
        <v>432</v>
      </c>
      <c r="G40" s="52"/>
      <c r="H40" s="52"/>
      <c r="I40" s="52"/>
      <c r="J40" s="52"/>
      <c r="K40" s="52"/>
      <c r="L40" s="52"/>
      <c r="M40" s="52"/>
      <c r="N40" s="52"/>
      <c r="O40" s="52"/>
      <c r="P40" s="52"/>
      <c r="Q40" s="52"/>
      <c r="R40" s="52"/>
      <c r="S40" s="52"/>
      <c r="T40" s="52"/>
      <c r="Z40" s="161"/>
    </row>
    <row r="41" spans="1:29">
      <c r="C41" s="165"/>
      <c r="D41" s="52"/>
      <c r="E41" s="52">
        <v>2</v>
      </c>
      <c r="F41" s="52" t="s">
        <v>434</v>
      </c>
      <c r="G41" s="52"/>
      <c r="H41" s="52"/>
      <c r="I41" s="52"/>
      <c r="J41" s="52"/>
      <c r="K41" s="52"/>
      <c r="L41" s="52"/>
      <c r="M41" s="52"/>
      <c r="N41" s="52"/>
      <c r="O41" s="52"/>
      <c r="P41" s="52"/>
      <c r="Q41" s="52"/>
      <c r="R41" s="52"/>
      <c r="S41" s="52"/>
      <c r="T41" s="52"/>
      <c r="Z41" s="161"/>
    </row>
    <row r="42" spans="1:29">
      <c r="C42" s="165"/>
      <c r="D42" s="52"/>
      <c r="E42" s="52">
        <v>3</v>
      </c>
      <c r="F42" s="52" t="s">
        <v>435</v>
      </c>
      <c r="G42" s="52"/>
      <c r="H42" s="52"/>
      <c r="I42" s="52"/>
      <c r="J42" s="52"/>
      <c r="K42" s="52"/>
      <c r="L42" s="52"/>
      <c r="M42" s="52"/>
      <c r="N42" s="52"/>
      <c r="O42" s="52"/>
      <c r="P42" s="52"/>
      <c r="Q42" s="52"/>
      <c r="R42" s="52"/>
      <c r="S42" s="52"/>
      <c r="T42" s="52"/>
      <c r="Z42" s="161"/>
    </row>
    <row r="43" spans="1:29">
      <c r="C43" s="165"/>
      <c r="D43" s="52"/>
      <c r="E43" s="52">
        <v>4</v>
      </c>
      <c r="F43" s="52" t="s">
        <v>445</v>
      </c>
      <c r="G43" s="52"/>
      <c r="H43" s="52"/>
      <c r="I43" s="52"/>
      <c r="J43" s="52"/>
      <c r="K43" s="52"/>
      <c r="L43" s="52"/>
      <c r="M43" s="167"/>
      <c r="N43" s="167"/>
      <c r="O43" s="52"/>
      <c r="P43" s="52"/>
      <c r="Q43" s="52"/>
      <c r="R43" s="52"/>
      <c r="S43" s="52"/>
      <c r="T43" s="52"/>
      <c r="Z43" s="161"/>
    </row>
    <row r="44" spans="1:29">
      <c r="C44" s="165"/>
      <c r="D44" s="52"/>
      <c r="E44" s="52">
        <v>98</v>
      </c>
      <c r="F44" s="52" t="s">
        <v>437</v>
      </c>
      <c r="G44" s="52"/>
      <c r="H44" s="52"/>
      <c r="I44" s="52"/>
      <c r="J44" s="52"/>
      <c r="K44" s="52"/>
      <c r="L44" s="52"/>
      <c r="M44" s="167"/>
      <c r="N44" s="167"/>
      <c r="O44" s="52"/>
      <c r="P44" s="52"/>
      <c r="Q44" s="52"/>
      <c r="R44" s="52"/>
      <c r="S44" s="52"/>
      <c r="T44" s="52"/>
      <c r="Z44" s="161"/>
    </row>
    <row r="45" spans="1:29">
      <c r="M45" s="154"/>
      <c r="N45" s="154"/>
      <c r="Z45" s="161"/>
    </row>
    <row r="46" spans="1:29" ht="12.75" customHeight="1">
      <c r="B46" s="527"/>
      <c r="D46" s="638" t="s">
        <v>446</v>
      </c>
      <c r="E46" s="638"/>
      <c r="F46" s="638"/>
      <c r="G46" s="638"/>
      <c r="H46" s="638"/>
      <c r="I46" s="638"/>
      <c r="J46" s="638"/>
      <c r="K46" s="638"/>
      <c r="L46" s="638"/>
      <c r="M46" s="638"/>
      <c r="N46" s="638"/>
      <c r="O46" s="638"/>
      <c r="P46" s="638"/>
      <c r="Q46" s="638"/>
      <c r="R46" s="638"/>
      <c r="S46" s="638"/>
      <c r="T46" s="638"/>
      <c r="U46" s="638"/>
      <c r="V46" s="638"/>
      <c r="W46" s="638"/>
      <c r="Z46" s="161"/>
    </row>
    <row r="47" spans="1:29" ht="12.75" customHeight="1">
      <c r="D47" s="638"/>
      <c r="E47" s="638"/>
      <c r="F47" s="638"/>
      <c r="G47" s="638"/>
      <c r="H47" s="638"/>
      <c r="I47" s="638"/>
      <c r="J47" s="638"/>
      <c r="K47" s="638"/>
      <c r="L47" s="638"/>
      <c r="M47" s="638"/>
      <c r="N47" s="638"/>
      <c r="O47" s="638"/>
      <c r="P47" s="638"/>
      <c r="Q47" s="638"/>
      <c r="R47" s="638"/>
      <c r="S47" s="638"/>
      <c r="T47" s="638"/>
      <c r="U47" s="638"/>
      <c r="V47" s="638"/>
      <c r="W47" s="638"/>
      <c r="Z47" s="161"/>
    </row>
    <row r="48" spans="1:29">
      <c r="C48" s="154"/>
      <c r="D48" s="171" t="s">
        <v>447</v>
      </c>
      <c r="E48" s="171"/>
      <c r="F48" s="171"/>
      <c r="G48" s="171"/>
      <c r="H48" s="171"/>
      <c r="I48" s="171"/>
      <c r="J48" s="171"/>
      <c r="K48" s="171"/>
      <c r="L48" s="171"/>
      <c r="M48" s="171"/>
      <c r="N48" s="171"/>
      <c r="O48" s="171"/>
      <c r="P48" s="172"/>
      <c r="Q48" s="171"/>
      <c r="R48" s="173"/>
      <c r="S48" s="173"/>
      <c r="T48" s="173"/>
      <c r="U48" s="173"/>
      <c r="V48" s="173"/>
      <c r="W48" s="173"/>
      <c r="X48" s="152"/>
      <c r="Y48" s="152"/>
      <c r="Z48" s="152"/>
    </row>
    <row r="49" spans="2:26" ht="13.5" customHeight="1">
      <c r="D49" s="155" t="s">
        <v>58</v>
      </c>
      <c r="P49" s="155"/>
      <c r="Q49" s="162"/>
      <c r="R49" s="163"/>
      <c r="S49" s="163"/>
      <c r="T49" s="152"/>
      <c r="U49" s="152"/>
      <c r="V49" s="152"/>
      <c r="W49" s="152"/>
      <c r="X49" s="152"/>
      <c r="Y49" s="152"/>
      <c r="Z49" s="152"/>
    </row>
    <row r="50" spans="2:26" ht="13.35" customHeight="1">
      <c r="B50" s="527"/>
      <c r="C50" s="154">
        <f>C39+0.01</f>
        <v>6.0599999999999987</v>
      </c>
      <c r="D50" s="639" t="s">
        <v>448</v>
      </c>
      <c r="E50" s="639"/>
      <c r="F50" s="639"/>
      <c r="G50" s="639"/>
      <c r="H50" s="639"/>
      <c r="I50" s="639"/>
      <c r="J50" s="639"/>
      <c r="K50" s="639"/>
      <c r="L50" s="639"/>
      <c r="M50" s="639"/>
      <c r="N50" s="639"/>
      <c r="O50" s="639"/>
      <c r="P50" s="639"/>
      <c r="Q50" s="639"/>
      <c r="R50" s="639"/>
      <c r="S50" s="639"/>
      <c r="T50" s="639"/>
      <c r="U50" s="639"/>
      <c r="V50" s="639"/>
      <c r="W50" s="639"/>
      <c r="Z50" s="174"/>
    </row>
    <row r="51" spans="2:26" ht="13.35" customHeight="1">
      <c r="C51" s="154"/>
      <c r="D51" s="639"/>
      <c r="E51" s="639"/>
      <c r="F51" s="639"/>
      <c r="G51" s="639"/>
      <c r="H51" s="639"/>
      <c r="I51" s="639"/>
      <c r="J51" s="639"/>
      <c r="K51" s="639"/>
      <c r="L51" s="639"/>
      <c r="M51" s="639"/>
      <c r="N51" s="639"/>
      <c r="O51" s="639"/>
      <c r="P51" s="639"/>
      <c r="Q51" s="639"/>
      <c r="R51" s="639"/>
      <c r="S51" s="639"/>
      <c r="T51" s="639"/>
      <c r="U51" s="639"/>
      <c r="V51" s="639"/>
      <c r="W51" s="639"/>
      <c r="Z51" s="161"/>
    </row>
    <row r="52" spans="2:26" ht="13.5" customHeight="1">
      <c r="D52" s="155" t="s">
        <v>313</v>
      </c>
      <c r="P52" s="155"/>
      <c r="Q52" s="162"/>
      <c r="R52" s="163"/>
      <c r="S52" s="163"/>
      <c r="T52" s="152"/>
      <c r="U52" s="152"/>
      <c r="V52" s="152"/>
      <c r="W52" s="152"/>
      <c r="X52" s="152"/>
      <c r="Y52" s="152"/>
      <c r="Z52" s="152"/>
    </row>
    <row r="53" spans="2:26" ht="13.35" customHeight="1">
      <c r="B53" s="527"/>
      <c r="C53" s="154"/>
      <c r="D53" s="639" t="s">
        <v>449</v>
      </c>
      <c r="E53" s="639"/>
      <c r="F53" s="639"/>
      <c r="G53" s="639"/>
      <c r="H53" s="639"/>
      <c r="I53" s="639"/>
      <c r="J53" s="639"/>
      <c r="K53" s="639"/>
      <c r="L53" s="639"/>
      <c r="M53" s="639"/>
      <c r="N53" s="639"/>
      <c r="O53" s="639"/>
      <c r="P53" s="639"/>
      <c r="Q53" s="639"/>
      <c r="R53" s="639"/>
      <c r="S53" s="639"/>
      <c r="T53" s="639"/>
      <c r="U53" s="639"/>
      <c r="V53" s="639"/>
      <c r="W53" s="639"/>
      <c r="Z53" s="161"/>
    </row>
    <row r="54" spans="2:26" ht="13.35" customHeight="1">
      <c r="C54" s="154"/>
      <c r="D54" s="639"/>
      <c r="E54" s="639"/>
      <c r="F54" s="639"/>
      <c r="G54" s="639"/>
      <c r="H54" s="639"/>
      <c r="I54" s="639"/>
      <c r="J54" s="639"/>
      <c r="K54" s="639"/>
      <c r="L54" s="639"/>
      <c r="M54" s="639"/>
      <c r="N54" s="639"/>
      <c r="O54" s="639"/>
      <c r="P54" s="639"/>
      <c r="Q54" s="639"/>
      <c r="R54" s="639"/>
      <c r="S54" s="639"/>
      <c r="T54" s="639"/>
      <c r="U54" s="639"/>
      <c r="V54" s="639"/>
      <c r="W54" s="639"/>
      <c r="Z54" s="161"/>
    </row>
    <row r="55" spans="2:26">
      <c r="E55" s="552">
        <v>1</v>
      </c>
      <c r="F55" s="149" t="s">
        <v>35</v>
      </c>
      <c r="J55" s="551"/>
      <c r="M55" s="154"/>
      <c r="N55" s="154"/>
      <c r="Z55" s="161"/>
    </row>
    <row r="56" spans="2:26">
      <c r="B56" s="527"/>
      <c r="E56" s="552">
        <v>2</v>
      </c>
      <c r="F56" s="149" t="s">
        <v>36</v>
      </c>
      <c r="H56" s="495"/>
      <c r="I56" s="496"/>
      <c r="J56" s="551"/>
      <c r="M56" s="154"/>
      <c r="N56" s="154"/>
      <c r="Z56" s="161"/>
    </row>
    <row r="57" spans="2:26" ht="13.5" customHeight="1">
      <c r="D57" s="175"/>
      <c r="E57" s="176"/>
      <c r="F57" s="561"/>
      <c r="G57" s="561"/>
      <c r="H57" s="52"/>
      <c r="I57" s="561"/>
      <c r="J57" s="561"/>
      <c r="K57" s="561"/>
      <c r="L57" s="561"/>
      <c r="M57" s="561"/>
      <c r="N57" s="561"/>
      <c r="O57" s="561"/>
      <c r="P57" s="561"/>
      <c r="Q57" s="561"/>
      <c r="R57" s="561"/>
      <c r="S57" s="561"/>
      <c r="T57" s="561"/>
      <c r="U57" s="561"/>
      <c r="V57" s="561"/>
      <c r="W57" s="561"/>
      <c r="Z57" s="161"/>
    </row>
    <row r="58" spans="2:26" ht="12.75" customHeight="1">
      <c r="B58" s="527"/>
      <c r="D58" s="638" t="s">
        <v>450</v>
      </c>
      <c r="E58" s="638"/>
      <c r="F58" s="638"/>
      <c r="G58" s="638"/>
      <c r="H58" s="638"/>
      <c r="I58" s="638"/>
      <c r="J58" s="638"/>
      <c r="K58" s="638"/>
      <c r="L58" s="638"/>
      <c r="M58" s="638"/>
      <c r="N58" s="638"/>
      <c r="O58" s="638"/>
      <c r="P58" s="638"/>
      <c r="Q58" s="638"/>
      <c r="R58" s="638"/>
      <c r="S58" s="638"/>
      <c r="T58" s="638"/>
      <c r="U58" s="638"/>
      <c r="V58" s="638"/>
      <c r="W58" s="638"/>
      <c r="Z58" s="161"/>
    </row>
    <row r="59" spans="2:26">
      <c r="C59" s="154">
        <f>C50+0.01</f>
        <v>6.0699999999999985</v>
      </c>
      <c r="D59" s="640" t="s">
        <v>451</v>
      </c>
      <c r="E59" s="640"/>
      <c r="F59" s="640"/>
      <c r="G59" s="640"/>
      <c r="H59" s="640"/>
      <c r="I59" s="640"/>
      <c r="J59" s="640"/>
      <c r="K59" s="640"/>
      <c r="L59" s="640"/>
      <c r="M59" s="640"/>
      <c r="N59" s="640"/>
      <c r="O59" s="640"/>
      <c r="P59" s="640"/>
      <c r="Q59" s="640"/>
      <c r="R59" s="640"/>
      <c r="S59" s="640"/>
      <c r="T59" s="640"/>
      <c r="U59" s="640"/>
      <c r="V59" s="640"/>
      <c r="W59" s="640"/>
      <c r="X59" s="152"/>
      <c r="Y59" s="152"/>
      <c r="Z59" s="152"/>
    </row>
    <row r="60" spans="2:26">
      <c r="C60" s="154"/>
      <c r="D60" s="640"/>
      <c r="E60" s="640"/>
      <c r="F60" s="640"/>
      <c r="G60" s="640"/>
      <c r="H60" s="640"/>
      <c r="I60" s="640"/>
      <c r="J60" s="640"/>
      <c r="K60" s="640"/>
      <c r="L60" s="640"/>
      <c r="M60" s="640"/>
      <c r="N60" s="640"/>
      <c r="O60" s="640"/>
      <c r="P60" s="640"/>
      <c r="Q60" s="640"/>
      <c r="R60" s="640"/>
      <c r="S60" s="640"/>
      <c r="T60" s="640"/>
      <c r="U60" s="640"/>
      <c r="V60" s="640"/>
      <c r="W60" s="640"/>
      <c r="X60" s="152"/>
      <c r="Y60" s="152"/>
      <c r="Z60" s="152"/>
    </row>
    <row r="61" spans="2:26">
      <c r="C61" s="156"/>
      <c r="D61" s="157"/>
      <c r="E61" s="552">
        <v>1</v>
      </c>
      <c r="F61" s="149" t="s">
        <v>35</v>
      </c>
      <c r="Z61" s="158"/>
    </row>
    <row r="62" spans="2:26">
      <c r="C62" s="156"/>
      <c r="D62" s="157"/>
      <c r="E62" s="552">
        <v>2</v>
      </c>
      <c r="F62" s="149" t="s">
        <v>36</v>
      </c>
      <c r="H62" s="134" t="s">
        <v>376</v>
      </c>
      <c r="I62" s="156">
        <f>C72</f>
        <v>6.0899999999999981</v>
      </c>
      <c r="Z62" s="561"/>
    </row>
    <row r="63" spans="2:26">
      <c r="C63" s="177"/>
      <c r="D63" s="636"/>
      <c r="E63" s="636"/>
      <c r="F63" s="636"/>
      <c r="G63" s="636"/>
      <c r="H63" s="636"/>
      <c r="I63" s="636"/>
      <c r="J63" s="636"/>
      <c r="K63" s="636"/>
      <c r="L63" s="636"/>
      <c r="M63" s="636"/>
      <c r="N63" s="636"/>
      <c r="Z63" s="161"/>
    </row>
    <row r="64" spans="2:26" ht="13.35" customHeight="1">
      <c r="B64" s="527"/>
      <c r="C64" s="159">
        <f>C59+0.01</f>
        <v>6.0799999999999983</v>
      </c>
      <c r="D64" s="637" t="s">
        <v>452</v>
      </c>
      <c r="E64" s="637"/>
      <c r="F64" s="637"/>
      <c r="G64" s="637"/>
      <c r="H64" s="637"/>
      <c r="I64" s="637"/>
      <c r="J64" s="637"/>
      <c r="K64" s="637"/>
      <c r="L64" s="637"/>
      <c r="M64" s="637"/>
      <c r="N64" s="637"/>
      <c r="O64" s="637"/>
      <c r="P64" s="637"/>
      <c r="Q64" s="637"/>
      <c r="R64" s="637"/>
      <c r="S64" s="637"/>
      <c r="T64" s="637"/>
      <c r="U64" s="637"/>
      <c r="V64" s="637"/>
      <c r="W64" s="637"/>
      <c r="X64" s="161"/>
      <c r="Z64" s="561"/>
    </row>
    <row r="65" spans="2:26" ht="13.35" customHeight="1">
      <c r="C65" s="159"/>
      <c r="D65" s="637"/>
      <c r="E65" s="637"/>
      <c r="F65" s="637"/>
      <c r="G65" s="637"/>
      <c r="H65" s="637"/>
      <c r="I65" s="637"/>
      <c r="J65" s="637"/>
      <c r="K65" s="637"/>
      <c r="L65" s="637"/>
      <c r="M65" s="637"/>
      <c r="N65" s="637"/>
      <c r="O65" s="637"/>
      <c r="P65" s="637"/>
      <c r="Q65" s="637"/>
      <c r="R65" s="637"/>
      <c r="S65" s="637"/>
      <c r="T65" s="637"/>
      <c r="U65" s="637"/>
      <c r="V65" s="637"/>
      <c r="W65" s="637"/>
      <c r="X65" s="161"/>
      <c r="Z65" s="561"/>
    </row>
    <row r="66" spans="2:26">
      <c r="E66" s="552">
        <v>1</v>
      </c>
      <c r="F66" s="149" t="s">
        <v>432</v>
      </c>
      <c r="L66" s="587" t="s">
        <v>433</v>
      </c>
      <c r="M66" s="587"/>
      <c r="N66" s="587"/>
      <c r="O66" s="587"/>
      <c r="P66" s="587"/>
      <c r="Q66" s="587"/>
      <c r="R66" s="587"/>
      <c r="S66" s="587"/>
      <c r="T66" s="587"/>
      <c r="U66" s="587"/>
      <c r="V66" s="587"/>
      <c r="W66" s="587"/>
      <c r="X66" s="587"/>
      <c r="Y66" s="587"/>
      <c r="Z66" s="160"/>
    </row>
    <row r="67" spans="2:26">
      <c r="E67" s="552">
        <v>2</v>
      </c>
      <c r="F67" s="149" t="s">
        <v>434</v>
      </c>
      <c r="L67" s="587"/>
      <c r="M67" s="587"/>
      <c r="N67" s="587"/>
      <c r="O67" s="587"/>
      <c r="P67" s="587"/>
      <c r="Q67" s="587"/>
      <c r="R67" s="587"/>
      <c r="S67" s="587"/>
      <c r="T67" s="587"/>
      <c r="U67" s="587"/>
      <c r="V67" s="587"/>
      <c r="W67" s="587"/>
      <c r="X67" s="587"/>
      <c r="Y67" s="587"/>
      <c r="Z67" s="160"/>
    </row>
    <row r="68" spans="2:26">
      <c r="E68" s="552">
        <v>3</v>
      </c>
      <c r="F68" s="149" t="s">
        <v>435</v>
      </c>
      <c r="L68" s="587"/>
      <c r="M68" s="587"/>
      <c r="N68" s="587"/>
      <c r="O68" s="587"/>
      <c r="P68" s="587"/>
      <c r="Q68" s="587"/>
      <c r="R68" s="587"/>
      <c r="S68" s="587"/>
      <c r="T68" s="587"/>
      <c r="U68" s="587"/>
      <c r="V68" s="587"/>
      <c r="W68" s="587"/>
      <c r="X68" s="587"/>
      <c r="Y68" s="587"/>
      <c r="Z68" s="160"/>
    </row>
    <row r="69" spans="2:26">
      <c r="B69" s="527"/>
      <c r="E69" s="552">
        <v>4</v>
      </c>
      <c r="F69" s="149" t="s">
        <v>436</v>
      </c>
      <c r="Z69" s="161"/>
    </row>
    <row r="70" spans="2:26">
      <c r="E70" s="552">
        <v>98</v>
      </c>
      <c r="F70" s="149" t="s">
        <v>437</v>
      </c>
      <c r="M70" s="154"/>
      <c r="N70" s="154"/>
      <c r="Z70" s="161"/>
    </row>
    <row r="71" spans="2:26">
      <c r="M71" s="154"/>
      <c r="N71" s="154"/>
      <c r="Z71" s="161"/>
    </row>
    <row r="72" spans="2:26">
      <c r="C72" s="154">
        <f>C64+0.01</f>
        <v>6.0899999999999981</v>
      </c>
      <c r="D72" s="149" t="s">
        <v>453</v>
      </c>
      <c r="P72" s="155"/>
      <c r="R72" s="152"/>
      <c r="S72" s="152"/>
      <c r="T72" s="152"/>
      <c r="U72" s="152"/>
      <c r="V72" s="152"/>
      <c r="W72" s="152"/>
      <c r="X72" s="152"/>
      <c r="Y72" s="152"/>
      <c r="Z72" s="152"/>
    </row>
    <row r="73" spans="2:26">
      <c r="C73" s="156"/>
      <c r="D73" s="157"/>
      <c r="E73" s="552">
        <v>1</v>
      </c>
      <c r="F73" s="149" t="s">
        <v>35</v>
      </c>
      <c r="Z73" s="158"/>
    </row>
    <row r="74" spans="2:26">
      <c r="C74" s="156"/>
      <c r="D74" s="157"/>
      <c r="E74" s="552">
        <v>2</v>
      </c>
      <c r="F74" s="149" t="s">
        <v>36</v>
      </c>
      <c r="H74" s="134" t="s">
        <v>376</v>
      </c>
      <c r="I74" s="156">
        <f>C84</f>
        <v>6.1099999999999977</v>
      </c>
      <c r="Z74" s="561"/>
    </row>
    <row r="75" spans="2:26">
      <c r="C75" s="152"/>
      <c r="D75" s="636"/>
      <c r="E75" s="636"/>
      <c r="F75" s="636"/>
      <c r="G75" s="636"/>
      <c r="H75" s="636"/>
      <c r="I75" s="636"/>
      <c r="J75" s="636"/>
      <c r="K75" s="636"/>
      <c r="L75" s="636"/>
      <c r="M75" s="636"/>
      <c r="N75" s="636"/>
      <c r="Z75" s="161"/>
    </row>
    <row r="76" spans="2:26" ht="13.5" customHeight="1">
      <c r="B76" s="527"/>
      <c r="C76" s="178">
        <f>C72+0.01</f>
        <v>6.0999999999999979</v>
      </c>
      <c r="D76" s="637" t="s">
        <v>454</v>
      </c>
      <c r="E76" s="637"/>
      <c r="F76" s="637"/>
      <c r="G76" s="637"/>
      <c r="H76" s="637"/>
      <c r="I76" s="637"/>
      <c r="J76" s="637"/>
      <c r="K76" s="637"/>
      <c r="L76" s="637"/>
      <c r="M76" s="637"/>
      <c r="N76" s="637"/>
      <c r="O76" s="637"/>
      <c r="P76" s="637"/>
      <c r="Q76" s="637"/>
      <c r="R76" s="637"/>
      <c r="S76" s="637"/>
      <c r="T76" s="637"/>
      <c r="U76" s="637"/>
      <c r="Z76" s="561"/>
    </row>
    <row r="77" spans="2:26" ht="13.5" customHeight="1">
      <c r="C77" s="178"/>
      <c r="D77" s="637"/>
      <c r="E77" s="637"/>
      <c r="F77" s="637"/>
      <c r="G77" s="637"/>
      <c r="H77" s="637"/>
      <c r="I77" s="637"/>
      <c r="J77" s="637"/>
      <c r="K77" s="637"/>
      <c r="L77" s="637"/>
      <c r="M77" s="637"/>
      <c r="N77" s="637"/>
      <c r="O77" s="637"/>
      <c r="P77" s="637"/>
      <c r="Q77" s="637"/>
      <c r="R77" s="637"/>
      <c r="S77" s="637"/>
      <c r="T77" s="637"/>
      <c r="U77" s="637"/>
      <c r="Z77" s="561"/>
    </row>
    <row r="78" spans="2:26">
      <c r="E78" s="552">
        <v>1</v>
      </c>
      <c r="F78" s="149" t="s">
        <v>432</v>
      </c>
      <c r="L78" s="587" t="s">
        <v>433</v>
      </c>
      <c r="M78" s="587"/>
      <c r="N78" s="587"/>
      <c r="O78" s="587"/>
      <c r="P78" s="587"/>
      <c r="Q78" s="587"/>
      <c r="R78" s="587"/>
      <c r="S78" s="587"/>
      <c r="T78" s="587"/>
      <c r="U78" s="587"/>
      <c r="V78" s="587"/>
      <c r="W78" s="587"/>
      <c r="X78" s="587"/>
      <c r="Y78" s="587"/>
      <c r="Z78" s="160"/>
    </row>
    <row r="79" spans="2:26">
      <c r="E79" s="552">
        <v>2</v>
      </c>
      <c r="F79" s="149" t="s">
        <v>434</v>
      </c>
      <c r="L79" s="587"/>
      <c r="M79" s="587"/>
      <c r="N79" s="587"/>
      <c r="O79" s="587"/>
      <c r="P79" s="587"/>
      <c r="Q79" s="587"/>
      <c r="R79" s="587"/>
      <c r="S79" s="587"/>
      <c r="T79" s="587"/>
      <c r="U79" s="587"/>
      <c r="V79" s="587"/>
      <c r="W79" s="587"/>
      <c r="X79" s="587"/>
      <c r="Y79" s="587"/>
      <c r="Z79" s="160"/>
    </row>
    <row r="80" spans="2:26">
      <c r="E80" s="552">
        <v>3</v>
      </c>
      <c r="F80" s="149" t="s">
        <v>435</v>
      </c>
      <c r="L80" s="587"/>
      <c r="M80" s="587"/>
      <c r="N80" s="587"/>
      <c r="O80" s="587"/>
      <c r="P80" s="587"/>
      <c r="Q80" s="587"/>
      <c r="R80" s="587"/>
      <c r="S80" s="587"/>
      <c r="T80" s="587"/>
      <c r="U80" s="587"/>
      <c r="V80" s="587"/>
      <c r="W80" s="587"/>
      <c r="X80" s="587"/>
      <c r="Y80" s="587"/>
      <c r="Z80" s="160"/>
    </row>
    <row r="81" spans="2:26">
      <c r="E81" s="552">
        <v>4</v>
      </c>
      <c r="F81" s="149" t="s">
        <v>445</v>
      </c>
      <c r="Z81" s="161"/>
    </row>
    <row r="82" spans="2:26">
      <c r="E82" s="552">
        <v>98</v>
      </c>
      <c r="F82" s="149" t="s">
        <v>437</v>
      </c>
      <c r="M82" s="154"/>
      <c r="N82" s="154"/>
      <c r="Z82" s="161"/>
    </row>
    <row r="83" spans="2:26">
      <c r="M83" s="154"/>
      <c r="N83" s="154"/>
      <c r="Z83" s="161"/>
    </row>
    <row r="84" spans="2:26" ht="13.5" customHeight="1">
      <c r="C84" s="154">
        <f>C76+0.01</f>
        <v>6.1099999999999977</v>
      </c>
      <c r="D84" s="575" t="s">
        <v>455</v>
      </c>
      <c r="E84" s="575"/>
      <c r="F84" s="575"/>
      <c r="G84" s="575"/>
      <c r="H84" s="575"/>
      <c r="I84" s="575"/>
      <c r="J84" s="575"/>
      <c r="K84" s="575"/>
      <c r="L84" s="575"/>
      <c r="M84" s="575"/>
      <c r="N84" s="575"/>
      <c r="O84" s="575"/>
      <c r="P84" s="575"/>
      <c r="Q84" s="575"/>
      <c r="R84" s="575"/>
      <c r="S84" s="575"/>
      <c r="T84" s="575"/>
      <c r="U84" s="575"/>
      <c r="V84" s="575"/>
      <c r="W84" s="575"/>
      <c r="X84" s="152"/>
      <c r="Y84" s="152"/>
      <c r="Z84" s="152"/>
    </row>
    <row r="85" spans="2:26">
      <c r="C85" s="154"/>
      <c r="D85" s="575"/>
      <c r="E85" s="575"/>
      <c r="F85" s="575"/>
      <c r="G85" s="575"/>
      <c r="H85" s="575"/>
      <c r="I85" s="575"/>
      <c r="J85" s="575"/>
      <c r="K85" s="575"/>
      <c r="L85" s="575"/>
      <c r="M85" s="575"/>
      <c r="N85" s="575"/>
      <c r="O85" s="575"/>
      <c r="P85" s="575"/>
      <c r="Q85" s="575"/>
      <c r="R85" s="575"/>
      <c r="S85" s="575"/>
      <c r="T85" s="575"/>
      <c r="U85" s="575"/>
      <c r="V85" s="575"/>
      <c r="W85" s="575"/>
      <c r="X85" s="152"/>
      <c r="Y85" s="152"/>
      <c r="Z85" s="152"/>
    </row>
    <row r="86" spans="2:26">
      <c r="C86" s="156"/>
      <c r="D86" s="157"/>
      <c r="E86" s="552">
        <v>1</v>
      </c>
      <c r="F86" s="149" t="s">
        <v>35</v>
      </c>
      <c r="Z86" s="158"/>
    </row>
    <row r="87" spans="2:26">
      <c r="C87" s="156"/>
      <c r="D87" s="157"/>
      <c r="E87" s="552">
        <v>2</v>
      </c>
      <c r="F87" s="149" t="s">
        <v>36</v>
      </c>
      <c r="H87" s="134" t="s">
        <v>376</v>
      </c>
      <c r="I87" s="156">
        <f>C97</f>
        <v>6.1299999999999972</v>
      </c>
      <c r="Z87" s="561"/>
    </row>
    <row r="88" spans="2:26">
      <c r="C88" s="152"/>
      <c r="D88" s="636"/>
      <c r="E88" s="636"/>
      <c r="F88" s="636"/>
      <c r="G88" s="636"/>
      <c r="H88" s="636"/>
      <c r="I88" s="636"/>
      <c r="J88" s="636"/>
      <c r="K88" s="636"/>
      <c r="L88" s="636"/>
      <c r="M88" s="636"/>
      <c r="N88" s="636"/>
      <c r="Z88" s="161"/>
    </row>
    <row r="89" spans="2:26" ht="13.5" customHeight="1">
      <c r="B89" s="527"/>
      <c r="C89" s="159">
        <f>C84+0.01</f>
        <v>6.1199999999999974</v>
      </c>
      <c r="D89" s="637" t="s">
        <v>456</v>
      </c>
      <c r="E89" s="637"/>
      <c r="F89" s="637"/>
      <c r="G89" s="637"/>
      <c r="H89" s="637"/>
      <c r="I89" s="637"/>
      <c r="J89" s="637"/>
      <c r="K89" s="637"/>
      <c r="L89" s="637"/>
      <c r="M89" s="637"/>
      <c r="N89" s="637"/>
      <c r="O89" s="637"/>
      <c r="P89" s="637"/>
      <c r="Q89" s="637"/>
      <c r="R89" s="637"/>
      <c r="S89" s="637"/>
      <c r="T89" s="637"/>
      <c r="U89" s="637"/>
      <c r="V89" s="637"/>
      <c r="W89" s="637"/>
      <c r="X89" s="637"/>
      <c r="Z89" s="561"/>
    </row>
    <row r="90" spans="2:26">
      <c r="B90" s="527"/>
      <c r="C90" s="159"/>
      <c r="D90" s="637"/>
      <c r="E90" s="637"/>
      <c r="F90" s="637"/>
      <c r="G90" s="637"/>
      <c r="H90" s="637"/>
      <c r="I90" s="637"/>
      <c r="J90" s="637"/>
      <c r="K90" s="637"/>
      <c r="L90" s="637"/>
      <c r="M90" s="637"/>
      <c r="N90" s="637"/>
      <c r="O90" s="637"/>
      <c r="P90" s="637"/>
      <c r="Q90" s="637"/>
      <c r="R90" s="637"/>
      <c r="S90" s="637"/>
      <c r="T90" s="637"/>
      <c r="U90" s="637"/>
      <c r="V90" s="637"/>
      <c r="W90" s="637"/>
      <c r="X90" s="637"/>
      <c r="Z90" s="561"/>
    </row>
    <row r="91" spans="2:26">
      <c r="E91" s="552">
        <v>1</v>
      </c>
      <c r="F91" s="149" t="s">
        <v>432</v>
      </c>
      <c r="L91" s="587" t="s">
        <v>433</v>
      </c>
      <c r="M91" s="587"/>
      <c r="N91" s="587"/>
      <c r="O91" s="587"/>
      <c r="P91" s="587"/>
      <c r="Q91" s="587"/>
      <c r="R91" s="587"/>
      <c r="S91" s="587"/>
      <c r="T91" s="587"/>
      <c r="U91" s="587"/>
      <c r="V91" s="587"/>
      <c r="W91" s="587"/>
      <c r="X91" s="587"/>
      <c r="Y91" s="587"/>
      <c r="Z91" s="160"/>
    </row>
    <row r="92" spans="2:26">
      <c r="E92" s="552">
        <v>2</v>
      </c>
      <c r="F92" s="149" t="s">
        <v>434</v>
      </c>
      <c r="L92" s="587"/>
      <c r="M92" s="587"/>
      <c r="N92" s="587"/>
      <c r="O92" s="587"/>
      <c r="P92" s="587"/>
      <c r="Q92" s="587"/>
      <c r="R92" s="587"/>
      <c r="S92" s="587"/>
      <c r="T92" s="587"/>
      <c r="U92" s="587"/>
      <c r="V92" s="587"/>
      <c r="W92" s="587"/>
      <c r="X92" s="587"/>
      <c r="Y92" s="587"/>
      <c r="Z92" s="160"/>
    </row>
    <row r="93" spans="2:26">
      <c r="E93" s="552">
        <v>3</v>
      </c>
      <c r="F93" s="149" t="s">
        <v>435</v>
      </c>
      <c r="L93" s="587"/>
      <c r="M93" s="587"/>
      <c r="N93" s="587"/>
      <c r="O93" s="587"/>
      <c r="P93" s="587"/>
      <c r="Q93" s="587"/>
      <c r="R93" s="587"/>
      <c r="S93" s="587"/>
      <c r="T93" s="587"/>
      <c r="U93" s="587"/>
      <c r="V93" s="587"/>
      <c r="W93" s="587"/>
      <c r="X93" s="587"/>
      <c r="Y93" s="587"/>
      <c r="Z93" s="160"/>
    </row>
    <row r="94" spans="2:26">
      <c r="E94" s="552">
        <v>4</v>
      </c>
      <c r="F94" s="149" t="s">
        <v>445</v>
      </c>
      <c r="Z94" s="161"/>
    </row>
    <row r="95" spans="2:26">
      <c r="E95" s="552">
        <v>98</v>
      </c>
      <c r="F95" s="149" t="s">
        <v>437</v>
      </c>
      <c r="M95" s="154"/>
      <c r="N95" s="154"/>
      <c r="Z95" s="161"/>
    </row>
    <row r="96" spans="2:26">
      <c r="M96" s="154"/>
      <c r="N96" s="154"/>
      <c r="Z96" s="161"/>
    </row>
    <row r="97" spans="2:26">
      <c r="C97" s="154">
        <f>C89+0.01</f>
        <v>6.1299999999999972</v>
      </c>
      <c r="D97" s="149" t="s">
        <v>457</v>
      </c>
      <c r="P97" s="155"/>
      <c r="R97" s="152"/>
      <c r="S97" s="152"/>
      <c r="T97" s="152"/>
      <c r="U97" s="152"/>
      <c r="V97" s="152"/>
      <c r="W97" s="152"/>
      <c r="X97" s="152"/>
      <c r="Y97" s="152"/>
      <c r="Z97" s="152"/>
    </row>
    <row r="98" spans="2:26">
      <c r="C98" s="156"/>
      <c r="D98" s="157"/>
      <c r="E98" s="552">
        <v>1</v>
      </c>
      <c r="F98" s="149" t="s">
        <v>35</v>
      </c>
      <c r="Z98" s="158"/>
    </row>
    <row r="99" spans="2:26">
      <c r="C99" s="156"/>
      <c r="D99" s="157"/>
      <c r="E99" s="552">
        <v>2</v>
      </c>
      <c r="F99" s="149" t="s">
        <v>36</v>
      </c>
      <c r="H99" s="134" t="s">
        <v>376</v>
      </c>
      <c r="I99" s="156">
        <f>C109</f>
        <v>6.1499999999999968</v>
      </c>
      <c r="Z99" s="561"/>
    </row>
    <row r="100" spans="2:26">
      <c r="C100" s="152"/>
      <c r="D100" s="636"/>
      <c r="E100" s="636"/>
      <c r="F100" s="636"/>
      <c r="G100" s="636"/>
      <c r="H100" s="636"/>
      <c r="I100" s="636"/>
      <c r="J100" s="636"/>
      <c r="K100" s="636"/>
      <c r="L100" s="636"/>
      <c r="M100" s="636"/>
      <c r="N100" s="636"/>
      <c r="Z100" s="161"/>
    </row>
    <row r="101" spans="2:26" ht="13.35" customHeight="1">
      <c r="B101" s="527"/>
      <c r="C101" s="159">
        <f>C97+0.01</f>
        <v>6.139999999999997</v>
      </c>
      <c r="D101" s="637" t="s">
        <v>458</v>
      </c>
      <c r="E101" s="637"/>
      <c r="F101" s="637"/>
      <c r="G101" s="637"/>
      <c r="H101" s="637"/>
      <c r="I101" s="637"/>
      <c r="J101" s="637"/>
      <c r="K101" s="637"/>
      <c r="L101" s="637"/>
      <c r="M101" s="637"/>
      <c r="N101" s="637"/>
      <c r="O101" s="637"/>
      <c r="P101" s="637"/>
      <c r="Q101" s="637"/>
      <c r="R101" s="637"/>
      <c r="S101" s="637"/>
      <c r="T101" s="637"/>
      <c r="U101" s="637"/>
      <c r="V101" s="637"/>
      <c r="W101" s="637"/>
      <c r="Z101" s="561"/>
    </row>
    <row r="102" spans="2:26" ht="13.35" customHeight="1">
      <c r="C102" s="159"/>
      <c r="D102" s="637"/>
      <c r="E102" s="637"/>
      <c r="F102" s="637"/>
      <c r="G102" s="637"/>
      <c r="H102" s="637"/>
      <c r="I102" s="637"/>
      <c r="J102" s="637"/>
      <c r="K102" s="637"/>
      <c r="L102" s="637"/>
      <c r="M102" s="637"/>
      <c r="N102" s="637"/>
      <c r="O102" s="637"/>
      <c r="P102" s="637"/>
      <c r="Q102" s="637"/>
      <c r="R102" s="637"/>
      <c r="S102" s="637"/>
      <c r="T102" s="637"/>
      <c r="U102" s="637"/>
      <c r="V102" s="637"/>
      <c r="W102" s="637"/>
      <c r="Z102" s="561"/>
    </row>
    <row r="103" spans="2:26">
      <c r="E103" s="552">
        <v>1</v>
      </c>
      <c r="F103" s="149" t="s">
        <v>432</v>
      </c>
      <c r="L103" s="587" t="s">
        <v>433</v>
      </c>
      <c r="M103" s="587"/>
      <c r="N103" s="587"/>
      <c r="O103" s="587"/>
      <c r="P103" s="587"/>
      <c r="Q103" s="587"/>
      <c r="R103" s="587"/>
      <c r="S103" s="587"/>
      <c r="T103" s="587"/>
      <c r="U103" s="587"/>
      <c r="V103" s="587"/>
      <c r="W103" s="587"/>
      <c r="X103" s="587"/>
      <c r="Y103" s="587"/>
      <c r="Z103" s="160"/>
    </row>
    <row r="104" spans="2:26">
      <c r="E104" s="552">
        <v>2</v>
      </c>
      <c r="F104" s="149" t="s">
        <v>434</v>
      </c>
      <c r="L104" s="587"/>
      <c r="M104" s="587"/>
      <c r="N104" s="587"/>
      <c r="O104" s="587"/>
      <c r="P104" s="587"/>
      <c r="Q104" s="587"/>
      <c r="R104" s="587"/>
      <c r="S104" s="587"/>
      <c r="T104" s="587"/>
      <c r="U104" s="587"/>
      <c r="V104" s="587"/>
      <c r="W104" s="587"/>
      <c r="X104" s="587"/>
      <c r="Y104" s="587"/>
      <c r="Z104" s="160"/>
    </row>
    <row r="105" spans="2:26">
      <c r="E105" s="552">
        <v>3</v>
      </c>
      <c r="F105" s="149" t="s">
        <v>435</v>
      </c>
      <c r="L105" s="587"/>
      <c r="M105" s="587"/>
      <c r="N105" s="587"/>
      <c r="O105" s="587"/>
      <c r="P105" s="587"/>
      <c r="Q105" s="587"/>
      <c r="R105" s="587"/>
      <c r="S105" s="587"/>
      <c r="T105" s="587"/>
      <c r="U105" s="587"/>
      <c r="V105" s="587"/>
      <c r="W105" s="587"/>
      <c r="X105" s="587"/>
      <c r="Y105" s="587"/>
      <c r="Z105" s="160"/>
    </row>
    <row r="106" spans="2:26">
      <c r="E106" s="552">
        <v>4</v>
      </c>
      <c r="F106" s="149" t="s">
        <v>445</v>
      </c>
      <c r="Z106" s="161"/>
    </row>
    <row r="107" spans="2:26">
      <c r="E107" s="552">
        <v>98</v>
      </c>
      <c r="F107" s="149" t="s">
        <v>437</v>
      </c>
      <c r="M107" s="154"/>
      <c r="N107" s="154"/>
      <c r="Z107" s="161"/>
    </row>
    <row r="108" spans="2:26">
      <c r="M108" s="154"/>
      <c r="N108" s="154"/>
      <c r="Z108" s="161"/>
    </row>
    <row r="109" spans="2:26">
      <c r="C109" s="154">
        <f>C101+0.01</f>
        <v>6.1499999999999968</v>
      </c>
      <c r="D109" s="149" t="s">
        <v>459</v>
      </c>
      <c r="P109" s="155"/>
      <c r="R109" s="152"/>
      <c r="S109" s="152"/>
      <c r="T109" s="152"/>
      <c r="U109" s="152"/>
      <c r="V109" s="152"/>
      <c r="W109" s="152"/>
      <c r="X109" s="152"/>
      <c r="Y109" s="152"/>
      <c r="Z109" s="152"/>
    </row>
    <row r="110" spans="2:26">
      <c r="C110" s="156"/>
      <c r="D110" s="157"/>
      <c r="E110" s="552">
        <v>1</v>
      </c>
      <c r="F110" s="149" t="s">
        <v>35</v>
      </c>
      <c r="Z110" s="158"/>
    </row>
    <row r="111" spans="2:26">
      <c r="C111" s="156"/>
      <c r="D111" s="157"/>
      <c r="E111" s="552">
        <v>2</v>
      </c>
      <c r="F111" s="149" t="s">
        <v>36</v>
      </c>
      <c r="H111" s="134" t="s">
        <v>376</v>
      </c>
      <c r="I111" s="156">
        <f>C121</f>
        <v>6.1699999999999964</v>
      </c>
      <c r="Z111" s="561"/>
    </row>
    <row r="112" spans="2:26">
      <c r="C112" s="152"/>
      <c r="D112" s="636"/>
      <c r="E112" s="636"/>
      <c r="F112" s="636"/>
      <c r="G112" s="636"/>
      <c r="H112" s="636"/>
      <c r="I112" s="636"/>
      <c r="J112" s="636"/>
      <c r="K112" s="636"/>
      <c r="L112" s="636"/>
      <c r="M112" s="636"/>
      <c r="N112" s="636"/>
      <c r="Z112" s="161"/>
    </row>
    <row r="113" spans="2:26" ht="13.5" customHeight="1">
      <c r="B113" s="527"/>
      <c r="C113" s="159">
        <f>C109+0.01</f>
        <v>6.1599999999999966</v>
      </c>
      <c r="D113" s="637" t="s">
        <v>460</v>
      </c>
      <c r="E113" s="637"/>
      <c r="F113" s="637"/>
      <c r="G113" s="637"/>
      <c r="H113" s="637"/>
      <c r="I113" s="637"/>
      <c r="J113" s="637"/>
      <c r="K113" s="637"/>
      <c r="L113" s="637"/>
      <c r="M113" s="637"/>
      <c r="N113" s="637"/>
      <c r="O113" s="637"/>
      <c r="P113" s="637"/>
      <c r="Q113" s="637"/>
      <c r="R113" s="637"/>
      <c r="S113" s="637"/>
      <c r="T113" s="637"/>
      <c r="U113" s="637"/>
      <c r="V113" s="637"/>
      <c r="W113" s="637"/>
      <c r="Z113" s="561"/>
    </row>
    <row r="114" spans="2:26" ht="13.5" customHeight="1">
      <c r="C114" s="159"/>
      <c r="D114" s="637"/>
      <c r="E114" s="637"/>
      <c r="F114" s="637"/>
      <c r="G114" s="637"/>
      <c r="H114" s="637"/>
      <c r="I114" s="637"/>
      <c r="J114" s="637"/>
      <c r="K114" s="637"/>
      <c r="L114" s="637"/>
      <c r="M114" s="637"/>
      <c r="N114" s="637"/>
      <c r="O114" s="637"/>
      <c r="P114" s="637"/>
      <c r="Q114" s="637"/>
      <c r="R114" s="637"/>
      <c r="S114" s="637"/>
      <c r="T114" s="637"/>
      <c r="U114" s="637"/>
      <c r="V114" s="637"/>
      <c r="W114" s="637"/>
      <c r="Z114" s="561"/>
    </row>
    <row r="115" spans="2:26">
      <c r="E115" s="552">
        <v>1</v>
      </c>
      <c r="F115" s="149" t="s">
        <v>432</v>
      </c>
      <c r="L115" s="587" t="s">
        <v>433</v>
      </c>
      <c r="M115" s="587"/>
      <c r="N115" s="587"/>
      <c r="O115" s="587"/>
      <c r="P115" s="587"/>
      <c r="Q115" s="587"/>
      <c r="R115" s="587"/>
      <c r="S115" s="587"/>
      <c r="T115" s="587"/>
      <c r="U115" s="587"/>
      <c r="V115" s="587"/>
      <c r="W115" s="587"/>
      <c r="X115" s="587"/>
      <c r="Y115" s="587"/>
      <c r="Z115" s="160"/>
    </row>
    <row r="116" spans="2:26">
      <c r="E116" s="552">
        <v>2</v>
      </c>
      <c r="F116" s="149" t="s">
        <v>434</v>
      </c>
      <c r="L116" s="587"/>
      <c r="M116" s="587"/>
      <c r="N116" s="587"/>
      <c r="O116" s="587"/>
      <c r="P116" s="587"/>
      <c r="Q116" s="587"/>
      <c r="R116" s="587"/>
      <c r="S116" s="587"/>
      <c r="T116" s="587"/>
      <c r="U116" s="587"/>
      <c r="V116" s="587"/>
      <c r="W116" s="587"/>
      <c r="X116" s="587"/>
      <c r="Y116" s="587"/>
      <c r="Z116" s="160"/>
    </row>
    <row r="117" spans="2:26">
      <c r="E117" s="552">
        <v>3</v>
      </c>
      <c r="F117" s="149" t="s">
        <v>435</v>
      </c>
      <c r="L117" s="587"/>
      <c r="M117" s="587"/>
      <c r="N117" s="587"/>
      <c r="O117" s="587"/>
      <c r="P117" s="587"/>
      <c r="Q117" s="587"/>
      <c r="R117" s="587"/>
      <c r="S117" s="587"/>
      <c r="T117" s="587"/>
      <c r="U117" s="587"/>
      <c r="V117" s="587"/>
      <c r="W117" s="587"/>
      <c r="X117" s="587"/>
      <c r="Y117" s="587"/>
      <c r="Z117" s="160"/>
    </row>
    <row r="118" spans="2:26">
      <c r="E118" s="552">
        <v>4</v>
      </c>
      <c r="F118" s="149" t="s">
        <v>445</v>
      </c>
      <c r="Z118" s="161"/>
    </row>
    <row r="119" spans="2:26">
      <c r="E119" s="552">
        <v>98</v>
      </c>
      <c r="F119" s="149" t="s">
        <v>437</v>
      </c>
      <c r="M119" s="154"/>
      <c r="N119" s="154"/>
      <c r="Z119" s="161"/>
    </row>
    <row r="120" spans="2:26">
      <c r="M120" s="154"/>
      <c r="N120" s="154"/>
      <c r="Z120" s="161"/>
    </row>
    <row r="121" spans="2:26">
      <c r="B121" s="527"/>
      <c r="C121" s="154">
        <f>C113+0.01</f>
        <v>6.1699999999999964</v>
      </c>
      <c r="D121" s="575" t="s">
        <v>461</v>
      </c>
      <c r="E121" s="575"/>
      <c r="F121" s="575"/>
      <c r="G121" s="575"/>
      <c r="H121" s="575"/>
      <c r="I121" s="575"/>
      <c r="J121" s="575"/>
      <c r="K121" s="575"/>
      <c r="L121" s="575"/>
      <c r="M121" s="575"/>
      <c r="N121" s="575"/>
      <c r="O121" s="575"/>
      <c r="P121" s="575"/>
      <c r="Q121" s="575"/>
      <c r="R121" s="575"/>
      <c r="S121" s="575"/>
      <c r="T121" s="575"/>
      <c r="U121" s="575"/>
      <c r="V121" s="575"/>
      <c r="W121" s="575"/>
      <c r="Z121" s="179"/>
    </row>
    <row r="122" spans="2:26">
      <c r="C122" s="154"/>
      <c r="D122" s="575"/>
      <c r="E122" s="575"/>
      <c r="F122" s="575"/>
      <c r="G122" s="575"/>
      <c r="H122" s="575"/>
      <c r="I122" s="575"/>
      <c r="J122" s="575"/>
      <c r="K122" s="575"/>
      <c r="L122" s="575"/>
      <c r="M122" s="575"/>
      <c r="N122" s="575"/>
      <c r="O122" s="575"/>
      <c r="P122" s="575"/>
      <c r="Q122" s="575"/>
      <c r="R122" s="575"/>
      <c r="S122" s="575"/>
      <c r="T122" s="575"/>
      <c r="U122" s="575"/>
      <c r="V122" s="575"/>
      <c r="W122" s="575"/>
      <c r="Z122" s="179"/>
    </row>
    <row r="123" spans="2:26">
      <c r="C123" s="154"/>
      <c r="D123" s="180"/>
      <c r="E123" s="162" t="s">
        <v>462</v>
      </c>
      <c r="F123" s="162"/>
      <c r="G123" s="162"/>
      <c r="H123" s="162"/>
      <c r="I123" s="162"/>
      <c r="J123" s="181"/>
      <c r="K123" s="181"/>
      <c r="L123" s="181"/>
      <c r="M123" s="181"/>
      <c r="N123" s="181"/>
      <c r="O123" s="181"/>
      <c r="P123" s="181"/>
      <c r="Q123" s="162"/>
      <c r="R123" s="162"/>
      <c r="S123" s="162"/>
      <c r="T123" s="162"/>
      <c r="U123" s="162"/>
      <c r="V123" s="162"/>
      <c r="Z123" s="179"/>
    </row>
    <row r="124" spans="2:26">
      <c r="E124" s="182">
        <v>1</v>
      </c>
      <c r="F124" s="149" t="s">
        <v>432</v>
      </c>
      <c r="G124" s="52"/>
      <c r="H124" s="52"/>
      <c r="I124" s="52"/>
      <c r="J124" s="155"/>
      <c r="K124" s="155"/>
      <c r="L124" s="587" t="s">
        <v>433</v>
      </c>
      <c r="M124" s="587"/>
      <c r="N124" s="587"/>
      <c r="O124" s="587"/>
      <c r="P124" s="587"/>
      <c r="Q124" s="587"/>
      <c r="R124" s="587"/>
      <c r="S124" s="587"/>
      <c r="T124" s="587"/>
      <c r="U124" s="587"/>
      <c r="V124" s="587"/>
      <c r="W124" s="587"/>
      <c r="X124" s="587"/>
      <c r="Y124" s="587"/>
    </row>
    <row r="125" spans="2:26">
      <c r="E125" s="182">
        <v>2</v>
      </c>
      <c r="F125" s="149" t="s">
        <v>434</v>
      </c>
      <c r="G125" s="52"/>
      <c r="H125" s="52"/>
      <c r="I125" s="52"/>
      <c r="J125" s="155"/>
      <c r="K125" s="155"/>
      <c r="L125" s="587"/>
      <c r="M125" s="587"/>
      <c r="N125" s="587"/>
      <c r="O125" s="587"/>
      <c r="P125" s="587"/>
      <c r="Q125" s="587"/>
      <c r="R125" s="587"/>
      <c r="S125" s="587"/>
      <c r="T125" s="587"/>
      <c r="U125" s="587"/>
      <c r="V125" s="587"/>
      <c r="W125" s="587"/>
      <c r="X125" s="587"/>
      <c r="Y125" s="587"/>
    </row>
    <row r="126" spans="2:26">
      <c r="E126" s="182">
        <v>3</v>
      </c>
      <c r="F126" s="149" t="s">
        <v>435</v>
      </c>
      <c r="G126" s="52"/>
      <c r="H126" s="52"/>
      <c r="I126" s="52"/>
      <c r="J126" s="155"/>
      <c r="K126" s="155"/>
      <c r="L126" s="587"/>
      <c r="M126" s="587"/>
      <c r="N126" s="587"/>
      <c r="O126" s="587"/>
      <c r="P126" s="587"/>
      <c r="Q126" s="587"/>
      <c r="R126" s="587"/>
      <c r="S126" s="587"/>
      <c r="T126" s="587"/>
      <c r="U126" s="587"/>
      <c r="V126" s="587"/>
      <c r="W126" s="587"/>
      <c r="X126" s="587"/>
      <c r="Y126" s="587"/>
    </row>
    <row r="127" spans="2:26">
      <c r="C127" s="183"/>
      <c r="E127" s="182">
        <v>98</v>
      </c>
      <c r="F127" s="184" t="s">
        <v>463</v>
      </c>
      <c r="G127" s="52"/>
      <c r="H127" s="52"/>
      <c r="I127" s="52"/>
      <c r="J127" s="155"/>
      <c r="K127" s="155"/>
      <c r="L127" s="155"/>
      <c r="M127" s="155"/>
      <c r="N127" s="155"/>
      <c r="O127" s="155"/>
      <c r="P127" s="155"/>
      <c r="Q127" s="155"/>
      <c r="R127" s="155"/>
      <c r="S127" s="155"/>
      <c r="T127" s="155"/>
    </row>
    <row r="128" spans="2:26">
      <c r="C128" s="183"/>
      <c r="D128" s="182"/>
      <c r="E128" s="184"/>
      <c r="F128" s="52"/>
      <c r="G128" s="52"/>
      <c r="H128" s="52"/>
      <c r="I128" s="52"/>
      <c r="J128" s="155"/>
      <c r="K128" s="155"/>
      <c r="L128" s="155"/>
      <c r="M128" s="155"/>
      <c r="N128" s="155"/>
      <c r="O128" s="155"/>
    </row>
    <row r="129" spans="3:3">
      <c r="C129" s="185"/>
    </row>
    <row r="130" spans="3:3">
      <c r="C130" s="154"/>
    </row>
    <row r="131" spans="3:3">
      <c r="C131" s="154"/>
    </row>
    <row r="132" spans="3:3">
      <c r="C132" s="154"/>
    </row>
    <row r="133" spans="3:3">
      <c r="C133" s="154"/>
    </row>
    <row r="134" spans="3:3">
      <c r="C134" s="154"/>
    </row>
    <row r="135" spans="3:3">
      <c r="C135" s="159"/>
    </row>
    <row r="136" spans="3:3">
      <c r="C136" s="159"/>
    </row>
    <row r="137" spans="3:3">
      <c r="C137" s="159"/>
    </row>
    <row r="138" spans="3:3">
      <c r="C138" s="159"/>
    </row>
    <row r="139" spans="3:3">
      <c r="C139" s="159"/>
    </row>
    <row r="140" spans="3:3">
      <c r="C140" s="159"/>
    </row>
    <row r="141" spans="3:3">
      <c r="C141" s="159"/>
    </row>
    <row r="142" spans="3:3">
      <c r="C142" s="159"/>
    </row>
    <row r="143" spans="3:3">
      <c r="C143" s="159"/>
    </row>
    <row r="144" spans="3:3">
      <c r="C144" s="159"/>
    </row>
    <row r="145" spans="3:3">
      <c r="C145" s="159"/>
    </row>
    <row r="146" spans="3:3">
      <c r="C146" s="159"/>
    </row>
    <row r="147" spans="3:3">
      <c r="C147" s="159"/>
    </row>
    <row r="148" spans="3:3">
      <c r="C148" s="159"/>
    </row>
    <row r="149" spans="3:3">
      <c r="C149" s="159"/>
    </row>
    <row r="150" spans="3:3">
      <c r="C150" s="159"/>
    </row>
    <row r="151" spans="3:3">
      <c r="C151" s="159"/>
    </row>
    <row r="152" spans="3:3">
      <c r="C152" s="159"/>
    </row>
    <row r="153" spans="3:3">
      <c r="C153" s="159"/>
    </row>
    <row r="154" spans="3:3">
      <c r="C154" s="159"/>
    </row>
    <row r="155" spans="3:3">
      <c r="C155" s="159"/>
    </row>
    <row r="156" spans="3:3">
      <c r="C156" s="159"/>
    </row>
    <row r="157" spans="3:3">
      <c r="C157" s="159"/>
    </row>
    <row r="158" spans="3:3">
      <c r="C158" s="159"/>
    </row>
    <row r="159" spans="3:3">
      <c r="C159" s="159"/>
    </row>
    <row r="160" spans="3:3">
      <c r="C160" s="159"/>
    </row>
    <row r="161" spans="3:3">
      <c r="C161" s="159"/>
    </row>
    <row r="162" spans="3:3">
      <c r="C162" s="159"/>
    </row>
    <row r="163" spans="3:3">
      <c r="C163" s="159"/>
    </row>
    <row r="164" spans="3:3">
      <c r="C164" s="159"/>
    </row>
    <row r="165" spans="3:3">
      <c r="C165" s="159"/>
    </row>
    <row r="166" spans="3:3">
      <c r="C166" s="159"/>
    </row>
    <row r="167" spans="3:3">
      <c r="C167" s="159"/>
    </row>
    <row r="168" spans="3:3">
      <c r="C168" s="159"/>
    </row>
    <row r="169" spans="3:3">
      <c r="C169" s="159"/>
    </row>
    <row r="170" spans="3:3">
      <c r="C170" s="159"/>
    </row>
    <row r="171" spans="3:3">
      <c r="C171" s="159"/>
    </row>
    <row r="172" spans="3:3">
      <c r="C172" s="159"/>
    </row>
    <row r="173" spans="3:3">
      <c r="C173" s="159"/>
    </row>
    <row r="174" spans="3:3">
      <c r="C174" s="159"/>
    </row>
    <row r="175" spans="3:3">
      <c r="C175" s="159"/>
    </row>
    <row r="176" spans="3:3">
      <c r="C176" s="159"/>
    </row>
    <row r="177" spans="3:3">
      <c r="C177" s="159"/>
    </row>
    <row r="178" spans="3:3">
      <c r="C178" s="159"/>
    </row>
    <row r="179" spans="3:3">
      <c r="C179" s="159"/>
    </row>
    <row r="180" spans="3:3">
      <c r="C180" s="159"/>
    </row>
    <row r="181" spans="3:3">
      <c r="C181" s="159"/>
    </row>
    <row r="182" spans="3:3">
      <c r="C182" s="159"/>
    </row>
    <row r="183" spans="3:3">
      <c r="C183" s="159"/>
    </row>
    <row r="184" spans="3:3">
      <c r="C184" s="159"/>
    </row>
    <row r="185" spans="3:3">
      <c r="C185" s="159"/>
    </row>
    <row r="186" spans="3:3">
      <c r="C186" s="159"/>
    </row>
    <row r="187" spans="3:3">
      <c r="C187" s="159"/>
    </row>
    <row r="188" spans="3:3">
      <c r="C188" s="159"/>
    </row>
    <row r="189" spans="3:3">
      <c r="C189" s="159"/>
    </row>
    <row r="190" spans="3:3">
      <c r="C190" s="159"/>
    </row>
    <row r="191" spans="3:3">
      <c r="C191" s="159"/>
    </row>
    <row r="192" spans="3:3">
      <c r="C192" s="159"/>
    </row>
    <row r="193" spans="3:3">
      <c r="C193" s="159"/>
    </row>
    <row r="194" spans="3:3">
      <c r="C194" s="159"/>
    </row>
    <row r="195" spans="3:3">
      <c r="C195" s="159"/>
    </row>
    <row r="196" spans="3:3">
      <c r="C196" s="159"/>
    </row>
    <row r="197" spans="3:3">
      <c r="C197" s="159"/>
    </row>
    <row r="198" spans="3:3">
      <c r="C198" s="159"/>
    </row>
    <row r="199" spans="3:3">
      <c r="C199" s="159"/>
    </row>
    <row r="200" spans="3:3">
      <c r="C200" s="159"/>
    </row>
    <row r="201" spans="3:3">
      <c r="C201" s="159"/>
    </row>
    <row r="202" spans="3:3">
      <c r="C202" s="159"/>
    </row>
    <row r="203" spans="3:3">
      <c r="C203" s="159"/>
    </row>
    <row r="204" spans="3:3">
      <c r="C204" s="159"/>
    </row>
    <row r="205" spans="3:3">
      <c r="C205" s="159"/>
    </row>
    <row r="206" spans="3:3">
      <c r="C206" s="159"/>
    </row>
    <row r="207" spans="3:3">
      <c r="C207" s="159"/>
    </row>
    <row r="208" spans="3:3">
      <c r="C208" s="159"/>
    </row>
    <row r="209" spans="3:3">
      <c r="C209" s="159"/>
    </row>
    <row r="210" spans="3:3">
      <c r="C210" s="159"/>
    </row>
    <row r="211" spans="3:3">
      <c r="C211" s="159"/>
    </row>
    <row r="212" spans="3:3">
      <c r="C212" s="159"/>
    </row>
    <row r="213" spans="3:3">
      <c r="C213" s="159"/>
    </row>
    <row r="214" spans="3:3">
      <c r="C214" s="159"/>
    </row>
    <row r="215" spans="3:3">
      <c r="C215" s="159"/>
    </row>
    <row r="216" spans="3:3">
      <c r="C216" s="159"/>
    </row>
    <row r="217" spans="3:3">
      <c r="C217" s="159"/>
    </row>
    <row r="218" spans="3:3">
      <c r="C218" s="159"/>
    </row>
    <row r="219" spans="3:3">
      <c r="C219" s="159"/>
    </row>
    <row r="220" spans="3:3">
      <c r="C220" s="159"/>
    </row>
    <row r="221" spans="3:3">
      <c r="C221" s="159"/>
    </row>
    <row r="222" spans="3:3">
      <c r="C222" s="159"/>
    </row>
    <row r="223" spans="3:3">
      <c r="C223" s="159"/>
    </row>
    <row r="224" spans="3:3">
      <c r="C224" s="159"/>
    </row>
    <row r="225" spans="3:3">
      <c r="C225" s="159"/>
    </row>
    <row r="226" spans="3:3">
      <c r="C226" s="159"/>
    </row>
    <row r="227" spans="3:3">
      <c r="C227" s="159"/>
    </row>
    <row r="228" spans="3:3">
      <c r="C228" s="159"/>
    </row>
    <row r="229" spans="3:3">
      <c r="C229" s="159"/>
    </row>
    <row r="230" spans="3:3">
      <c r="C230" s="159"/>
    </row>
    <row r="231" spans="3:3">
      <c r="C231" s="159"/>
    </row>
    <row r="232" spans="3:3">
      <c r="C232" s="159"/>
    </row>
    <row r="233" spans="3:3">
      <c r="C233" s="159"/>
    </row>
    <row r="234" spans="3:3">
      <c r="C234" s="159"/>
    </row>
    <row r="235" spans="3:3">
      <c r="C235" s="159"/>
    </row>
    <row r="236" spans="3:3">
      <c r="C236" s="159"/>
    </row>
    <row r="237" spans="3:3">
      <c r="C237" s="159"/>
    </row>
    <row r="238" spans="3:3">
      <c r="C238" s="159"/>
    </row>
    <row r="239" spans="3:3">
      <c r="C239" s="159"/>
    </row>
    <row r="240" spans="3:3">
      <c r="C240" s="159"/>
    </row>
    <row r="241" spans="3:3">
      <c r="C241" s="159"/>
    </row>
    <row r="242" spans="3:3">
      <c r="C242" s="159"/>
    </row>
    <row r="243" spans="3:3">
      <c r="C243" s="159"/>
    </row>
    <row r="244" spans="3:3">
      <c r="C244" s="159"/>
    </row>
    <row r="245" spans="3:3">
      <c r="C245" s="159"/>
    </row>
    <row r="246" spans="3:3">
      <c r="C246" s="159"/>
    </row>
    <row r="247" spans="3:3">
      <c r="C247" s="159"/>
    </row>
    <row r="248" spans="3:3">
      <c r="C248" s="159"/>
    </row>
    <row r="249" spans="3:3">
      <c r="C249" s="159"/>
    </row>
    <row r="250" spans="3:3">
      <c r="C250" s="159"/>
    </row>
    <row r="251" spans="3:3">
      <c r="C251" s="159"/>
    </row>
    <row r="252" spans="3:3">
      <c r="C252" s="159"/>
    </row>
    <row r="253" spans="3:3">
      <c r="C253" s="159"/>
    </row>
    <row r="254" spans="3:3">
      <c r="C254" s="159"/>
    </row>
    <row r="255" spans="3:3">
      <c r="C255" s="156"/>
    </row>
    <row r="256" spans="3:3">
      <c r="C256" s="156"/>
    </row>
    <row r="257" spans="3:3">
      <c r="C257" s="156"/>
    </row>
    <row r="258" spans="3:3">
      <c r="C258" s="156"/>
    </row>
    <row r="259" spans="3:3">
      <c r="C259" s="156"/>
    </row>
    <row r="260" spans="3:3">
      <c r="C260" s="156"/>
    </row>
    <row r="261" spans="3:3">
      <c r="C261" s="156"/>
    </row>
    <row r="262" spans="3:3">
      <c r="C262" s="156"/>
    </row>
    <row r="263" spans="3:3">
      <c r="C263" s="156"/>
    </row>
    <row r="264" spans="3:3">
      <c r="C264" s="156"/>
    </row>
    <row r="265" spans="3:3">
      <c r="C265" s="156"/>
    </row>
    <row r="266" spans="3:3">
      <c r="C266" s="156"/>
    </row>
    <row r="267" spans="3:3">
      <c r="C267" s="156"/>
    </row>
    <row r="268" spans="3:3">
      <c r="C268" s="156"/>
    </row>
    <row r="269" spans="3:3">
      <c r="C269" s="156"/>
    </row>
    <row r="270" spans="3:3">
      <c r="C270" s="156"/>
    </row>
    <row r="271" spans="3:3">
      <c r="C271" s="156"/>
    </row>
    <row r="272" spans="3:3">
      <c r="C272" s="156"/>
    </row>
    <row r="273" spans="3:3">
      <c r="C273" s="156"/>
    </row>
    <row r="274" spans="3:3">
      <c r="C274" s="156"/>
    </row>
    <row r="275" spans="3:3">
      <c r="C275" s="156"/>
    </row>
    <row r="276" spans="3:3">
      <c r="C276" s="156"/>
    </row>
    <row r="277" spans="3:3">
      <c r="C277" s="156"/>
    </row>
    <row r="278" spans="3:3">
      <c r="C278" s="156"/>
    </row>
    <row r="279" spans="3:3">
      <c r="C279" s="156"/>
    </row>
    <row r="280" spans="3:3">
      <c r="C280" s="156"/>
    </row>
    <row r="281" spans="3:3">
      <c r="C281" s="156"/>
    </row>
    <row r="282" spans="3:3">
      <c r="C282" s="156"/>
    </row>
    <row r="283" spans="3:3">
      <c r="C283" s="156"/>
    </row>
    <row r="284" spans="3:3">
      <c r="C284" s="156"/>
    </row>
    <row r="285" spans="3:3">
      <c r="C285" s="156"/>
    </row>
    <row r="286" spans="3:3">
      <c r="C286" s="156"/>
    </row>
    <row r="287" spans="3:3">
      <c r="C287" s="156"/>
    </row>
    <row r="288" spans="3:3">
      <c r="C288" s="156"/>
    </row>
    <row r="289" spans="3:3">
      <c r="C289" s="156"/>
    </row>
    <row r="290" spans="3:3">
      <c r="C290" s="156"/>
    </row>
    <row r="291" spans="3:3">
      <c r="C291" s="156"/>
    </row>
    <row r="292" spans="3:3">
      <c r="C292" s="156"/>
    </row>
    <row r="293" spans="3:3">
      <c r="C293" s="156"/>
    </row>
    <row r="294" spans="3:3">
      <c r="C294" s="156"/>
    </row>
    <row r="295" spans="3:3">
      <c r="C295" s="156"/>
    </row>
    <row r="296" spans="3:3">
      <c r="C296" s="156"/>
    </row>
    <row r="297" spans="3:3">
      <c r="C297" s="156"/>
    </row>
    <row r="298" spans="3:3">
      <c r="C298" s="156"/>
    </row>
    <row r="299" spans="3:3">
      <c r="C299" s="156"/>
    </row>
    <row r="300" spans="3:3">
      <c r="C300" s="156"/>
    </row>
    <row r="301" spans="3:3">
      <c r="C301" s="156"/>
    </row>
    <row r="302" spans="3:3">
      <c r="C302" s="156"/>
    </row>
    <row r="303" spans="3:3">
      <c r="C303" s="156"/>
    </row>
    <row r="304" spans="3:3">
      <c r="C304" s="156"/>
    </row>
    <row r="305" spans="3:3">
      <c r="C305" s="156"/>
    </row>
    <row r="306" spans="3:3">
      <c r="C306" s="156"/>
    </row>
    <row r="307" spans="3:3">
      <c r="C307" s="156"/>
    </row>
    <row r="308" spans="3:3">
      <c r="C308" s="156"/>
    </row>
    <row r="309" spans="3:3">
      <c r="C309" s="156"/>
    </row>
    <row r="310" spans="3:3">
      <c r="C310" s="156"/>
    </row>
    <row r="311" spans="3:3">
      <c r="C311" s="156"/>
    </row>
    <row r="312" spans="3:3">
      <c r="C312" s="156"/>
    </row>
    <row r="313" spans="3:3">
      <c r="C313" s="156"/>
    </row>
    <row r="314" spans="3:3">
      <c r="C314" s="156"/>
    </row>
    <row r="315" spans="3:3">
      <c r="C315" s="156"/>
    </row>
    <row r="316" spans="3:3">
      <c r="C316" s="156"/>
    </row>
    <row r="317" spans="3:3">
      <c r="C317" s="156"/>
    </row>
    <row r="318" spans="3:3">
      <c r="C318" s="156"/>
    </row>
    <row r="319" spans="3:3">
      <c r="C319" s="156"/>
    </row>
    <row r="320" spans="3:3">
      <c r="C320" s="156"/>
    </row>
    <row r="321" spans="3:3">
      <c r="C321" s="156"/>
    </row>
    <row r="322" spans="3:3">
      <c r="C322" s="156"/>
    </row>
    <row r="323" spans="3:3">
      <c r="C323" s="156"/>
    </row>
    <row r="324" spans="3:3">
      <c r="C324" s="156"/>
    </row>
    <row r="325" spans="3:3">
      <c r="C325" s="156"/>
    </row>
    <row r="326" spans="3:3">
      <c r="C326" s="156"/>
    </row>
    <row r="327" spans="3:3">
      <c r="C327" s="156"/>
    </row>
    <row r="328" spans="3:3">
      <c r="C328" s="156"/>
    </row>
    <row r="329" spans="3:3">
      <c r="C329" s="156"/>
    </row>
    <row r="330" spans="3:3">
      <c r="C330" s="156"/>
    </row>
    <row r="331" spans="3:3">
      <c r="C331" s="156"/>
    </row>
    <row r="332" spans="3:3">
      <c r="C332" s="156"/>
    </row>
    <row r="333" spans="3:3">
      <c r="C333" s="156"/>
    </row>
    <row r="334" spans="3:3">
      <c r="C334" s="156"/>
    </row>
    <row r="335" spans="3:3">
      <c r="C335" s="156"/>
    </row>
    <row r="336" spans="3:3">
      <c r="C336" s="156"/>
    </row>
    <row r="337" spans="3:3">
      <c r="C337" s="156"/>
    </row>
    <row r="338" spans="3:3">
      <c r="C338" s="156"/>
    </row>
    <row r="339" spans="3:3">
      <c r="C339" s="156"/>
    </row>
    <row r="340" spans="3:3">
      <c r="C340" s="156"/>
    </row>
    <row r="341" spans="3:3">
      <c r="C341" s="156"/>
    </row>
    <row r="342" spans="3:3">
      <c r="C342" s="156"/>
    </row>
    <row r="343" spans="3:3">
      <c r="C343" s="156"/>
    </row>
    <row r="344" spans="3:3">
      <c r="C344" s="156"/>
    </row>
    <row r="345" spans="3:3">
      <c r="C345" s="156"/>
    </row>
    <row r="346" spans="3:3">
      <c r="C346" s="156"/>
    </row>
    <row r="347" spans="3:3">
      <c r="C347" s="156"/>
    </row>
    <row r="348" spans="3:3">
      <c r="C348" s="156"/>
    </row>
    <row r="349" spans="3:3">
      <c r="C349" s="156"/>
    </row>
    <row r="350" spans="3:3">
      <c r="C350" s="156"/>
    </row>
    <row r="351" spans="3:3">
      <c r="C351" s="156"/>
    </row>
    <row r="352" spans="3:3">
      <c r="C352" s="156"/>
    </row>
    <row r="353" spans="3:3">
      <c r="C353" s="156"/>
    </row>
    <row r="354" spans="3:3">
      <c r="C354" s="156"/>
    </row>
    <row r="355" spans="3:3">
      <c r="C355" s="156"/>
    </row>
    <row r="356" spans="3:3">
      <c r="C356" s="156"/>
    </row>
    <row r="357" spans="3:3">
      <c r="C357" s="156"/>
    </row>
    <row r="358" spans="3:3">
      <c r="C358" s="156"/>
    </row>
    <row r="359" spans="3:3">
      <c r="C359" s="156"/>
    </row>
    <row r="360" spans="3:3">
      <c r="C360" s="156"/>
    </row>
    <row r="361" spans="3:3">
      <c r="C361" s="156"/>
    </row>
    <row r="362" spans="3:3">
      <c r="C362" s="156"/>
    </row>
    <row r="363" spans="3:3">
      <c r="C363" s="156"/>
    </row>
    <row r="364" spans="3:3">
      <c r="C364" s="156"/>
    </row>
    <row r="365" spans="3:3">
      <c r="C365" s="156"/>
    </row>
    <row r="366" spans="3:3">
      <c r="C366" s="156"/>
    </row>
    <row r="367" spans="3:3">
      <c r="C367" s="156"/>
    </row>
    <row r="368" spans="3:3">
      <c r="C368" s="156"/>
    </row>
    <row r="369" spans="3:3">
      <c r="C369" s="156"/>
    </row>
    <row r="370" spans="3:3">
      <c r="C370" s="156"/>
    </row>
    <row r="371" spans="3:3">
      <c r="C371" s="156"/>
    </row>
    <row r="372" spans="3:3">
      <c r="C372" s="156"/>
    </row>
    <row r="373" spans="3:3">
      <c r="C373" s="156"/>
    </row>
    <row r="374" spans="3:3">
      <c r="C374" s="156"/>
    </row>
    <row r="375" spans="3:3">
      <c r="C375" s="156"/>
    </row>
    <row r="376" spans="3:3">
      <c r="C376" s="156"/>
    </row>
    <row r="377" spans="3:3">
      <c r="C377" s="156"/>
    </row>
    <row r="378" spans="3:3">
      <c r="C378" s="156"/>
    </row>
    <row r="379" spans="3:3">
      <c r="C379" s="156"/>
    </row>
    <row r="380" spans="3:3">
      <c r="C380" s="156"/>
    </row>
    <row r="381" spans="3:3">
      <c r="C381" s="156"/>
    </row>
    <row r="382" spans="3:3">
      <c r="C382" s="156"/>
    </row>
    <row r="383" spans="3:3">
      <c r="C383" s="156"/>
    </row>
    <row r="384" spans="3:3">
      <c r="C384" s="156"/>
    </row>
    <row r="385" spans="3:3">
      <c r="C385" s="156"/>
    </row>
    <row r="386" spans="3:3">
      <c r="C386" s="156"/>
    </row>
    <row r="387" spans="3:3">
      <c r="C387" s="156"/>
    </row>
    <row r="388" spans="3:3">
      <c r="C388" s="156"/>
    </row>
    <row r="389" spans="3:3">
      <c r="C389" s="156"/>
    </row>
    <row r="390" spans="3:3">
      <c r="C390" s="156"/>
    </row>
    <row r="391" spans="3:3">
      <c r="C391" s="156"/>
    </row>
    <row r="392" spans="3:3">
      <c r="C392" s="156"/>
    </row>
    <row r="393" spans="3:3">
      <c r="C393" s="156"/>
    </row>
    <row r="394" spans="3:3">
      <c r="C394" s="156"/>
    </row>
    <row r="395" spans="3:3">
      <c r="C395" s="156"/>
    </row>
    <row r="396" spans="3:3">
      <c r="C396" s="156"/>
    </row>
    <row r="397" spans="3:3">
      <c r="C397" s="156"/>
    </row>
    <row r="398" spans="3:3">
      <c r="C398" s="156"/>
    </row>
    <row r="399" spans="3:3">
      <c r="C399" s="156"/>
    </row>
    <row r="400" spans="3:3">
      <c r="C400" s="156"/>
    </row>
    <row r="401" spans="3:3">
      <c r="C401" s="156"/>
    </row>
    <row r="402" spans="3:3">
      <c r="C402" s="156"/>
    </row>
    <row r="403" spans="3:3">
      <c r="C403" s="156"/>
    </row>
    <row r="404" spans="3:3">
      <c r="C404" s="156"/>
    </row>
    <row r="405" spans="3:3">
      <c r="C405" s="156"/>
    </row>
    <row r="406" spans="3:3">
      <c r="C406" s="156"/>
    </row>
    <row r="407" spans="3:3">
      <c r="C407" s="156"/>
    </row>
    <row r="408" spans="3:3">
      <c r="C408" s="156"/>
    </row>
    <row r="409" spans="3:3">
      <c r="C409" s="156"/>
    </row>
    <row r="410" spans="3:3">
      <c r="C410" s="156"/>
    </row>
    <row r="411" spans="3:3">
      <c r="C411" s="156"/>
    </row>
    <row r="412" spans="3:3">
      <c r="C412" s="156"/>
    </row>
    <row r="413" spans="3:3">
      <c r="C413" s="156"/>
    </row>
    <row r="414" spans="3:3">
      <c r="C414" s="156"/>
    </row>
    <row r="415" spans="3:3">
      <c r="C415" s="156"/>
    </row>
    <row r="416" spans="3:3">
      <c r="C416" s="156"/>
    </row>
    <row r="417" spans="3:3">
      <c r="C417" s="156"/>
    </row>
    <row r="418" spans="3:3">
      <c r="C418" s="156"/>
    </row>
    <row r="419" spans="3:3">
      <c r="C419" s="156"/>
    </row>
    <row r="420" spans="3:3">
      <c r="C420" s="156"/>
    </row>
    <row r="421" spans="3:3">
      <c r="C421" s="156"/>
    </row>
    <row r="422" spans="3:3">
      <c r="C422" s="156"/>
    </row>
    <row r="423" spans="3:3">
      <c r="C423" s="156"/>
    </row>
    <row r="424" spans="3:3">
      <c r="C424" s="156"/>
    </row>
    <row r="425" spans="3:3">
      <c r="C425" s="156"/>
    </row>
    <row r="426" spans="3:3">
      <c r="C426" s="156"/>
    </row>
    <row r="427" spans="3:3">
      <c r="C427" s="156"/>
    </row>
    <row r="428" spans="3:3">
      <c r="C428" s="156"/>
    </row>
    <row r="429" spans="3:3">
      <c r="C429" s="156"/>
    </row>
    <row r="430" spans="3:3">
      <c r="C430" s="156"/>
    </row>
    <row r="431" spans="3:3">
      <c r="C431" s="156"/>
    </row>
    <row r="432" spans="3:3">
      <c r="C432" s="156"/>
    </row>
    <row r="433" spans="3:3">
      <c r="C433" s="156"/>
    </row>
    <row r="434" spans="3:3">
      <c r="C434" s="156"/>
    </row>
    <row r="435" spans="3:3">
      <c r="C435" s="156"/>
    </row>
    <row r="436" spans="3:3">
      <c r="C436" s="156"/>
    </row>
    <row r="437" spans="3:3">
      <c r="C437" s="156"/>
    </row>
    <row r="438" spans="3:3">
      <c r="C438" s="156"/>
    </row>
    <row r="439" spans="3:3">
      <c r="C439" s="156"/>
    </row>
    <row r="440" spans="3:3">
      <c r="C440" s="156"/>
    </row>
    <row r="441" spans="3:3">
      <c r="C441" s="156"/>
    </row>
    <row r="442" spans="3:3">
      <c r="C442" s="156"/>
    </row>
    <row r="443" spans="3:3">
      <c r="C443" s="156"/>
    </row>
    <row r="444" spans="3:3">
      <c r="C444" s="156"/>
    </row>
    <row r="445" spans="3:3">
      <c r="C445" s="156"/>
    </row>
    <row r="446" spans="3:3">
      <c r="C446" s="156"/>
    </row>
    <row r="447" spans="3:3">
      <c r="C447" s="156"/>
    </row>
    <row r="448" spans="3:3">
      <c r="C448" s="156"/>
    </row>
    <row r="449" spans="3:3">
      <c r="C449" s="156"/>
    </row>
    <row r="450" spans="3:3">
      <c r="C450" s="156"/>
    </row>
    <row r="451" spans="3:3">
      <c r="C451" s="156"/>
    </row>
    <row r="452" spans="3:3">
      <c r="C452" s="156"/>
    </row>
    <row r="453" spans="3:3">
      <c r="C453" s="156"/>
    </row>
    <row r="454" spans="3:3">
      <c r="C454" s="156"/>
    </row>
    <row r="455" spans="3:3">
      <c r="C455" s="156"/>
    </row>
    <row r="456" spans="3:3">
      <c r="C456" s="156"/>
    </row>
    <row r="457" spans="3:3">
      <c r="C457" s="156"/>
    </row>
    <row r="458" spans="3:3">
      <c r="C458" s="156"/>
    </row>
    <row r="459" spans="3:3">
      <c r="C459" s="156"/>
    </row>
    <row r="460" spans="3:3">
      <c r="C460" s="156"/>
    </row>
    <row r="461" spans="3:3">
      <c r="C461" s="156"/>
    </row>
    <row r="462" spans="3:3">
      <c r="C462" s="156"/>
    </row>
    <row r="463" spans="3:3">
      <c r="C463" s="156"/>
    </row>
    <row r="464" spans="3:3">
      <c r="C464" s="156"/>
    </row>
    <row r="465" spans="3:3">
      <c r="C465" s="156"/>
    </row>
    <row r="466" spans="3:3">
      <c r="C466" s="156"/>
    </row>
    <row r="467" spans="3:3">
      <c r="C467" s="156"/>
    </row>
    <row r="468" spans="3:3">
      <c r="C468" s="156"/>
    </row>
    <row r="469" spans="3:3">
      <c r="C469" s="156"/>
    </row>
    <row r="470" spans="3:3">
      <c r="C470" s="156"/>
    </row>
    <row r="471" spans="3:3">
      <c r="C471" s="156"/>
    </row>
    <row r="472" spans="3:3">
      <c r="C472" s="156"/>
    </row>
    <row r="473" spans="3:3">
      <c r="C473" s="156"/>
    </row>
    <row r="474" spans="3:3">
      <c r="C474" s="156"/>
    </row>
    <row r="475" spans="3:3">
      <c r="C475" s="156"/>
    </row>
    <row r="476" spans="3:3">
      <c r="C476" s="156"/>
    </row>
    <row r="477" spans="3:3">
      <c r="C477" s="156"/>
    </row>
    <row r="478" spans="3:3">
      <c r="C478" s="156"/>
    </row>
    <row r="479" spans="3:3">
      <c r="C479" s="156"/>
    </row>
    <row r="480" spans="3:3">
      <c r="C480" s="156"/>
    </row>
    <row r="481" spans="3:3">
      <c r="C481" s="156"/>
    </row>
    <row r="482" spans="3:3">
      <c r="C482" s="156"/>
    </row>
    <row r="483" spans="3:3">
      <c r="C483" s="156"/>
    </row>
    <row r="484" spans="3:3">
      <c r="C484" s="156"/>
    </row>
    <row r="485" spans="3:3">
      <c r="C485" s="156"/>
    </row>
    <row r="486" spans="3:3">
      <c r="C486" s="156"/>
    </row>
    <row r="487" spans="3:3">
      <c r="C487" s="156"/>
    </row>
    <row r="488" spans="3:3">
      <c r="C488" s="156"/>
    </row>
    <row r="489" spans="3:3">
      <c r="C489" s="156"/>
    </row>
    <row r="490" spans="3:3">
      <c r="C490" s="156"/>
    </row>
    <row r="491" spans="3:3">
      <c r="C491" s="156"/>
    </row>
    <row r="492" spans="3:3">
      <c r="C492" s="156"/>
    </row>
    <row r="493" spans="3:3">
      <c r="C493" s="156"/>
    </row>
    <row r="494" spans="3:3">
      <c r="C494" s="156"/>
    </row>
    <row r="495" spans="3:3">
      <c r="C495" s="156"/>
    </row>
    <row r="496" spans="3:3">
      <c r="C496" s="156"/>
    </row>
    <row r="497" spans="3:3">
      <c r="C497" s="156"/>
    </row>
    <row r="498" spans="3:3">
      <c r="C498" s="156"/>
    </row>
    <row r="499" spans="3:3">
      <c r="C499" s="156"/>
    </row>
    <row r="500" spans="3:3">
      <c r="C500" s="156"/>
    </row>
    <row r="501" spans="3:3">
      <c r="C501" s="156"/>
    </row>
    <row r="502" spans="3:3">
      <c r="C502" s="156"/>
    </row>
    <row r="503" spans="3:3">
      <c r="C503" s="156"/>
    </row>
    <row r="504" spans="3:3">
      <c r="C504" s="156"/>
    </row>
    <row r="505" spans="3:3">
      <c r="C505" s="156"/>
    </row>
    <row r="506" spans="3:3">
      <c r="C506" s="156"/>
    </row>
    <row r="507" spans="3:3">
      <c r="C507" s="156"/>
    </row>
    <row r="508" spans="3:3">
      <c r="C508" s="156"/>
    </row>
    <row r="509" spans="3:3">
      <c r="C509" s="156"/>
    </row>
    <row r="510" spans="3:3">
      <c r="C510" s="156"/>
    </row>
    <row r="511" spans="3:3">
      <c r="C511" s="156"/>
    </row>
    <row r="512" spans="3:3">
      <c r="C512" s="156"/>
    </row>
    <row r="513" spans="3:3">
      <c r="C513" s="156"/>
    </row>
    <row r="514" spans="3:3">
      <c r="C514" s="156"/>
    </row>
    <row r="515" spans="3:3">
      <c r="C515" s="156"/>
    </row>
    <row r="516" spans="3:3">
      <c r="C516" s="156"/>
    </row>
    <row r="517" spans="3:3">
      <c r="C517" s="156"/>
    </row>
    <row r="518" spans="3:3">
      <c r="C518" s="156"/>
    </row>
    <row r="519" spans="3:3">
      <c r="C519" s="156"/>
    </row>
    <row r="520" spans="3:3">
      <c r="C520" s="156"/>
    </row>
    <row r="521" spans="3:3">
      <c r="C521" s="156"/>
    </row>
    <row r="522" spans="3:3">
      <c r="C522" s="156"/>
    </row>
    <row r="523" spans="3:3">
      <c r="C523" s="156"/>
    </row>
    <row r="524" spans="3:3">
      <c r="C524" s="156"/>
    </row>
    <row r="525" spans="3:3">
      <c r="C525" s="156"/>
    </row>
    <row r="526" spans="3:3">
      <c r="C526" s="156"/>
    </row>
    <row r="527" spans="3:3">
      <c r="C527" s="156"/>
    </row>
    <row r="528" spans="3:3">
      <c r="C528" s="156"/>
    </row>
    <row r="529" spans="3:3">
      <c r="C529" s="156"/>
    </row>
    <row r="530" spans="3:3">
      <c r="C530" s="156"/>
    </row>
    <row r="531" spans="3:3">
      <c r="C531" s="156"/>
    </row>
    <row r="532" spans="3:3">
      <c r="C532" s="156"/>
    </row>
    <row r="533" spans="3:3">
      <c r="C533" s="156"/>
    </row>
    <row r="534" spans="3:3">
      <c r="C534" s="156"/>
    </row>
    <row r="535" spans="3:3">
      <c r="C535" s="156"/>
    </row>
    <row r="536" spans="3:3">
      <c r="C536" s="156"/>
    </row>
    <row r="537" spans="3:3">
      <c r="C537" s="156"/>
    </row>
    <row r="538" spans="3:3">
      <c r="C538" s="156"/>
    </row>
    <row r="539" spans="3:3">
      <c r="C539" s="156"/>
    </row>
    <row r="540" spans="3:3">
      <c r="C540" s="156"/>
    </row>
    <row r="541" spans="3:3">
      <c r="C541" s="156"/>
    </row>
    <row r="542" spans="3:3">
      <c r="C542" s="156"/>
    </row>
    <row r="543" spans="3:3">
      <c r="C543" s="156"/>
    </row>
    <row r="544" spans="3:3">
      <c r="C544" s="156"/>
    </row>
    <row r="545" spans="3:3">
      <c r="C545" s="156"/>
    </row>
    <row r="546" spans="3:3">
      <c r="C546" s="156"/>
    </row>
    <row r="547" spans="3:3">
      <c r="C547" s="156"/>
    </row>
    <row r="548" spans="3:3">
      <c r="C548" s="156"/>
    </row>
    <row r="549" spans="3:3">
      <c r="C549" s="156"/>
    </row>
    <row r="550" spans="3:3">
      <c r="C550" s="156"/>
    </row>
    <row r="551" spans="3:3">
      <c r="C551" s="156"/>
    </row>
    <row r="552" spans="3:3">
      <c r="C552" s="156"/>
    </row>
    <row r="553" spans="3:3">
      <c r="C553" s="156"/>
    </row>
    <row r="554" spans="3:3">
      <c r="C554" s="156"/>
    </row>
    <row r="555" spans="3:3">
      <c r="C555" s="156"/>
    </row>
    <row r="556" spans="3:3">
      <c r="C556" s="156"/>
    </row>
    <row r="557" spans="3:3">
      <c r="C557" s="156"/>
    </row>
    <row r="558" spans="3:3">
      <c r="C558" s="156"/>
    </row>
    <row r="559" spans="3:3">
      <c r="C559" s="156"/>
    </row>
    <row r="560" spans="3:3">
      <c r="C560" s="156"/>
    </row>
    <row r="561" spans="3:3">
      <c r="C561" s="156"/>
    </row>
    <row r="562" spans="3:3">
      <c r="C562" s="156"/>
    </row>
    <row r="563" spans="3:3">
      <c r="C563" s="156"/>
    </row>
    <row r="564" spans="3:3">
      <c r="C564" s="156"/>
    </row>
    <row r="565" spans="3:3">
      <c r="C565" s="156"/>
    </row>
    <row r="566" spans="3:3">
      <c r="C566" s="156"/>
    </row>
    <row r="567" spans="3:3">
      <c r="C567" s="156"/>
    </row>
    <row r="568" spans="3:3">
      <c r="C568" s="156"/>
    </row>
    <row r="569" spans="3:3">
      <c r="C569" s="156"/>
    </row>
    <row r="570" spans="3:3">
      <c r="C570" s="156"/>
    </row>
    <row r="571" spans="3:3">
      <c r="C571" s="156"/>
    </row>
    <row r="572" spans="3:3">
      <c r="C572" s="156"/>
    </row>
    <row r="573" spans="3:3">
      <c r="C573" s="156"/>
    </row>
    <row r="574" spans="3:3">
      <c r="C574" s="156"/>
    </row>
    <row r="575" spans="3:3">
      <c r="C575" s="156"/>
    </row>
    <row r="576" spans="3:3">
      <c r="C576" s="156"/>
    </row>
    <row r="577" spans="3:3">
      <c r="C577" s="156"/>
    </row>
    <row r="578" spans="3:3">
      <c r="C578" s="156"/>
    </row>
    <row r="579" spans="3:3">
      <c r="C579" s="156"/>
    </row>
    <row r="580" spans="3:3">
      <c r="C580" s="156"/>
    </row>
    <row r="581" spans="3:3">
      <c r="C581" s="156"/>
    </row>
    <row r="582" spans="3:3">
      <c r="C582" s="156"/>
    </row>
    <row r="583" spans="3:3">
      <c r="C583" s="156"/>
    </row>
    <row r="584" spans="3:3">
      <c r="C584" s="156"/>
    </row>
    <row r="585" spans="3:3">
      <c r="C585" s="156"/>
    </row>
    <row r="586" spans="3:3">
      <c r="C586" s="156"/>
    </row>
    <row r="587" spans="3:3">
      <c r="C587" s="156"/>
    </row>
    <row r="588" spans="3:3">
      <c r="C588" s="156"/>
    </row>
    <row r="589" spans="3:3">
      <c r="C589" s="156"/>
    </row>
    <row r="590" spans="3:3">
      <c r="C590" s="156"/>
    </row>
    <row r="591" spans="3:3">
      <c r="C591" s="156"/>
    </row>
    <row r="592" spans="3:3">
      <c r="C592" s="156"/>
    </row>
    <row r="593" spans="3:3">
      <c r="C593" s="156"/>
    </row>
    <row r="594" spans="3:3">
      <c r="C594" s="156"/>
    </row>
    <row r="595" spans="3:3">
      <c r="C595" s="156"/>
    </row>
    <row r="596" spans="3:3">
      <c r="C596" s="156"/>
    </row>
    <row r="597" spans="3:3">
      <c r="C597" s="156"/>
    </row>
    <row r="598" spans="3:3">
      <c r="C598" s="156"/>
    </row>
    <row r="599" spans="3:3">
      <c r="C599" s="156"/>
    </row>
    <row r="600" spans="3:3">
      <c r="C600" s="156"/>
    </row>
    <row r="601" spans="3:3">
      <c r="C601" s="156"/>
    </row>
    <row r="602" spans="3:3">
      <c r="C602" s="156"/>
    </row>
    <row r="603" spans="3:3">
      <c r="C603" s="156"/>
    </row>
    <row r="604" spans="3:3">
      <c r="C604" s="156"/>
    </row>
    <row r="605" spans="3:3">
      <c r="C605" s="156"/>
    </row>
    <row r="606" spans="3:3">
      <c r="C606" s="156"/>
    </row>
    <row r="607" spans="3:3">
      <c r="C607" s="156"/>
    </row>
    <row r="608" spans="3:3">
      <c r="C608" s="156"/>
    </row>
    <row r="609" spans="3:3">
      <c r="C609" s="156"/>
    </row>
    <row r="610" spans="3:3">
      <c r="C610" s="156"/>
    </row>
    <row r="611" spans="3:3">
      <c r="C611" s="156"/>
    </row>
    <row r="612" spans="3:3">
      <c r="C612" s="156"/>
    </row>
    <row r="613" spans="3:3">
      <c r="C613" s="156"/>
    </row>
    <row r="614" spans="3:3">
      <c r="C614" s="156"/>
    </row>
    <row r="615" spans="3:3">
      <c r="C615" s="156"/>
    </row>
    <row r="616" spans="3:3">
      <c r="C616" s="156"/>
    </row>
    <row r="617" spans="3:3">
      <c r="C617" s="156"/>
    </row>
    <row r="618" spans="3:3">
      <c r="C618" s="156"/>
    </row>
    <row r="619" spans="3:3">
      <c r="C619" s="156"/>
    </row>
    <row r="620" spans="3:3">
      <c r="C620" s="156"/>
    </row>
    <row r="621" spans="3:3">
      <c r="C621" s="156"/>
    </row>
    <row r="622" spans="3:3">
      <c r="C622" s="156"/>
    </row>
    <row r="623" spans="3:3">
      <c r="C623" s="156"/>
    </row>
    <row r="624" spans="3:3">
      <c r="C624" s="156"/>
    </row>
    <row r="625" spans="3:3">
      <c r="C625" s="156"/>
    </row>
    <row r="626" spans="3:3">
      <c r="C626" s="156"/>
    </row>
    <row r="627" spans="3:3">
      <c r="C627" s="156"/>
    </row>
    <row r="628" spans="3:3">
      <c r="C628" s="156"/>
    </row>
    <row r="629" spans="3:3">
      <c r="C629" s="156"/>
    </row>
    <row r="630" spans="3:3">
      <c r="C630" s="156"/>
    </row>
    <row r="631" spans="3:3">
      <c r="C631" s="156"/>
    </row>
    <row r="632" spans="3:3">
      <c r="C632" s="156"/>
    </row>
    <row r="633" spans="3:3">
      <c r="C633" s="156"/>
    </row>
    <row r="634" spans="3:3">
      <c r="C634" s="156"/>
    </row>
    <row r="635" spans="3:3">
      <c r="C635" s="156"/>
    </row>
    <row r="636" spans="3:3">
      <c r="C636" s="156"/>
    </row>
    <row r="637" spans="3:3">
      <c r="C637" s="156"/>
    </row>
    <row r="638" spans="3:3">
      <c r="C638" s="156"/>
    </row>
    <row r="639" spans="3:3">
      <c r="C639" s="156"/>
    </row>
    <row r="640" spans="3:3">
      <c r="C640" s="156"/>
    </row>
    <row r="641" spans="3:3">
      <c r="C641" s="156"/>
    </row>
    <row r="642" spans="3:3">
      <c r="C642" s="156"/>
    </row>
    <row r="643" spans="3:3">
      <c r="C643" s="156"/>
    </row>
    <row r="644" spans="3:3">
      <c r="C644" s="156"/>
    </row>
    <row r="645" spans="3:3">
      <c r="C645" s="156"/>
    </row>
    <row r="646" spans="3:3">
      <c r="C646" s="156"/>
    </row>
    <row r="647" spans="3:3">
      <c r="C647" s="156"/>
    </row>
    <row r="648" spans="3:3">
      <c r="C648" s="156"/>
    </row>
    <row r="649" spans="3:3">
      <c r="C649" s="156"/>
    </row>
    <row r="650" spans="3:3">
      <c r="C650" s="156"/>
    </row>
    <row r="651" spans="3:3">
      <c r="C651" s="156"/>
    </row>
    <row r="652" spans="3:3">
      <c r="C652" s="156"/>
    </row>
    <row r="653" spans="3:3">
      <c r="C653" s="156"/>
    </row>
    <row r="654" spans="3:3">
      <c r="C654" s="156"/>
    </row>
    <row r="655" spans="3:3">
      <c r="C655" s="156"/>
    </row>
    <row r="656" spans="3:3">
      <c r="C656" s="156"/>
    </row>
    <row r="657" spans="3:3">
      <c r="C657" s="156"/>
    </row>
    <row r="658" spans="3:3">
      <c r="C658" s="156"/>
    </row>
    <row r="659" spans="3:3">
      <c r="C659" s="156"/>
    </row>
    <row r="660" spans="3:3">
      <c r="C660" s="156"/>
    </row>
    <row r="661" spans="3:3">
      <c r="C661" s="156"/>
    </row>
    <row r="662" spans="3:3">
      <c r="C662" s="156"/>
    </row>
    <row r="663" spans="3:3">
      <c r="C663" s="156"/>
    </row>
    <row r="664" spans="3:3">
      <c r="C664" s="156"/>
    </row>
    <row r="665" spans="3:3">
      <c r="C665" s="156"/>
    </row>
    <row r="666" spans="3:3">
      <c r="C666" s="156"/>
    </row>
    <row r="667" spans="3:3">
      <c r="C667" s="156"/>
    </row>
    <row r="668" spans="3:3">
      <c r="C668" s="156"/>
    </row>
    <row r="669" spans="3:3">
      <c r="C669" s="156"/>
    </row>
    <row r="670" spans="3:3">
      <c r="C670" s="156"/>
    </row>
    <row r="671" spans="3:3">
      <c r="C671" s="156"/>
    </row>
    <row r="672" spans="3:3">
      <c r="C672" s="156"/>
    </row>
    <row r="673" spans="3:3">
      <c r="C673" s="156"/>
    </row>
    <row r="674" spans="3:3">
      <c r="C674" s="156"/>
    </row>
    <row r="675" spans="3:3">
      <c r="C675" s="156"/>
    </row>
    <row r="676" spans="3:3">
      <c r="C676" s="156"/>
    </row>
    <row r="677" spans="3:3">
      <c r="C677" s="156"/>
    </row>
    <row r="678" spans="3:3">
      <c r="C678" s="156"/>
    </row>
    <row r="679" spans="3:3">
      <c r="C679" s="156"/>
    </row>
    <row r="680" spans="3:3">
      <c r="C680" s="156"/>
    </row>
    <row r="681" spans="3:3">
      <c r="C681" s="156"/>
    </row>
    <row r="682" spans="3:3">
      <c r="C682" s="156"/>
    </row>
    <row r="683" spans="3:3">
      <c r="C683" s="156"/>
    </row>
    <row r="684" spans="3:3">
      <c r="C684" s="156"/>
    </row>
    <row r="685" spans="3:3">
      <c r="C685" s="156"/>
    </row>
    <row r="686" spans="3:3">
      <c r="C686" s="156"/>
    </row>
    <row r="687" spans="3:3">
      <c r="C687" s="156"/>
    </row>
    <row r="688" spans="3:3">
      <c r="C688" s="156"/>
    </row>
    <row r="689" spans="3:3">
      <c r="C689" s="156"/>
    </row>
    <row r="690" spans="3:3">
      <c r="C690" s="156"/>
    </row>
    <row r="691" spans="3:3">
      <c r="C691" s="156"/>
    </row>
    <row r="692" spans="3:3">
      <c r="C692" s="156"/>
    </row>
    <row r="693" spans="3:3">
      <c r="C693" s="156"/>
    </row>
    <row r="694" spans="3:3">
      <c r="C694" s="156"/>
    </row>
    <row r="695" spans="3:3">
      <c r="C695" s="156"/>
    </row>
    <row r="696" spans="3:3">
      <c r="C696" s="156"/>
    </row>
    <row r="697" spans="3:3">
      <c r="C697" s="156"/>
    </row>
    <row r="698" spans="3:3">
      <c r="C698" s="156"/>
    </row>
    <row r="699" spans="3:3">
      <c r="C699" s="156"/>
    </row>
    <row r="700" spans="3:3">
      <c r="C700" s="156"/>
    </row>
    <row r="701" spans="3:3">
      <c r="C701" s="156"/>
    </row>
    <row r="702" spans="3:3">
      <c r="C702" s="156"/>
    </row>
    <row r="703" spans="3:3">
      <c r="C703" s="156"/>
    </row>
    <row r="704" spans="3:3">
      <c r="C704" s="156"/>
    </row>
    <row r="705" spans="3:3">
      <c r="C705" s="156"/>
    </row>
    <row r="706" spans="3:3">
      <c r="C706" s="156"/>
    </row>
    <row r="707" spans="3:3">
      <c r="C707" s="156"/>
    </row>
    <row r="708" spans="3:3">
      <c r="C708" s="156"/>
    </row>
    <row r="709" spans="3:3">
      <c r="C709" s="156"/>
    </row>
    <row r="710" spans="3:3">
      <c r="C710" s="156"/>
    </row>
    <row r="711" spans="3:3">
      <c r="C711" s="156"/>
    </row>
    <row r="712" spans="3:3">
      <c r="C712" s="156"/>
    </row>
    <row r="713" spans="3:3">
      <c r="C713" s="156"/>
    </row>
    <row r="714" spans="3:3">
      <c r="C714" s="156"/>
    </row>
    <row r="715" spans="3:3">
      <c r="C715" s="156"/>
    </row>
    <row r="716" spans="3:3">
      <c r="C716" s="156"/>
    </row>
    <row r="717" spans="3:3">
      <c r="C717" s="156"/>
    </row>
    <row r="718" spans="3:3">
      <c r="C718" s="156"/>
    </row>
    <row r="719" spans="3:3">
      <c r="C719" s="156"/>
    </row>
    <row r="720" spans="3:3">
      <c r="C720" s="156"/>
    </row>
    <row r="721" spans="3:3">
      <c r="C721" s="156"/>
    </row>
    <row r="722" spans="3:3">
      <c r="C722" s="156"/>
    </row>
    <row r="723" spans="3:3">
      <c r="C723" s="156"/>
    </row>
    <row r="724" spans="3:3">
      <c r="C724" s="156"/>
    </row>
    <row r="725" spans="3:3">
      <c r="C725" s="156"/>
    </row>
    <row r="726" spans="3:3">
      <c r="C726" s="156"/>
    </row>
    <row r="727" spans="3:3">
      <c r="C727" s="156"/>
    </row>
    <row r="728" spans="3:3">
      <c r="C728" s="156"/>
    </row>
    <row r="729" spans="3:3">
      <c r="C729" s="156"/>
    </row>
    <row r="730" spans="3:3">
      <c r="C730" s="156"/>
    </row>
    <row r="731" spans="3:3">
      <c r="C731" s="156"/>
    </row>
    <row r="732" spans="3:3">
      <c r="C732" s="156"/>
    </row>
    <row r="733" spans="3:3">
      <c r="C733" s="156"/>
    </row>
    <row r="734" spans="3:3">
      <c r="C734" s="156"/>
    </row>
    <row r="735" spans="3:3">
      <c r="C735" s="156"/>
    </row>
    <row r="736" spans="3:3">
      <c r="C736" s="156"/>
    </row>
    <row r="737" spans="3:3">
      <c r="C737" s="156"/>
    </row>
    <row r="738" spans="3:3">
      <c r="C738" s="156"/>
    </row>
    <row r="739" spans="3:3">
      <c r="C739" s="156"/>
    </row>
    <row r="740" spans="3:3">
      <c r="C740" s="156"/>
    </row>
    <row r="741" spans="3:3">
      <c r="C741" s="156"/>
    </row>
    <row r="742" spans="3:3">
      <c r="C742" s="156"/>
    </row>
    <row r="743" spans="3:3">
      <c r="C743" s="156"/>
    </row>
    <row r="744" spans="3:3">
      <c r="C744" s="156"/>
    </row>
    <row r="745" spans="3:3">
      <c r="C745" s="156"/>
    </row>
    <row r="746" spans="3:3">
      <c r="C746" s="156"/>
    </row>
    <row r="747" spans="3:3">
      <c r="C747" s="156"/>
    </row>
    <row r="748" spans="3:3">
      <c r="C748" s="156"/>
    </row>
    <row r="749" spans="3:3">
      <c r="C749" s="156"/>
    </row>
    <row r="750" spans="3:3">
      <c r="C750" s="156"/>
    </row>
    <row r="751" spans="3:3">
      <c r="C751" s="156"/>
    </row>
    <row r="752" spans="3:3">
      <c r="C752" s="156"/>
    </row>
    <row r="753" spans="3:3">
      <c r="C753" s="156"/>
    </row>
    <row r="754" spans="3:3">
      <c r="C754" s="156"/>
    </row>
    <row r="755" spans="3:3">
      <c r="C755" s="156"/>
    </row>
    <row r="756" spans="3:3">
      <c r="C756" s="156"/>
    </row>
    <row r="757" spans="3:3">
      <c r="C757" s="156"/>
    </row>
    <row r="758" spans="3:3">
      <c r="C758" s="156"/>
    </row>
    <row r="759" spans="3:3">
      <c r="C759" s="156"/>
    </row>
    <row r="760" spans="3:3">
      <c r="C760" s="156"/>
    </row>
    <row r="761" spans="3:3">
      <c r="C761" s="156"/>
    </row>
    <row r="762" spans="3:3">
      <c r="C762" s="156"/>
    </row>
    <row r="763" spans="3:3">
      <c r="C763" s="156"/>
    </row>
    <row r="764" spans="3:3">
      <c r="C764" s="156"/>
    </row>
    <row r="765" spans="3:3">
      <c r="C765" s="156"/>
    </row>
    <row r="766" spans="3:3">
      <c r="C766" s="156"/>
    </row>
    <row r="767" spans="3:3">
      <c r="C767" s="156"/>
    </row>
    <row r="768" spans="3:3">
      <c r="C768" s="156"/>
    </row>
    <row r="769" spans="3:3">
      <c r="C769" s="156"/>
    </row>
    <row r="770" spans="3:3">
      <c r="C770" s="156"/>
    </row>
    <row r="771" spans="3:3">
      <c r="C771" s="156"/>
    </row>
    <row r="772" spans="3:3">
      <c r="C772" s="156"/>
    </row>
    <row r="773" spans="3:3">
      <c r="C773" s="156"/>
    </row>
    <row r="774" spans="3:3">
      <c r="C774" s="156"/>
    </row>
    <row r="775" spans="3:3">
      <c r="C775" s="156"/>
    </row>
    <row r="776" spans="3:3">
      <c r="C776" s="156"/>
    </row>
    <row r="777" spans="3:3">
      <c r="C777" s="156"/>
    </row>
    <row r="778" spans="3:3">
      <c r="C778" s="156"/>
    </row>
    <row r="779" spans="3:3">
      <c r="C779" s="156"/>
    </row>
    <row r="780" spans="3:3">
      <c r="C780" s="156"/>
    </row>
    <row r="781" spans="3:3">
      <c r="C781" s="156"/>
    </row>
    <row r="782" spans="3:3">
      <c r="C782" s="156"/>
    </row>
    <row r="783" spans="3:3">
      <c r="C783" s="156"/>
    </row>
    <row r="784" spans="3:3">
      <c r="C784" s="156"/>
    </row>
    <row r="785" spans="3:3">
      <c r="C785" s="156"/>
    </row>
    <row r="786" spans="3:3">
      <c r="C786" s="156"/>
    </row>
    <row r="787" spans="3:3">
      <c r="C787" s="156"/>
    </row>
    <row r="788" spans="3:3">
      <c r="C788" s="156"/>
    </row>
    <row r="789" spans="3:3">
      <c r="C789" s="156"/>
    </row>
    <row r="790" spans="3:3">
      <c r="C790" s="156"/>
    </row>
    <row r="791" spans="3:3">
      <c r="C791" s="156"/>
    </row>
    <row r="792" spans="3:3">
      <c r="C792" s="156"/>
    </row>
    <row r="793" spans="3:3">
      <c r="C793" s="156"/>
    </row>
    <row r="794" spans="3:3">
      <c r="C794" s="156"/>
    </row>
    <row r="795" spans="3:3">
      <c r="C795" s="156"/>
    </row>
    <row r="796" spans="3:3">
      <c r="C796" s="156"/>
    </row>
    <row r="797" spans="3:3">
      <c r="C797" s="156"/>
    </row>
    <row r="798" spans="3:3">
      <c r="C798" s="156"/>
    </row>
    <row r="799" spans="3:3">
      <c r="C799" s="156"/>
    </row>
    <row r="800" spans="3:3">
      <c r="C800" s="156"/>
    </row>
    <row r="801" spans="3:3">
      <c r="C801" s="156"/>
    </row>
    <row r="802" spans="3:3">
      <c r="C802" s="156"/>
    </row>
    <row r="803" spans="3:3">
      <c r="C803" s="156"/>
    </row>
    <row r="804" spans="3:3">
      <c r="C804" s="156"/>
    </row>
    <row r="805" spans="3:3">
      <c r="C805" s="156"/>
    </row>
    <row r="806" spans="3:3">
      <c r="C806" s="156"/>
    </row>
    <row r="807" spans="3:3">
      <c r="C807" s="156"/>
    </row>
    <row r="808" spans="3:3">
      <c r="C808" s="156"/>
    </row>
    <row r="809" spans="3:3">
      <c r="C809" s="156"/>
    </row>
    <row r="810" spans="3:3">
      <c r="C810" s="156"/>
    </row>
    <row r="811" spans="3:3">
      <c r="C811" s="156"/>
    </row>
    <row r="812" spans="3:3">
      <c r="C812" s="156"/>
    </row>
    <row r="813" spans="3:3">
      <c r="C813" s="156"/>
    </row>
    <row r="814" spans="3:3">
      <c r="C814" s="156"/>
    </row>
    <row r="815" spans="3:3">
      <c r="C815" s="156"/>
    </row>
    <row r="816" spans="3:3">
      <c r="C816" s="156"/>
    </row>
    <row r="817" spans="3:3">
      <c r="C817" s="156"/>
    </row>
    <row r="818" spans="3:3">
      <c r="C818" s="156"/>
    </row>
    <row r="819" spans="3:3">
      <c r="C819" s="156"/>
    </row>
    <row r="820" spans="3:3">
      <c r="C820" s="156"/>
    </row>
    <row r="821" spans="3:3">
      <c r="C821" s="156"/>
    </row>
    <row r="822" spans="3:3">
      <c r="C822" s="156"/>
    </row>
    <row r="823" spans="3:3">
      <c r="C823" s="156"/>
    </row>
    <row r="824" spans="3:3">
      <c r="C824" s="156"/>
    </row>
    <row r="825" spans="3:3">
      <c r="C825" s="156"/>
    </row>
    <row r="826" spans="3:3">
      <c r="C826" s="156"/>
    </row>
    <row r="827" spans="3:3">
      <c r="C827" s="156"/>
    </row>
    <row r="828" spans="3:3">
      <c r="C828" s="156"/>
    </row>
    <row r="829" spans="3:3">
      <c r="C829" s="156"/>
    </row>
    <row r="830" spans="3:3">
      <c r="C830" s="156"/>
    </row>
    <row r="831" spans="3:3">
      <c r="C831" s="156"/>
    </row>
    <row r="832" spans="3:3">
      <c r="C832" s="156"/>
    </row>
    <row r="833" spans="3:3">
      <c r="C833" s="156"/>
    </row>
    <row r="834" spans="3:3">
      <c r="C834" s="156"/>
    </row>
    <row r="835" spans="3:3">
      <c r="C835" s="156"/>
    </row>
    <row r="836" spans="3:3">
      <c r="C836" s="156"/>
    </row>
    <row r="837" spans="3:3">
      <c r="C837" s="156"/>
    </row>
    <row r="838" spans="3:3">
      <c r="C838" s="156"/>
    </row>
    <row r="839" spans="3:3">
      <c r="C839" s="156"/>
    </row>
    <row r="840" spans="3:3">
      <c r="C840" s="156"/>
    </row>
    <row r="841" spans="3:3">
      <c r="C841" s="156"/>
    </row>
    <row r="842" spans="3:3">
      <c r="C842" s="156"/>
    </row>
    <row r="843" spans="3:3">
      <c r="C843" s="156"/>
    </row>
    <row r="844" spans="3:3">
      <c r="C844" s="156"/>
    </row>
    <row r="845" spans="3:3">
      <c r="C845" s="156"/>
    </row>
    <row r="846" spans="3:3">
      <c r="C846" s="156"/>
    </row>
    <row r="847" spans="3:3">
      <c r="C847" s="156"/>
    </row>
    <row r="848" spans="3:3">
      <c r="C848" s="156"/>
    </row>
    <row r="849" spans="3:3">
      <c r="C849" s="156"/>
    </row>
    <row r="850" spans="3:3">
      <c r="C850" s="156"/>
    </row>
    <row r="851" spans="3:3">
      <c r="C851" s="156"/>
    </row>
    <row r="852" spans="3:3">
      <c r="C852" s="156"/>
    </row>
    <row r="853" spans="3:3">
      <c r="C853" s="156"/>
    </row>
    <row r="854" spans="3:3">
      <c r="C854" s="156"/>
    </row>
    <row r="855" spans="3:3">
      <c r="C855" s="156"/>
    </row>
    <row r="856" spans="3:3">
      <c r="C856" s="156"/>
    </row>
    <row r="857" spans="3:3">
      <c r="C857" s="156"/>
    </row>
    <row r="858" spans="3:3">
      <c r="C858" s="156"/>
    </row>
    <row r="859" spans="3:3">
      <c r="C859" s="156"/>
    </row>
    <row r="860" spans="3:3">
      <c r="C860" s="156"/>
    </row>
    <row r="861" spans="3:3">
      <c r="C861" s="156"/>
    </row>
    <row r="862" spans="3:3">
      <c r="C862" s="156"/>
    </row>
    <row r="863" spans="3:3">
      <c r="C863" s="156"/>
    </row>
    <row r="864" spans="3:3">
      <c r="C864" s="156"/>
    </row>
    <row r="865" spans="3:3">
      <c r="C865" s="156"/>
    </row>
    <row r="866" spans="3:3">
      <c r="C866" s="156"/>
    </row>
    <row r="867" spans="3:3">
      <c r="C867" s="156"/>
    </row>
    <row r="868" spans="3:3">
      <c r="C868" s="156"/>
    </row>
    <row r="869" spans="3:3">
      <c r="C869" s="156"/>
    </row>
    <row r="870" spans="3:3">
      <c r="C870" s="156"/>
    </row>
    <row r="871" spans="3:3">
      <c r="C871" s="156"/>
    </row>
    <row r="872" spans="3:3">
      <c r="C872" s="156"/>
    </row>
    <row r="873" spans="3:3">
      <c r="C873" s="156"/>
    </row>
    <row r="874" spans="3:3">
      <c r="C874" s="156"/>
    </row>
    <row r="875" spans="3:3">
      <c r="C875" s="156"/>
    </row>
    <row r="876" spans="3:3">
      <c r="C876" s="156"/>
    </row>
    <row r="877" spans="3:3">
      <c r="C877" s="156"/>
    </row>
    <row r="878" spans="3:3">
      <c r="C878" s="156"/>
    </row>
    <row r="879" spans="3:3">
      <c r="C879" s="156"/>
    </row>
    <row r="880" spans="3:3">
      <c r="C880" s="156"/>
    </row>
    <row r="881" spans="3:3">
      <c r="C881" s="156"/>
    </row>
    <row r="882" spans="3:3">
      <c r="C882" s="156"/>
    </row>
    <row r="883" spans="3:3">
      <c r="C883" s="156"/>
    </row>
    <row r="884" spans="3:3">
      <c r="C884" s="156"/>
    </row>
    <row r="885" spans="3:3">
      <c r="C885" s="156"/>
    </row>
    <row r="886" spans="3:3">
      <c r="C886" s="156"/>
    </row>
    <row r="887" spans="3:3">
      <c r="C887" s="156"/>
    </row>
    <row r="888" spans="3:3">
      <c r="C888" s="156"/>
    </row>
    <row r="889" spans="3:3">
      <c r="C889" s="156"/>
    </row>
    <row r="890" spans="3:3">
      <c r="C890" s="156"/>
    </row>
    <row r="891" spans="3:3">
      <c r="C891" s="156"/>
    </row>
    <row r="892" spans="3:3">
      <c r="C892" s="156"/>
    </row>
    <row r="893" spans="3:3">
      <c r="C893" s="156"/>
    </row>
    <row r="894" spans="3:3">
      <c r="C894" s="156"/>
    </row>
    <row r="895" spans="3:3">
      <c r="C895" s="156"/>
    </row>
    <row r="896" spans="3:3">
      <c r="C896" s="156"/>
    </row>
    <row r="897" spans="3:3">
      <c r="C897" s="156"/>
    </row>
    <row r="898" spans="3:3">
      <c r="C898" s="156"/>
    </row>
    <row r="899" spans="3:3">
      <c r="C899" s="156"/>
    </row>
    <row r="900" spans="3:3">
      <c r="C900" s="156"/>
    </row>
    <row r="901" spans="3:3">
      <c r="C901" s="156"/>
    </row>
    <row r="902" spans="3:3">
      <c r="C902" s="156"/>
    </row>
    <row r="903" spans="3:3">
      <c r="C903" s="156"/>
    </row>
    <row r="904" spans="3:3">
      <c r="C904" s="156"/>
    </row>
    <row r="905" spans="3:3">
      <c r="C905" s="156"/>
    </row>
    <row r="906" spans="3:3">
      <c r="C906" s="156"/>
    </row>
    <row r="907" spans="3:3">
      <c r="C907" s="156"/>
    </row>
    <row r="908" spans="3:3">
      <c r="C908" s="156"/>
    </row>
    <row r="909" spans="3:3">
      <c r="C909" s="156"/>
    </row>
    <row r="910" spans="3:3">
      <c r="C910" s="156"/>
    </row>
    <row r="911" spans="3:3">
      <c r="C911" s="156"/>
    </row>
    <row r="912" spans="3:3">
      <c r="C912" s="156"/>
    </row>
    <row r="913" spans="3:3">
      <c r="C913" s="156"/>
    </row>
    <row r="914" spans="3:3">
      <c r="C914" s="156"/>
    </row>
    <row r="915" spans="3:3">
      <c r="C915" s="156"/>
    </row>
    <row r="916" spans="3:3">
      <c r="C916" s="156"/>
    </row>
    <row r="917" spans="3:3">
      <c r="C917" s="156"/>
    </row>
    <row r="918" spans="3:3">
      <c r="C918" s="156"/>
    </row>
    <row r="919" spans="3:3">
      <c r="C919" s="156"/>
    </row>
    <row r="920" spans="3:3">
      <c r="C920" s="156"/>
    </row>
    <row r="921" spans="3:3">
      <c r="C921" s="156"/>
    </row>
    <row r="922" spans="3:3">
      <c r="C922" s="156"/>
    </row>
    <row r="923" spans="3:3">
      <c r="C923" s="156"/>
    </row>
    <row r="924" spans="3:3">
      <c r="C924" s="156"/>
    </row>
    <row r="925" spans="3:3">
      <c r="C925" s="156"/>
    </row>
    <row r="926" spans="3:3">
      <c r="C926" s="156"/>
    </row>
    <row r="927" spans="3:3">
      <c r="C927" s="156"/>
    </row>
    <row r="928" spans="3:3">
      <c r="C928" s="156"/>
    </row>
    <row r="929" spans="3:3">
      <c r="C929" s="156"/>
    </row>
    <row r="930" spans="3:3">
      <c r="C930" s="156"/>
    </row>
    <row r="931" spans="3:3">
      <c r="C931" s="156"/>
    </row>
    <row r="932" spans="3:3">
      <c r="C932" s="156"/>
    </row>
    <row r="933" spans="3:3">
      <c r="C933" s="156"/>
    </row>
    <row r="934" spans="3:3">
      <c r="C934" s="156"/>
    </row>
    <row r="935" spans="3:3">
      <c r="C935" s="156"/>
    </row>
    <row r="936" spans="3:3">
      <c r="C936" s="156"/>
    </row>
    <row r="937" spans="3:3">
      <c r="C937" s="156"/>
    </row>
    <row r="938" spans="3:3">
      <c r="C938" s="156"/>
    </row>
    <row r="939" spans="3:3">
      <c r="C939" s="156"/>
    </row>
    <row r="940" spans="3:3">
      <c r="C940" s="156"/>
    </row>
    <row r="941" spans="3:3">
      <c r="C941" s="156"/>
    </row>
    <row r="942" spans="3:3">
      <c r="C942" s="156"/>
    </row>
    <row r="943" spans="3:3">
      <c r="C943" s="156"/>
    </row>
    <row r="944" spans="3:3">
      <c r="C944" s="156"/>
    </row>
    <row r="945" spans="3:3">
      <c r="C945" s="156"/>
    </row>
    <row r="946" spans="3:3">
      <c r="C946" s="156"/>
    </row>
    <row r="947" spans="3:3">
      <c r="C947" s="156"/>
    </row>
    <row r="948" spans="3:3">
      <c r="C948" s="156"/>
    </row>
    <row r="949" spans="3:3">
      <c r="C949" s="156"/>
    </row>
    <row r="950" spans="3:3">
      <c r="C950" s="156"/>
    </row>
    <row r="951" spans="3:3">
      <c r="C951" s="156"/>
    </row>
    <row r="952" spans="3:3">
      <c r="C952" s="156"/>
    </row>
    <row r="953" spans="3:3">
      <c r="C953" s="156"/>
    </row>
    <row r="954" spans="3:3">
      <c r="C954" s="156"/>
    </row>
    <row r="955" spans="3:3">
      <c r="C955" s="156"/>
    </row>
    <row r="956" spans="3:3">
      <c r="C956" s="156"/>
    </row>
    <row r="957" spans="3:3">
      <c r="C957" s="156"/>
    </row>
    <row r="958" spans="3:3">
      <c r="C958" s="156"/>
    </row>
    <row r="959" spans="3:3">
      <c r="C959" s="156"/>
    </row>
    <row r="960" spans="3:3">
      <c r="C960" s="156"/>
    </row>
    <row r="961" spans="3:3">
      <c r="C961" s="156"/>
    </row>
    <row r="962" spans="3:3">
      <c r="C962" s="156"/>
    </row>
    <row r="963" spans="3:3">
      <c r="C963" s="156"/>
    </row>
    <row r="964" spans="3:3">
      <c r="C964" s="156"/>
    </row>
    <row r="965" spans="3:3">
      <c r="C965" s="156"/>
    </row>
    <row r="966" spans="3:3">
      <c r="C966" s="156"/>
    </row>
    <row r="967" spans="3:3">
      <c r="C967" s="156"/>
    </row>
    <row r="968" spans="3:3">
      <c r="C968" s="156"/>
    </row>
    <row r="969" spans="3:3">
      <c r="C969" s="156"/>
    </row>
    <row r="970" spans="3:3">
      <c r="C970" s="156"/>
    </row>
    <row r="971" spans="3:3">
      <c r="C971" s="156"/>
    </row>
    <row r="972" spans="3:3">
      <c r="C972" s="156"/>
    </row>
    <row r="973" spans="3:3">
      <c r="C973" s="156"/>
    </row>
    <row r="974" spans="3:3">
      <c r="C974" s="156"/>
    </row>
    <row r="975" spans="3:3">
      <c r="C975" s="156"/>
    </row>
    <row r="976" spans="3:3">
      <c r="C976" s="156"/>
    </row>
    <row r="977" spans="3:3">
      <c r="C977" s="156"/>
    </row>
    <row r="978" spans="3:3">
      <c r="C978" s="156"/>
    </row>
    <row r="979" spans="3:3">
      <c r="C979" s="156"/>
    </row>
    <row r="980" spans="3:3">
      <c r="C980" s="156"/>
    </row>
    <row r="981" spans="3:3">
      <c r="C981" s="156"/>
    </row>
    <row r="982" spans="3:3">
      <c r="C982" s="156"/>
    </row>
    <row r="983" spans="3:3">
      <c r="C983" s="156"/>
    </row>
    <row r="984" spans="3:3">
      <c r="C984" s="156"/>
    </row>
    <row r="985" spans="3:3">
      <c r="C985" s="156"/>
    </row>
    <row r="986" spans="3:3">
      <c r="C986" s="156"/>
    </row>
    <row r="987" spans="3:3">
      <c r="C987" s="156"/>
    </row>
    <row r="988" spans="3:3">
      <c r="C988" s="156"/>
    </row>
    <row r="989" spans="3:3">
      <c r="C989" s="156"/>
    </row>
    <row r="990" spans="3:3">
      <c r="C990" s="156"/>
    </row>
    <row r="991" spans="3:3">
      <c r="C991" s="156"/>
    </row>
    <row r="992" spans="3:3">
      <c r="C992" s="156"/>
    </row>
    <row r="993" spans="3:3">
      <c r="C993" s="156"/>
    </row>
    <row r="994" spans="3:3">
      <c r="C994" s="156"/>
    </row>
    <row r="995" spans="3:3">
      <c r="C995" s="156"/>
    </row>
    <row r="996" spans="3:3">
      <c r="C996" s="156"/>
    </row>
    <row r="997" spans="3:3">
      <c r="C997" s="156"/>
    </row>
    <row r="998" spans="3:3">
      <c r="C998" s="156"/>
    </row>
    <row r="999" spans="3:3">
      <c r="C999" s="156"/>
    </row>
    <row r="1000" spans="3:3">
      <c r="C1000" s="156"/>
    </row>
    <row r="1001" spans="3:3">
      <c r="C1001" s="156"/>
    </row>
    <row r="1002" spans="3:3">
      <c r="C1002" s="156"/>
    </row>
    <row r="1003" spans="3:3">
      <c r="C1003" s="156"/>
    </row>
    <row r="1004" spans="3:3">
      <c r="C1004" s="156"/>
    </row>
    <row r="1005" spans="3:3">
      <c r="C1005" s="156"/>
    </row>
    <row r="1006" spans="3:3">
      <c r="C1006" s="156"/>
    </row>
    <row r="1007" spans="3:3">
      <c r="C1007" s="156"/>
    </row>
    <row r="1008" spans="3:3">
      <c r="C1008" s="156"/>
    </row>
    <row r="1009" spans="3:3">
      <c r="C1009" s="156"/>
    </row>
    <row r="1010" spans="3:3">
      <c r="C1010" s="156"/>
    </row>
    <row r="1011" spans="3:3">
      <c r="C1011" s="156"/>
    </row>
    <row r="1012" spans="3:3">
      <c r="C1012" s="156"/>
    </row>
    <row r="1013" spans="3:3">
      <c r="C1013" s="156"/>
    </row>
    <row r="1014" spans="3:3">
      <c r="C1014" s="156"/>
    </row>
    <row r="1015" spans="3:3">
      <c r="C1015" s="156"/>
    </row>
    <row r="1016" spans="3:3">
      <c r="C1016" s="156"/>
    </row>
    <row r="1017" spans="3:3">
      <c r="C1017" s="156"/>
    </row>
    <row r="1018" spans="3:3">
      <c r="C1018" s="156"/>
    </row>
    <row r="1019" spans="3:3">
      <c r="C1019" s="156"/>
    </row>
    <row r="1020" spans="3:3">
      <c r="C1020" s="156"/>
    </row>
    <row r="1021" spans="3:3">
      <c r="C1021" s="156"/>
    </row>
    <row r="1022" spans="3:3">
      <c r="C1022" s="156"/>
    </row>
    <row r="1023" spans="3:3">
      <c r="C1023" s="156"/>
    </row>
    <row r="1024" spans="3:3">
      <c r="C1024" s="156"/>
    </row>
    <row r="1025" spans="3:3">
      <c r="C1025" s="156"/>
    </row>
    <row r="1026" spans="3:3">
      <c r="C1026" s="156"/>
    </row>
    <row r="1027" spans="3:3">
      <c r="C1027" s="156"/>
    </row>
    <row r="1028" spans="3:3">
      <c r="C1028" s="156"/>
    </row>
    <row r="1029" spans="3:3">
      <c r="C1029" s="156"/>
    </row>
    <row r="1030" spans="3:3">
      <c r="C1030" s="156"/>
    </row>
    <row r="1031" spans="3:3">
      <c r="C1031" s="156"/>
    </row>
    <row r="1032" spans="3:3">
      <c r="C1032" s="156"/>
    </row>
    <row r="1033" spans="3:3">
      <c r="C1033" s="156"/>
    </row>
    <row r="1034" spans="3:3">
      <c r="C1034" s="156"/>
    </row>
    <row r="1035" spans="3:3">
      <c r="C1035" s="156"/>
    </row>
    <row r="1036" spans="3:3">
      <c r="C1036" s="156"/>
    </row>
    <row r="1037" spans="3:3">
      <c r="C1037" s="156"/>
    </row>
    <row r="1038" spans="3:3">
      <c r="C1038" s="156"/>
    </row>
    <row r="1039" spans="3:3">
      <c r="C1039" s="156"/>
    </row>
    <row r="1040" spans="3:3">
      <c r="C1040" s="156"/>
    </row>
    <row r="1041" spans="3:3">
      <c r="C1041" s="156"/>
    </row>
    <row r="1042" spans="3:3">
      <c r="C1042" s="156"/>
    </row>
    <row r="1043" spans="3:3">
      <c r="C1043" s="156"/>
    </row>
    <row r="1044" spans="3:3">
      <c r="C1044" s="156"/>
    </row>
    <row r="1045" spans="3:3">
      <c r="C1045" s="156"/>
    </row>
    <row r="1046" spans="3:3">
      <c r="C1046" s="156"/>
    </row>
    <row r="1047" spans="3:3">
      <c r="C1047" s="156"/>
    </row>
    <row r="1048" spans="3:3">
      <c r="C1048" s="156"/>
    </row>
    <row r="1049" spans="3:3">
      <c r="C1049" s="156"/>
    </row>
  </sheetData>
  <mergeCells count="35">
    <mergeCell ref="L91:Y93"/>
    <mergeCell ref="L78:Y80"/>
    <mergeCell ref="L103:Y105"/>
    <mergeCell ref="L124:Y126"/>
    <mergeCell ref="L115:Y117"/>
    <mergeCell ref="D89:X90"/>
    <mergeCell ref="D88:N88"/>
    <mergeCell ref="D100:N100"/>
    <mergeCell ref="D101:W102"/>
    <mergeCell ref="D112:N112"/>
    <mergeCell ref="D113:W114"/>
    <mergeCell ref="D121:W122"/>
    <mergeCell ref="D39:AB39"/>
    <mergeCell ref="D3:W3"/>
    <mergeCell ref="D8:Y9"/>
    <mergeCell ref="L10:Y12"/>
    <mergeCell ref="D16:W16"/>
    <mergeCell ref="D17:Y17"/>
    <mergeCell ref="D19:Y20"/>
    <mergeCell ref="D22:Y23"/>
    <mergeCell ref="D27:Y27"/>
    <mergeCell ref="D30:AC31"/>
    <mergeCell ref="D33:AC34"/>
    <mergeCell ref="L5:X6"/>
    <mergeCell ref="D46:W47"/>
    <mergeCell ref="D50:W51"/>
    <mergeCell ref="D53:W54"/>
    <mergeCell ref="D58:W58"/>
    <mergeCell ref="D59:W60"/>
    <mergeCell ref="D63:N63"/>
    <mergeCell ref="D64:W65"/>
    <mergeCell ref="D75:N75"/>
    <mergeCell ref="D76:U77"/>
    <mergeCell ref="D84:W85"/>
    <mergeCell ref="L66:Y68"/>
  </mergeCells>
  <pageMargins left="0.23622047244094491" right="0.23622047244094491" top="0.74803149606299213" bottom="0.74803149606299213" header="0.31496062992125984" footer="0.31496062992125984"/>
  <pageSetup fitToHeight="0" orientation="portrait" r:id="rId1"/>
  <headerFooter>
    <oddFooter>&amp;L&amp;8&amp;F&amp;C&amp;8&amp;A&amp;R&amp;8&amp;P</oddFooter>
  </headerFooter>
  <rowBreaks count="2" manualBreakCount="2">
    <brk id="63" min="1" max="22" man="1"/>
    <brk id="112" min="1" max="2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2" tint="-9.9978637043366805E-2"/>
  </sheetPr>
  <dimension ref="A1:AE119"/>
  <sheetViews>
    <sheetView showGridLines="0" topLeftCell="B67" zoomScale="150" zoomScaleNormal="150" zoomScaleSheetLayoutView="130" workbookViewId="0">
      <selection activeCell="H79" sqref="H79"/>
    </sheetView>
  </sheetViews>
  <sheetFormatPr defaultColWidth="4.28515625" defaultRowHeight="14.1" customHeight="1"/>
  <cols>
    <col min="1" max="1" width="2.42578125" style="148" customWidth="1"/>
    <col min="2" max="2" width="3.42578125" style="148" customWidth="1"/>
    <col min="3" max="3" width="4.7109375" style="323" customWidth="1"/>
    <col min="4" max="35" width="4.7109375" style="149" customWidth="1"/>
    <col min="36" max="16384" width="4.28515625" style="149"/>
  </cols>
  <sheetData>
    <row r="1" spans="2:24" ht="14.1" customHeight="1">
      <c r="B1" s="322">
        <v>7</v>
      </c>
      <c r="D1" s="324" t="str">
        <f>CONCATENATE("SECCIÓN ",B1, ". ROSTER")</f>
        <v>SECCIÓN 7. ROSTER</v>
      </c>
    </row>
    <row r="2" spans="2:24" ht="14.1" customHeight="1">
      <c r="B2" s="325"/>
      <c r="D2" s="324"/>
    </row>
    <row r="3" spans="2:24" ht="14.1" customHeight="1">
      <c r="B3" s="439"/>
      <c r="D3" s="639" t="s">
        <v>464</v>
      </c>
      <c r="E3" s="639"/>
      <c r="F3" s="639"/>
      <c r="G3" s="639"/>
      <c r="H3" s="639"/>
      <c r="I3" s="639"/>
      <c r="J3" s="639"/>
      <c r="K3" s="639"/>
      <c r="L3" s="639"/>
      <c r="M3" s="639"/>
      <c r="N3" s="639"/>
      <c r="O3" s="639"/>
      <c r="P3" s="639"/>
      <c r="Q3" s="639"/>
      <c r="R3" s="639"/>
      <c r="S3" s="639"/>
      <c r="T3" s="639"/>
      <c r="U3" s="639"/>
      <c r="V3" s="54"/>
      <c r="W3" s="54"/>
      <c r="X3" s="54"/>
    </row>
    <row r="4" spans="2:24" ht="14.1" customHeight="1">
      <c r="B4" s="326"/>
      <c r="D4" s="639"/>
      <c r="E4" s="639"/>
      <c r="F4" s="639"/>
      <c r="G4" s="639"/>
      <c r="H4" s="639"/>
      <c r="I4" s="639"/>
      <c r="J4" s="639"/>
      <c r="K4" s="639"/>
      <c r="L4" s="639"/>
      <c r="M4" s="639"/>
      <c r="N4" s="639"/>
      <c r="O4" s="639"/>
      <c r="P4" s="639"/>
      <c r="Q4" s="639"/>
      <c r="R4" s="639"/>
      <c r="S4" s="639"/>
      <c r="T4" s="639"/>
      <c r="U4" s="639"/>
      <c r="V4" s="54"/>
      <c r="W4" s="54"/>
      <c r="X4" s="54"/>
    </row>
    <row r="5" spans="2:24" ht="14.1" customHeight="1">
      <c r="B5" s="439"/>
      <c r="C5" s="323">
        <f>B1+0.01</f>
        <v>7.01</v>
      </c>
      <c r="D5" s="504" t="s">
        <v>465</v>
      </c>
      <c r="E5" s="327"/>
      <c r="F5" s="327"/>
      <c r="G5" s="327"/>
      <c r="H5" s="327"/>
      <c r="I5" s="327"/>
      <c r="J5" s="327"/>
      <c r="K5" s="327"/>
      <c r="L5" s="327"/>
      <c r="M5" s="327"/>
      <c r="N5" s="327"/>
      <c r="O5" s="327"/>
      <c r="P5" s="327"/>
      <c r="Q5" s="327"/>
      <c r="R5" s="327"/>
      <c r="S5" s="327"/>
      <c r="T5" s="327"/>
      <c r="U5" s="327"/>
      <c r="V5" s="327"/>
      <c r="W5" s="327"/>
    </row>
    <row r="6" spans="2:24" ht="14.1" customHeight="1">
      <c r="C6" s="328"/>
      <c r="D6" s="329"/>
      <c r="E6" s="329"/>
      <c r="F6" s="330"/>
      <c r="G6" s="331"/>
      <c r="H6" s="329"/>
      <c r="I6" s="643" t="s">
        <v>466</v>
      </c>
      <c r="J6" s="643"/>
      <c r="K6" s="643"/>
      <c r="L6" s="643"/>
      <c r="M6" s="643"/>
      <c r="N6" s="643"/>
      <c r="O6" s="643"/>
      <c r="P6" s="643"/>
      <c r="Q6" s="643"/>
      <c r="R6" s="558"/>
      <c r="S6" s="558"/>
      <c r="T6" s="558"/>
      <c r="U6" s="329"/>
      <c r="V6" s="329"/>
      <c r="W6" s="329"/>
    </row>
    <row r="7" spans="2:24" ht="14.1" customHeight="1">
      <c r="B7" s="149"/>
      <c r="D7" s="564"/>
      <c r="E7" s="564"/>
      <c r="F7" s="564"/>
      <c r="G7" s="564"/>
      <c r="H7" s="564"/>
      <c r="I7" s="564"/>
      <c r="J7" s="564"/>
      <c r="K7" s="564"/>
      <c r="L7" s="564"/>
      <c r="M7" s="564"/>
      <c r="N7" s="564"/>
      <c r="O7" s="564"/>
      <c r="P7" s="564"/>
      <c r="Q7" s="564"/>
      <c r="R7" s="564"/>
      <c r="S7" s="564"/>
      <c r="T7" s="564"/>
      <c r="U7" s="564"/>
      <c r="V7" s="564"/>
      <c r="W7" s="564"/>
    </row>
    <row r="8" spans="2:24" ht="14.1" customHeight="1">
      <c r="B8" s="439"/>
      <c r="C8" s="323">
        <f>C5+0.01</f>
        <v>7.02</v>
      </c>
      <c r="D8" s="191" t="s">
        <v>467</v>
      </c>
      <c r="E8" s="564"/>
      <c r="F8" s="564"/>
      <c r="G8" s="564"/>
      <c r="H8" s="564"/>
      <c r="I8" s="564"/>
      <c r="J8" s="564"/>
      <c r="K8" s="564"/>
      <c r="L8" s="564"/>
      <c r="M8" s="564"/>
      <c r="N8" s="564"/>
      <c r="O8" s="564"/>
      <c r="P8" s="564"/>
      <c r="Q8" s="564"/>
      <c r="R8" s="564"/>
      <c r="S8" s="564"/>
      <c r="T8" s="564"/>
      <c r="U8" s="564"/>
      <c r="V8" s="564"/>
      <c r="W8" s="564"/>
    </row>
    <row r="9" spans="2:24" ht="14.1" customHeight="1">
      <c r="B9" s="326"/>
      <c r="D9" s="332" t="s">
        <v>468</v>
      </c>
      <c r="E9" s="564"/>
      <c r="F9" s="564"/>
      <c r="G9" s="564"/>
      <c r="H9" s="564"/>
      <c r="I9" s="564"/>
      <c r="J9" s="564"/>
      <c r="K9" s="564"/>
      <c r="L9" s="564"/>
      <c r="M9" s="564"/>
      <c r="N9" s="564"/>
      <c r="O9" s="564"/>
      <c r="P9" s="564"/>
      <c r="Q9" s="564"/>
      <c r="R9" s="564"/>
      <c r="S9" s="564"/>
      <c r="T9" s="564"/>
      <c r="U9" s="564"/>
      <c r="V9" s="564"/>
      <c r="W9" s="564"/>
    </row>
    <row r="10" spans="2:24" ht="14.1" customHeight="1">
      <c r="B10" s="326"/>
      <c r="D10" s="332" t="s">
        <v>469</v>
      </c>
      <c r="E10" s="564"/>
      <c r="F10" s="564"/>
      <c r="G10" s="564"/>
      <c r="H10" s="564"/>
      <c r="I10" s="564"/>
      <c r="J10" s="564"/>
      <c r="K10" s="564"/>
      <c r="L10" s="564"/>
      <c r="M10" s="564"/>
      <c r="N10" s="564"/>
      <c r="O10" s="564"/>
      <c r="P10" s="564"/>
      <c r="Q10" s="564"/>
      <c r="R10" s="564"/>
      <c r="S10" s="564"/>
      <c r="T10" s="564"/>
      <c r="U10" s="564"/>
      <c r="V10" s="564"/>
      <c r="W10" s="564"/>
    </row>
    <row r="11" spans="2:24" ht="14.1" customHeight="1">
      <c r="B11" s="326"/>
      <c r="D11" s="564"/>
      <c r="E11" s="329"/>
      <c r="F11" s="330"/>
      <c r="G11" s="331"/>
      <c r="H11" s="332"/>
      <c r="I11" s="644" t="s">
        <v>470</v>
      </c>
      <c r="J11" s="644"/>
      <c r="K11" s="644"/>
      <c r="L11" s="644"/>
      <c r="M11" s="644"/>
      <c r="N11" s="644"/>
      <c r="O11" s="644"/>
      <c r="P11" s="644"/>
      <c r="Q11" s="644"/>
      <c r="R11" s="564"/>
      <c r="S11" s="564"/>
      <c r="T11" s="564"/>
      <c r="U11" s="564"/>
      <c r="V11" s="564"/>
      <c r="W11" s="564"/>
    </row>
    <row r="12" spans="2:24" ht="14.1" customHeight="1">
      <c r="B12" s="439"/>
      <c r="D12" s="564"/>
      <c r="E12" s="564"/>
      <c r="F12" s="564"/>
      <c r="G12" s="564"/>
      <c r="H12" s="564"/>
      <c r="I12" s="644" t="s">
        <v>471</v>
      </c>
      <c r="J12" s="644"/>
      <c r="K12" s="644"/>
      <c r="L12" s="644"/>
      <c r="M12" s="644"/>
      <c r="N12" s="644"/>
      <c r="O12" s="644"/>
      <c r="P12" s="644"/>
      <c r="Q12" s="644"/>
      <c r="R12" s="564"/>
      <c r="S12" s="564"/>
      <c r="T12" s="564"/>
      <c r="U12" s="564"/>
      <c r="V12" s="564"/>
      <c r="W12" s="564"/>
    </row>
    <row r="13" spans="2:24" ht="14.1" customHeight="1">
      <c r="B13" s="333"/>
      <c r="D13" s="542"/>
      <c r="E13" s="542"/>
      <c r="F13" s="542"/>
      <c r="G13" s="542"/>
      <c r="H13" s="542"/>
      <c r="I13" s="543"/>
      <c r="J13" s="543"/>
      <c r="K13" s="543"/>
      <c r="L13" s="543"/>
      <c r="M13" s="543"/>
      <c r="N13" s="543"/>
      <c r="O13" s="543"/>
      <c r="P13" s="543"/>
      <c r="Q13" s="543"/>
      <c r="R13" s="542"/>
      <c r="S13" s="542"/>
      <c r="T13" s="542"/>
      <c r="U13" s="542"/>
      <c r="V13" s="542"/>
      <c r="W13" s="542"/>
    </row>
    <row r="14" spans="2:24" ht="14.1" customHeight="1">
      <c r="B14" s="439"/>
      <c r="C14" s="323">
        <f>C8+0.01</f>
        <v>7.0299999999999994</v>
      </c>
      <c r="D14" s="191" t="s">
        <v>472</v>
      </c>
      <c r="E14" s="564"/>
      <c r="F14" s="564"/>
      <c r="G14" s="564"/>
      <c r="H14" s="564"/>
      <c r="I14" s="564"/>
      <c r="J14" s="564"/>
      <c r="K14" s="564"/>
      <c r="L14" s="564"/>
      <c r="M14" s="564"/>
      <c r="N14" s="564"/>
      <c r="O14" s="564"/>
      <c r="P14" s="564"/>
      <c r="Q14" s="564"/>
      <c r="R14" s="564"/>
      <c r="S14" s="564"/>
      <c r="T14" s="564"/>
      <c r="U14" s="564"/>
      <c r="V14" s="564"/>
      <c r="W14" s="564"/>
    </row>
    <row r="15" spans="2:24" ht="14.1" customHeight="1">
      <c r="B15" s="326"/>
      <c r="D15" s="332" t="s">
        <v>473</v>
      </c>
      <c r="E15" s="564"/>
      <c r="F15" s="564"/>
      <c r="G15" s="564"/>
      <c r="H15" s="564"/>
      <c r="I15" s="564"/>
      <c r="J15" s="564"/>
      <c r="K15" s="564"/>
      <c r="L15" s="564"/>
      <c r="M15" s="564"/>
      <c r="N15" s="564"/>
      <c r="O15" s="564"/>
      <c r="P15" s="564"/>
      <c r="Q15" s="564"/>
      <c r="R15" s="564"/>
      <c r="S15" s="564"/>
      <c r="T15" s="564"/>
      <c r="U15" s="564"/>
      <c r="V15" s="564"/>
      <c r="W15" s="564"/>
    </row>
    <row r="16" spans="2:24" ht="14.1" customHeight="1">
      <c r="B16" s="326"/>
      <c r="D16" s="332" t="s">
        <v>474</v>
      </c>
      <c r="E16" s="564"/>
      <c r="F16" s="564"/>
      <c r="G16" s="564"/>
      <c r="H16" s="564"/>
      <c r="I16" s="564"/>
      <c r="J16" s="564"/>
      <c r="K16" s="564"/>
      <c r="L16" s="564"/>
      <c r="M16" s="564"/>
      <c r="N16" s="564"/>
      <c r="O16" s="564"/>
      <c r="P16" s="564"/>
      <c r="Q16" s="564"/>
      <c r="R16" s="564"/>
      <c r="S16" s="564"/>
      <c r="T16" s="564"/>
      <c r="U16" s="564"/>
      <c r="V16" s="564"/>
      <c r="W16" s="564"/>
    </row>
    <row r="17" spans="1:30" ht="14.1" customHeight="1">
      <c r="B17" s="326"/>
      <c r="D17" s="564"/>
      <c r="E17" s="329"/>
      <c r="F17" s="330"/>
      <c r="G17" s="331"/>
      <c r="H17" s="332"/>
      <c r="I17" s="645" t="str">
        <f>"CATI: SE DEBE CUMPLIR LA CONDICIÓN "&amp;C8&amp;"+"&amp;C14&amp;"= "&amp;C5&amp;" SI NO SE CUMPLE PEDIR QUE SE CORRIJA, SOLO SI SON DIFERENTES A 99"</f>
        <v>CATI: SE DEBE CUMPLIR LA CONDICIÓN 7.02+7.03= 7.01 SI NO SE CUMPLE PEDIR QUE SE CORRIJA, SOLO SI SON DIFERENTES A 99</v>
      </c>
      <c r="J17" s="645"/>
      <c r="K17" s="645"/>
      <c r="L17" s="645"/>
      <c r="M17" s="645"/>
      <c r="N17" s="645"/>
      <c r="O17" s="645"/>
      <c r="P17" s="645"/>
      <c r="Q17" s="645"/>
      <c r="R17" s="645"/>
      <c r="S17" s="645"/>
      <c r="T17" s="645"/>
      <c r="U17" s="564"/>
      <c r="V17" s="564"/>
      <c r="W17" s="564"/>
      <c r="X17" s="564"/>
      <c r="Y17" s="564"/>
      <c r="Z17" s="564"/>
      <c r="AA17" s="564"/>
    </row>
    <row r="18" spans="1:30" ht="14.1" customHeight="1">
      <c r="B18" s="326"/>
      <c r="D18" s="564"/>
      <c r="E18" s="564"/>
      <c r="I18" s="645"/>
      <c r="J18" s="645"/>
      <c r="K18" s="645"/>
      <c r="L18" s="645"/>
      <c r="M18" s="645"/>
      <c r="N18" s="645"/>
      <c r="O18" s="645"/>
      <c r="P18" s="645"/>
      <c r="Q18" s="645"/>
      <c r="R18" s="645"/>
      <c r="S18" s="645"/>
      <c r="T18" s="645"/>
    </row>
    <row r="19" spans="1:30" ht="14.1" customHeight="1">
      <c r="B19" s="326"/>
      <c r="D19" s="542"/>
      <c r="E19" s="542"/>
      <c r="F19" s="542"/>
      <c r="G19" s="542"/>
      <c r="H19" s="542"/>
      <c r="I19" s="646" t="s">
        <v>470</v>
      </c>
      <c r="J19" s="646"/>
      <c r="K19" s="646"/>
      <c r="L19" s="646"/>
      <c r="M19" s="646"/>
      <c r="N19" s="646"/>
      <c r="O19" s="542"/>
      <c r="P19" s="542"/>
      <c r="Q19" s="542"/>
      <c r="R19" s="542"/>
      <c r="S19" s="542"/>
      <c r="T19" s="542"/>
      <c r="U19" s="542"/>
      <c r="V19" s="542"/>
      <c r="W19" s="542"/>
      <c r="X19" s="542"/>
    </row>
    <row r="20" spans="1:30" ht="14.1" customHeight="1">
      <c r="B20" s="439"/>
      <c r="D20" s="542"/>
      <c r="E20" s="542"/>
      <c r="F20" s="542"/>
      <c r="G20" s="542"/>
      <c r="H20" s="542"/>
      <c r="I20" s="644" t="s">
        <v>475</v>
      </c>
      <c r="J20" s="644"/>
      <c r="K20" s="644"/>
      <c r="L20" s="644"/>
      <c r="M20" s="644"/>
      <c r="N20" s="644"/>
      <c r="O20" s="644"/>
      <c r="P20" s="644"/>
      <c r="Q20" s="644"/>
      <c r="R20" s="542"/>
      <c r="S20" s="542"/>
      <c r="T20" s="542"/>
      <c r="U20" s="542"/>
      <c r="V20" s="542"/>
      <c r="W20" s="542"/>
      <c r="X20" s="542"/>
    </row>
    <row r="21" spans="1:30" ht="14.1" customHeight="1">
      <c r="B21" s="333"/>
      <c r="D21" s="542"/>
      <c r="E21" s="542"/>
      <c r="F21" s="542"/>
      <c r="G21" s="542"/>
      <c r="H21" s="542"/>
      <c r="I21" s="543"/>
      <c r="J21" s="543"/>
      <c r="K21" s="543"/>
      <c r="L21" s="543"/>
      <c r="M21" s="543"/>
      <c r="N21" s="543"/>
      <c r="O21" s="543"/>
      <c r="P21" s="543"/>
      <c r="Q21" s="543"/>
      <c r="R21" s="542"/>
      <c r="S21" s="542"/>
      <c r="T21" s="542"/>
      <c r="U21" s="542"/>
      <c r="V21" s="542"/>
      <c r="W21" s="542"/>
      <c r="X21" s="542"/>
    </row>
    <row r="22" spans="1:30" ht="14.1" customHeight="1">
      <c r="B22" s="326"/>
      <c r="C22" s="323">
        <f>C14+0.01</f>
        <v>7.0399999999999991</v>
      </c>
      <c r="D22" s="332" t="s">
        <v>476</v>
      </c>
      <c r="E22" s="564"/>
      <c r="F22" s="564"/>
      <c r="G22" s="564"/>
      <c r="H22" s="564"/>
      <c r="I22" s="564"/>
      <c r="J22" s="564"/>
      <c r="K22" s="564"/>
      <c r="L22" s="564"/>
      <c r="M22" s="564"/>
      <c r="N22" s="564"/>
      <c r="O22" s="564"/>
      <c r="P22" s="564"/>
      <c r="Q22" s="564"/>
      <c r="R22" s="564"/>
      <c r="S22" s="564"/>
      <c r="T22" s="564"/>
      <c r="U22" s="564"/>
      <c r="V22" s="564"/>
      <c r="W22" s="564"/>
    </row>
    <row r="23" spans="1:30" ht="14.1" customHeight="1">
      <c r="B23" s="326"/>
      <c r="D23" s="332" t="s">
        <v>477</v>
      </c>
      <c r="E23" s="564"/>
      <c r="F23" s="564"/>
      <c r="G23" s="564"/>
      <c r="H23" s="564"/>
      <c r="I23" s="564"/>
      <c r="J23" s="564"/>
      <c r="K23" s="564"/>
      <c r="L23" s="564"/>
      <c r="M23" s="564"/>
      <c r="N23" s="564"/>
      <c r="O23" s="564"/>
      <c r="P23" s="564"/>
      <c r="Q23" s="564"/>
      <c r="R23" s="564"/>
      <c r="S23" s="564"/>
      <c r="T23" s="564"/>
      <c r="U23" s="564"/>
      <c r="V23" s="564"/>
      <c r="W23" s="564"/>
    </row>
    <row r="24" spans="1:30" ht="14.1" customHeight="1">
      <c r="B24" s="326"/>
      <c r="D24" s="332"/>
      <c r="E24" s="329"/>
      <c r="F24" s="330"/>
      <c r="G24" s="331"/>
      <c r="H24" s="332"/>
      <c r="I24" s="643" t="s">
        <v>470</v>
      </c>
      <c r="J24" s="643"/>
      <c r="K24" s="643"/>
      <c r="L24" s="643"/>
      <c r="M24" s="643"/>
      <c r="N24" s="643"/>
      <c r="O24" s="564"/>
      <c r="P24" s="564"/>
      <c r="Q24" s="564"/>
      <c r="R24" s="564"/>
      <c r="S24" s="564"/>
      <c r="T24" s="564"/>
      <c r="U24" s="564"/>
      <c r="V24" s="564"/>
      <c r="W24" s="564"/>
    </row>
    <row r="25" spans="1:30" ht="14.1" customHeight="1">
      <c r="B25" s="439"/>
      <c r="D25" s="332"/>
      <c r="E25" s="329"/>
      <c r="F25" s="329"/>
      <c r="G25" s="329"/>
      <c r="H25" s="332"/>
      <c r="I25" s="644" t="s">
        <v>478</v>
      </c>
      <c r="J25" s="644"/>
      <c r="K25" s="644"/>
      <c r="L25" s="644"/>
      <c r="M25" s="644"/>
      <c r="N25" s="644"/>
      <c r="O25" s="644"/>
      <c r="P25" s="644"/>
      <c r="Q25" s="644"/>
      <c r="R25" s="564"/>
      <c r="S25" s="564"/>
      <c r="T25" s="564"/>
      <c r="U25" s="564"/>
      <c r="V25" s="564"/>
      <c r="W25" s="564"/>
    </row>
    <row r="26" spans="1:30" s="420" customFormat="1" ht="14.1" customHeight="1">
      <c r="A26" s="413"/>
      <c r="B26" s="414"/>
      <c r="C26" s="415"/>
      <c r="D26" s="416"/>
      <c r="E26" s="417"/>
      <c r="F26" s="417"/>
      <c r="G26" s="417"/>
      <c r="H26" s="416"/>
      <c r="I26" s="418"/>
      <c r="J26" s="418"/>
      <c r="K26" s="418"/>
      <c r="L26" s="418"/>
      <c r="M26" s="418"/>
      <c r="N26" s="418"/>
      <c r="O26" s="418"/>
      <c r="P26" s="418"/>
      <c r="Q26" s="418"/>
      <c r="R26" s="419"/>
      <c r="S26" s="419"/>
      <c r="T26" s="419"/>
      <c r="U26" s="419"/>
      <c r="V26" s="419"/>
      <c r="W26" s="419"/>
    </row>
    <row r="27" spans="1:30" s="187" customFormat="1" ht="14.1" customHeight="1">
      <c r="A27" s="72"/>
      <c r="B27" s="4"/>
      <c r="C27" s="200"/>
      <c r="D27" s="563" t="s">
        <v>479</v>
      </c>
      <c r="E27" s="544"/>
      <c r="F27" s="544"/>
      <c r="G27" s="544"/>
      <c r="H27" s="544"/>
      <c r="I27" s="544"/>
      <c r="J27" s="544"/>
      <c r="K27" s="544"/>
      <c r="L27" s="544"/>
      <c r="M27" s="544"/>
      <c r="N27" s="544"/>
      <c r="O27" s="544"/>
      <c r="P27" s="544"/>
      <c r="Q27" s="544"/>
      <c r="R27" s="544"/>
      <c r="AB27" s="541"/>
      <c r="AC27" s="541"/>
      <c r="AD27" s="541"/>
    </row>
    <row r="28" spans="1:30" s="187" customFormat="1" ht="14.1" customHeight="1">
      <c r="A28" s="72"/>
      <c r="B28" s="4"/>
      <c r="D28" s="600"/>
      <c r="E28" s="600"/>
      <c r="F28" s="600"/>
      <c r="G28" s="600"/>
      <c r="H28" s="600"/>
      <c r="I28" s="600"/>
      <c r="J28" s="600"/>
      <c r="K28" s="600"/>
      <c r="L28" s="600"/>
      <c r="M28" s="600"/>
      <c r="N28" s="600"/>
      <c r="O28" s="600"/>
      <c r="P28" s="600"/>
      <c r="Q28" s="600"/>
      <c r="R28" s="600"/>
      <c r="S28" s="600"/>
      <c r="T28" s="600"/>
      <c r="U28" s="600"/>
      <c r="V28" s="600"/>
      <c r="W28" s="600"/>
      <c r="X28" s="600"/>
      <c r="Y28" s="544"/>
      <c r="Z28" s="541"/>
      <c r="AA28" s="541"/>
      <c r="AB28" s="541"/>
      <c r="AC28" s="541"/>
      <c r="AD28" s="541"/>
    </row>
    <row r="29" spans="1:30" s="187" customFormat="1" ht="14.1" customHeight="1">
      <c r="A29" s="72"/>
      <c r="B29" s="486"/>
      <c r="C29" s="421"/>
      <c r="D29" s="565" t="s">
        <v>480</v>
      </c>
      <c r="E29" s="427"/>
      <c r="F29" s="547"/>
      <c r="G29" s="547"/>
      <c r="H29" s="547"/>
      <c r="I29" s="547"/>
      <c r="J29" s="547"/>
      <c r="K29" s="547"/>
      <c r="L29" s="547"/>
      <c r="M29" s="547"/>
      <c r="N29" s="550"/>
      <c r="O29" s="550"/>
      <c r="P29" s="550"/>
      <c r="Q29" s="544"/>
      <c r="R29" s="544"/>
      <c r="S29" s="544"/>
      <c r="T29" s="544"/>
      <c r="U29" s="544"/>
      <c r="V29" s="544"/>
      <c r="W29" s="544"/>
      <c r="X29" s="544"/>
      <c r="Y29" s="544"/>
      <c r="Z29" s="544"/>
      <c r="AA29" s="544"/>
      <c r="AB29" s="544"/>
      <c r="AC29" s="544"/>
      <c r="AD29" s="544"/>
    </row>
    <row r="30" spans="1:30" s="187" customFormat="1" ht="14.1" customHeight="1">
      <c r="A30" s="72"/>
      <c r="B30" s="486"/>
      <c r="C30" s="17"/>
      <c r="D30" s="565" t="s">
        <v>481</v>
      </c>
      <c r="E30" s="427"/>
      <c r="F30" s="537"/>
      <c r="G30" s="537"/>
      <c r="H30" s="537"/>
      <c r="I30" s="537"/>
      <c r="J30" s="537"/>
      <c r="K30" s="537"/>
      <c r="L30" s="537"/>
      <c r="M30" s="537"/>
      <c r="N30" s="537"/>
      <c r="O30" s="544"/>
      <c r="P30" s="544"/>
      <c r="Q30" s="544"/>
      <c r="R30" s="544"/>
      <c r="S30" s="544"/>
      <c r="T30" s="544"/>
      <c r="U30" s="544"/>
      <c r="V30" s="544"/>
      <c r="W30" s="544"/>
      <c r="X30" s="544"/>
      <c r="Y30" s="544"/>
      <c r="Z30" s="541"/>
      <c r="AA30" s="541"/>
      <c r="AB30" s="541"/>
      <c r="AC30" s="541"/>
      <c r="AD30" s="541"/>
    </row>
    <row r="31" spans="1:30" s="215" customFormat="1" ht="14.1" customHeight="1">
      <c r="A31" s="122"/>
      <c r="B31" s="122"/>
      <c r="C31" s="316">
        <f>C22+0.01</f>
        <v>7.0499999999999989</v>
      </c>
      <c r="D31" s="191" t="s">
        <v>482</v>
      </c>
      <c r="E31" s="220"/>
      <c r="F31" s="220"/>
      <c r="G31" s="220"/>
      <c r="H31" s="220"/>
      <c r="I31" s="220"/>
      <c r="J31" s="220"/>
      <c r="K31" s="220"/>
      <c r="L31" s="220"/>
      <c r="O31" s="550"/>
      <c r="P31" s="550"/>
      <c r="Q31" s="550"/>
      <c r="R31" s="550"/>
      <c r="S31" s="550"/>
      <c r="T31" s="550"/>
      <c r="U31" s="550"/>
      <c r="V31" s="550"/>
      <c r="W31" s="550"/>
      <c r="X31" s="550"/>
      <c r="Y31" s="550"/>
      <c r="Z31" s="543"/>
      <c r="AA31" s="543"/>
      <c r="AB31" s="543"/>
      <c r="AC31" s="543"/>
      <c r="AD31" s="543"/>
    </row>
    <row r="32" spans="1:30" s="187" customFormat="1" ht="14.1" customHeight="1">
      <c r="A32" s="72"/>
      <c r="B32" s="486"/>
      <c r="C32" s="421"/>
      <c r="D32" s="565" t="s">
        <v>483</v>
      </c>
      <c r="E32" s="427"/>
      <c r="F32" s="547"/>
      <c r="G32" s="547"/>
      <c r="H32" s="547"/>
      <c r="I32" s="547"/>
      <c r="J32" s="547"/>
      <c r="K32" s="547"/>
      <c r="L32" s="547"/>
      <c r="M32" s="547"/>
      <c r="N32" s="550"/>
      <c r="O32" s="550"/>
      <c r="P32" s="550"/>
      <c r="Q32" s="544"/>
      <c r="R32" s="544"/>
      <c r="S32" s="544"/>
      <c r="T32" s="544"/>
      <c r="U32" s="544"/>
      <c r="V32" s="544"/>
      <c r="W32" s="544"/>
      <c r="X32" s="544"/>
      <c r="Y32" s="544"/>
      <c r="Z32" s="544"/>
      <c r="AA32" s="544"/>
      <c r="AB32" s="544"/>
      <c r="AC32" s="544"/>
      <c r="AD32" s="544"/>
    </row>
    <row r="33" spans="1:31" s="187" customFormat="1" ht="14.1" customHeight="1">
      <c r="A33" s="72"/>
      <c r="B33" s="4"/>
      <c r="C33" s="422"/>
      <c r="D33" s="191" t="s">
        <v>484</v>
      </c>
      <c r="E33" s="220"/>
      <c r="F33" s="220"/>
      <c r="G33" s="220"/>
      <c r="H33" s="220"/>
      <c r="I33" s="220"/>
      <c r="J33" s="220"/>
      <c r="K33" s="220"/>
      <c r="L33" s="220"/>
      <c r="M33" s="215"/>
      <c r="N33" s="215"/>
      <c r="O33" s="550"/>
      <c r="P33" s="550"/>
      <c r="Q33" s="544"/>
      <c r="R33" s="544"/>
      <c r="S33" s="544"/>
      <c r="T33" s="544"/>
      <c r="U33" s="544"/>
      <c r="V33" s="544"/>
      <c r="W33" s="544"/>
      <c r="X33" s="544"/>
      <c r="Y33" s="544"/>
      <c r="Z33" s="544"/>
      <c r="AA33" s="544"/>
      <c r="AB33" s="544"/>
      <c r="AC33" s="544"/>
      <c r="AD33" s="544"/>
      <c r="AE33" s="572"/>
    </row>
    <row r="34" spans="1:31" s="187" customFormat="1" ht="14.1" customHeight="1">
      <c r="A34" s="72"/>
      <c r="B34" s="4"/>
      <c r="C34" s="381"/>
      <c r="D34" s="381"/>
      <c r="E34" s="278">
        <v>1</v>
      </c>
      <c r="F34" s="161" t="s">
        <v>35</v>
      </c>
      <c r="G34" s="215"/>
      <c r="H34" s="94"/>
      <c r="I34" s="94"/>
      <c r="J34" s="94"/>
      <c r="K34" s="94"/>
      <c r="L34" s="550"/>
      <c r="M34" s="94"/>
      <c r="N34" s="94"/>
      <c r="O34" s="550"/>
      <c r="P34" s="550"/>
      <c r="Q34" s="544"/>
      <c r="R34" s="544"/>
      <c r="S34" s="544"/>
      <c r="T34" s="544"/>
      <c r="U34" s="544"/>
      <c r="V34" s="544"/>
      <c r="W34" s="544"/>
      <c r="X34" s="544"/>
      <c r="Y34" s="544"/>
      <c r="Z34" s="544"/>
      <c r="AA34" s="544"/>
      <c r="AB34" s="544"/>
      <c r="AC34" s="544"/>
      <c r="AD34" s="544"/>
      <c r="AE34" s="572"/>
    </row>
    <row r="35" spans="1:31" s="187" customFormat="1" ht="14.1" customHeight="1">
      <c r="A35" s="72"/>
      <c r="B35" s="4"/>
      <c r="C35" s="381"/>
      <c r="D35" s="381"/>
      <c r="E35" s="278">
        <v>2</v>
      </c>
      <c r="F35" s="161" t="s">
        <v>36</v>
      </c>
      <c r="G35" s="215"/>
      <c r="H35" s="94"/>
      <c r="I35" s="94"/>
      <c r="J35" s="94"/>
      <c r="K35" s="94"/>
      <c r="L35" s="550"/>
      <c r="M35" s="94"/>
      <c r="N35" s="94"/>
      <c r="O35" s="94"/>
      <c r="P35" s="94"/>
      <c r="Q35" s="134"/>
      <c r="R35" s="132"/>
      <c r="S35" s="544"/>
      <c r="T35" s="572"/>
      <c r="U35" s="572"/>
      <c r="V35" s="572"/>
      <c r="W35" s="572"/>
      <c r="X35" s="572"/>
      <c r="Y35" s="572"/>
      <c r="Z35" s="572"/>
      <c r="AA35" s="572"/>
      <c r="AB35" s="572"/>
      <c r="AC35" s="572"/>
      <c r="AD35" s="572"/>
      <c r="AE35" s="572"/>
    </row>
    <row r="36" spans="1:31" s="187" customFormat="1" ht="14.1" customHeight="1">
      <c r="A36" s="72"/>
      <c r="B36" s="4"/>
      <c r="C36" s="381"/>
      <c r="D36" s="381"/>
      <c r="E36" s="65"/>
      <c r="F36" s="129"/>
      <c r="G36" s="215"/>
      <c r="H36" s="94"/>
      <c r="I36" s="94"/>
      <c r="J36" s="94"/>
      <c r="K36" s="94"/>
      <c r="L36" s="550"/>
      <c r="M36" s="94"/>
      <c r="N36" s="94"/>
      <c r="O36" s="94"/>
      <c r="P36" s="94"/>
      <c r="Q36" s="134"/>
      <c r="R36" s="132"/>
      <c r="S36" s="544"/>
      <c r="T36" s="572"/>
      <c r="U36" s="572"/>
      <c r="V36" s="572"/>
      <c r="W36" s="572"/>
      <c r="X36" s="572"/>
      <c r="Y36" s="572"/>
      <c r="Z36" s="572"/>
      <c r="AA36" s="572"/>
      <c r="AB36" s="572"/>
      <c r="AC36" s="572"/>
      <c r="AD36" s="572"/>
      <c r="AE36" s="572"/>
    </row>
    <row r="37" spans="1:31" s="187" customFormat="1" ht="14.1" customHeight="1">
      <c r="A37" s="72"/>
      <c r="B37" s="486"/>
      <c r="C37" s="381"/>
      <c r="D37" s="565" t="s">
        <v>485</v>
      </c>
      <c r="E37" s="334"/>
      <c r="F37" s="334"/>
      <c r="G37" s="334"/>
      <c r="H37" s="334"/>
      <c r="I37" s="334"/>
      <c r="J37" s="334"/>
      <c r="K37" s="334"/>
      <c r="L37" s="334"/>
      <c r="M37" s="334"/>
      <c r="N37" s="334"/>
      <c r="O37" s="334"/>
      <c r="P37" s="334"/>
      <c r="Q37" s="334"/>
      <c r="R37" s="334"/>
      <c r="S37" s="544"/>
      <c r="T37" s="572"/>
      <c r="U37" s="572"/>
      <c r="V37" s="572"/>
      <c r="W37" s="572"/>
      <c r="X37" s="572"/>
      <c r="Y37" s="572"/>
      <c r="Z37" s="572"/>
      <c r="AA37" s="572"/>
      <c r="AB37" s="572"/>
      <c r="AC37" s="572"/>
      <c r="AD37" s="572"/>
      <c r="AE37" s="572"/>
    </row>
    <row r="38" spans="1:31" s="187" customFormat="1" ht="14.1" customHeight="1">
      <c r="A38" s="72"/>
      <c r="B38" s="4"/>
      <c r="C38" s="316">
        <f>C31+0.01</f>
        <v>7.0599999999999987</v>
      </c>
      <c r="D38" s="191" t="s">
        <v>486</v>
      </c>
      <c r="E38" s="215"/>
      <c r="F38" s="220"/>
      <c r="G38" s="220"/>
      <c r="H38" s="220"/>
      <c r="I38" s="220"/>
      <c r="J38" s="220"/>
      <c r="K38" s="220"/>
      <c r="L38" s="220"/>
      <c r="M38" s="220"/>
      <c r="N38" s="215"/>
      <c r="O38" s="215"/>
      <c r="P38" s="215"/>
    </row>
    <row r="39" spans="1:31" s="187" customFormat="1" ht="14.1" customHeight="1">
      <c r="A39" s="72"/>
      <c r="B39" s="4"/>
      <c r="C39" s="423"/>
      <c r="D39" s="215"/>
      <c r="E39" s="278">
        <v>1</v>
      </c>
      <c r="F39" s="161" t="s">
        <v>35</v>
      </c>
      <c r="G39" s="215"/>
      <c r="H39" s="220"/>
      <c r="I39" s="220"/>
      <c r="J39" s="94"/>
      <c r="K39" s="94"/>
      <c r="L39" s="94"/>
      <c r="M39" s="94"/>
      <c r="N39" s="94"/>
      <c r="O39" s="94"/>
      <c r="P39" s="94"/>
    </row>
    <row r="40" spans="1:31" s="187" customFormat="1" ht="14.1" customHeight="1">
      <c r="A40" s="72"/>
      <c r="B40" s="4"/>
      <c r="C40" s="423"/>
      <c r="D40" s="215"/>
      <c r="E40" s="278">
        <v>2</v>
      </c>
      <c r="F40" s="161" t="s">
        <v>36</v>
      </c>
      <c r="G40" s="215"/>
      <c r="H40" s="220"/>
      <c r="I40" s="220"/>
      <c r="J40" s="94"/>
      <c r="K40" s="94"/>
      <c r="L40" s="94"/>
      <c r="M40" s="94"/>
      <c r="N40" s="94"/>
      <c r="O40" s="94"/>
      <c r="P40" s="94"/>
      <c r="Q40" s="541"/>
      <c r="R40" s="541"/>
      <c r="S40" s="541"/>
      <c r="T40" s="541"/>
      <c r="U40" s="541"/>
      <c r="V40" s="541"/>
      <c r="W40" s="541"/>
      <c r="X40" s="541"/>
      <c r="Y40" s="541"/>
      <c r="Z40" s="541"/>
    </row>
    <row r="41" spans="1:31" s="187" customFormat="1" ht="14.1" customHeight="1">
      <c r="A41" s="72"/>
      <c r="B41" s="4"/>
      <c r="C41" s="423"/>
      <c r="D41" s="215"/>
      <c r="E41" s="65"/>
      <c r="F41" s="129"/>
      <c r="G41" s="215"/>
      <c r="H41" s="220"/>
      <c r="I41" s="220"/>
      <c r="J41" s="94"/>
      <c r="K41" s="94"/>
      <c r="L41" s="94"/>
      <c r="M41" s="94"/>
      <c r="N41" s="94"/>
      <c r="O41" s="94"/>
      <c r="P41" s="94"/>
      <c r="Q41" s="541"/>
      <c r="R41" s="541"/>
      <c r="S41" s="541"/>
      <c r="T41" s="541"/>
      <c r="U41" s="541"/>
      <c r="V41" s="541"/>
      <c r="W41" s="541"/>
      <c r="X41" s="541"/>
      <c r="Y41" s="541"/>
      <c r="Z41" s="541"/>
    </row>
    <row r="42" spans="1:31" s="187" customFormat="1" ht="14.1" customHeight="1">
      <c r="A42" s="72"/>
      <c r="B42" s="486"/>
      <c r="C42" s="381"/>
      <c r="D42" s="706" t="s">
        <v>487</v>
      </c>
      <c r="E42" s="706"/>
      <c r="F42" s="706"/>
      <c r="G42" s="706"/>
      <c r="H42" s="706"/>
      <c r="I42" s="706"/>
      <c r="J42" s="706"/>
      <c r="K42" s="706"/>
      <c r="L42" s="706"/>
      <c r="M42" s="706"/>
      <c r="N42" s="706"/>
      <c r="O42" s="706"/>
      <c r="P42" s="706"/>
      <c r="Q42" s="706"/>
      <c r="R42" s="706"/>
      <c r="S42" s="61"/>
      <c r="T42" s="61"/>
      <c r="U42" s="61"/>
      <c r="V42" s="61"/>
      <c r="W42" s="61"/>
      <c r="X42" s="61"/>
      <c r="Y42" s="572"/>
      <c r="Z42" s="572"/>
      <c r="AA42" s="572"/>
      <c r="AB42" s="572"/>
      <c r="AC42" s="572"/>
      <c r="AD42" s="572"/>
      <c r="AE42" s="572"/>
    </row>
    <row r="43" spans="1:31" s="187" customFormat="1" ht="14.1" customHeight="1">
      <c r="A43" s="72"/>
      <c r="B43" s="4"/>
      <c r="C43" s="505">
        <f>C38+0.01</f>
        <v>7.0699999999999985</v>
      </c>
      <c r="D43" s="191" t="s">
        <v>488</v>
      </c>
      <c r="E43" s="190"/>
      <c r="F43" s="215"/>
      <c r="G43" s="220"/>
      <c r="H43" s="220"/>
      <c r="I43" s="220"/>
      <c r="J43" s="220"/>
      <c r="K43" s="220"/>
      <c r="L43" s="220"/>
      <c r="M43" s="220"/>
      <c r="N43" s="220"/>
      <c r="O43" s="94"/>
      <c r="P43" s="94"/>
      <c r="Q43" s="61"/>
      <c r="R43" s="61"/>
      <c r="S43" s="61"/>
      <c r="T43" s="61"/>
      <c r="U43" s="61"/>
      <c r="V43" s="61"/>
      <c r="W43" s="61"/>
      <c r="X43" s="61"/>
      <c r="Y43" s="541"/>
      <c r="Z43" s="541"/>
      <c r="AA43" s="541"/>
    </row>
    <row r="44" spans="1:31" s="187" customFormat="1" ht="14.1" customHeight="1">
      <c r="A44" s="72"/>
      <c r="B44" s="4"/>
      <c r="C44" s="200"/>
      <c r="E44" s="53">
        <v>1</v>
      </c>
      <c r="F44" s="133" t="s">
        <v>35</v>
      </c>
      <c r="H44" s="544"/>
      <c r="I44" s="544"/>
      <c r="J44" s="61"/>
      <c r="K44" s="61"/>
      <c r="L44" s="61"/>
      <c r="M44" s="61"/>
      <c r="N44" s="61"/>
      <c r="O44" s="61"/>
      <c r="P44" s="61"/>
      <c r="V44" s="541"/>
      <c r="W44" s="541"/>
      <c r="X44" s="541"/>
      <c r="Y44" s="541"/>
      <c r="Z44" s="541"/>
      <c r="AA44" s="541"/>
    </row>
    <row r="45" spans="1:31" s="187" customFormat="1" ht="14.1" customHeight="1">
      <c r="A45" s="72"/>
      <c r="B45" s="4"/>
      <c r="C45" s="200"/>
      <c r="E45" s="53">
        <v>2</v>
      </c>
      <c r="F45" s="133" t="s">
        <v>36</v>
      </c>
      <c r="H45" s="544"/>
      <c r="I45" s="544"/>
      <c r="J45" s="61"/>
      <c r="K45" s="61"/>
      <c r="L45" s="61"/>
      <c r="M45" s="61"/>
      <c r="N45" s="61"/>
      <c r="O45" s="61"/>
      <c r="P45" s="61"/>
      <c r="Q45" s="541"/>
      <c r="R45" s="541"/>
      <c r="S45" s="541"/>
      <c r="T45" s="541"/>
      <c r="U45" s="541"/>
      <c r="V45" s="541"/>
      <c r="W45" s="541"/>
      <c r="X45" s="541"/>
      <c r="Y45" s="541"/>
      <c r="Z45" s="541"/>
      <c r="AA45" s="541"/>
    </row>
    <row r="46" spans="1:31" s="187" customFormat="1" ht="14.1" customHeight="1">
      <c r="A46" s="72"/>
      <c r="B46" s="4"/>
      <c r="C46" s="200"/>
      <c r="E46" s="548"/>
      <c r="F46" s="563"/>
      <c r="G46" s="563"/>
      <c r="P46" s="541"/>
      <c r="Q46" s="541"/>
      <c r="R46" s="541"/>
      <c r="S46" s="541"/>
      <c r="T46" s="541"/>
      <c r="U46" s="541"/>
      <c r="V46" s="541"/>
      <c r="W46" s="541"/>
      <c r="X46" s="541"/>
      <c r="Y46" s="541"/>
      <c r="Z46" s="541"/>
    </row>
    <row r="47" spans="1:31" s="187" customFormat="1" ht="14.1" customHeight="1">
      <c r="A47" s="72"/>
      <c r="B47" s="486"/>
      <c r="C47" s="200"/>
      <c r="D47" s="565" t="s">
        <v>483</v>
      </c>
      <c r="E47" s="427"/>
      <c r="F47" s="547"/>
      <c r="G47" s="547"/>
      <c r="H47" s="547"/>
      <c r="I47" s="547"/>
      <c r="J47" s="547"/>
      <c r="K47" s="547"/>
      <c r="L47" s="547"/>
      <c r="M47" s="547"/>
      <c r="T47" s="541"/>
      <c r="U47" s="541"/>
      <c r="V47" s="541"/>
      <c r="W47" s="541"/>
      <c r="X47" s="541"/>
      <c r="Y47" s="541"/>
      <c r="Z47" s="541"/>
      <c r="AA47" s="541"/>
      <c r="AB47" s="541"/>
      <c r="AC47" s="541"/>
      <c r="AD47" s="541"/>
    </row>
    <row r="48" spans="1:31" s="187" customFormat="1" ht="14.1" customHeight="1">
      <c r="A48" s="72"/>
      <c r="B48" s="4"/>
      <c r="C48" s="17">
        <f>C43+0.01</f>
        <v>7.0799999999999983</v>
      </c>
      <c r="D48" s="572" t="s">
        <v>489</v>
      </c>
      <c r="E48" s="572"/>
      <c r="F48" s="572"/>
      <c r="G48" s="572"/>
      <c r="H48" s="572"/>
      <c r="I48" s="572"/>
      <c r="J48" s="572"/>
      <c r="K48" s="572"/>
      <c r="L48" s="572"/>
      <c r="N48" s="61"/>
      <c r="O48" s="61"/>
      <c r="P48" s="61"/>
      <c r="Q48" s="535"/>
      <c r="R48" s="535"/>
    </row>
    <row r="49" spans="1:30" s="187" customFormat="1" ht="14.1" customHeight="1">
      <c r="A49" s="72"/>
      <c r="B49" s="4"/>
      <c r="C49" s="17"/>
      <c r="D49" s="117"/>
      <c r="E49" s="117">
        <v>1</v>
      </c>
      <c r="F49" s="541" t="s">
        <v>35</v>
      </c>
      <c r="H49" s="541"/>
      <c r="I49" s="541"/>
      <c r="J49" s="541"/>
      <c r="K49" s="541"/>
      <c r="L49" s="541"/>
      <c r="M49" s="541"/>
      <c r="N49" s="541"/>
      <c r="O49" s="541"/>
      <c r="P49" s="541"/>
      <c r="Q49" s="535"/>
      <c r="R49" s="535"/>
      <c r="S49" s="541"/>
      <c r="T49" s="541"/>
      <c r="U49" s="541"/>
      <c r="V49" s="541"/>
      <c r="W49" s="541"/>
      <c r="X49" s="541"/>
      <c r="Y49" s="541"/>
      <c r="Z49" s="541"/>
      <c r="AA49" s="541"/>
      <c r="AB49" s="541"/>
      <c r="AC49" s="541"/>
      <c r="AD49" s="541"/>
    </row>
    <row r="50" spans="1:30" s="187" customFormat="1" ht="14.1" customHeight="1">
      <c r="A50" s="72"/>
      <c r="B50" s="4"/>
      <c r="C50" s="17"/>
      <c r="D50" s="572"/>
      <c r="E50" s="117">
        <v>2</v>
      </c>
      <c r="F50" s="541" t="s">
        <v>36</v>
      </c>
      <c r="G50" s="541" t="s">
        <v>490</v>
      </c>
      <c r="H50" s="570">
        <f>C55</f>
        <v>7.0999999999999979</v>
      </c>
      <c r="I50" s="541"/>
      <c r="J50" s="541"/>
      <c r="K50" s="541"/>
      <c r="L50" s="541"/>
      <c r="M50" s="541"/>
      <c r="O50" s="541"/>
      <c r="P50" s="541"/>
      <c r="Q50" s="535"/>
      <c r="R50" s="535"/>
      <c r="S50" s="541"/>
      <c r="T50" s="541"/>
    </row>
    <row r="51" spans="1:30" s="187" customFormat="1" ht="14.1" customHeight="1">
      <c r="A51" s="72"/>
      <c r="B51" s="4"/>
      <c r="C51" s="17"/>
      <c r="D51" s="572"/>
      <c r="E51" s="6"/>
      <c r="F51" s="61"/>
      <c r="G51" s="541"/>
      <c r="H51" s="541"/>
      <c r="I51" s="541"/>
      <c r="M51" s="541"/>
      <c r="Q51" s="535"/>
      <c r="R51" s="535"/>
      <c r="S51" s="541"/>
      <c r="T51" s="541"/>
    </row>
    <row r="52" spans="1:30" s="187" customFormat="1" ht="14.1" customHeight="1">
      <c r="A52" s="72"/>
      <c r="B52" s="4"/>
      <c r="C52" s="316">
        <f>C48+0.01</f>
        <v>7.0899999999999981</v>
      </c>
      <c r="D52" s="61" t="s">
        <v>491</v>
      </c>
      <c r="F52" s="61"/>
      <c r="G52" s="541"/>
      <c r="H52" s="541"/>
      <c r="I52" s="541"/>
      <c r="M52" s="541"/>
      <c r="Q52" s="535"/>
      <c r="R52" s="535"/>
      <c r="S52" s="541"/>
      <c r="T52" s="541"/>
    </row>
    <row r="53" spans="1:30" s="187" customFormat="1" ht="14.1" customHeight="1">
      <c r="A53" s="72"/>
      <c r="B53" s="4"/>
      <c r="C53" s="17"/>
      <c r="E53" s="330"/>
      <c r="F53" s="331"/>
      <c r="G53" s="541"/>
      <c r="H53" s="541"/>
      <c r="I53" s="643" t="s">
        <v>492</v>
      </c>
      <c r="J53" s="643"/>
      <c r="K53" s="643"/>
      <c r="L53" s="643"/>
      <c r="M53" s="643"/>
      <c r="N53" s="643"/>
      <c r="Q53" s="535"/>
      <c r="R53" s="535"/>
      <c r="S53" s="541"/>
      <c r="T53" s="541"/>
    </row>
    <row r="54" spans="1:30" s="187" customFormat="1" ht="14.1" customHeight="1">
      <c r="A54" s="72"/>
      <c r="B54" s="4"/>
      <c r="C54" s="17"/>
      <c r="E54" s="548"/>
      <c r="F54" s="61"/>
      <c r="G54" s="541"/>
      <c r="H54" s="541"/>
      <c r="I54" s="541"/>
      <c r="J54" s="541"/>
      <c r="K54" s="541"/>
      <c r="L54" s="541"/>
      <c r="M54" s="541"/>
      <c r="N54" s="61"/>
      <c r="O54" s="61"/>
      <c r="P54" s="61"/>
      <c r="Q54" s="535"/>
      <c r="R54" s="535"/>
      <c r="S54" s="541"/>
      <c r="T54" s="541"/>
    </row>
    <row r="55" spans="1:30" s="187" customFormat="1" ht="14.1" customHeight="1">
      <c r="A55" s="72"/>
      <c r="B55" s="4"/>
      <c r="C55" s="17">
        <f>C52+0.01</f>
        <v>7.0999999999999979</v>
      </c>
      <c r="D55" s="563" t="s">
        <v>493</v>
      </c>
      <c r="E55" s="563"/>
      <c r="F55" s="563"/>
      <c r="G55" s="563"/>
      <c r="H55" s="563"/>
      <c r="I55" s="563"/>
      <c r="J55" s="563"/>
      <c r="K55" s="563"/>
      <c r="L55" s="563"/>
      <c r="N55" s="549"/>
      <c r="O55" s="549"/>
      <c r="P55" s="549"/>
      <c r="Q55" s="535"/>
      <c r="R55" s="535"/>
      <c r="S55" s="541"/>
      <c r="T55" s="541"/>
    </row>
    <row r="56" spans="1:30" s="187" customFormat="1" ht="14.1" customHeight="1">
      <c r="A56" s="72"/>
      <c r="B56" s="4"/>
      <c r="C56" s="17"/>
      <c r="D56" s="117"/>
      <c r="E56" s="117">
        <v>1</v>
      </c>
      <c r="F56" s="541" t="s">
        <v>35</v>
      </c>
      <c r="H56" s="541"/>
      <c r="I56" s="541"/>
      <c r="J56" s="541"/>
      <c r="K56" s="541"/>
      <c r="L56" s="541"/>
      <c r="M56" s="541"/>
      <c r="N56" s="541"/>
      <c r="O56" s="541"/>
      <c r="P56" s="541"/>
      <c r="Q56" s="535"/>
      <c r="R56" s="535"/>
      <c r="S56" s="541"/>
      <c r="T56" s="541"/>
      <c r="U56" s="541"/>
      <c r="V56" s="541"/>
      <c r="W56" s="541"/>
      <c r="X56" s="541"/>
      <c r="Y56" s="541"/>
      <c r="Z56" s="541"/>
      <c r="AA56" s="541"/>
      <c r="AB56" s="541"/>
      <c r="AC56" s="541"/>
      <c r="AD56" s="541"/>
    </row>
    <row r="57" spans="1:30" s="187" customFormat="1" ht="14.1" customHeight="1">
      <c r="A57" s="72"/>
      <c r="B57" s="4"/>
      <c r="C57" s="17"/>
      <c r="D57" s="572"/>
      <c r="E57" s="117">
        <v>2</v>
      </c>
      <c r="F57" s="541" t="s">
        <v>36</v>
      </c>
      <c r="G57" s="541" t="s">
        <v>490</v>
      </c>
      <c r="H57" s="570">
        <f>C63</f>
        <v>7.1199999999999974</v>
      </c>
      <c r="I57" s="541"/>
      <c r="J57" s="541"/>
      <c r="K57" s="541"/>
      <c r="L57" s="541"/>
      <c r="M57" s="541"/>
      <c r="O57" s="541"/>
      <c r="P57" s="541"/>
      <c r="Q57" s="535"/>
      <c r="R57" s="535"/>
      <c r="S57" s="541"/>
      <c r="T57" s="541"/>
    </row>
    <row r="58" spans="1:30" s="187" customFormat="1" ht="14.1" customHeight="1">
      <c r="A58" s="72"/>
      <c r="B58" s="4"/>
      <c r="C58" s="17"/>
      <c r="D58" s="572"/>
      <c r="E58" s="6"/>
      <c r="F58" s="61"/>
      <c r="G58" s="541"/>
      <c r="H58" s="541"/>
      <c r="I58" s="541"/>
      <c r="M58" s="541"/>
      <c r="Q58" s="535"/>
      <c r="R58" s="535"/>
      <c r="S58" s="541"/>
      <c r="T58" s="541"/>
    </row>
    <row r="59" spans="1:30" s="187" customFormat="1" ht="14.1" customHeight="1">
      <c r="A59" s="72"/>
      <c r="B59" s="4"/>
      <c r="C59" s="316">
        <f>C55+0.01</f>
        <v>7.1099999999999977</v>
      </c>
      <c r="D59" s="61" t="s">
        <v>491</v>
      </c>
      <c r="F59" s="61"/>
      <c r="G59" s="541"/>
      <c r="H59" s="541"/>
      <c r="I59" s="541"/>
      <c r="M59" s="541"/>
      <c r="Q59" s="535"/>
      <c r="R59" s="535"/>
      <c r="S59" s="541"/>
      <c r="T59" s="541"/>
    </row>
    <row r="60" spans="1:30" s="187" customFormat="1" ht="14.1" customHeight="1">
      <c r="A60" s="72"/>
      <c r="B60" s="4"/>
      <c r="C60" s="17"/>
      <c r="E60" s="330"/>
      <c r="F60" s="331"/>
      <c r="G60" s="541"/>
      <c r="H60" s="541"/>
      <c r="I60" s="643" t="s">
        <v>492</v>
      </c>
      <c r="J60" s="643"/>
      <c r="K60" s="643"/>
      <c r="L60" s="643"/>
      <c r="M60" s="643"/>
      <c r="N60" s="643"/>
      <c r="Q60" s="535"/>
      <c r="R60" s="535"/>
      <c r="S60" s="541"/>
      <c r="T60" s="541"/>
    </row>
    <row r="61" spans="1:30" s="187" customFormat="1" ht="14.1" customHeight="1">
      <c r="A61" s="72"/>
      <c r="B61" s="4"/>
      <c r="C61" s="17"/>
      <c r="E61" s="548"/>
      <c r="F61" s="61"/>
      <c r="G61" s="541"/>
      <c r="H61" s="541"/>
      <c r="I61" s="541"/>
      <c r="J61" s="541"/>
      <c r="K61" s="541"/>
      <c r="L61" s="541"/>
      <c r="M61" s="541"/>
      <c r="N61" s="61"/>
      <c r="O61" s="61"/>
      <c r="P61" s="61"/>
      <c r="Q61" s="535"/>
      <c r="R61" s="535"/>
      <c r="S61" s="541"/>
      <c r="T61" s="541"/>
    </row>
    <row r="62" spans="1:30" s="187" customFormat="1" ht="14.1" customHeight="1">
      <c r="A62" s="72"/>
      <c r="B62" s="486"/>
      <c r="C62" s="200"/>
      <c r="D62" s="565" t="s">
        <v>483</v>
      </c>
      <c r="E62" s="427"/>
      <c r="F62" s="547"/>
      <c r="G62" s="547"/>
      <c r="H62" s="547"/>
      <c r="I62" s="547"/>
      <c r="J62" s="547"/>
      <c r="K62" s="547"/>
      <c r="L62" s="547"/>
      <c r="M62" s="547"/>
      <c r="AB62" s="541"/>
      <c r="AC62" s="541"/>
      <c r="AD62" s="541"/>
    </row>
    <row r="63" spans="1:30" s="187" customFormat="1" ht="14.1" customHeight="1">
      <c r="A63" s="72"/>
      <c r="B63" s="4"/>
      <c r="C63" s="17">
        <f>C59+0.01</f>
        <v>7.1199999999999974</v>
      </c>
      <c r="D63" s="647" t="s">
        <v>494</v>
      </c>
      <c r="E63" s="647"/>
      <c r="F63" s="647"/>
      <c r="G63" s="647"/>
      <c r="H63" s="647"/>
      <c r="I63" s="647"/>
      <c r="J63" s="647"/>
      <c r="K63" s="647"/>
      <c r="L63" s="647"/>
      <c r="N63" s="549"/>
      <c r="O63" s="549"/>
      <c r="P63" s="549"/>
      <c r="Q63" s="535"/>
      <c r="R63" s="535"/>
    </row>
    <row r="64" spans="1:30" s="187" customFormat="1" ht="14.1" customHeight="1">
      <c r="A64" s="72"/>
      <c r="B64" s="4"/>
      <c r="C64" s="17"/>
      <c r="D64" s="117"/>
      <c r="E64" s="117">
        <v>1</v>
      </c>
      <c r="F64" s="541" t="s">
        <v>35</v>
      </c>
      <c r="H64" s="541"/>
      <c r="I64" s="541"/>
      <c r="J64" s="541"/>
      <c r="K64" s="541"/>
      <c r="L64" s="541"/>
      <c r="M64" s="541"/>
      <c r="N64" s="541"/>
      <c r="O64" s="541"/>
      <c r="P64" s="541"/>
      <c r="Q64" s="535"/>
      <c r="R64" s="535"/>
      <c r="S64" s="541"/>
      <c r="T64" s="541"/>
      <c r="U64" s="541"/>
      <c r="V64" s="541"/>
      <c r="W64" s="541"/>
      <c r="X64" s="541"/>
      <c r="Y64" s="541"/>
      <c r="Z64" s="541"/>
      <c r="AA64" s="541"/>
      <c r="AB64" s="541"/>
      <c r="AC64" s="541"/>
      <c r="AD64" s="541"/>
    </row>
    <row r="65" spans="1:30" s="187" customFormat="1" ht="14.1" customHeight="1">
      <c r="A65" s="72"/>
      <c r="B65" s="4"/>
      <c r="C65" s="17"/>
      <c r="D65" s="572"/>
      <c r="E65" s="117">
        <v>2</v>
      </c>
      <c r="F65" s="541" t="s">
        <v>36</v>
      </c>
      <c r="G65" s="541" t="s">
        <v>490</v>
      </c>
      <c r="H65" s="570">
        <f>C70</f>
        <v>7.139999999999997</v>
      </c>
      <c r="I65" s="541"/>
      <c r="J65" s="541"/>
      <c r="K65" s="541"/>
      <c r="L65" s="541"/>
      <c r="M65" s="541"/>
      <c r="O65" s="541"/>
      <c r="P65" s="541"/>
      <c r="Q65" s="535"/>
      <c r="R65" s="535"/>
      <c r="S65" s="541"/>
      <c r="T65" s="541"/>
    </row>
    <row r="66" spans="1:30" s="187" customFormat="1" ht="14.1" customHeight="1">
      <c r="A66" s="72"/>
      <c r="B66" s="4"/>
      <c r="C66" s="17"/>
      <c r="D66" s="572"/>
      <c r="E66" s="6"/>
      <c r="F66" s="61"/>
      <c r="G66" s="541"/>
      <c r="H66" s="541"/>
      <c r="I66" s="541"/>
      <c r="M66" s="541"/>
      <c r="Q66" s="535"/>
      <c r="R66" s="535"/>
      <c r="S66" s="541"/>
      <c r="T66" s="541"/>
    </row>
    <row r="67" spans="1:30" s="187" customFormat="1" ht="14.1" customHeight="1">
      <c r="A67" s="72"/>
      <c r="B67" s="4"/>
      <c r="C67" s="316">
        <f>C63+0.01</f>
        <v>7.1299999999999972</v>
      </c>
      <c r="D67" s="61" t="s">
        <v>495</v>
      </c>
      <c r="F67" s="61"/>
      <c r="G67" s="541"/>
      <c r="H67" s="541"/>
      <c r="I67" s="541"/>
      <c r="M67" s="541"/>
      <c r="Q67" s="535"/>
      <c r="R67" s="535"/>
      <c r="S67" s="541"/>
      <c r="T67" s="541"/>
    </row>
    <row r="68" spans="1:30" s="187" customFormat="1" ht="14.1" customHeight="1">
      <c r="A68" s="72"/>
      <c r="B68" s="4"/>
      <c r="C68" s="17"/>
      <c r="E68" s="330"/>
      <c r="F68" s="331"/>
      <c r="G68" s="541"/>
      <c r="H68" s="541"/>
      <c r="I68" s="643" t="s">
        <v>492</v>
      </c>
      <c r="J68" s="643"/>
      <c r="K68" s="643"/>
      <c r="L68" s="643"/>
      <c r="M68" s="643"/>
      <c r="N68" s="643"/>
      <c r="Q68" s="535"/>
      <c r="R68" s="535"/>
      <c r="S68" s="541"/>
      <c r="T68" s="541"/>
    </row>
    <row r="69" spans="1:30" s="187" customFormat="1" ht="14.1" customHeight="1">
      <c r="A69" s="72"/>
      <c r="B69" s="4"/>
      <c r="C69" s="17"/>
      <c r="E69" s="548"/>
      <c r="F69" s="61"/>
      <c r="G69" s="541"/>
      <c r="H69" s="541"/>
      <c r="I69" s="541"/>
      <c r="J69" s="541"/>
      <c r="K69" s="541"/>
      <c r="L69" s="541"/>
      <c r="M69" s="541"/>
      <c r="N69" s="61"/>
      <c r="O69" s="61"/>
      <c r="P69" s="61"/>
      <c r="Q69" s="535"/>
      <c r="R69" s="535"/>
      <c r="S69" s="541"/>
      <c r="T69" s="541"/>
    </row>
    <row r="70" spans="1:30" s="187" customFormat="1" ht="14.1" customHeight="1">
      <c r="A70" s="72"/>
      <c r="B70" s="4"/>
      <c r="C70" s="17">
        <f>C67+0.01</f>
        <v>7.139999999999997</v>
      </c>
      <c r="D70" s="647" t="s">
        <v>496</v>
      </c>
      <c r="E70" s="647"/>
      <c r="F70" s="647"/>
      <c r="G70" s="647"/>
      <c r="H70" s="647"/>
      <c r="I70" s="647"/>
      <c r="J70" s="647"/>
      <c r="K70" s="647"/>
      <c r="L70" s="647"/>
      <c r="N70" s="549"/>
      <c r="O70" s="549"/>
      <c r="P70" s="549"/>
      <c r="Q70" s="535"/>
      <c r="R70" s="535"/>
      <c r="S70" s="541"/>
      <c r="T70" s="541"/>
    </row>
    <row r="71" spans="1:30" s="187" customFormat="1" ht="14.1" customHeight="1">
      <c r="A71" s="72"/>
      <c r="B71" s="486"/>
      <c r="C71" s="17"/>
      <c r="D71" s="191" t="s">
        <v>497</v>
      </c>
      <c r="E71" s="563"/>
      <c r="F71" s="563"/>
      <c r="G71" s="563"/>
      <c r="H71" s="563"/>
      <c r="I71" s="563"/>
      <c r="J71" s="563"/>
      <c r="K71" s="563"/>
      <c r="L71" s="563"/>
      <c r="N71" s="549"/>
      <c r="O71" s="549"/>
      <c r="P71" s="549"/>
      <c r="Q71" s="535"/>
      <c r="R71" s="535"/>
      <c r="S71" s="541"/>
      <c r="T71" s="541"/>
    </row>
    <row r="72" spans="1:30" s="187" customFormat="1" ht="14.1" customHeight="1">
      <c r="A72" s="72"/>
      <c r="B72" s="4"/>
      <c r="C72" s="17"/>
      <c r="D72" s="117"/>
      <c r="E72" s="117">
        <v>1</v>
      </c>
      <c r="F72" s="541" t="s">
        <v>35</v>
      </c>
      <c r="H72" s="541"/>
      <c r="I72" s="541"/>
      <c r="J72" s="541"/>
      <c r="K72" s="541"/>
      <c r="L72" s="541"/>
      <c r="M72" s="541"/>
      <c r="N72" s="541"/>
      <c r="O72" s="541"/>
      <c r="P72" s="541"/>
      <c r="Q72" s="535"/>
      <c r="R72" s="535"/>
      <c r="S72" s="541"/>
      <c r="T72" s="541"/>
      <c r="U72" s="541"/>
      <c r="V72" s="541"/>
      <c r="W72" s="541"/>
      <c r="X72" s="541"/>
      <c r="Y72" s="541"/>
      <c r="Z72" s="541"/>
      <c r="AA72" s="541"/>
      <c r="AB72" s="541"/>
      <c r="AC72" s="541"/>
      <c r="AD72" s="541"/>
    </row>
    <row r="73" spans="1:30" s="187" customFormat="1" ht="14.1" customHeight="1">
      <c r="A73" s="72"/>
      <c r="B73" s="4"/>
      <c r="C73" s="17"/>
      <c r="D73" s="572"/>
      <c r="E73" s="117">
        <v>2</v>
      </c>
      <c r="F73" s="541" t="s">
        <v>36</v>
      </c>
      <c r="G73" s="541" t="s">
        <v>490</v>
      </c>
      <c r="H73" s="570">
        <f>C81</f>
        <v>7.1599999999999966</v>
      </c>
      <c r="I73" s="541"/>
      <c r="J73" s="541"/>
      <c r="K73" s="541"/>
      <c r="L73" s="541"/>
      <c r="M73" s="541"/>
      <c r="O73" s="541"/>
      <c r="P73" s="541"/>
      <c r="Q73" s="535"/>
      <c r="R73" s="535"/>
      <c r="S73" s="541"/>
      <c r="T73" s="541"/>
    </row>
    <row r="74" spans="1:30" s="187" customFormat="1" ht="14.1" customHeight="1">
      <c r="A74" s="72"/>
      <c r="B74" s="4"/>
      <c r="C74" s="17"/>
      <c r="D74" s="572"/>
      <c r="E74" s="6"/>
      <c r="F74" s="61"/>
      <c r="G74" s="541"/>
      <c r="H74" s="541"/>
      <c r="I74" s="541"/>
      <c r="M74" s="541"/>
      <c r="Q74" s="535"/>
      <c r="R74" s="535"/>
      <c r="S74" s="541"/>
      <c r="T74" s="541"/>
    </row>
    <row r="75" spans="1:30" s="187" customFormat="1" ht="14.1" customHeight="1">
      <c r="A75" s="72"/>
      <c r="B75" s="4"/>
      <c r="C75" s="316">
        <f>C70+0.01</f>
        <v>7.1499999999999968</v>
      </c>
      <c r="D75" s="61" t="s">
        <v>495</v>
      </c>
      <c r="F75" s="61"/>
      <c r="G75" s="541"/>
      <c r="H75" s="541"/>
      <c r="I75" s="541"/>
      <c r="M75" s="541"/>
      <c r="Q75" s="535"/>
      <c r="R75" s="535"/>
      <c r="S75" s="541"/>
      <c r="T75" s="541"/>
    </row>
    <row r="76" spans="1:30" s="187" customFormat="1" ht="14.1" customHeight="1">
      <c r="A76" s="72"/>
      <c r="B76" s="4"/>
      <c r="C76" s="17"/>
      <c r="E76" s="330"/>
      <c r="F76" s="331"/>
      <c r="G76" s="541"/>
      <c r="H76" s="541"/>
      <c r="I76" s="643" t="s">
        <v>492</v>
      </c>
      <c r="J76" s="643"/>
      <c r="K76" s="643"/>
      <c r="L76" s="643"/>
      <c r="M76" s="643"/>
      <c r="N76" s="643"/>
      <c r="Q76" s="535"/>
      <c r="R76" s="535"/>
      <c r="S76" s="541"/>
      <c r="T76" s="541"/>
      <c r="U76" s="541"/>
      <c r="V76" s="541"/>
      <c r="W76" s="541"/>
      <c r="X76" s="541"/>
      <c r="Y76" s="541"/>
      <c r="Z76" s="541"/>
      <c r="AA76" s="541"/>
      <c r="AB76" s="541"/>
    </row>
    <row r="77" spans="1:30" s="187" customFormat="1" ht="14.1" customHeight="1">
      <c r="A77" s="72"/>
      <c r="B77" s="4"/>
      <c r="C77" s="548"/>
      <c r="D77" s="548"/>
      <c r="E77" s="548"/>
      <c r="F77" s="548"/>
      <c r="G77" s="548"/>
      <c r="H77" s="548"/>
      <c r="I77" s="548"/>
      <c r="J77" s="548"/>
      <c r="K77" s="548"/>
      <c r="L77" s="548"/>
      <c r="M77" s="548"/>
      <c r="N77" s="548"/>
      <c r="O77" s="548"/>
      <c r="P77" s="548"/>
      <c r="Q77" s="535"/>
      <c r="R77" s="535"/>
      <c r="S77" s="541"/>
      <c r="T77" s="541"/>
      <c r="U77" s="541"/>
      <c r="V77" s="541"/>
      <c r="W77" s="541"/>
      <c r="X77" s="541"/>
      <c r="Y77" s="541"/>
      <c r="Z77" s="541"/>
      <c r="AA77" s="541"/>
      <c r="AB77" s="541"/>
    </row>
    <row r="78" spans="1:30" s="187" customFormat="1" ht="14.1" customHeight="1">
      <c r="A78" s="72"/>
      <c r="B78" s="439"/>
      <c r="C78" s="548"/>
      <c r="D78" s="644" t="s">
        <v>498</v>
      </c>
      <c r="E78" s="644"/>
      <c r="F78" s="644"/>
      <c r="G78" s="644"/>
      <c r="H78" s="644"/>
      <c r="I78" s="644"/>
      <c r="J78" s="644"/>
      <c r="K78" s="644"/>
      <c r="L78" s="644"/>
      <c r="M78" s="548"/>
      <c r="N78" s="548"/>
      <c r="O78" s="548"/>
      <c r="P78" s="548"/>
      <c r="Q78" s="535"/>
      <c r="R78" s="535"/>
      <c r="S78" s="541"/>
      <c r="T78" s="541"/>
      <c r="U78" s="541"/>
      <c r="V78" s="541"/>
      <c r="W78" s="541"/>
      <c r="X78" s="541"/>
      <c r="Y78" s="541"/>
      <c r="Z78" s="541"/>
      <c r="AA78" s="541"/>
      <c r="AB78" s="541"/>
    </row>
    <row r="79" spans="1:30" ht="14.1" customHeight="1">
      <c r="B79" s="326"/>
      <c r="D79" s="335" t="s">
        <v>499</v>
      </c>
      <c r="E79" s="335"/>
      <c r="F79" s="335"/>
      <c r="G79" s="335"/>
      <c r="H79" s="335"/>
      <c r="I79" s="335"/>
      <c r="J79" s="335"/>
      <c r="K79" s="332"/>
      <c r="L79" s="332"/>
      <c r="M79" s="332"/>
      <c r="N79" s="332"/>
      <c r="O79" s="332"/>
      <c r="P79" s="332"/>
      <c r="Q79" s="564"/>
      <c r="R79" s="564"/>
      <c r="S79" s="564"/>
      <c r="T79" s="564"/>
      <c r="U79" s="564"/>
      <c r="V79" s="564"/>
      <c r="W79" s="564"/>
    </row>
    <row r="80" spans="1:30" ht="14.1" customHeight="1">
      <c r="B80" s="326"/>
      <c r="C80" s="149"/>
      <c r="D80" s="155" t="s">
        <v>500</v>
      </c>
      <c r="P80" s="564"/>
      <c r="Q80" s="564"/>
      <c r="R80" s="564"/>
      <c r="S80" s="564"/>
      <c r="T80" s="564"/>
      <c r="U80" s="564"/>
      <c r="V80" s="564"/>
      <c r="W80" s="564"/>
    </row>
    <row r="81" spans="1:24" ht="14.1" customHeight="1">
      <c r="B81" s="326"/>
      <c r="C81" s="159">
        <f>C75+0.01</f>
        <v>7.1599999999999966</v>
      </c>
      <c r="D81" s="332" t="s">
        <v>501</v>
      </c>
      <c r="E81" s="564"/>
      <c r="F81" s="564"/>
      <c r="G81" s="564"/>
      <c r="H81" s="564"/>
      <c r="I81" s="564"/>
      <c r="J81" s="542"/>
      <c r="K81" s="564"/>
      <c r="L81" s="564"/>
      <c r="M81" s="564"/>
      <c r="N81" s="564"/>
      <c r="O81" s="564"/>
      <c r="P81" s="564"/>
      <c r="Q81" s="564"/>
      <c r="R81" s="564"/>
      <c r="S81" s="564"/>
      <c r="T81" s="564"/>
      <c r="U81" s="564"/>
      <c r="V81" s="564"/>
      <c r="W81" s="564"/>
    </row>
    <row r="82" spans="1:24" ht="14.1" customHeight="1">
      <c r="B82" s="326"/>
      <c r="D82" s="648" t="s">
        <v>502</v>
      </c>
      <c r="E82" s="648"/>
      <c r="F82" s="648"/>
      <c r="G82" s="648"/>
      <c r="H82" s="648"/>
      <c r="I82" s="648"/>
      <c r="J82" s="648"/>
      <c r="K82" s="648"/>
      <c r="L82" s="648"/>
      <c r="M82" s="648"/>
      <c r="N82" s="648"/>
      <c r="O82" s="648"/>
      <c r="P82" s="648"/>
      <c r="Q82" s="648"/>
      <c r="R82" s="564"/>
      <c r="S82" s="564"/>
      <c r="T82" s="564"/>
      <c r="U82" s="564"/>
      <c r="V82" s="564"/>
      <c r="W82" s="564"/>
    </row>
    <row r="83" spans="1:24" ht="14.1" customHeight="1">
      <c r="B83" s="326"/>
      <c r="D83" s="648"/>
      <c r="E83" s="648"/>
      <c r="F83" s="648"/>
      <c r="G83" s="648"/>
      <c r="H83" s="648"/>
      <c r="I83" s="648"/>
      <c r="J83" s="648"/>
      <c r="K83" s="648"/>
      <c r="L83" s="648"/>
      <c r="M83" s="648"/>
      <c r="N83" s="648"/>
      <c r="O83" s="648"/>
      <c r="P83" s="648"/>
      <c r="Q83" s="648"/>
      <c r="R83" s="564"/>
      <c r="S83" s="564"/>
      <c r="T83" s="564"/>
      <c r="U83" s="564"/>
      <c r="V83" s="564"/>
      <c r="W83" s="564"/>
    </row>
    <row r="84" spans="1:24" ht="14.1" customHeight="1">
      <c r="B84" s="326"/>
      <c r="D84" s="332" t="s">
        <v>503</v>
      </c>
      <c r="E84" s="564"/>
      <c r="F84" s="564"/>
      <c r="G84" s="564"/>
      <c r="H84" s="564"/>
      <c r="I84" s="564"/>
      <c r="J84" s="564"/>
      <c r="K84" s="564"/>
      <c r="L84" s="564"/>
      <c r="M84" s="564"/>
      <c r="N84" s="564"/>
      <c r="P84" s="564"/>
      <c r="Q84" s="564"/>
      <c r="R84" s="564"/>
      <c r="S84" s="564"/>
      <c r="T84" s="564"/>
      <c r="U84" s="564"/>
      <c r="V84" s="564"/>
      <c r="W84" s="564"/>
    </row>
    <row r="85" spans="1:24" ht="14.1" customHeight="1">
      <c r="B85" s="326"/>
      <c r="D85" s="336" t="s">
        <v>504</v>
      </c>
      <c r="E85" s="562"/>
      <c r="F85" s="562"/>
      <c r="G85" s="562"/>
      <c r="H85" s="562"/>
      <c r="I85" s="562"/>
      <c r="J85" s="562"/>
      <c r="K85" s="562"/>
      <c r="L85" s="562"/>
      <c r="M85" s="562"/>
      <c r="N85" s="562"/>
      <c r="O85" s="239"/>
      <c r="P85" s="562"/>
      <c r="Q85" s="562"/>
      <c r="R85" s="564"/>
      <c r="S85" s="564"/>
      <c r="T85" s="564"/>
      <c r="U85" s="564"/>
      <c r="V85" s="564"/>
      <c r="W85" s="564"/>
    </row>
    <row r="86" spans="1:24" ht="14.1" customHeight="1">
      <c r="B86" s="326"/>
      <c r="D86" s="332"/>
      <c r="E86" s="329"/>
      <c r="F86" s="330"/>
      <c r="G86" s="331"/>
      <c r="H86" s="332"/>
      <c r="I86" s="643" t="s">
        <v>505</v>
      </c>
      <c r="J86" s="643"/>
      <c r="K86" s="643"/>
      <c r="L86" s="643"/>
      <c r="M86" s="643"/>
      <c r="N86" s="643"/>
    </row>
    <row r="87" spans="1:24" ht="14.1" customHeight="1">
      <c r="B87" s="326"/>
      <c r="D87" s="332"/>
      <c r="E87" s="329"/>
      <c r="F87" s="329"/>
      <c r="G87" s="329"/>
      <c r="H87" s="332"/>
    </row>
    <row r="88" spans="1:24" ht="14.1" customHeight="1">
      <c r="B88" s="439"/>
      <c r="D88" s="337" t="s">
        <v>506</v>
      </c>
      <c r="E88" s="337"/>
      <c r="F88" s="337"/>
      <c r="G88" s="337"/>
      <c r="H88" s="337"/>
      <c r="I88" s="337"/>
      <c r="J88" s="337"/>
      <c r="K88" s="337"/>
      <c r="L88" s="337"/>
      <c r="M88" s="337"/>
      <c r="N88" s="337"/>
      <c r="O88" s="337"/>
      <c r="P88" s="337"/>
      <c r="Q88" s="542"/>
      <c r="R88" s="542"/>
      <c r="S88" s="542"/>
      <c r="T88" s="542"/>
      <c r="U88" s="542"/>
      <c r="V88" s="542"/>
      <c r="W88" s="542"/>
    </row>
    <row r="89" spans="1:24" ht="14.1" customHeight="1">
      <c r="B89" s="326"/>
      <c r="D89" s="649" t="s">
        <v>507</v>
      </c>
      <c r="E89" s="649"/>
      <c r="F89" s="649"/>
      <c r="G89" s="649"/>
      <c r="H89" s="649"/>
      <c r="I89" s="649"/>
      <c r="J89" s="649"/>
      <c r="K89" s="649"/>
      <c r="L89" s="649"/>
      <c r="M89" s="649"/>
      <c r="N89" s="649"/>
      <c r="O89" s="649"/>
      <c r="P89" s="649"/>
      <c r="Q89" s="649"/>
    </row>
    <row r="90" spans="1:24" s="339" customFormat="1" ht="13.5" customHeight="1">
      <c r="A90" s="148"/>
      <c r="B90" s="148"/>
      <c r="C90" s="338"/>
      <c r="D90" s="650" t="s">
        <v>508</v>
      </c>
      <c r="E90" s="653">
        <f>C81+0.01</f>
        <v>7.1699999999999964</v>
      </c>
      <c r="F90" s="654"/>
      <c r="G90" s="654"/>
      <c r="H90" s="654"/>
      <c r="I90" s="655"/>
      <c r="J90" s="653">
        <f>E90+0.01</f>
        <v>7.1799999999999962</v>
      </c>
      <c r="K90" s="654"/>
      <c r="L90" s="654"/>
      <c r="M90" s="656">
        <f>J90+0.01</f>
        <v>7.1899999999999959</v>
      </c>
      <c r="N90" s="657"/>
      <c r="O90" s="658"/>
      <c r="P90" s="656">
        <f>M90+0.01</f>
        <v>7.1999999999999957</v>
      </c>
      <c r="Q90" s="658"/>
      <c r="R90" s="656">
        <f>P90+0.01</f>
        <v>7.2099999999999955</v>
      </c>
      <c r="S90" s="657"/>
      <c r="T90" s="658"/>
      <c r="U90" s="656">
        <f>R90+0.01</f>
        <v>7.2199999999999953</v>
      </c>
      <c r="V90" s="657"/>
      <c r="W90" s="657"/>
      <c r="X90" s="658"/>
    </row>
    <row r="91" spans="1:24" s="339" customFormat="1" ht="13.5" customHeight="1">
      <c r="A91" s="148"/>
      <c r="B91" s="439"/>
      <c r="C91" s="338"/>
      <c r="D91" s="651"/>
      <c r="E91" s="665" t="str">
        <f>CONCATENATE("CATI: SI ",C$81," = 1 FORMULAR LA PREGUNTA")</f>
        <v>CATI: SI 7.16 = 1 FORMULAR LA PREGUNTA</v>
      </c>
      <c r="F91" s="666"/>
      <c r="G91" s="666"/>
      <c r="H91" s="666"/>
      <c r="I91" s="667"/>
      <c r="J91" s="668" t="s">
        <v>509</v>
      </c>
      <c r="K91" s="669"/>
      <c r="L91" s="669"/>
      <c r="M91" s="668" t="s">
        <v>510</v>
      </c>
      <c r="N91" s="669"/>
      <c r="O91" s="670"/>
      <c r="P91" s="662" t="s">
        <v>511</v>
      </c>
      <c r="Q91" s="664"/>
      <c r="R91" s="671" t="s">
        <v>512</v>
      </c>
      <c r="S91" s="672"/>
      <c r="T91" s="673"/>
      <c r="U91" s="674" t="s">
        <v>513</v>
      </c>
      <c r="V91" s="675"/>
      <c r="W91" s="675"/>
      <c r="X91" s="676"/>
    </row>
    <row r="92" spans="1:24" s="339" customFormat="1" ht="13.5" customHeight="1">
      <c r="A92" s="148"/>
      <c r="B92" s="148"/>
      <c r="C92" s="338"/>
      <c r="D92" s="651"/>
      <c r="E92" s="665"/>
      <c r="F92" s="666"/>
      <c r="G92" s="666"/>
      <c r="H92" s="666"/>
      <c r="I92" s="667"/>
      <c r="J92" s="668"/>
      <c r="K92" s="669"/>
      <c r="L92" s="669"/>
      <c r="M92" s="668"/>
      <c r="N92" s="669"/>
      <c r="O92" s="670"/>
      <c r="P92" s="662"/>
      <c r="Q92" s="664"/>
      <c r="R92" s="671"/>
      <c r="S92" s="672"/>
      <c r="T92" s="673"/>
      <c r="U92" s="674"/>
      <c r="V92" s="675"/>
      <c r="W92" s="675"/>
      <c r="X92" s="676"/>
    </row>
    <row r="93" spans="1:24" s="339" customFormat="1" ht="13.5" customHeight="1">
      <c r="A93" s="148"/>
      <c r="B93" s="148"/>
      <c r="C93" s="338"/>
      <c r="D93" s="651"/>
      <c r="E93" s="662" t="s">
        <v>514</v>
      </c>
      <c r="F93" s="663"/>
      <c r="G93" s="663"/>
      <c r="H93" s="663"/>
      <c r="I93" s="664"/>
      <c r="J93" s="668"/>
      <c r="K93" s="669"/>
      <c r="L93" s="669"/>
      <c r="M93" s="668"/>
      <c r="N93" s="669"/>
      <c r="O93" s="670"/>
      <c r="P93" s="662"/>
      <c r="Q93" s="664"/>
      <c r="R93" s="671"/>
      <c r="S93" s="672"/>
      <c r="T93" s="673"/>
      <c r="U93" s="674"/>
      <c r="V93" s="675"/>
      <c r="W93" s="675"/>
      <c r="X93" s="676"/>
    </row>
    <row r="94" spans="1:24" s="339" customFormat="1" ht="13.5" customHeight="1">
      <c r="A94" s="148"/>
      <c r="B94" s="148"/>
      <c r="C94" s="338"/>
      <c r="D94" s="651"/>
      <c r="E94" s="662"/>
      <c r="F94" s="663"/>
      <c r="G94" s="663"/>
      <c r="H94" s="663"/>
      <c r="I94" s="664"/>
      <c r="J94" s="668"/>
      <c r="K94" s="669"/>
      <c r="L94" s="669"/>
      <c r="M94" s="668"/>
      <c r="N94" s="669"/>
      <c r="O94" s="670"/>
      <c r="P94" s="662"/>
      <c r="Q94" s="664"/>
      <c r="R94" s="668" t="s">
        <v>515</v>
      </c>
      <c r="S94" s="669"/>
      <c r="T94" s="670"/>
      <c r="U94" s="674"/>
      <c r="V94" s="675"/>
      <c r="W94" s="675"/>
      <c r="X94" s="676"/>
    </row>
    <row r="95" spans="1:24" s="339" customFormat="1" ht="13.5" customHeight="1">
      <c r="A95" s="148"/>
      <c r="B95" s="148"/>
      <c r="C95" s="338"/>
      <c r="D95" s="651"/>
      <c r="E95" s="340"/>
      <c r="F95" s="341"/>
      <c r="G95" s="341"/>
      <c r="H95" s="341"/>
      <c r="I95" s="341"/>
      <c r="J95" s="668"/>
      <c r="K95" s="669"/>
      <c r="L95" s="669"/>
      <c r="M95" s="668"/>
      <c r="N95" s="669"/>
      <c r="O95" s="670"/>
      <c r="P95" s="662"/>
      <c r="Q95" s="664"/>
      <c r="R95" s="668"/>
      <c r="S95" s="669"/>
      <c r="T95" s="670"/>
      <c r="U95" s="674"/>
      <c r="V95" s="675"/>
      <c r="W95" s="675"/>
      <c r="X95" s="676"/>
    </row>
    <row r="96" spans="1:24" s="339" customFormat="1" ht="13.5" customHeight="1">
      <c r="A96" s="148"/>
      <c r="B96" s="148"/>
      <c r="C96" s="338"/>
      <c r="D96" s="651"/>
      <c r="E96" s="659" t="str">
        <f>CONCATENATE("CATI: SI ",C$81," &gt; 1 FORMULAR LA PREGUNTA")</f>
        <v>CATI: SI 7.16 &gt; 1 FORMULAR LA PREGUNTA</v>
      </c>
      <c r="F96" s="660"/>
      <c r="G96" s="660"/>
      <c r="H96" s="660"/>
      <c r="I96" s="661"/>
      <c r="J96" s="342"/>
      <c r="K96" s="343"/>
      <c r="L96" s="343"/>
      <c r="M96" s="668"/>
      <c r="N96" s="669"/>
      <c r="O96" s="670"/>
      <c r="P96" s="342"/>
      <c r="Q96" s="344"/>
      <c r="R96" s="668"/>
      <c r="S96" s="669"/>
      <c r="T96" s="670"/>
      <c r="U96" s="674"/>
      <c r="V96" s="675"/>
      <c r="W96" s="675"/>
      <c r="X96" s="676"/>
    </row>
    <row r="97" spans="1:24" s="339" customFormat="1" ht="13.5" customHeight="1">
      <c r="A97" s="148"/>
      <c r="B97" s="148"/>
      <c r="C97" s="338"/>
      <c r="D97" s="651"/>
      <c r="E97" s="659"/>
      <c r="F97" s="660"/>
      <c r="G97" s="660"/>
      <c r="H97" s="660"/>
      <c r="I97" s="661"/>
      <c r="J97" s="345">
        <v>1</v>
      </c>
      <c r="K97" s="346" t="s">
        <v>200</v>
      </c>
      <c r="L97" s="347"/>
      <c r="M97" s="668"/>
      <c r="N97" s="669"/>
      <c r="O97" s="670"/>
      <c r="P97" s="345">
        <v>1</v>
      </c>
      <c r="Q97" s="348" t="s">
        <v>35</v>
      </c>
      <c r="R97" s="345">
        <v>1</v>
      </c>
      <c r="S97" s="346" t="s">
        <v>35</v>
      </c>
      <c r="U97" s="674"/>
      <c r="V97" s="675"/>
      <c r="W97" s="675"/>
      <c r="X97" s="676"/>
    </row>
    <row r="98" spans="1:24" s="339" customFormat="1" ht="13.5" customHeight="1">
      <c r="A98" s="148"/>
      <c r="B98" s="439"/>
      <c r="C98" s="338"/>
      <c r="D98" s="651"/>
      <c r="E98" s="662" t="s">
        <v>516</v>
      </c>
      <c r="F98" s="663"/>
      <c r="G98" s="663"/>
      <c r="H98" s="663"/>
      <c r="I98" s="664"/>
      <c r="J98" s="345">
        <v>2</v>
      </c>
      <c r="K98" s="346" t="s">
        <v>201</v>
      </c>
      <c r="L98" s="347"/>
      <c r="M98" s="668"/>
      <c r="N98" s="669"/>
      <c r="O98" s="670"/>
      <c r="P98" s="345">
        <v>2</v>
      </c>
      <c r="Q98" s="348" t="s">
        <v>36</v>
      </c>
      <c r="R98" s="345">
        <v>2</v>
      </c>
      <c r="S98" s="346" t="s">
        <v>36</v>
      </c>
      <c r="U98" s="674"/>
      <c r="V98" s="675"/>
      <c r="W98" s="675"/>
      <c r="X98" s="676"/>
    </row>
    <row r="99" spans="1:24" s="339" customFormat="1" ht="13.5" customHeight="1">
      <c r="A99" s="148"/>
      <c r="B99" s="148"/>
      <c r="C99" s="338"/>
      <c r="D99" s="651"/>
      <c r="E99" s="662"/>
      <c r="F99" s="663"/>
      <c r="G99" s="663"/>
      <c r="H99" s="663"/>
      <c r="I99" s="664"/>
      <c r="J99" s="342"/>
      <c r="K99" s="343"/>
      <c r="L99" s="343"/>
      <c r="M99" s="342"/>
      <c r="N99" s="343"/>
      <c r="O99" s="344"/>
      <c r="P99" s="342"/>
      <c r="Q99" s="344"/>
      <c r="R99" s="342"/>
      <c r="S99" s="343"/>
      <c r="T99" s="344"/>
      <c r="U99" s="674"/>
      <c r="V99" s="675"/>
      <c r="W99" s="675"/>
      <c r="X99" s="676"/>
    </row>
    <row r="100" spans="1:24" s="339" customFormat="1" ht="13.5" customHeight="1">
      <c r="A100" s="148"/>
      <c r="B100" s="148"/>
      <c r="C100" s="338"/>
      <c r="D100" s="651"/>
      <c r="E100" s="662"/>
      <c r="F100" s="663"/>
      <c r="G100" s="663"/>
      <c r="H100" s="663"/>
      <c r="I100" s="664"/>
      <c r="M100" s="342"/>
      <c r="N100" s="343"/>
      <c r="O100" s="344"/>
      <c r="P100" s="345"/>
      <c r="Q100" s="348"/>
      <c r="R100" s="679" t="s">
        <v>517</v>
      </c>
      <c r="S100" s="680"/>
      <c r="T100" s="681"/>
      <c r="U100" s="674"/>
      <c r="V100" s="675"/>
      <c r="W100" s="675"/>
      <c r="X100" s="676"/>
    </row>
    <row r="101" spans="1:24" s="339" customFormat="1" ht="13.5" customHeight="1">
      <c r="A101" s="148"/>
      <c r="B101" s="148"/>
      <c r="C101" s="338"/>
      <c r="D101" s="651"/>
      <c r="E101" s="685" t="s">
        <v>518</v>
      </c>
      <c r="F101" s="686"/>
      <c r="G101" s="686"/>
      <c r="H101" s="686"/>
      <c r="I101" s="687"/>
      <c r="M101" s="342"/>
      <c r="N101" s="343"/>
      <c r="O101" s="344"/>
      <c r="P101" s="345"/>
      <c r="Q101" s="348"/>
      <c r="R101" s="679"/>
      <c r="S101" s="680"/>
      <c r="T101" s="681"/>
      <c r="U101" s="674"/>
      <c r="V101" s="675"/>
      <c r="W101" s="675"/>
      <c r="X101" s="676"/>
    </row>
    <row r="102" spans="1:24" s="339" customFormat="1" ht="13.5" customHeight="1">
      <c r="A102" s="148"/>
      <c r="B102" s="148"/>
      <c r="C102" s="338"/>
      <c r="D102" s="651"/>
      <c r="E102" s="685"/>
      <c r="F102" s="686"/>
      <c r="G102" s="686"/>
      <c r="H102" s="686"/>
      <c r="I102" s="687"/>
      <c r="M102" s="342"/>
      <c r="N102" s="343"/>
      <c r="O102" s="344"/>
      <c r="P102" s="345"/>
      <c r="Q102" s="348"/>
      <c r="R102" s="679"/>
      <c r="S102" s="680"/>
      <c r="T102" s="681"/>
      <c r="U102" s="674"/>
      <c r="V102" s="675"/>
      <c r="W102" s="675"/>
      <c r="X102" s="676"/>
    </row>
    <row r="103" spans="1:24" s="339" customFormat="1" ht="13.5" customHeight="1">
      <c r="A103" s="148"/>
      <c r="B103" s="148"/>
      <c r="C103" s="338"/>
      <c r="D103" s="651"/>
      <c r="E103" s="688"/>
      <c r="F103" s="689"/>
      <c r="G103" s="689"/>
      <c r="H103" s="689"/>
      <c r="I103" s="690"/>
      <c r="J103" s="349"/>
      <c r="K103" s="350"/>
      <c r="L103" s="350"/>
      <c r="M103" s="342"/>
      <c r="N103" s="343"/>
      <c r="O103" s="344"/>
      <c r="P103" s="349"/>
      <c r="Q103" s="351"/>
      <c r="R103" s="682"/>
      <c r="S103" s="683"/>
      <c r="T103" s="684"/>
      <c r="U103" s="352"/>
      <c r="V103" s="353"/>
      <c r="W103" s="353"/>
      <c r="X103" s="354"/>
    </row>
    <row r="104" spans="1:24" s="339" customFormat="1" ht="17.850000000000001" customHeight="1">
      <c r="A104" s="148"/>
      <c r="B104" s="439"/>
      <c r="C104" s="338"/>
      <c r="D104" s="652"/>
      <c r="E104" s="691" t="s">
        <v>23</v>
      </c>
      <c r="F104" s="692"/>
      <c r="G104" s="692"/>
      <c r="H104" s="692"/>
      <c r="I104" s="693"/>
      <c r="J104" s="694" t="s">
        <v>519</v>
      </c>
      <c r="K104" s="695"/>
      <c r="L104" s="695"/>
      <c r="M104" s="696" t="s">
        <v>520</v>
      </c>
      <c r="N104" s="697"/>
      <c r="O104" s="698"/>
      <c r="P104" s="694" t="s">
        <v>519</v>
      </c>
      <c r="Q104" s="695"/>
      <c r="R104" s="694" t="s">
        <v>519</v>
      </c>
      <c r="S104" s="695"/>
      <c r="T104" s="699"/>
      <c r="U104" s="694" t="s">
        <v>519</v>
      </c>
      <c r="V104" s="695"/>
      <c r="W104" s="695"/>
      <c r="X104" s="699"/>
    </row>
    <row r="105" spans="1:24" s="339" customFormat="1" ht="3.6" customHeight="1">
      <c r="A105" s="148"/>
      <c r="B105" s="148"/>
      <c r="C105" s="338"/>
      <c r="D105" s="350"/>
      <c r="E105" s="355"/>
      <c r="F105" s="355"/>
      <c r="G105" s="355"/>
      <c r="H105" s="355"/>
      <c r="I105" s="355"/>
      <c r="J105" s="355"/>
      <c r="K105" s="355"/>
      <c r="L105" s="355"/>
      <c r="M105" s="355"/>
      <c r="N105" s="355"/>
      <c r="O105" s="355"/>
      <c r="P105" s="355"/>
      <c r="Q105" s="355"/>
      <c r="R105" s="356"/>
      <c r="S105" s="355"/>
      <c r="T105" s="357"/>
      <c r="U105" s="355"/>
      <c r="V105" s="355"/>
      <c r="W105" s="355"/>
      <c r="X105" s="355"/>
    </row>
    <row r="106" spans="1:24" s="339" customFormat="1" ht="22.5" customHeight="1">
      <c r="A106" s="148"/>
      <c r="B106" s="148"/>
      <c r="C106" s="338"/>
      <c r="D106" s="497">
        <v>1</v>
      </c>
      <c r="E106" s="700" t="s">
        <v>521</v>
      </c>
      <c r="F106" s="701"/>
      <c r="G106" s="701"/>
      <c r="H106" s="701"/>
      <c r="I106" s="702"/>
      <c r="J106" s="703"/>
      <c r="K106" s="704"/>
      <c r="L106" s="704"/>
      <c r="M106" s="703"/>
      <c r="N106" s="704"/>
      <c r="O106" s="705"/>
      <c r="P106" s="703"/>
      <c r="Q106" s="704"/>
      <c r="R106" s="498"/>
      <c r="S106" s="499"/>
      <c r="T106" s="500"/>
      <c r="U106" s="499"/>
      <c r="V106" s="499"/>
      <c r="W106" s="499"/>
      <c r="X106" s="500"/>
    </row>
    <row r="107" spans="1:24" s="339" customFormat="1" ht="22.5" customHeight="1">
      <c r="A107" s="148"/>
      <c r="B107" s="148"/>
      <c r="C107" s="338"/>
      <c r="D107" s="358">
        <v>2</v>
      </c>
      <c r="E107" s="694" t="s">
        <v>522</v>
      </c>
      <c r="F107" s="695"/>
      <c r="G107" s="695"/>
      <c r="H107" s="695"/>
      <c r="I107" s="699"/>
      <c r="J107" s="677"/>
      <c r="K107" s="678"/>
      <c r="L107" s="678"/>
      <c r="M107" s="677"/>
      <c r="N107" s="678"/>
      <c r="O107" s="707"/>
      <c r="P107" s="677"/>
      <c r="Q107" s="678"/>
      <c r="R107" s="359"/>
      <c r="S107" s="360"/>
      <c r="T107" s="361"/>
      <c r="U107" s="360"/>
      <c r="V107" s="360"/>
      <c r="W107" s="360"/>
      <c r="X107" s="361"/>
    </row>
    <row r="108" spans="1:24" s="339" customFormat="1" ht="22.5" customHeight="1">
      <c r="A108" s="148"/>
      <c r="B108" s="148"/>
      <c r="C108" s="338"/>
      <c r="D108" s="497">
        <v>3</v>
      </c>
      <c r="E108" s="700" t="s">
        <v>523</v>
      </c>
      <c r="F108" s="701"/>
      <c r="G108" s="701"/>
      <c r="H108" s="701"/>
      <c r="I108" s="702"/>
      <c r="J108" s="703"/>
      <c r="K108" s="704"/>
      <c r="L108" s="704"/>
      <c r="M108" s="703"/>
      <c r="N108" s="704"/>
      <c r="O108" s="705"/>
      <c r="P108" s="703"/>
      <c r="Q108" s="704"/>
      <c r="R108" s="498"/>
      <c r="S108" s="499"/>
      <c r="T108" s="500"/>
      <c r="U108" s="499"/>
      <c r="V108" s="499"/>
      <c r="W108" s="499"/>
      <c r="X108" s="500"/>
    </row>
    <row r="109" spans="1:24" s="339" customFormat="1" ht="2.25" customHeight="1">
      <c r="A109" s="148"/>
      <c r="B109" s="148"/>
      <c r="C109" s="338"/>
      <c r="D109" s="501"/>
      <c r="E109" s="501"/>
      <c r="F109" s="501"/>
      <c r="G109" s="501"/>
      <c r="H109" s="501"/>
      <c r="I109" s="501"/>
      <c r="J109" s="501"/>
      <c r="K109" s="501"/>
      <c r="L109" s="501"/>
      <c r="M109" s="501"/>
      <c r="N109" s="501"/>
      <c r="O109" s="501"/>
      <c r="P109" s="501"/>
      <c r="Q109" s="501"/>
      <c r="R109" s="502"/>
      <c r="S109" s="501"/>
      <c r="T109" s="503"/>
      <c r="U109" s="501"/>
      <c r="V109" s="501"/>
      <c r="W109" s="501"/>
      <c r="X109" s="501"/>
    </row>
    <row r="110" spans="1:24" s="339" customFormat="1" ht="22.5" customHeight="1">
      <c r="A110" s="148"/>
      <c r="B110" s="148"/>
      <c r="C110" s="338"/>
      <c r="D110" s="497">
        <v>4</v>
      </c>
      <c r="E110" s="700" t="s">
        <v>524</v>
      </c>
      <c r="F110" s="701"/>
      <c r="G110" s="701"/>
      <c r="H110" s="701"/>
      <c r="I110" s="702"/>
      <c r="J110" s="703"/>
      <c r="K110" s="704"/>
      <c r="L110" s="704"/>
      <c r="M110" s="703"/>
      <c r="N110" s="704"/>
      <c r="O110" s="705"/>
      <c r="P110" s="703"/>
      <c r="Q110" s="704"/>
      <c r="R110" s="498"/>
      <c r="S110" s="499"/>
      <c r="T110" s="500"/>
      <c r="U110" s="499"/>
      <c r="V110" s="499"/>
      <c r="W110" s="499"/>
      <c r="X110" s="500"/>
    </row>
    <row r="111" spans="1:24" s="339" customFormat="1" ht="22.5" customHeight="1">
      <c r="A111" s="148"/>
      <c r="B111" s="148"/>
      <c r="C111" s="338"/>
      <c r="D111" s="358">
        <v>5</v>
      </c>
      <c r="E111" s="694" t="s">
        <v>525</v>
      </c>
      <c r="F111" s="695"/>
      <c r="G111" s="695"/>
      <c r="H111" s="695"/>
      <c r="I111" s="699"/>
      <c r="J111" s="677"/>
      <c r="K111" s="678"/>
      <c r="L111" s="678"/>
      <c r="M111" s="677"/>
      <c r="N111" s="678"/>
      <c r="O111" s="707"/>
      <c r="P111" s="677"/>
      <c r="Q111" s="678"/>
      <c r="R111" s="359"/>
      <c r="S111" s="360"/>
      <c r="T111" s="361"/>
      <c r="U111" s="360"/>
      <c r="V111" s="360"/>
      <c r="W111" s="360"/>
      <c r="X111" s="361"/>
    </row>
    <row r="112" spans="1:24" ht="14.1" customHeight="1">
      <c r="E112" s="362" t="str">
        <f>"CATI: GUARDE LA VARIABLE AUXILIAR NUM_HIJOS=TOTAL DE NUMERO DE HIJOS PREGUNTA "&amp;P90</f>
        <v>CATI: GUARDE LA VARIABLE AUXILIAR NUM_HIJOS=TOTAL DE NUMERO DE HIJOS PREGUNTA 7.2</v>
      </c>
      <c r="F112" s="239"/>
      <c r="G112" s="239"/>
      <c r="H112" s="239"/>
      <c r="I112" s="239"/>
      <c r="J112" s="239"/>
      <c r="K112" s="239"/>
      <c r="L112" s="239"/>
      <c r="M112" s="239"/>
      <c r="N112" s="239"/>
      <c r="O112" s="239"/>
      <c r="P112" s="239"/>
      <c r="Q112" s="239"/>
      <c r="R112" s="239"/>
      <c r="S112" s="239"/>
      <c r="T112" s="239"/>
      <c r="U112" s="239"/>
      <c r="V112" s="239"/>
      <c r="W112" s="239"/>
      <c r="X112" s="239"/>
    </row>
    <row r="113" spans="4:24" ht="14.1" customHeight="1">
      <c r="E113" s="362" t="str">
        <f>"CATI: SEGÚN EL PAIS GUARDE LA VARIABLE AUXILIAR NNA_ESC=NUMERO DE NNA DE 6 A 17 AÑOS QUE NO CONCLUYERON LA SECUNDARIA, PREGUNTA "&amp;R90</f>
        <v>CATI: SEGÚN EL PAIS GUARDE LA VARIABLE AUXILIAR NNA_ESC=NUMERO DE NNA DE 6 A 17 AÑOS QUE NO CONCLUYERON LA SECUNDARIA, PREGUNTA 7.21</v>
      </c>
      <c r="F113" s="239"/>
      <c r="G113" s="239"/>
      <c r="H113" s="239"/>
      <c r="I113" s="239"/>
      <c r="J113" s="239"/>
      <c r="K113" s="239"/>
      <c r="L113" s="239"/>
      <c r="M113" s="239"/>
      <c r="N113" s="239"/>
      <c r="O113" s="239"/>
      <c r="P113" s="239"/>
      <c r="Q113" s="239"/>
      <c r="R113" s="239"/>
      <c r="S113" s="239"/>
      <c r="T113" s="239"/>
      <c r="U113" s="239"/>
      <c r="V113" s="239"/>
      <c r="W113" s="239"/>
      <c r="X113" s="239"/>
    </row>
    <row r="114" spans="4:24" ht="14.1" customHeight="1">
      <c r="D114" s="363">
        <f>R90</f>
        <v>7.2099999999999955</v>
      </c>
      <c r="E114" s="171" t="str">
        <f>"ESTE ESPACIO SE UTILIZA SOLO PARA LA ADAPTACIÓN DE LA PREGUNTA "&amp;R90</f>
        <v>ESTE ESPACIO SE UTILIZA SOLO PARA LA ADAPTACIÓN DE LA PREGUNTA 7.21</v>
      </c>
      <c r="F114" s="171"/>
      <c r="G114" s="171"/>
      <c r="H114" s="171"/>
      <c r="I114" s="171"/>
      <c r="J114" s="171"/>
      <c r="K114" s="171"/>
      <c r="L114" s="171"/>
      <c r="M114" s="171"/>
      <c r="N114" s="171"/>
      <c r="O114" s="171"/>
      <c r="P114" s="171"/>
      <c r="Q114" s="171"/>
      <c r="R114" s="171"/>
      <c r="S114" s="171"/>
      <c r="T114" s="171"/>
      <c r="U114" s="171"/>
      <c r="V114" s="171"/>
      <c r="W114" s="171"/>
      <c r="X114" s="171"/>
    </row>
    <row r="115" spans="4:24" ht="14.1" customHeight="1">
      <c r="E115" s="155" t="s">
        <v>500</v>
      </c>
    </row>
    <row r="116" spans="4:24" ht="14.1" customHeight="1">
      <c r="E116" s="239" t="s">
        <v>512</v>
      </c>
      <c r="F116" s="239"/>
      <c r="G116" s="239"/>
      <c r="H116" s="239"/>
      <c r="I116" s="239"/>
      <c r="J116" s="239"/>
    </row>
    <row r="117" spans="4:24" ht="14.1" customHeight="1">
      <c r="E117" s="364" t="s">
        <v>515</v>
      </c>
      <c r="F117" s="343"/>
      <c r="G117" s="343"/>
    </row>
    <row r="118" spans="4:24" ht="14.1" customHeight="1">
      <c r="E118" s="343"/>
      <c r="F118" s="343"/>
      <c r="G118" s="343"/>
    </row>
    <row r="119" spans="4:24" ht="14.1" customHeight="1">
      <c r="E119" s="343"/>
      <c r="F119" s="343"/>
      <c r="G119" s="343"/>
    </row>
  </sheetData>
  <mergeCells count="66">
    <mergeCell ref="D42:R42"/>
    <mergeCell ref="E111:I111"/>
    <mergeCell ref="J111:L111"/>
    <mergeCell ref="M111:O111"/>
    <mergeCell ref="P111:Q111"/>
    <mergeCell ref="E108:I108"/>
    <mergeCell ref="J108:L108"/>
    <mergeCell ref="M108:O108"/>
    <mergeCell ref="P108:Q108"/>
    <mergeCell ref="E110:I110"/>
    <mergeCell ref="J110:L110"/>
    <mergeCell ref="M110:O110"/>
    <mergeCell ref="P110:Q110"/>
    <mergeCell ref="E107:I107"/>
    <mergeCell ref="J107:L107"/>
    <mergeCell ref="M107:O107"/>
    <mergeCell ref="U104:X104"/>
    <mergeCell ref="E106:I106"/>
    <mergeCell ref="J106:L106"/>
    <mergeCell ref="M106:O106"/>
    <mergeCell ref="P106:Q106"/>
    <mergeCell ref="P107:Q107"/>
    <mergeCell ref="R100:T103"/>
    <mergeCell ref="E101:I103"/>
    <mergeCell ref="E104:I104"/>
    <mergeCell ref="J104:L104"/>
    <mergeCell ref="M104:O104"/>
    <mergeCell ref="P104:Q104"/>
    <mergeCell ref="R104:T104"/>
    <mergeCell ref="R90:T90"/>
    <mergeCell ref="U90:X90"/>
    <mergeCell ref="E91:I92"/>
    <mergeCell ref="J91:L95"/>
    <mergeCell ref="M91:O98"/>
    <mergeCell ref="P91:Q95"/>
    <mergeCell ref="R91:T93"/>
    <mergeCell ref="U91:X102"/>
    <mergeCell ref="E93:I94"/>
    <mergeCell ref="R94:T96"/>
    <mergeCell ref="D89:Q89"/>
    <mergeCell ref="D90:D104"/>
    <mergeCell ref="E90:I90"/>
    <mergeCell ref="J90:L90"/>
    <mergeCell ref="M90:O90"/>
    <mergeCell ref="P90:Q90"/>
    <mergeCell ref="E96:I97"/>
    <mergeCell ref="E98:I100"/>
    <mergeCell ref="I86:N86"/>
    <mergeCell ref="I53:N53"/>
    <mergeCell ref="I60:N60"/>
    <mergeCell ref="D63:L63"/>
    <mergeCell ref="I68:N68"/>
    <mergeCell ref="D70:L70"/>
    <mergeCell ref="I76:N76"/>
    <mergeCell ref="D78:L78"/>
    <mergeCell ref="D82:Q83"/>
    <mergeCell ref="I24:N24"/>
    <mergeCell ref="D28:X28"/>
    <mergeCell ref="D3:U4"/>
    <mergeCell ref="I25:Q25"/>
    <mergeCell ref="I6:Q6"/>
    <mergeCell ref="I11:Q11"/>
    <mergeCell ref="I12:Q12"/>
    <mergeCell ref="I17:T18"/>
    <mergeCell ref="I19:N19"/>
    <mergeCell ref="I20:Q20"/>
  </mergeCells>
  <pageMargins left="0.23622047244094491" right="0.23622047244094491" top="0.74803149606299213" bottom="0.74803149606299213" header="0.31496062992125984" footer="0.31496062992125984"/>
  <pageSetup scale="96" orientation="portrait" r:id="rId1"/>
  <headerFooter>
    <oddFooter>&amp;L&amp;8&amp;F&amp;C&amp;8&amp;A&amp;R&amp;8&amp;P</oddFooter>
  </headerFooter>
  <rowBreaks count="1" manualBreakCount="1">
    <brk id="78" min="1" max="2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AR609"/>
  <sheetViews>
    <sheetView showGridLines="0" topLeftCell="B1" zoomScale="130" zoomScaleNormal="130" zoomScaleSheetLayoutView="140" workbookViewId="0">
      <selection activeCell="G7" sqref="G7"/>
    </sheetView>
  </sheetViews>
  <sheetFormatPr defaultColWidth="4.42578125" defaultRowHeight="13.5" customHeight="1"/>
  <cols>
    <col min="1" max="1" width="9.140625" style="72" customWidth="1"/>
    <col min="2" max="2" width="3.42578125" style="8" bestFit="1" customWidth="1"/>
    <col min="3" max="3" width="4.7109375" style="5" customWidth="1"/>
    <col min="4" max="4" width="4.7109375" style="7" customWidth="1"/>
    <col min="5" max="5" width="4.7109375" style="6" customWidth="1"/>
    <col min="6" max="35" width="4.7109375" style="7" customWidth="1"/>
    <col min="36" max="37" width="4.42578125" style="7"/>
    <col min="38" max="16384" width="4.42578125" style="61"/>
  </cols>
  <sheetData>
    <row r="1" spans="1:44" ht="13.5" customHeight="1">
      <c r="B1" s="121">
        <v>8</v>
      </c>
      <c r="D1" s="3" t="str">
        <f>"SECCIÓN "&amp;B1&amp;". EDUCACIÓN"</f>
        <v>SECCIÓN 8. EDUCACIÓN</v>
      </c>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row>
    <row r="2" spans="1:44" ht="13.5" customHeight="1">
      <c r="B2" s="121"/>
      <c r="D2" s="3"/>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c r="AI2" s="572"/>
      <c r="AJ2" s="572"/>
      <c r="AK2" s="572"/>
    </row>
    <row r="3" spans="1:44" s="94" customFormat="1" ht="13.5" customHeight="1">
      <c r="A3" s="122"/>
      <c r="B3" s="123"/>
      <c r="C3" s="124"/>
      <c r="D3" s="78" t="s">
        <v>526</v>
      </c>
      <c r="E3" s="126"/>
      <c r="F3" s="125"/>
      <c r="G3" s="125"/>
      <c r="H3" s="125"/>
      <c r="I3" s="125"/>
      <c r="J3" s="125"/>
      <c r="K3" s="125"/>
      <c r="L3" s="125"/>
      <c r="M3" s="125"/>
      <c r="N3" s="125"/>
      <c r="O3" s="125"/>
      <c r="P3" s="125"/>
      <c r="Q3" s="125"/>
      <c r="R3" s="125"/>
      <c r="S3" s="125"/>
      <c r="T3" s="125"/>
      <c r="U3" s="125"/>
      <c r="V3" s="127"/>
      <c r="W3" s="127"/>
    </row>
    <row r="4" spans="1:44" ht="13.5" customHeight="1">
      <c r="B4" s="486"/>
      <c r="C4" s="128"/>
      <c r="D4" s="639" t="s">
        <v>527</v>
      </c>
      <c r="E4" s="639"/>
      <c r="F4" s="639"/>
      <c r="G4" s="639"/>
      <c r="H4" s="639"/>
      <c r="I4" s="639"/>
      <c r="J4" s="639"/>
      <c r="K4" s="639"/>
      <c r="L4" s="639"/>
      <c r="M4" s="639"/>
      <c r="N4" s="639"/>
      <c r="O4" s="639"/>
      <c r="P4" s="639"/>
      <c r="Q4" s="639"/>
      <c r="R4" s="639"/>
      <c r="S4" s="639"/>
      <c r="T4" s="639"/>
      <c r="U4" s="639"/>
      <c r="V4" s="94"/>
      <c r="W4" s="572"/>
      <c r="X4" s="572"/>
      <c r="Y4" s="572"/>
      <c r="Z4" s="572"/>
      <c r="AA4" s="572"/>
      <c r="AB4" s="572"/>
      <c r="AC4" s="572"/>
      <c r="AD4" s="572"/>
      <c r="AE4" s="572"/>
      <c r="AF4" s="572"/>
      <c r="AG4" s="572"/>
      <c r="AH4" s="572"/>
      <c r="AI4" s="572"/>
      <c r="AJ4" s="572"/>
      <c r="AK4" s="572"/>
      <c r="AL4" s="572"/>
      <c r="AM4" s="572"/>
      <c r="AN4" s="572"/>
      <c r="AO4" s="572"/>
      <c r="AP4" s="572"/>
      <c r="AQ4" s="572"/>
    </row>
    <row r="5" spans="1:44" ht="13.5" customHeight="1">
      <c r="B5" s="486"/>
      <c r="C5" s="128">
        <f>B1+0.01</f>
        <v>8.01</v>
      </c>
      <c r="D5" s="161" t="s">
        <v>528</v>
      </c>
      <c r="E5" s="65"/>
      <c r="F5" s="55"/>
      <c r="G5" s="55"/>
      <c r="H5" s="55"/>
      <c r="I5" s="94"/>
      <c r="J5" s="94"/>
      <c r="K5" s="94"/>
      <c r="L5" s="94"/>
      <c r="M5" s="94"/>
      <c r="N5" s="94"/>
      <c r="O5" s="94"/>
      <c r="P5" s="94"/>
      <c r="Q5" s="94"/>
      <c r="R5" s="94"/>
      <c r="S5" s="94"/>
      <c r="T5" s="94"/>
      <c r="U5" s="94"/>
      <c r="V5" s="94"/>
      <c r="W5" s="572"/>
      <c r="X5" s="572"/>
      <c r="Y5" s="572"/>
      <c r="Z5" s="572"/>
      <c r="AA5" s="572"/>
      <c r="AB5" s="572"/>
      <c r="AC5" s="572"/>
      <c r="AD5" s="572"/>
      <c r="AE5" s="572"/>
      <c r="AF5" s="572"/>
      <c r="AG5" s="572"/>
      <c r="AH5" s="572"/>
      <c r="AI5" s="572"/>
      <c r="AJ5" s="572"/>
      <c r="AK5" s="572"/>
      <c r="AL5" s="572"/>
      <c r="AM5" s="572"/>
      <c r="AN5" s="572"/>
      <c r="AO5" s="572"/>
      <c r="AP5" s="572"/>
      <c r="AQ5" s="572"/>
      <c r="AR5" s="572"/>
    </row>
    <row r="6" spans="1:44" ht="13.5" customHeight="1">
      <c r="B6" s="486"/>
      <c r="C6" s="128"/>
      <c r="D6" s="574" t="s">
        <v>529</v>
      </c>
      <c r="E6" s="574"/>
      <c r="F6" s="574"/>
      <c r="G6" s="574"/>
      <c r="H6" s="574"/>
      <c r="I6" s="574"/>
      <c r="J6" s="574"/>
      <c r="K6" s="574"/>
      <c r="L6" s="574"/>
      <c r="M6" s="574"/>
      <c r="N6" s="574"/>
      <c r="O6" s="574"/>
      <c r="P6" s="574"/>
      <c r="Q6" s="574"/>
      <c r="R6" s="574"/>
      <c r="S6" s="574"/>
      <c r="T6" s="574"/>
      <c r="U6" s="574"/>
      <c r="V6" s="94"/>
      <c r="W6" s="572"/>
      <c r="X6" s="572"/>
      <c r="Y6" s="572"/>
      <c r="Z6" s="572"/>
      <c r="AA6" s="572"/>
      <c r="AB6" s="572"/>
      <c r="AC6" s="572"/>
      <c r="AD6" s="572"/>
      <c r="AE6" s="572"/>
      <c r="AF6" s="572"/>
      <c r="AG6" s="572"/>
      <c r="AH6" s="572"/>
      <c r="AI6" s="572"/>
      <c r="AJ6" s="572"/>
      <c r="AK6" s="572"/>
      <c r="AL6" s="572"/>
      <c r="AM6" s="572"/>
      <c r="AN6" s="572"/>
      <c r="AO6" s="572"/>
      <c r="AP6" s="572"/>
      <c r="AQ6" s="572"/>
      <c r="AR6" s="572"/>
    </row>
    <row r="7" spans="1:44" ht="13.5" customHeight="1">
      <c r="B7" s="486"/>
      <c r="C7" s="128"/>
      <c r="D7" s="506" t="s">
        <v>530</v>
      </c>
      <c r="E7" s="130"/>
      <c r="F7" s="131"/>
      <c r="G7" s="131"/>
      <c r="H7" s="131"/>
      <c r="I7" s="122"/>
      <c r="J7" s="122"/>
      <c r="K7" s="122"/>
      <c r="L7" s="122"/>
      <c r="M7" s="122"/>
      <c r="N7" s="122"/>
      <c r="O7" s="122"/>
      <c r="P7" s="122"/>
      <c r="Q7" s="122"/>
      <c r="R7" s="122"/>
      <c r="S7" s="122"/>
      <c r="T7" s="122"/>
      <c r="U7" s="122"/>
      <c r="V7" s="122"/>
      <c r="W7" s="572"/>
      <c r="X7" s="572"/>
      <c r="Y7" s="572"/>
      <c r="Z7" s="572"/>
      <c r="AA7" s="572"/>
      <c r="AB7" s="572"/>
      <c r="AC7" s="572"/>
      <c r="AD7" s="572"/>
      <c r="AE7" s="572"/>
      <c r="AF7" s="572"/>
      <c r="AG7" s="572"/>
      <c r="AH7" s="572"/>
      <c r="AI7" s="572"/>
      <c r="AJ7" s="572"/>
      <c r="AK7" s="572"/>
      <c r="AL7" s="572"/>
      <c r="AM7" s="572"/>
      <c r="AN7" s="572"/>
      <c r="AO7" s="572"/>
      <c r="AP7" s="572"/>
      <c r="AQ7" s="572"/>
      <c r="AR7" s="572"/>
    </row>
    <row r="8" spans="1:44" ht="13.5" customHeight="1">
      <c r="C8" s="16"/>
      <c r="D8" s="710" t="s">
        <v>531</v>
      </c>
      <c r="E8" s="710"/>
      <c r="F8" s="710"/>
      <c r="G8" s="710"/>
      <c r="H8" s="710"/>
      <c r="I8" s="710"/>
      <c r="J8" s="710"/>
      <c r="K8" s="710"/>
      <c r="L8" s="710"/>
      <c r="M8" s="710"/>
      <c r="N8" s="710"/>
      <c r="O8" s="710"/>
      <c r="P8" s="710"/>
      <c r="Q8" s="710"/>
      <c r="R8" s="710"/>
      <c r="S8" s="710"/>
      <c r="T8" s="710"/>
      <c r="U8" s="710"/>
      <c r="V8" s="710"/>
      <c r="W8" s="572"/>
      <c r="X8" s="572"/>
      <c r="Y8" s="572"/>
      <c r="Z8" s="572"/>
      <c r="AA8" s="572"/>
      <c r="AB8" s="572"/>
      <c r="AC8" s="572"/>
      <c r="AD8" s="572"/>
      <c r="AE8" s="572"/>
      <c r="AF8" s="572"/>
      <c r="AG8" s="572"/>
      <c r="AH8" s="572"/>
      <c r="AI8" s="572"/>
      <c r="AJ8" s="572"/>
      <c r="AK8" s="572"/>
      <c r="AL8" s="572"/>
      <c r="AM8" s="572"/>
      <c r="AN8" s="572"/>
      <c r="AO8" s="572"/>
      <c r="AP8" s="572"/>
      <c r="AQ8" s="572"/>
      <c r="AR8" s="572"/>
    </row>
    <row r="9" spans="1:44" ht="13.5" customHeight="1">
      <c r="C9" s="16"/>
      <c r="D9" s="710"/>
      <c r="E9" s="710"/>
      <c r="F9" s="710"/>
      <c r="G9" s="710"/>
      <c r="H9" s="710"/>
      <c r="I9" s="710"/>
      <c r="J9" s="710"/>
      <c r="K9" s="710"/>
      <c r="L9" s="710"/>
      <c r="M9" s="710"/>
      <c r="N9" s="710"/>
      <c r="O9" s="710"/>
      <c r="P9" s="710"/>
      <c r="Q9" s="710"/>
      <c r="R9" s="710"/>
      <c r="S9" s="710"/>
      <c r="T9" s="710"/>
      <c r="U9" s="710"/>
      <c r="V9" s="710"/>
      <c r="W9" s="572"/>
      <c r="X9" s="572"/>
      <c r="Y9" s="572"/>
      <c r="Z9" s="572"/>
      <c r="AA9" s="572"/>
      <c r="AB9" s="572"/>
      <c r="AC9" s="572"/>
      <c r="AD9" s="572"/>
      <c r="AE9" s="572"/>
      <c r="AF9" s="572"/>
      <c r="AG9" s="572"/>
      <c r="AH9" s="572"/>
      <c r="AI9" s="572"/>
      <c r="AJ9" s="572"/>
      <c r="AK9" s="572"/>
      <c r="AL9" s="572"/>
      <c r="AM9" s="572"/>
      <c r="AN9" s="572"/>
      <c r="AO9" s="572"/>
      <c r="AP9" s="572"/>
      <c r="AQ9" s="572"/>
      <c r="AR9" s="572"/>
    </row>
    <row r="10" spans="1:44" ht="13.5" customHeight="1">
      <c r="C10" s="16"/>
      <c r="D10" s="710"/>
      <c r="E10" s="710"/>
      <c r="F10" s="710"/>
      <c r="G10" s="710"/>
      <c r="H10" s="710"/>
      <c r="I10" s="710"/>
      <c r="J10" s="710"/>
      <c r="K10" s="710"/>
      <c r="L10" s="710"/>
      <c r="M10" s="710"/>
      <c r="N10" s="710"/>
      <c r="O10" s="710"/>
      <c r="P10" s="710"/>
      <c r="Q10" s="710"/>
      <c r="R10" s="710"/>
      <c r="S10" s="710"/>
      <c r="T10" s="710"/>
      <c r="U10" s="710"/>
      <c r="V10" s="710"/>
      <c r="W10" s="572"/>
      <c r="X10" s="572"/>
      <c r="Y10" s="572"/>
      <c r="Z10" s="572"/>
      <c r="AA10" s="572"/>
      <c r="AB10" s="572"/>
      <c r="AC10" s="572"/>
      <c r="AD10" s="572"/>
      <c r="AE10" s="572"/>
      <c r="AF10" s="572"/>
      <c r="AG10" s="572"/>
      <c r="AH10" s="572"/>
      <c r="AI10" s="572"/>
      <c r="AJ10" s="572"/>
      <c r="AK10" s="572"/>
      <c r="AL10" s="572"/>
      <c r="AM10" s="572"/>
      <c r="AN10" s="572"/>
      <c r="AO10" s="572"/>
      <c r="AP10" s="572"/>
      <c r="AQ10" s="572"/>
      <c r="AR10" s="572"/>
    </row>
    <row r="11" spans="1:44" ht="13.5" customHeight="1">
      <c r="D11" s="572"/>
      <c r="E11" s="572"/>
      <c r="F11" s="572"/>
      <c r="G11" s="572"/>
      <c r="H11" s="711" t="s">
        <v>508</v>
      </c>
      <c r="I11" s="711"/>
      <c r="J11" s="712" t="s">
        <v>532</v>
      </c>
      <c r="K11" s="713"/>
      <c r="L11" s="713"/>
      <c r="M11" s="714"/>
      <c r="N11" s="572"/>
      <c r="O11" s="572"/>
      <c r="P11" s="572"/>
      <c r="Q11" s="572"/>
      <c r="R11" s="572"/>
      <c r="S11" s="572"/>
      <c r="T11" s="572"/>
      <c r="U11" s="572"/>
      <c r="V11" s="572"/>
      <c r="W11" s="572"/>
      <c r="X11" s="572"/>
      <c r="Y11" s="572"/>
      <c r="Z11" s="572"/>
      <c r="AA11" s="572"/>
      <c r="AB11" s="572"/>
      <c r="AC11" s="572"/>
      <c r="AD11" s="572"/>
      <c r="AE11" s="572"/>
      <c r="AF11" s="572"/>
      <c r="AG11" s="572"/>
      <c r="AH11" s="572"/>
      <c r="AI11" s="572"/>
      <c r="AJ11" s="572"/>
      <c r="AK11" s="572"/>
      <c r="AL11" s="572"/>
      <c r="AM11" s="572"/>
      <c r="AN11" s="572"/>
      <c r="AO11" s="572"/>
      <c r="AP11" s="572"/>
      <c r="AQ11" s="572"/>
      <c r="AR11" s="572"/>
    </row>
    <row r="12" spans="1:44" ht="13.5" customHeight="1">
      <c r="D12" s="572"/>
      <c r="E12" s="572"/>
      <c r="F12" s="572"/>
      <c r="G12" s="572"/>
      <c r="H12" s="715"/>
      <c r="I12" s="715"/>
      <c r="J12" s="716"/>
      <c r="K12" s="717"/>
      <c r="L12" s="717"/>
      <c r="M12" s="718"/>
      <c r="N12" s="572"/>
      <c r="O12" s="572"/>
      <c r="P12" s="572"/>
      <c r="Q12" s="572"/>
      <c r="R12" s="572"/>
      <c r="S12" s="572"/>
      <c r="T12" s="572"/>
      <c r="U12" s="572"/>
      <c r="V12" s="572"/>
      <c r="W12" s="572"/>
      <c r="X12" s="572"/>
      <c r="Y12" s="572"/>
      <c r="Z12" s="572"/>
      <c r="AA12" s="572"/>
      <c r="AB12" s="572"/>
      <c r="AC12" s="572"/>
      <c r="AD12" s="572"/>
      <c r="AE12" s="572"/>
      <c r="AF12" s="572"/>
      <c r="AG12" s="572"/>
      <c r="AH12" s="572"/>
      <c r="AI12" s="572"/>
      <c r="AJ12" s="572"/>
      <c r="AK12" s="572"/>
      <c r="AL12" s="572"/>
      <c r="AM12" s="572"/>
      <c r="AN12" s="572"/>
      <c r="AO12" s="572"/>
      <c r="AP12" s="572"/>
      <c r="AQ12" s="572"/>
      <c r="AR12" s="572"/>
    </row>
    <row r="13" spans="1:44" ht="13.5" customHeight="1">
      <c r="C13" s="132"/>
      <c r="D13" s="61"/>
      <c r="E13" s="53"/>
      <c r="F13" s="54"/>
      <c r="G13" s="54"/>
      <c r="H13" s="54"/>
      <c r="I13" s="572"/>
      <c r="J13" s="572"/>
      <c r="K13" s="572"/>
      <c r="L13" s="572"/>
      <c r="M13" s="572"/>
      <c r="N13" s="572"/>
      <c r="O13" s="572"/>
      <c r="P13" s="572"/>
      <c r="Q13" s="572"/>
      <c r="R13" s="572"/>
      <c r="S13" s="572"/>
      <c r="T13" s="572"/>
      <c r="U13" s="572"/>
      <c r="V13" s="572"/>
      <c r="W13" s="572"/>
      <c r="X13" s="572"/>
      <c r="Y13" s="572"/>
      <c r="Z13" s="572"/>
      <c r="AA13" s="572"/>
      <c r="AB13" s="572"/>
      <c r="AC13" s="572"/>
      <c r="AD13" s="572"/>
      <c r="AE13" s="572"/>
      <c r="AF13" s="572"/>
      <c r="AG13" s="572"/>
      <c r="AH13" s="572"/>
      <c r="AI13" s="572"/>
      <c r="AJ13" s="572"/>
      <c r="AK13" s="572"/>
      <c r="AL13" s="572"/>
      <c r="AM13" s="572"/>
      <c r="AN13" s="572"/>
      <c r="AO13" s="572"/>
      <c r="AP13" s="572"/>
      <c r="AQ13" s="572"/>
      <c r="AR13" s="572"/>
    </row>
    <row r="14" spans="1:44" ht="13.5" customHeight="1">
      <c r="C14" s="132"/>
      <c r="D14" s="52" t="s">
        <v>533</v>
      </c>
      <c r="E14" s="53"/>
      <c r="F14" s="54"/>
      <c r="G14" s="54"/>
      <c r="H14" s="54"/>
      <c r="I14" s="572"/>
      <c r="J14" s="572"/>
      <c r="K14" s="572"/>
      <c r="L14" s="572"/>
      <c r="M14" s="572"/>
      <c r="N14" s="572"/>
      <c r="O14" s="572"/>
      <c r="P14" s="572"/>
      <c r="Q14" s="572"/>
      <c r="R14" s="572"/>
      <c r="S14" s="572"/>
      <c r="T14" s="572"/>
      <c r="U14" s="572"/>
      <c r="V14" s="572"/>
      <c r="W14" s="572"/>
      <c r="X14" s="572"/>
      <c r="Y14" s="572"/>
      <c r="Z14" s="572"/>
      <c r="AA14" s="572"/>
      <c r="AB14" s="572"/>
      <c r="AC14" s="572"/>
      <c r="AD14" s="572"/>
      <c r="AE14" s="572"/>
      <c r="AF14" s="572"/>
      <c r="AG14" s="572"/>
      <c r="AH14" s="572"/>
      <c r="AI14" s="572"/>
      <c r="AJ14" s="572"/>
      <c r="AK14" s="572"/>
      <c r="AL14" s="572"/>
      <c r="AM14" s="572"/>
      <c r="AN14" s="572"/>
      <c r="AO14" s="572"/>
      <c r="AP14" s="572"/>
      <c r="AQ14" s="572"/>
      <c r="AR14" s="572"/>
    </row>
    <row r="15" spans="1:44" ht="13.5" customHeight="1">
      <c r="C15" s="128">
        <f>C5+0.01</f>
        <v>8.02</v>
      </c>
      <c r="D15" s="600" t="s">
        <v>534</v>
      </c>
      <c r="E15" s="600"/>
      <c r="F15" s="600"/>
      <c r="G15" s="600"/>
      <c r="H15" s="600"/>
      <c r="I15" s="600"/>
      <c r="J15" s="600"/>
      <c r="K15" s="600"/>
      <c r="L15" s="600"/>
      <c r="M15" s="600"/>
      <c r="N15" s="600"/>
      <c r="O15" s="600"/>
      <c r="P15" s="600"/>
      <c r="Q15" s="600"/>
      <c r="R15" s="600"/>
      <c r="S15" s="600"/>
      <c r="T15" s="600"/>
      <c r="U15" s="600"/>
      <c r="V15" s="600"/>
      <c r="W15" s="600"/>
      <c r="X15" s="600"/>
      <c r="Y15" s="600"/>
      <c r="Z15" s="600"/>
      <c r="AA15" s="600"/>
      <c r="AB15" s="600"/>
      <c r="AC15" s="600"/>
      <c r="AD15" s="600"/>
      <c r="AE15" s="572"/>
      <c r="AF15" s="572"/>
      <c r="AG15" s="572"/>
      <c r="AH15" s="572"/>
      <c r="AI15" s="572"/>
      <c r="AJ15" s="572"/>
      <c r="AK15" s="572"/>
      <c r="AL15" s="572"/>
      <c r="AM15" s="572"/>
      <c r="AN15" s="572"/>
      <c r="AO15" s="572"/>
      <c r="AP15" s="572"/>
      <c r="AQ15" s="572"/>
      <c r="AR15" s="572"/>
    </row>
    <row r="16" spans="1:44" ht="13.5" customHeight="1">
      <c r="C16" s="128"/>
      <c r="D16" s="572"/>
      <c r="E16" s="53">
        <v>1</v>
      </c>
      <c r="F16" s="133" t="s">
        <v>35</v>
      </c>
      <c r="G16" s="54"/>
      <c r="H16" s="54"/>
      <c r="I16" s="572"/>
      <c r="J16" s="572"/>
      <c r="K16" s="572"/>
      <c r="L16" s="572"/>
      <c r="M16" s="572"/>
      <c r="N16" s="572"/>
      <c r="O16" s="572"/>
      <c r="P16" s="572"/>
      <c r="Q16" s="572"/>
      <c r="R16" s="572"/>
      <c r="S16" s="572"/>
      <c r="T16" s="572"/>
      <c r="U16" s="572"/>
      <c r="V16" s="572"/>
      <c r="W16" s="572"/>
      <c r="X16" s="572"/>
      <c r="Y16" s="572"/>
      <c r="Z16" s="572"/>
      <c r="AA16" s="572"/>
      <c r="AB16" s="572"/>
      <c r="AC16" s="572"/>
      <c r="AD16" s="572"/>
      <c r="AE16" s="572"/>
      <c r="AF16" s="572"/>
      <c r="AG16" s="572"/>
      <c r="AH16" s="572"/>
      <c r="AI16" s="572"/>
      <c r="AJ16" s="572"/>
      <c r="AK16" s="572"/>
      <c r="AL16" s="572"/>
      <c r="AM16" s="572"/>
      <c r="AN16" s="572"/>
      <c r="AO16" s="572"/>
      <c r="AP16" s="572"/>
      <c r="AQ16" s="572"/>
      <c r="AR16" s="572"/>
    </row>
    <row r="17" spans="3:44" ht="13.5" customHeight="1">
      <c r="C17" s="128"/>
      <c r="D17" s="572"/>
      <c r="E17" s="53">
        <v>2</v>
      </c>
      <c r="F17" s="133" t="s">
        <v>535</v>
      </c>
      <c r="G17" s="54"/>
      <c r="H17" s="54"/>
      <c r="I17" s="561"/>
      <c r="J17" s="561"/>
      <c r="K17" s="561"/>
      <c r="L17" s="561"/>
      <c r="M17" s="561"/>
      <c r="N17" s="52"/>
      <c r="O17" s="572"/>
      <c r="P17" s="561"/>
      <c r="Q17" s="561"/>
      <c r="R17" s="561"/>
      <c r="S17" s="561"/>
      <c r="T17" s="561"/>
      <c r="U17" s="561"/>
      <c r="V17" s="561"/>
      <c r="W17" s="572"/>
      <c r="X17" s="572"/>
      <c r="Y17" s="572"/>
      <c r="Z17" s="572"/>
      <c r="AA17" s="572"/>
      <c r="AB17" s="572"/>
      <c r="AC17" s="572"/>
      <c r="AD17" s="572"/>
      <c r="AE17" s="572"/>
      <c r="AF17" s="572"/>
      <c r="AG17" s="572"/>
      <c r="AH17" s="572"/>
      <c r="AI17" s="572"/>
      <c r="AJ17" s="572"/>
      <c r="AK17" s="572"/>
      <c r="AL17" s="572"/>
      <c r="AM17" s="572"/>
      <c r="AN17" s="572"/>
      <c r="AO17" s="572"/>
      <c r="AP17" s="572"/>
      <c r="AQ17" s="572"/>
      <c r="AR17" s="572"/>
    </row>
    <row r="18" spans="3:44">
      <c r="C18" s="128"/>
      <c r="D18" s="572"/>
      <c r="E18" s="53">
        <v>3</v>
      </c>
      <c r="F18" s="563" t="s">
        <v>536</v>
      </c>
      <c r="G18" s="54"/>
      <c r="H18" s="54"/>
      <c r="I18" s="544"/>
      <c r="J18" s="544"/>
      <c r="K18" s="544"/>
      <c r="L18" s="544"/>
      <c r="M18" s="544"/>
      <c r="N18" s="544"/>
      <c r="O18" s="544"/>
      <c r="P18" s="544"/>
      <c r="Q18" s="544"/>
      <c r="R18" s="544"/>
      <c r="S18" s="544"/>
      <c r="T18" s="544"/>
      <c r="U18" s="544"/>
      <c r="V18" s="544"/>
      <c r="W18" s="544"/>
      <c r="X18" s="544"/>
      <c r="Y18" s="544"/>
      <c r="Z18" s="544"/>
      <c r="AA18" s="544"/>
      <c r="AB18" s="544"/>
      <c r="AC18" s="6"/>
      <c r="AD18" s="572"/>
      <c r="AE18" s="572"/>
      <c r="AF18" s="572"/>
      <c r="AG18" s="572"/>
      <c r="AH18" s="572"/>
      <c r="AI18" s="572"/>
      <c r="AJ18" s="572"/>
      <c r="AK18" s="572"/>
      <c r="AL18" s="572"/>
      <c r="AM18" s="572"/>
      <c r="AN18" s="572"/>
      <c r="AO18" s="572"/>
      <c r="AP18" s="572"/>
      <c r="AQ18" s="572"/>
      <c r="AR18" s="572"/>
    </row>
    <row r="19" spans="3:44">
      <c r="C19" s="128"/>
      <c r="D19" s="572"/>
      <c r="E19" s="53">
        <v>4</v>
      </c>
      <c r="F19" s="133" t="s">
        <v>537</v>
      </c>
      <c r="G19" s="54"/>
      <c r="H19" s="54"/>
      <c r="I19" s="544"/>
      <c r="J19" s="544"/>
      <c r="K19" s="544"/>
      <c r="L19" s="544"/>
      <c r="M19" s="544"/>
      <c r="N19" s="544"/>
      <c r="O19" s="544"/>
      <c r="P19" s="544"/>
      <c r="Q19" s="544"/>
      <c r="R19" s="544"/>
      <c r="S19" s="544"/>
      <c r="T19" s="544"/>
      <c r="U19" s="544"/>
      <c r="V19" s="544"/>
      <c r="W19" s="544"/>
      <c r="X19" s="544"/>
      <c r="Y19" s="544"/>
      <c r="Z19" s="544"/>
      <c r="AA19" s="544"/>
      <c r="AB19" s="544"/>
      <c r="AC19" s="6"/>
      <c r="AD19" s="572"/>
      <c r="AE19" s="572"/>
      <c r="AF19" s="572"/>
      <c r="AG19" s="572"/>
      <c r="AH19" s="572"/>
      <c r="AI19" s="572"/>
      <c r="AJ19" s="572"/>
      <c r="AK19" s="572"/>
      <c r="AL19" s="572"/>
      <c r="AM19" s="572"/>
      <c r="AN19" s="572"/>
      <c r="AO19" s="572"/>
      <c r="AP19" s="572"/>
      <c r="AQ19" s="572"/>
      <c r="AR19" s="572"/>
    </row>
    <row r="20" spans="3:44" ht="13.5" customHeight="1">
      <c r="C20" s="128"/>
      <c r="D20" s="54"/>
      <c r="E20" s="53">
        <v>98</v>
      </c>
      <c r="F20" s="133" t="s">
        <v>437</v>
      </c>
      <c r="G20" s="572"/>
      <c r="H20" s="54"/>
      <c r="I20" s="563"/>
      <c r="J20" s="563"/>
      <c r="K20" s="563"/>
      <c r="L20" s="9"/>
      <c r="M20" s="9"/>
      <c r="N20" s="563"/>
      <c r="O20" s="563"/>
      <c r="P20" s="563"/>
      <c r="Q20" s="563"/>
      <c r="R20" s="563"/>
      <c r="S20" s="563"/>
      <c r="T20" s="563"/>
      <c r="U20" s="563"/>
      <c r="V20" s="563"/>
      <c r="W20" s="563"/>
      <c r="X20" s="563"/>
      <c r="Y20" s="563"/>
      <c r="Z20" s="563"/>
      <c r="AA20" s="563"/>
      <c r="AB20" s="563"/>
      <c r="AC20" s="572"/>
      <c r="AD20" s="572"/>
      <c r="AE20" s="572"/>
      <c r="AF20" s="572"/>
      <c r="AG20" s="572"/>
      <c r="AH20" s="572"/>
      <c r="AI20" s="572"/>
      <c r="AJ20" s="572"/>
      <c r="AK20" s="572"/>
      <c r="AL20" s="572"/>
      <c r="AM20" s="572"/>
      <c r="AN20" s="572"/>
      <c r="AO20" s="572"/>
      <c r="AP20" s="572"/>
      <c r="AQ20" s="572"/>
      <c r="AR20" s="572"/>
    </row>
    <row r="21" spans="3:44" ht="13.5" customHeight="1">
      <c r="C21" s="128"/>
      <c r="D21" s="54"/>
      <c r="E21" s="53"/>
      <c r="F21" s="133"/>
      <c r="G21" s="572"/>
      <c r="H21" s="54"/>
      <c r="I21" s="563"/>
      <c r="J21" s="563"/>
      <c r="K21" s="563"/>
      <c r="L21" s="9"/>
      <c r="M21" s="9"/>
      <c r="N21" s="563"/>
      <c r="O21" s="563"/>
      <c r="P21" s="563"/>
      <c r="Q21" s="563"/>
      <c r="R21" s="563"/>
      <c r="S21" s="563"/>
      <c r="T21" s="563"/>
      <c r="U21" s="563"/>
      <c r="V21" s="563"/>
      <c r="W21" s="563"/>
      <c r="X21" s="563"/>
      <c r="Y21" s="563"/>
      <c r="Z21" s="563"/>
      <c r="AA21" s="563"/>
      <c r="AB21" s="563"/>
      <c r="AC21" s="572"/>
      <c r="AD21" s="572"/>
      <c r="AE21" s="572"/>
      <c r="AF21" s="572"/>
      <c r="AG21" s="572"/>
      <c r="AH21" s="572"/>
      <c r="AI21" s="572"/>
      <c r="AJ21" s="572"/>
      <c r="AK21" s="572"/>
      <c r="AL21" s="572"/>
      <c r="AM21" s="572"/>
      <c r="AN21" s="572"/>
      <c r="AO21" s="572"/>
      <c r="AP21" s="572"/>
      <c r="AQ21" s="572"/>
      <c r="AR21" s="572"/>
    </row>
    <row r="22" spans="3:44">
      <c r="C22" s="128">
        <f>C15+0.01</f>
        <v>8.0299999999999994</v>
      </c>
      <c r="D22" s="600" t="s">
        <v>538</v>
      </c>
      <c r="E22" s="600"/>
      <c r="F22" s="600"/>
      <c r="G22" s="600"/>
      <c r="H22" s="600"/>
      <c r="I22" s="600"/>
      <c r="J22" s="600"/>
      <c r="K22" s="600"/>
      <c r="L22" s="600"/>
      <c r="M22" s="600"/>
      <c r="N22" s="600"/>
      <c r="O22" s="600"/>
      <c r="P22" s="600"/>
      <c r="Q22" s="600"/>
      <c r="R22" s="600"/>
      <c r="S22" s="600"/>
      <c r="T22" s="600"/>
      <c r="U22" s="600"/>
      <c r="V22" s="600"/>
      <c r="W22" s="600"/>
      <c r="X22" s="600"/>
      <c r="Y22" s="600"/>
      <c r="Z22" s="600"/>
      <c r="AA22" s="600"/>
      <c r="AB22" s="600"/>
      <c r="AC22" s="600"/>
      <c r="AD22" s="600"/>
      <c r="AE22" s="572"/>
      <c r="AF22" s="572"/>
      <c r="AG22" s="572"/>
      <c r="AH22" s="572"/>
      <c r="AI22" s="572"/>
      <c r="AJ22" s="572"/>
      <c r="AK22" s="572"/>
      <c r="AL22" s="572"/>
      <c r="AM22" s="572"/>
      <c r="AN22" s="572"/>
      <c r="AO22" s="572"/>
      <c r="AP22" s="572"/>
      <c r="AQ22" s="572"/>
      <c r="AR22" s="572"/>
    </row>
    <row r="23" spans="3:44" ht="13.5" customHeight="1">
      <c r="C23" s="128"/>
      <c r="D23" s="572"/>
      <c r="E23" s="53">
        <v>1</v>
      </c>
      <c r="F23" s="133" t="s">
        <v>35</v>
      </c>
      <c r="G23" s="54"/>
      <c r="H23" s="54"/>
      <c r="I23" s="572"/>
      <c r="J23" s="561"/>
      <c r="K23" s="561"/>
      <c r="L23" s="561"/>
      <c r="M23" s="561"/>
      <c r="N23" s="52"/>
      <c r="O23" s="572"/>
      <c r="P23" s="561"/>
      <c r="Q23" s="561"/>
      <c r="R23" s="561"/>
      <c r="S23" s="561"/>
      <c r="T23" s="561"/>
      <c r="U23" s="561"/>
      <c r="V23" s="561"/>
      <c r="W23" s="572"/>
      <c r="X23" s="572"/>
      <c r="Y23" s="572"/>
      <c r="Z23" s="572"/>
      <c r="AA23" s="572"/>
      <c r="AB23" s="572"/>
      <c r="AC23" s="572"/>
      <c r="AD23" s="572"/>
      <c r="AE23" s="572"/>
      <c r="AF23" s="572"/>
      <c r="AG23" s="572"/>
      <c r="AH23" s="572"/>
      <c r="AI23" s="572"/>
      <c r="AJ23" s="572"/>
      <c r="AK23" s="572"/>
      <c r="AL23" s="572"/>
      <c r="AM23" s="572"/>
      <c r="AN23" s="572"/>
      <c r="AO23" s="572"/>
      <c r="AP23" s="572"/>
      <c r="AQ23" s="572"/>
      <c r="AR23" s="572"/>
    </row>
    <row r="24" spans="3:44" ht="13.5" customHeight="1">
      <c r="C24" s="128"/>
      <c r="D24" s="572"/>
      <c r="E24" s="53">
        <v>2</v>
      </c>
      <c r="F24" s="133" t="s">
        <v>36</v>
      </c>
      <c r="G24" s="61"/>
      <c r="H24" s="61"/>
      <c r="I24" s="561"/>
      <c r="J24" s="134" t="s">
        <v>376</v>
      </c>
      <c r="K24" s="132">
        <f>C126</f>
        <v>8.1099999999999977</v>
      </c>
      <c r="L24" s="572"/>
      <c r="M24" s="544"/>
      <c r="N24" s="544"/>
      <c r="O24" s="544"/>
      <c r="P24" s="544"/>
      <c r="Q24" s="544"/>
      <c r="R24" s="544"/>
      <c r="S24" s="544"/>
      <c r="T24" s="544"/>
      <c r="U24" s="544"/>
      <c r="V24" s="544"/>
      <c r="W24" s="544"/>
      <c r="X24" s="544"/>
      <c r="Y24" s="544"/>
      <c r="Z24" s="544"/>
      <c r="AA24" s="544"/>
      <c r="AB24" s="544"/>
      <c r="AC24" s="6"/>
      <c r="AD24" s="572"/>
      <c r="AE24" s="572"/>
      <c r="AF24" s="572"/>
      <c r="AG24" s="572"/>
      <c r="AH24" s="572"/>
      <c r="AI24" s="572"/>
      <c r="AJ24" s="572"/>
      <c r="AK24" s="572"/>
      <c r="AL24" s="572"/>
      <c r="AM24" s="572"/>
      <c r="AN24" s="572"/>
      <c r="AO24" s="572"/>
      <c r="AP24" s="572"/>
      <c r="AQ24" s="572"/>
      <c r="AR24" s="572"/>
    </row>
    <row r="25" spans="3:44" ht="13.5" customHeight="1">
      <c r="C25" s="128"/>
      <c r="D25" s="54"/>
      <c r="E25" s="53">
        <v>98</v>
      </c>
      <c r="F25" s="133" t="s">
        <v>437</v>
      </c>
      <c r="G25" s="572"/>
      <c r="H25" s="54"/>
      <c r="I25" s="54"/>
      <c r="J25" s="571" t="s">
        <v>37</v>
      </c>
      <c r="K25" s="9">
        <f>K24</f>
        <v>8.1099999999999977</v>
      </c>
      <c r="L25" s="9"/>
      <c r="M25" s="9"/>
      <c r="N25" s="563"/>
      <c r="O25" s="563"/>
      <c r="P25" s="563"/>
      <c r="Q25" s="563"/>
      <c r="R25" s="563"/>
      <c r="S25" s="563"/>
      <c r="T25" s="563"/>
      <c r="U25" s="563"/>
      <c r="V25" s="563"/>
      <c r="W25" s="563"/>
      <c r="X25" s="563"/>
      <c r="Y25" s="563"/>
      <c r="Z25" s="563"/>
      <c r="AA25" s="563"/>
      <c r="AB25" s="563"/>
      <c r="AC25" s="572"/>
      <c r="AD25" s="572"/>
      <c r="AE25" s="572"/>
      <c r="AF25" s="572"/>
      <c r="AG25" s="572"/>
      <c r="AH25" s="572"/>
      <c r="AI25" s="572"/>
      <c r="AJ25" s="572"/>
      <c r="AK25" s="572"/>
      <c r="AL25" s="572"/>
      <c r="AM25" s="572"/>
      <c r="AN25" s="572"/>
      <c r="AO25" s="572"/>
      <c r="AP25" s="572"/>
      <c r="AQ25" s="572"/>
      <c r="AR25" s="572"/>
    </row>
    <row r="26" spans="3:44" ht="13.5" customHeight="1">
      <c r="C26" s="128"/>
      <c r="D26" s="54"/>
      <c r="E26" s="53"/>
      <c r="F26" s="133"/>
      <c r="G26" s="572"/>
      <c r="H26" s="54"/>
      <c r="I26" s="54"/>
      <c r="J26" s="571"/>
      <c r="K26" s="9"/>
      <c r="L26" s="9"/>
      <c r="M26" s="9"/>
      <c r="N26" s="563"/>
      <c r="O26" s="563"/>
      <c r="P26" s="563"/>
      <c r="Q26" s="563"/>
      <c r="R26" s="563"/>
      <c r="S26" s="563"/>
      <c r="T26" s="563"/>
      <c r="U26" s="563"/>
      <c r="V26" s="563"/>
      <c r="W26" s="563"/>
      <c r="X26" s="563"/>
      <c r="Y26" s="563"/>
      <c r="Z26" s="563"/>
      <c r="AA26" s="563"/>
      <c r="AB26" s="563"/>
      <c r="AC26" s="572"/>
      <c r="AD26" s="572"/>
      <c r="AE26" s="572"/>
      <c r="AF26" s="572"/>
      <c r="AG26" s="572"/>
      <c r="AH26" s="572"/>
      <c r="AI26" s="572"/>
      <c r="AJ26" s="572"/>
      <c r="AK26" s="572"/>
      <c r="AL26" s="572"/>
      <c r="AM26" s="572"/>
      <c r="AN26" s="572"/>
      <c r="AO26" s="572"/>
      <c r="AP26" s="572"/>
      <c r="AQ26" s="572"/>
      <c r="AR26" s="572"/>
    </row>
    <row r="27" spans="3:44">
      <c r="C27" s="128">
        <f>C22+0.01</f>
        <v>8.0399999999999991</v>
      </c>
      <c r="D27" s="600" t="s">
        <v>539</v>
      </c>
      <c r="E27" s="600"/>
      <c r="F27" s="600"/>
      <c r="G27" s="600"/>
      <c r="H27" s="600"/>
      <c r="I27" s="600"/>
      <c r="J27" s="600"/>
      <c r="K27" s="600"/>
      <c r="L27" s="600"/>
      <c r="M27" s="600"/>
      <c r="N27" s="600"/>
      <c r="O27" s="600"/>
      <c r="P27" s="600"/>
      <c r="Q27" s="600"/>
      <c r="R27" s="600"/>
      <c r="S27" s="600"/>
      <c r="T27" s="600"/>
      <c r="U27" s="600"/>
      <c r="V27" s="600"/>
      <c r="W27" s="600"/>
      <c r="X27" s="600"/>
      <c r="Y27" s="600"/>
      <c r="Z27" s="600"/>
      <c r="AA27" s="600"/>
      <c r="AB27" s="600"/>
      <c r="AC27" s="600"/>
      <c r="AD27" s="600"/>
      <c r="AE27" s="572"/>
      <c r="AF27" s="572"/>
      <c r="AG27" s="572"/>
      <c r="AH27" s="572"/>
      <c r="AI27" s="572"/>
      <c r="AJ27" s="572"/>
      <c r="AK27" s="572"/>
      <c r="AL27" s="572"/>
      <c r="AM27" s="572"/>
      <c r="AN27" s="572"/>
      <c r="AO27" s="572"/>
      <c r="AP27" s="572"/>
      <c r="AQ27" s="572"/>
      <c r="AR27" s="572"/>
    </row>
    <row r="28" spans="3:44" ht="13.5" customHeight="1">
      <c r="C28" s="128"/>
      <c r="D28" s="572"/>
      <c r="E28" s="53">
        <v>1</v>
      </c>
      <c r="F28" s="133" t="s">
        <v>35</v>
      </c>
      <c r="G28" s="54"/>
      <c r="H28" s="54"/>
      <c r="I28" s="572"/>
      <c r="J28" s="561"/>
      <c r="K28" s="561"/>
      <c r="L28" s="561"/>
      <c r="M28" s="561"/>
      <c r="N28" s="52"/>
      <c r="O28" s="572"/>
      <c r="P28" s="561"/>
      <c r="Q28" s="561"/>
      <c r="R28" s="561"/>
      <c r="S28" s="561"/>
      <c r="T28" s="561"/>
      <c r="U28" s="561"/>
      <c r="V28" s="561"/>
      <c r="W28" s="572"/>
      <c r="X28" s="572"/>
      <c r="Y28" s="572"/>
      <c r="Z28" s="572"/>
      <c r="AA28" s="572"/>
      <c r="AB28" s="572"/>
      <c r="AC28" s="572"/>
      <c r="AD28" s="572"/>
      <c r="AE28" s="572"/>
      <c r="AF28" s="572"/>
      <c r="AG28" s="572"/>
      <c r="AH28" s="572"/>
      <c r="AI28" s="572"/>
      <c r="AJ28" s="572"/>
      <c r="AK28" s="572"/>
      <c r="AL28" s="572"/>
      <c r="AM28" s="572"/>
      <c r="AN28" s="572"/>
      <c r="AO28" s="572"/>
      <c r="AP28" s="572"/>
      <c r="AQ28" s="572"/>
      <c r="AR28" s="572"/>
    </row>
    <row r="29" spans="3:44" ht="13.5" customHeight="1">
      <c r="C29" s="128"/>
      <c r="D29" s="572"/>
      <c r="E29" s="53">
        <v>2</v>
      </c>
      <c r="F29" s="133" t="s">
        <v>36</v>
      </c>
      <c r="G29" s="61"/>
      <c r="H29" s="61"/>
      <c r="I29" s="561"/>
      <c r="J29" s="134" t="s">
        <v>376</v>
      </c>
      <c r="K29" s="132">
        <f>C60</f>
        <v>8.0699999999999985</v>
      </c>
      <c r="L29" s="572"/>
      <c r="M29" s="544"/>
      <c r="N29" s="544"/>
      <c r="O29" s="544"/>
      <c r="P29" s="544"/>
      <c r="Q29" s="544"/>
      <c r="R29" s="544"/>
      <c r="S29" s="544"/>
      <c r="T29" s="544"/>
      <c r="U29" s="544"/>
      <c r="V29" s="544"/>
      <c r="W29" s="544"/>
      <c r="X29" s="544"/>
      <c r="Y29" s="544"/>
      <c r="Z29" s="544"/>
      <c r="AA29" s="544"/>
      <c r="AB29" s="544"/>
      <c r="AC29" s="6"/>
      <c r="AD29" s="572"/>
      <c r="AE29" s="572"/>
      <c r="AF29" s="572"/>
      <c r="AG29" s="572"/>
      <c r="AH29" s="572"/>
      <c r="AI29" s="572"/>
      <c r="AJ29" s="572"/>
      <c r="AK29" s="572"/>
      <c r="AL29" s="572"/>
      <c r="AM29" s="572"/>
      <c r="AN29" s="572"/>
      <c r="AO29" s="572"/>
      <c r="AP29" s="572"/>
      <c r="AQ29" s="572"/>
      <c r="AR29" s="572"/>
    </row>
    <row r="30" spans="3:44" ht="13.5" customHeight="1">
      <c r="C30" s="135"/>
      <c r="D30" s="572"/>
      <c r="E30" s="53">
        <v>98</v>
      </c>
      <c r="F30" s="133" t="s">
        <v>437</v>
      </c>
      <c r="G30" s="572"/>
      <c r="H30" s="54"/>
      <c r="I30" s="54"/>
      <c r="J30" s="571" t="s">
        <v>37</v>
      </c>
      <c r="K30" s="9">
        <f>K29</f>
        <v>8.0699999999999985</v>
      </c>
      <c r="L30" s="9"/>
      <c r="M30" s="9"/>
      <c r="N30" s="572"/>
      <c r="O30" s="572"/>
      <c r="P30" s="572"/>
      <c r="Q30" s="572"/>
      <c r="R30" s="572"/>
      <c r="S30" s="572"/>
      <c r="T30" s="572"/>
      <c r="U30" s="572"/>
      <c r="V30" s="572"/>
      <c r="W30" s="572"/>
      <c r="X30" s="572"/>
      <c r="Y30" s="572"/>
      <c r="Z30" s="572"/>
      <c r="AA30" s="572"/>
      <c r="AB30" s="572"/>
      <c r="AC30" s="572"/>
      <c r="AD30" s="572"/>
      <c r="AE30" s="572"/>
      <c r="AF30" s="572"/>
      <c r="AG30" s="572"/>
      <c r="AH30" s="572"/>
      <c r="AI30" s="572"/>
      <c r="AJ30" s="572"/>
      <c r="AK30" s="572"/>
      <c r="AL30" s="572"/>
      <c r="AM30" s="572"/>
      <c r="AN30" s="572"/>
      <c r="AO30" s="572"/>
      <c r="AP30" s="572"/>
      <c r="AQ30" s="572"/>
      <c r="AR30" s="572"/>
    </row>
    <row r="31" spans="3:44" ht="13.5" customHeight="1">
      <c r="C31" s="128"/>
      <c r="D31" s="54"/>
      <c r="E31" s="53"/>
      <c r="F31" s="54"/>
      <c r="G31" s="54"/>
      <c r="H31" s="54"/>
      <c r="I31" s="563"/>
      <c r="J31" s="563"/>
      <c r="K31" s="563"/>
      <c r="L31" s="9"/>
      <c r="M31" s="9"/>
      <c r="N31" s="563"/>
      <c r="O31" s="563"/>
      <c r="P31" s="563"/>
      <c r="Q31" s="563"/>
      <c r="R31" s="563"/>
      <c r="S31" s="563"/>
      <c r="T31" s="563"/>
      <c r="U31" s="563"/>
      <c r="V31" s="563"/>
      <c r="W31" s="563"/>
      <c r="X31" s="563"/>
      <c r="Y31" s="563"/>
      <c r="Z31" s="563"/>
      <c r="AA31" s="563"/>
      <c r="AB31" s="563"/>
      <c r="AC31" s="572"/>
      <c r="AD31" s="572"/>
      <c r="AE31" s="572"/>
      <c r="AF31" s="572"/>
      <c r="AG31" s="572"/>
      <c r="AH31" s="572"/>
      <c r="AI31" s="572"/>
      <c r="AJ31" s="572"/>
      <c r="AK31" s="572"/>
      <c r="AL31" s="572"/>
      <c r="AM31" s="572"/>
      <c r="AN31" s="572"/>
      <c r="AO31" s="572"/>
      <c r="AP31" s="572"/>
      <c r="AQ31" s="572"/>
      <c r="AR31" s="572"/>
    </row>
    <row r="32" spans="3:44" ht="13.5" customHeight="1">
      <c r="C32" s="128">
        <f>C27+0.01</f>
        <v>8.0499999999999989</v>
      </c>
      <c r="D32" s="572" t="s">
        <v>540</v>
      </c>
      <c r="E32" s="558"/>
      <c r="F32" s="558"/>
      <c r="G32" s="558"/>
      <c r="H32" s="558"/>
      <c r="I32" s="558"/>
      <c r="J32" s="558"/>
      <c r="K32" s="558"/>
      <c r="L32" s="558"/>
      <c r="M32" s="558"/>
      <c r="N32" s="558"/>
      <c r="O32" s="558"/>
      <c r="P32" s="558"/>
      <c r="Q32" s="558"/>
      <c r="R32" s="558"/>
      <c r="S32" s="558"/>
      <c r="T32" s="558"/>
      <c r="U32" s="558"/>
      <c r="V32" s="558"/>
      <c r="W32" s="558"/>
      <c r="X32" s="558"/>
      <c r="Y32" s="558"/>
      <c r="Z32" s="558"/>
      <c r="AA32" s="558"/>
      <c r="AB32" s="558"/>
      <c r="AC32" s="558"/>
      <c r="AD32" s="558"/>
      <c r="AE32" s="572"/>
      <c r="AF32" s="572"/>
      <c r="AG32" s="572"/>
      <c r="AH32" s="572"/>
      <c r="AI32" s="572"/>
      <c r="AJ32" s="572"/>
      <c r="AK32" s="572"/>
      <c r="AL32" s="572"/>
      <c r="AM32" s="572"/>
      <c r="AN32" s="572"/>
      <c r="AO32" s="572"/>
      <c r="AP32" s="572"/>
      <c r="AQ32" s="572"/>
      <c r="AR32" s="572"/>
    </row>
    <row r="33" spans="3:44" ht="13.5" customHeight="1">
      <c r="C33" s="128"/>
      <c r="D33" s="581" t="s">
        <v>541</v>
      </c>
      <c r="E33" s="581"/>
      <c r="F33" s="581"/>
      <c r="G33" s="581"/>
      <c r="H33" s="581"/>
      <c r="I33" s="581"/>
      <c r="J33" s="581"/>
      <c r="K33" s="581"/>
      <c r="L33" s="581"/>
      <c r="M33" s="581"/>
      <c r="N33" s="581"/>
      <c r="O33" s="581"/>
      <c r="P33" s="581"/>
      <c r="Q33" s="581"/>
      <c r="R33" s="581"/>
      <c r="S33" s="581"/>
      <c r="T33" s="581"/>
      <c r="U33" s="581"/>
      <c r="V33" s="558"/>
      <c r="W33" s="558"/>
      <c r="X33" s="558"/>
      <c r="Y33" s="544"/>
      <c r="Z33" s="544"/>
      <c r="AA33" s="544"/>
      <c r="AB33" s="544"/>
      <c r="AC33" s="544"/>
      <c r="AD33" s="544"/>
      <c r="AE33" s="572"/>
      <c r="AF33" s="572"/>
      <c r="AG33" s="572"/>
      <c r="AH33" s="572"/>
      <c r="AI33" s="572"/>
      <c r="AJ33" s="572"/>
      <c r="AK33" s="572"/>
      <c r="AL33" s="572"/>
      <c r="AM33" s="572"/>
      <c r="AN33" s="572"/>
      <c r="AO33" s="572"/>
      <c r="AP33" s="572"/>
      <c r="AQ33" s="572"/>
      <c r="AR33" s="572"/>
    </row>
    <row r="34" spans="3:44" ht="13.5" customHeight="1">
      <c r="C34" s="128"/>
      <c r="D34" s="581"/>
      <c r="E34" s="581"/>
      <c r="F34" s="581"/>
      <c r="G34" s="581"/>
      <c r="H34" s="581"/>
      <c r="I34" s="581"/>
      <c r="J34" s="581"/>
      <c r="K34" s="581"/>
      <c r="L34" s="581"/>
      <c r="M34" s="581"/>
      <c r="N34" s="581"/>
      <c r="O34" s="581"/>
      <c r="P34" s="581"/>
      <c r="Q34" s="581"/>
      <c r="R34" s="581"/>
      <c r="S34" s="581"/>
      <c r="T34" s="581"/>
      <c r="U34" s="581"/>
      <c r="V34" s="558"/>
      <c r="W34" s="558"/>
      <c r="X34" s="558"/>
      <c r="Y34" s="544"/>
      <c r="Z34" s="544"/>
      <c r="AA34" s="544"/>
      <c r="AB34" s="544"/>
      <c r="AC34" s="544"/>
      <c r="AD34" s="544"/>
      <c r="AE34" s="572"/>
      <c r="AF34" s="572"/>
      <c r="AG34" s="572"/>
      <c r="AH34" s="572"/>
      <c r="AI34" s="572"/>
      <c r="AJ34" s="572"/>
      <c r="AK34" s="572"/>
      <c r="AL34" s="572"/>
      <c r="AM34" s="572"/>
      <c r="AN34" s="572"/>
      <c r="AO34" s="572"/>
      <c r="AP34" s="572"/>
      <c r="AQ34" s="572"/>
      <c r="AR34" s="572"/>
    </row>
    <row r="35" spans="3:44" ht="13.5" customHeight="1">
      <c r="C35" s="135"/>
      <c r="D35" s="572"/>
      <c r="E35" s="53">
        <v>1</v>
      </c>
      <c r="F35" s="133" t="s">
        <v>35</v>
      </c>
      <c r="G35" s="54"/>
      <c r="H35" s="54"/>
      <c r="I35" s="54"/>
      <c r="J35" s="571" t="s">
        <v>37</v>
      </c>
      <c r="K35" s="9">
        <f>K30</f>
        <v>8.0699999999999985</v>
      </c>
      <c r="L35" s="9"/>
      <c r="M35" s="9"/>
      <c r="N35" s="572"/>
      <c r="O35" s="572"/>
      <c r="P35" s="572"/>
      <c r="Q35" s="572"/>
      <c r="R35" s="572"/>
      <c r="S35" s="572"/>
      <c r="T35" s="572"/>
      <c r="U35" s="572"/>
      <c r="V35" s="558"/>
      <c r="W35" s="558"/>
      <c r="X35" s="558"/>
      <c r="Y35" s="572"/>
      <c r="Z35" s="572"/>
      <c r="AA35" s="572"/>
      <c r="AB35" s="572"/>
      <c r="AC35" s="572"/>
      <c r="AD35" s="572"/>
      <c r="AE35" s="572"/>
      <c r="AF35" s="572"/>
      <c r="AG35" s="572"/>
      <c r="AH35" s="572"/>
      <c r="AI35" s="572"/>
      <c r="AJ35" s="572"/>
      <c r="AK35" s="572"/>
      <c r="AL35" s="572"/>
      <c r="AM35" s="572"/>
      <c r="AN35" s="572"/>
      <c r="AO35" s="572"/>
      <c r="AP35" s="572"/>
      <c r="AQ35" s="572"/>
      <c r="AR35" s="572"/>
    </row>
    <row r="36" spans="3:44" ht="13.5" customHeight="1">
      <c r="C36" s="135"/>
      <c r="D36" s="572"/>
      <c r="E36" s="53">
        <v>2</v>
      </c>
      <c r="F36" s="133" t="s">
        <v>36</v>
      </c>
      <c r="G36" s="54"/>
      <c r="H36" s="54"/>
      <c r="I36" s="54"/>
      <c r="J36" s="571"/>
      <c r="K36" s="9"/>
      <c r="L36" s="9"/>
      <c r="M36" s="9"/>
      <c r="N36" s="572"/>
      <c r="O36" s="572"/>
      <c r="P36" s="572"/>
      <c r="Q36" s="572"/>
      <c r="R36" s="572"/>
      <c r="S36" s="572"/>
      <c r="T36" s="572"/>
      <c r="U36" s="572"/>
      <c r="V36" s="572"/>
      <c r="W36" s="572"/>
      <c r="X36" s="572"/>
      <c r="Y36" s="572"/>
      <c r="Z36" s="572"/>
      <c r="AA36" s="572"/>
      <c r="AB36" s="572"/>
      <c r="AC36" s="572"/>
      <c r="AD36" s="572"/>
      <c r="AE36" s="572"/>
      <c r="AF36" s="572"/>
      <c r="AG36" s="572"/>
      <c r="AH36" s="572"/>
      <c r="AI36" s="572"/>
      <c r="AJ36" s="572"/>
      <c r="AK36" s="572"/>
      <c r="AL36" s="572"/>
      <c r="AM36" s="572"/>
      <c r="AN36" s="572"/>
      <c r="AO36" s="572"/>
      <c r="AP36" s="572"/>
      <c r="AQ36" s="572"/>
      <c r="AR36" s="572"/>
    </row>
    <row r="37" spans="3:44" ht="13.5" customHeight="1">
      <c r="C37" s="135"/>
      <c r="D37" s="572"/>
      <c r="E37" s="53">
        <v>98</v>
      </c>
      <c r="F37" s="133" t="s">
        <v>437</v>
      </c>
      <c r="G37" s="572"/>
      <c r="H37" s="54"/>
      <c r="I37" s="54"/>
      <c r="J37" s="571" t="s">
        <v>37</v>
      </c>
      <c r="K37" s="9">
        <f>K35</f>
        <v>8.0699999999999985</v>
      </c>
      <c r="L37" s="9"/>
      <c r="M37" s="9"/>
      <c r="N37" s="572"/>
      <c r="O37" s="572"/>
      <c r="P37" s="572"/>
      <c r="Q37" s="572"/>
      <c r="R37" s="572"/>
      <c r="S37" s="572"/>
      <c r="T37" s="572"/>
      <c r="U37" s="572"/>
      <c r="V37" s="572"/>
      <c r="W37" s="572"/>
      <c r="X37" s="572"/>
      <c r="Y37" s="572"/>
      <c r="Z37" s="572"/>
      <c r="AA37" s="572"/>
      <c r="AB37" s="572"/>
      <c r="AC37" s="572"/>
      <c r="AD37" s="572"/>
      <c r="AE37" s="572"/>
      <c r="AF37" s="572"/>
      <c r="AG37" s="572"/>
      <c r="AH37" s="572"/>
      <c r="AI37" s="572"/>
      <c r="AJ37" s="572"/>
      <c r="AK37" s="572"/>
      <c r="AL37" s="572"/>
      <c r="AM37" s="572"/>
      <c r="AN37" s="572"/>
      <c r="AO37" s="572"/>
      <c r="AP37" s="572"/>
      <c r="AQ37" s="572"/>
      <c r="AR37" s="572"/>
    </row>
    <row r="38" spans="3:44" ht="13.5" customHeight="1">
      <c r="C38" s="135"/>
      <c r="D38" s="53"/>
      <c r="E38" s="136"/>
      <c r="F38" s="572"/>
      <c r="G38" s="54"/>
      <c r="H38" s="54"/>
      <c r="I38" s="572"/>
      <c r="J38" s="572"/>
      <c r="K38" s="572"/>
      <c r="L38" s="571"/>
      <c r="M38" s="9"/>
      <c r="N38" s="572"/>
      <c r="O38" s="572"/>
      <c r="P38" s="572"/>
      <c r="Q38" s="572"/>
      <c r="R38" s="572"/>
      <c r="S38" s="572"/>
      <c r="T38" s="572"/>
      <c r="U38" s="572"/>
      <c r="V38" s="572"/>
      <c r="W38" s="572"/>
      <c r="X38" s="572"/>
      <c r="Y38" s="572"/>
      <c r="Z38" s="572"/>
      <c r="AA38" s="572"/>
      <c r="AB38" s="572"/>
      <c r="AC38" s="572"/>
      <c r="AD38" s="572"/>
      <c r="AE38" s="572"/>
      <c r="AF38" s="572"/>
      <c r="AG38" s="572"/>
      <c r="AH38" s="572"/>
      <c r="AI38" s="572"/>
      <c r="AJ38" s="572"/>
      <c r="AK38" s="572"/>
      <c r="AL38" s="572"/>
      <c r="AM38" s="572"/>
      <c r="AN38" s="572"/>
      <c r="AO38" s="572"/>
      <c r="AP38" s="572"/>
      <c r="AQ38" s="572"/>
      <c r="AR38" s="572"/>
    </row>
    <row r="39" spans="3:44" ht="13.5" customHeight="1">
      <c r="C39" s="128">
        <f>C32+0.01</f>
        <v>8.0599999999999987</v>
      </c>
      <c r="D39" s="600" t="s">
        <v>542</v>
      </c>
      <c r="E39" s="600"/>
      <c r="F39" s="600"/>
      <c r="G39" s="600"/>
      <c r="H39" s="600"/>
      <c r="I39" s="600"/>
      <c r="J39" s="600"/>
      <c r="K39" s="600"/>
      <c r="L39" s="600"/>
      <c r="M39" s="600"/>
      <c r="N39" s="600"/>
      <c r="O39" s="600"/>
      <c r="P39" s="600"/>
      <c r="Q39" s="600"/>
      <c r="R39" s="600"/>
      <c r="S39" s="600"/>
      <c r="T39" s="572"/>
      <c r="U39" s="572"/>
      <c r="V39" s="572"/>
      <c r="W39" s="572"/>
      <c r="X39" s="572"/>
      <c r="Y39" s="572"/>
      <c r="Z39" s="572"/>
      <c r="AA39" s="572"/>
      <c r="AB39" s="572"/>
      <c r="AC39" s="572"/>
      <c r="AD39" s="572"/>
      <c r="AE39" s="572"/>
      <c r="AF39" s="572"/>
      <c r="AG39" s="572"/>
      <c r="AH39" s="572"/>
      <c r="AI39" s="572"/>
      <c r="AJ39" s="572"/>
      <c r="AK39" s="572"/>
      <c r="AL39" s="572"/>
      <c r="AM39" s="572"/>
      <c r="AN39" s="572"/>
      <c r="AO39" s="572"/>
      <c r="AP39" s="572"/>
      <c r="AQ39" s="572"/>
      <c r="AR39" s="572"/>
    </row>
    <row r="40" spans="3:44" ht="13.5" customHeight="1">
      <c r="C40" s="135"/>
      <c r="D40" s="572"/>
      <c r="E40" s="53">
        <v>1</v>
      </c>
      <c r="F40" s="133" t="s">
        <v>543</v>
      </c>
      <c r="G40" s="54"/>
      <c r="H40" s="54"/>
      <c r="I40" s="54"/>
      <c r="J40" s="572"/>
      <c r="K40" s="572"/>
      <c r="L40" s="572"/>
      <c r="M40" s="572"/>
      <c r="N40" s="572"/>
      <c r="O40" s="572"/>
      <c r="P40" s="61"/>
      <c r="Q40" s="61"/>
      <c r="R40" s="572"/>
      <c r="S40" s="572"/>
      <c r="T40" s="572"/>
      <c r="U40" s="544"/>
      <c r="V40" s="544"/>
      <c r="W40" s="544"/>
      <c r="X40" s="544"/>
      <c r="Y40" s="544"/>
      <c r="Z40" s="544"/>
      <c r="AA40" s="544"/>
      <c r="AB40" s="544"/>
      <c r="AC40" s="544"/>
      <c r="AD40" s="544"/>
      <c r="AE40" s="572"/>
      <c r="AF40" s="572"/>
      <c r="AG40" s="572"/>
      <c r="AH40" s="572"/>
      <c r="AI40" s="572"/>
      <c r="AJ40" s="572"/>
      <c r="AK40" s="572"/>
      <c r="AL40" s="572"/>
      <c r="AM40" s="572"/>
      <c r="AN40" s="572"/>
      <c r="AO40" s="572"/>
      <c r="AP40" s="572"/>
      <c r="AQ40" s="572"/>
      <c r="AR40" s="572"/>
    </row>
    <row r="41" spans="3:44" ht="13.5" customHeight="1">
      <c r="C41" s="135"/>
      <c r="D41" s="572"/>
      <c r="E41" s="53">
        <f>E40+1</f>
        <v>2</v>
      </c>
      <c r="F41" s="133" t="s">
        <v>544</v>
      </c>
      <c r="G41" s="54"/>
      <c r="H41" s="54"/>
      <c r="I41" s="54"/>
      <c r="J41" s="572"/>
      <c r="K41" s="572"/>
      <c r="L41" s="572"/>
      <c r="M41" s="572"/>
      <c r="N41" s="572"/>
      <c r="O41" s="572"/>
      <c r="P41" s="572"/>
      <c r="Q41" s="572"/>
      <c r="R41" s="572"/>
      <c r="S41" s="572"/>
      <c r="T41" s="572"/>
      <c r="U41" s="544"/>
      <c r="V41" s="544"/>
      <c r="W41" s="544"/>
      <c r="X41" s="544"/>
      <c r="Y41" s="544"/>
      <c r="Z41" s="544"/>
      <c r="AA41" s="544"/>
      <c r="AB41" s="544"/>
      <c r="AC41" s="544"/>
      <c r="AD41" s="544"/>
      <c r="AE41" s="572"/>
      <c r="AF41" s="572"/>
      <c r="AG41" s="572"/>
      <c r="AH41" s="572"/>
      <c r="AI41" s="572"/>
      <c r="AJ41" s="572"/>
      <c r="AK41" s="572"/>
      <c r="AL41" s="572"/>
      <c r="AM41" s="572"/>
      <c r="AN41" s="572"/>
      <c r="AO41" s="572"/>
      <c r="AP41" s="572"/>
      <c r="AQ41" s="572"/>
      <c r="AR41" s="572"/>
    </row>
    <row r="42" spans="3:44" ht="13.5" customHeight="1">
      <c r="C42" s="135"/>
      <c r="D42" s="572"/>
      <c r="E42" s="53">
        <f t="shared" ref="E42:E56" si="0">E41+1</f>
        <v>3</v>
      </c>
      <c r="F42" s="133" t="s">
        <v>545</v>
      </c>
      <c r="G42" s="54"/>
      <c r="H42" s="54"/>
      <c r="I42" s="54"/>
      <c r="J42" s="572"/>
      <c r="K42" s="572"/>
      <c r="L42" s="572"/>
      <c r="M42" s="572"/>
      <c r="N42" s="572"/>
      <c r="O42" s="572"/>
      <c r="P42" s="572"/>
      <c r="Q42" s="572"/>
      <c r="R42" s="572"/>
      <c r="S42" s="572"/>
      <c r="T42" s="572"/>
      <c r="U42" s="544"/>
      <c r="V42" s="544"/>
      <c r="W42" s="544"/>
      <c r="X42" s="544"/>
      <c r="Y42" s="544"/>
      <c r="Z42" s="544"/>
      <c r="AA42" s="544"/>
      <c r="AB42" s="544"/>
      <c r="AC42" s="544"/>
      <c r="AD42" s="544"/>
      <c r="AE42" s="572"/>
      <c r="AF42" s="572"/>
      <c r="AG42" s="572"/>
      <c r="AH42" s="572"/>
      <c r="AI42" s="572"/>
      <c r="AJ42" s="572"/>
      <c r="AK42" s="572"/>
      <c r="AL42" s="572"/>
      <c r="AM42" s="572"/>
      <c r="AN42" s="572"/>
      <c r="AO42" s="572"/>
      <c r="AP42" s="572"/>
      <c r="AQ42" s="572"/>
      <c r="AR42" s="572"/>
    </row>
    <row r="43" spans="3:44" ht="13.5" customHeight="1">
      <c r="C43" s="135"/>
      <c r="D43" s="572"/>
      <c r="E43" s="53">
        <f t="shared" si="0"/>
        <v>4</v>
      </c>
      <c r="F43" s="133" t="s">
        <v>546</v>
      </c>
      <c r="G43" s="54"/>
      <c r="H43" s="54"/>
      <c r="I43" s="54"/>
      <c r="J43" s="572"/>
      <c r="K43" s="572"/>
      <c r="L43" s="572"/>
      <c r="M43" s="572"/>
      <c r="N43" s="572"/>
      <c r="O43" s="572"/>
      <c r="P43" s="572"/>
      <c r="Q43" s="572"/>
      <c r="R43" s="572"/>
      <c r="S43" s="572"/>
      <c r="T43" s="572"/>
      <c r="U43" s="544"/>
      <c r="V43" s="544"/>
      <c r="W43" s="544"/>
      <c r="X43" s="544"/>
      <c r="Y43" s="544"/>
      <c r="Z43" s="544"/>
      <c r="AA43" s="544"/>
      <c r="AB43" s="544"/>
      <c r="AC43" s="544"/>
      <c r="AD43" s="544"/>
      <c r="AE43" s="572"/>
      <c r="AF43" s="572"/>
      <c r="AG43" s="572"/>
      <c r="AH43" s="572"/>
      <c r="AI43" s="572"/>
      <c r="AJ43" s="572"/>
      <c r="AK43" s="572"/>
      <c r="AL43" s="572"/>
      <c r="AM43" s="572"/>
      <c r="AN43" s="572"/>
      <c r="AO43" s="572"/>
      <c r="AP43" s="572"/>
      <c r="AQ43" s="572"/>
      <c r="AR43" s="572"/>
    </row>
    <row r="44" spans="3:44" ht="13.5" customHeight="1">
      <c r="C44" s="135"/>
      <c r="D44" s="572"/>
      <c r="E44" s="53">
        <f t="shared" si="0"/>
        <v>5</v>
      </c>
      <c r="F44" s="133" t="s">
        <v>547</v>
      </c>
      <c r="G44" s="54"/>
      <c r="H44" s="54"/>
      <c r="I44" s="54"/>
      <c r="J44" s="572"/>
      <c r="K44" s="572"/>
      <c r="L44" s="572"/>
      <c r="M44" s="572"/>
      <c r="N44" s="572"/>
      <c r="O44" s="572"/>
      <c r="P44" s="572"/>
      <c r="Q44" s="572"/>
      <c r="R44" s="572"/>
      <c r="S44" s="572"/>
      <c r="T44" s="572"/>
      <c r="U44" s="544"/>
      <c r="V44" s="544"/>
      <c r="W44" s="544"/>
      <c r="X44" s="544"/>
      <c r="Y44" s="544"/>
      <c r="Z44" s="544"/>
      <c r="AA44" s="544"/>
      <c r="AB44" s="544"/>
      <c r="AC44" s="544"/>
      <c r="AD44" s="544"/>
      <c r="AE44" s="572"/>
      <c r="AF44" s="572"/>
      <c r="AG44" s="572"/>
      <c r="AH44" s="572"/>
      <c r="AI44" s="572"/>
      <c r="AJ44" s="572"/>
      <c r="AK44" s="572"/>
      <c r="AL44" s="572"/>
      <c r="AM44" s="572"/>
      <c r="AN44" s="572"/>
      <c r="AO44" s="572"/>
      <c r="AP44" s="572"/>
      <c r="AQ44" s="572"/>
      <c r="AR44" s="572"/>
    </row>
    <row r="45" spans="3:44" ht="13.5" customHeight="1">
      <c r="C45" s="135"/>
      <c r="D45" s="572"/>
      <c r="E45" s="53">
        <f t="shared" si="0"/>
        <v>6</v>
      </c>
      <c r="F45" s="563" t="s">
        <v>548</v>
      </c>
      <c r="G45" s="54"/>
      <c r="H45" s="54"/>
      <c r="I45" s="54"/>
      <c r="J45" s="572"/>
      <c r="K45" s="572"/>
      <c r="L45" s="572"/>
      <c r="M45" s="572"/>
      <c r="N45" s="572"/>
      <c r="O45" s="572"/>
      <c r="P45" s="572"/>
      <c r="Q45" s="572"/>
      <c r="R45" s="572"/>
      <c r="S45" s="572"/>
      <c r="T45" s="572"/>
      <c r="U45" s="544"/>
      <c r="V45" s="544"/>
      <c r="W45" s="544"/>
      <c r="X45" s="544"/>
      <c r="Y45" s="544"/>
      <c r="Z45" s="544"/>
      <c r="AA45" s="544"/>
      <c r="AB45" s="544"/>
      <c r="AC45" s="544"/>
      <c r="AD45" s="544"/>
      <c r="AE45" s="572"/>
      <c r="AF45" s="572"/>
      <c r="AG45" s="572"/>
      <c r="AH45" s="572"/>
      <c r="AI45" s="572"/>
      <c r="AJ45" s="572"/>
      <c r="AK45" s="572"/>
      <c r="AL45" s="572"/>
      <c r="AM45" s="572"/>
      <c r="AN45" s="572"/>
      <c r="AO45" s="572"/>
      <c r="AP45" s="572"/>
      <c r="AQ45" s="572"/>
      <c r="AR45" s="572"/>
    </row>
    <row r="46" spans="3:44" ht="13.5" customHeight="1">
      <c r="C46" s="135"/>
      <c r="D46" s="572"/>
      <c r="E46" s="53">
        <f t="shared" si="0"/>
        <v>7</v>
      </c>
      <c r="F46" s="563" t="s">
        <v>549</v>
      </c>
      <c r="G46" s="54"/>
      <c r="H46" s="54"/>
      <c r="I46" s="54"/>
      <c r="J46" s="572"/>
      <c r="K46" s="572"/>
      <c r="L46" s="572"/>
      <c r="M46" s="572"/>
      <c r="N46" s="572"/>
      <c r="O46" s="572"/>
      <c r="P46" s="572"/>
      <c r="Q46" s="572"/>
      <c r="R46" s="572"/>
      <c r="S46" s="572"/>
      <c r="T46" s="572"/>
      <c r="U46" s="544"/>
      <c r="V46" s="544"/>
      <c r="W46" s="544"/>
      <c r="X46" s="544"/>
      <c r="Y46" s="544"/>
      <c r="Z46" s="544"/>
      <c r="AA46" s="544"/>
      <c r="AB46" s="544"/>
      <c r="AC46" s="544"/>
      <c r="AD46" s="544"/>
      <c r="AE46" s="572"/>
      <c r="AF46" s="572"/>
      <c r="AG46" s="572"/>
      <c r="AH46" s="572"/>
      <c r="AI46" s="572"/>
      <c r="AJ46" s="572"/>
      <c r="AK46" s="572"/>
      <c r="AL46" s="572"/>
      <c r="AM46" s="572"/>
      <c r="AN46" s="572"/>
      <c r="AO46" s="572"/>
      <c r="AP46" s="572"/>
      <c r="AQ46" s="572"/>
      <c r="AR46" s="572"/>
    </row>
    <row r="47" spans="3:44" ht="13.5" customHeight="1">
      <c r="C47" s="135"/>
      <c r="D47" s="572"/>
      <c r="E47" s="53">
        <f t="shared" si="0"/>
        <v>8</v>
      </c>
      <c r="F47" s="563" t="s">
        <v>105</v>
      </c>
      <c r="G47" s="54"/>
      <c r="H47" s="54"/>
      <c r="I47" s="54"/>
      <c r="J47" s="572"/>
      <c r="K47" s="572"/>
      <c r="L47" s="572"/>
      <c r="M47" s="572"/>
      <c r="N47" s="572"/>
      <c r="O47" s="572"/>
      <c r="P47" s="572"/>
      <c r="Q47" s="572"/>
      <c r="R47" s="572"/>
      <c r="S47" s="572"/>
      <c r="T47" s="572"/>
      <c r="U47" s="544"/>
      <c r="V47" s="544"/>
      <c r="W47" s="544"/>
      <c r="X47" s="544"/>
      <c r="Y47" s="544"/>
      <c r="Z47" s="544"/>
      <c r="AA47" s="544"/>
      <c r="AB47" s="544"/>
      <c r="AC47" s="544"/>
      <c r="AD47" s="544"/>
      <c r="AE47" s="572"/>
      <c r="AF47" s="572"/>
      <c r="AG47" s="572"/>
      <c r="AH47" s="572"/>
      <c r="AI47" s="572"/>
      <c r="AJ47" s="572"/>
      <c r="AK47" s="572"/>
      <c r="AL47" s="572"/>
      <c r="AM47" s="572"/>
      <c r="AN47" s="572"/>
      <c r="AO47" s="572"/>
      <c r="AP47" s="572"/>
      <c r="AQ47" s="572"/>
      <c r="AR47" s="572"/>
    </row>
    <row r="48" spans="3:44" ht="13.5" customHeight="1">
      <c r="C48" s="135"/>
      <c r="D48" s="572"/>
      <c r="E48" s="53">
        <f t="shared" si="0"/>
        <v>9</v>
      </c>
      <c r="F48" s="563" t="s">
        <v>550</v>
      </c>
      <c r="G48" s="54"/>
      <c r="H48" s="54"/>
      <c r="I48" s="54"/>
      <c r="J48" s="572"/>
      <c r="K48" s="572"/>
      <c r="L48" s="572"/>
      <c r="M48" s="572"/>
      <c r="N48" s="572"/>
      <c r="O48" s="572"/>
      <c r="P48" s="572"/>
      <c r="Q48" s="572"/>
      <c r="R48" s="572"/>
      <c r="S48" s="572"/>
      <c r="T48" s="572"/>
      <c r="U48" s="544"/>
      <c r="V48" s="544"/>
      <c r="W48" s="544"/>
      <c r="X48" s="544"/>
      <c r="Y48" s="544"/>
      <c r="Z48" s="544"/>
      <c r="AA48" s="544"/>
      <c r="AB48" s="544"/>
      <c r="AC48" s="544"/>
      <c r="AD48" s="544"/>
      <c r="AE48" s="572"/>
      <c r="AF48" s="572"/>
      <c r="AG48" s="572"/>
      <c r="AH48" s="572"/>
      <c r="AI48" s="572"/>
      <c r="AJ48" s="572"/>
      <c r="AK48" s="572"/>
      <c r="AL48" s="572"/>
      <c r="AM48" s="572"/>
      <c r="AN48" s="572"/>
      <c r="AO48" s="572"/>
      <c r="AP48" s="572"/>
      <c r="AQ48" s="572"/>
      <c r="AR48" s="572"/>
    </row>
    <row r="49" spans="3:44" ht="13.5" customHeight="1">
      <c r="C49" s="135"/>
      <c r="D49" s="572"/>
      <c r="E49" s="53">
        <f t="shared" si="0"/>
        <v>10</v>
      </c>
      <c r="F49" s="563" t="s">
        <v>551</v>
      </c>
      <c r="G49" s="54"/>
      <c r="H49" s="54"/>
      <c r="I49" s="54"/>
      <c r="J49" s="572"/>
      <c r="K49" s="572"/>
      <c r="L49" s="572"/>
      <c r="M49" s="572"/>
      <c r="N49" s="572"/>
      <c r="O49" s="572"/>
      <c r="P49" s="572"/>
      <c r="Q49" s="572"/>
      <c r="R49" s="572"/>
      <c r="S49" s="572"/>
      <c r="T49" s="572"/>
      <c r="U49" s="544"/>
      <c r="V49" s="544"/>
      <c r="W49" s="544"/>
      <c r="X49" s="544"/>
      <c r="Y49" s="544"/>
      <c r="Z49" s="544"/>
      <c r="AA49" s="544"/>
      <c r="AB49" s="544"/>
      <c r="AC49" s="544"/>
      <c r="AD49" s="544"/>
      <c r="AE49" s="572"/>
      <c r="AF49" s="572"/>
      <c r="AG49" s="572"/>
      <c r="AH49" s="572"/>
      <c r="AI49" s="572"/>
      <c r="AJ49" s="572"/>
      <c r="AK49" s="572"/>
      <c r="AL49" s="572"/>
      <c r="AM49" s="572"/>
      <c r="AN49" s="572"/>
      <c r="AO49" s="572"/>
      <c r="AP49" s="572"/>
      <c r="AQ49" s="572"/>
      <c r="AR49" s="572"/>
    </row>
    <row r="50" spans="3:44" ht="13.5" customHeight="1">
      <c r="C50" s="135"/>
      <c r="D50" s="572"/>
      <c r="E50" s="53">
        <f t="shared" si="0"/>
        <v>11</v>
      </c>
      <c r="F50" s="563" t="s">
        <v>552</v>
      </c>
      <c r="G50" s="54"/>
      <c r="H50" s="54"/>
      <c r="I50" s="54"/>
      <c r="J50" s="572"/>
      <c r="K50" s="572"/>
      <c r="L50" s="572"/>
      <c r="M50" s="572"/>
      <c r="N50" s="572"/>
      <c r="O50" s="572"/>
      <c r="P50" s="572"/>
      <c r="Q50" s="572"/>
      <c r="R50" s="572"/>
      <c r="S50" s="572"/>
      <c r="T50" s="572"/>
      <c r="U50" s="544"/>
      <c r="V50" s="544"/>
      <c r="W50" s="544"/>
      <c r="X50" s="544"/>
      <c r="Y50" s="544"/>
      <c r="Z50" s="544"/>
      <c r="AA50" s="544"/>
      <c r="AB50" s="544"/>
      <c r="AC50" s="544"/>
      <c r="AD50" s="544"/>
      <c r="AE50" s="572"/>
      <c r="AF50" s="572"/>
      <c r="AG50" s="572"/>
      <c r="AH50" s="572"/>
      <c r="AI50" s="572"/>
      <c r="AJ50" s="572"/>
      <c r="AK50" s="572"/>
      <c r="AL50" s="572"/>
      <c r="AM50" s="572"/>
      <c r="AN50" s="572"/>
      <c r="AO50" s="572"/>
      <c r="AP50" s="572"/>
      <c r="AQ50" s="572"/>
      <c r="AR50" s="572"/>
    </row>
    <row r="51" spans="3:44" ht="13.5" customHeight="1">
      <c r="C51" s="135"/>
      <c r="D51" s="572"/>
      <c r="E51" s="53">
        <f t="shared" si="0"/>
        <v>12</v>
      </c>
      <c r="F51" s="563" t="s">
        <v>553</v>
      </c>
      <c r="G51" s="54"/>
      <c r="H51" s="54"/>
      <c r="I51" s="54"/>
      <c r="J51" s="572"/>
      <c r="K51" s="572"/>
      <c r="L51" s="572"/>
      <c r="M51" s="572"/>
      <c r="N51" s="572"/>
      <c r="O51" s="572"/>
      <c r="P51" s="572"/>
      <c r="Q51" s="572"/>
      <c r="R51" s="572"/>
      <c r="S51" s="572"/>
      <c r="T51" s="572"/>
      <c r="U51" s="544"/>
      <c r="V51" s="544"/>
      <c r="W51" s="544"/>
      <c r="X51" s="544"/>
      <c r="Y51" s="544"/>
      <c r="Z51" s="544"/>
      <c r="AA51" s="544"/>
      <c r="AB51" s="544"/>
      <c r="AC51" s="544"/>
      <c r="AD51" s="544"/>
      <c r="AE51" s="572"/>
      <c r="AF51" s="572"/>
      <c r="AG51" s="572"/>
      <c r="AH51" s="572"/>
      <c r="AI51" s="572"/>
      <c r="AJ51" s="572"/>
      <c r="AK51" s="572"/>
      <c r="AL51" s="572"/>
      <c r="AM51" s="572"/>
      <c r="AN51" s="572"/>
      <c r="AO51" s="572"/>
      <c r="AP51" s="572"/>
      <c r="AQ51" s="572"/>
      <c r="AR51" s="572"/>
    </row>
    <row r="52" spans="3:44" ht="13.5" customHeight="1">
      <c r="C52" s="135"/>
      <c r="D52" s="572"/>
      <c r="E52" s="53">
        <f t="shared" si="0"/>
        <v>13</v>
      </c>
      <c r="F52" s="563" t="s">
        <v>554</v>
      </c>
      <c r="G52" s="54"/>
      <c r="H52" s="54"/>
      <c r="I52" s="54"/>
      <c r="J52" s="572"/>
      <c r="K52" s="572"/>
      <c r="L52" s="572"/>
      <c r="M52" s="572"/>
      <c r="N52" s="572"/>
      <c r="O52" s="572"/>
      <c r="P52" s="572"/>
      <c r="Q52" s="572"/>
      <c r="R52" s="572"/>
      <c r="S52" s="572"/>
      <c r="T52" s="572"/>
      <c r="U52" s="544"/>
      <c r="V52" s="544"/>
      <c r="W52" s="544"/>
      <c r="X52" s="544"/>
      <c r="Y52" s="544"/>
      <c r="Z52" s="544"/>
      <c r="AA52" s="544"/>
      <c r="AB52" s="544"/>
      <c r="AC52" s="544"/>
      <c r="AD52" s="544"/>
      <c r="AE52" s="572"/>
      <c r="AF52" s="572"/>
      <c r="AG52" s="572"/>
      <c r="AH52" s="572"/>
      <c r="AI52" s="572"/>
      <c r="AJ52" s="572"/>
      <c r="AK52" s="572"/>
      <c r="AL52" s="572"/>
      <c r="AM52" s="572"/>
      <c r="AN52" s="572"/>
      <c r="AO52" s="572"/>
      <c r="AP52" s="572"/>
      <c r="AQ52" s="572"/>
      <c r="AR52" s="572"/>
    </row>
    <row r="53" spans="3:44" ht="13.5" customHeight="1">
      <c r="C53" s="135"/>
      <c r="D53" s="572"/>
      <c r="E53" s="53">
        <f t="shared" si="0"/>
        <v>14</v>
      </c>
      <c r="F53" s="563" t="s">
        <v>555</v>
      </c>
      <c r="G53" s="54"/>
      <c r="H53" s="54"/>
      <c r="I53" s="54"/>
      <c r="J53" s="572"/>
      <c r="K53" s="572"/>
      <c r="L53" s="572"/>
      <c r="M53" s="572"/>
      <c r="N53" s="572"/>
      <c r="O53" s="572"/>
      <c r="P53" s="572"/>
      <c r="Q53" s="572"/>
      <c r="R53" s="572"/>
      <c r="S53" s="572"/>
      <c r="T53" s="572"/>
      <c r="U53" s="544"/>
      <c r="V53" s="544"/>
      <c r="W53" s="544"/>
      <c r="X53" s="544"/>
      <c r="Y53" s="544"/>
      <c r="Z53" s="544"/>
      <c r="AA53" s="544"/>
      <c r="AB53" s="544"/>
      <c r="AC53" s="544"/>
      <c r="AD53" s="544"/>
      <c r="AE53" s="572"/>
      <c r="AF53" s="572"/>
      <c r="AG53" s="572"/>
      <c r="AH53" s="572"/>
      <c r="AI53" s="572"/>
      <c r="AJ53" s="572"/>
      <c r="AK53" s="572"/>
      <c r="AL53" s="572"/>
      <c r="AM53" s="572"/>
      <c r="AN53" s="572"/>
      <c r="AO53" s="572"/>
      <c r="AP53" s="572"/>
      <c r="AQ53" s="572"/>
      <c r="AR53" s="572"/>
    </row>
    <row r="54" spans="3:44" ht="13.5" customHeight="1">
      <c r="C54" s="135"/>
      <c r="D54" s="572"/>
      <c r="E54" s="53">
        <f t="shared" si="0"/>
        <v>15</v>
      </c>
      <c r="F54" s="563" t="s">
        <v>556</v>
      </c>
      <c r="G54" s="54"/>
      <c r="H54" s="54"/>
      <c r="I54" s="54"/>
      <c r="J54" s="572"/>
      <c r="K54" s="572"/>
      <c r="L54" s="572"/>
      <c r="M54" s="572"/>
      <c r="N54" s="572"/>
      <c r="O54" s="572"/>
      <c r="P54" s="572"/>
      <c r="Q54" s="572"/>
      <c r="R54" s="572"/>
      <c r="S54" s="572"/>
      <c r="T54" s="572"/>
      <c r="U54" s="544"/>
      <c r="V54" s="544"/>
      <c r="W54" s="544"/>
      <c r="X54" s="544"/>
      <c r="Y54" s="544"/>
      <c r="Z54" s="544"/>
      <c r="AA54" s="544"/>
      <c r="AB54" s="544"/>
      <c r="AC54" s="544"/>
      <c r="AD54" s="544"/>
      <c r="AE54" s="572"/>
      <c r="AF54" s="572"/>
      <c r="AG54" s="572"/>
      <c r="AH54" s="572"/>
      <c r="AI54" s="572"/>
      <c r="AJ54" s="572"/>
      <c r="AK54" s="572"/>
      <c r="AL54" s="572"/>
      <c r="AM54" s="572"/>
      <c r="AN54" s="572"/>
      <c r="AO54" s="572"/>
      <c r="AP54" s="572"/>
      <c r="AQ54" s="572"/>
      <c r="AR54" s="572"/>
    </row>
    <row r="55" spans="3:44" ht="13.5" customHeight="1">
      <c r="C55" s="135"/>
      <c r="D55" s="572"/>
      <c r="E55" s="53">
        <f t="shared" si="0"/>
        <v>16</v>
      </c>
      <c r="F55" s="563" t="s">
        <v>557</v>
      </c>
      <c r="G55" s="55"/>
      <c r="H55" s="55"/>
      <c r="I55" s="55"/>
      <c r="J55" s="94"/>
      <c r="K55" s="94"/>
      <c r="L55" s="94"/>
      <c r="M55" s="94"/>
      <c r="N55" s="94"/>
      <c r="O55" s="94"/>
      <c r="P55" s="94"/>
      <c r="Q55" s="94"/>
      <c r="R55" s="94"/>
      <c r="S55" s="94"/>
      <c r="T55" s="94"/>
      <c r="U55" s="550"/>
      <c r="V55" s="550"/>
      <c r="W55" s="550"/>
      <c r="X55" s="544"/>
      <c r="Y55" s="544"/>
      <c r="Z55" s="544"/>
      <c r="AA55" s="544"/>
      <c r="AB55" s="544"/>
      <c r="AC55" s="544"/>
      <c r="AD55" s="544"/>
      <c r="AE55" s="572"/>
      <c r="AF55" s="572"/>
      <c r="AG55" s="572"/>
      <c r="AH55" s="572"/>
      <c r="AI55" s="572"/>
      <c r="AJ55" s="572"/>
      <c r="AK55" s="572"/>
      <c r="AL55" s="572"/>
      <c r="AM55" s="572"/>
      <c r="AN55" s="572"/>
      <c r="AO55" s="572"/>
      <c r="AP55" s="572"/>
      <c r="AQ55" s="572"/>
      <c r="AR55" s="572"/>
    </row>
    <row r="56" spans="3:44" ht="13.5" customHeight="1">
      <c r="C56" s="135"/>
      <c r="D56" s="572"/>
      <c r="E56" s="53">
        <f t="shared" si="0"/>
        <v>17</v>
      </c>
      <c r="F56" s="563" t="s">
        <v>558</v>
      </c>
      <c r="G56" s="55"/>
      <c r="H56" s="55"/>
      <c r="I56" s="55"/>
      <c r="J56" s="94"/>
      <c r="K56" s="94"/>
      <c r="L56" s="94"/>
      <c r="M56" s="94"/>
      <c r="N56" s="94"/>
      <c r="O56" s="94"/>
      <c r="P56" s="94"/>
      <c r="Q56" s="94"/>
      <c r="R56" s="94"/>
      <c r="S56" s="94"/>
      <c r="T56" s="94"/>
      <c r="U56" s="550"/>
      <c r="V56" s="550"/>
      <c r="W56" s="550"/>
      <c r="X56" s="544"/>
      <c r="Y56" s="544"/>
      <c r="Z56" s="544"/>
      <c r="AA56" s="544"/>
      <c r="AB56" s="544"/>
      <c r="AC56" s="544"/>
      <c r="AD56" s="544"/>
      <c r="AE56" s="572"/>
      <c r="AF56" s="572"/>
      <c r="AG56" s="572"/>
      <c r="AH56" s="572"/>
      <c r="AI56" s="572"/>
      <c r="AJ56" s="572"/>
      <c r="AK56" s="572"/>
      <c r="AL56" s="572"/>
      <c r="AM56" s="572"/>
      <c r="AN56" s="572"/>
      <c r="AO56" s="572"/>
      <c r="AP56" s="572"/>
      <c r="AQ56" s="572"/>
      <c r="AR56" s="572"/>
    </row>
    <row r="57" spans="3:44" ht="13.5" customHeight="1">
      <c r="C57" s="135"/>
      <c r="D57" s="572"/>
      <c r="E57" s="53">
        <v>97</v>
      </c>
      <c r="F57" s="133" t="s">
        <v>117</v>
      </c>
      <c r="G57" s="54"/>
      <c r="H57" s="54"/>
      <c r="I57" s="54"/>
      <c r="J57" s="572"/>
      <c r="K57" s="572"/>
      <c r="L57" s="572"/>
      <c r="M57" s="572"/>
      <c r="N57" s="572"/>
      <c r="O57" s="572"/>
      <c r="P57" s="572"/>
      <c r="Q57" s="572"/>
      <c r="R57" s="572"/>
      <c r="S57" s="572"/>
      <c r="T57" s="572"/>
      <c r="U57" s="544"/>
      <c r="V57" s="544"/>
      <c r="W57" s="544"/>
      <c r="X57" s="544"/>
      <c r="Y57" s="544"/>
      <c r="Z57" s="544"/>
      <c r="AA57" s="544"/>
      <c r="AB57" s="544"/>
      <c r="AC57" s="544"/>
      <c r="AD57" s="544"/>
      <c r="AE57" s="572"/>
      <c r="AF57" s="572"/>
      <c r="AG57" s="572"/>
      <c r="AH57" s="572"/>
      <c r="AI57" s="572"/>
      <c r="AJ57" s="572"/>
      <c r="AK57" s="572"/>
      <c r="AL57" s="572"/>
      <c r="AM57" s="572"/>
      <c r="AN57" s="572"/>
      <c r="AO57" s="572"/>
      <c r="AP57" s="572"/>
      <c r="AQ57" s="572"/>
      <c r="AR57" s="572"/>
    </row>
    <row r="58" spans="3:44" ht="13.5" customHeight="1">
      <c r="C58" s="135"/>
      <c r="D58" s="572"/>
      <c r="E58" s="6">
        <v>98</v>
      </c>
      <c r="F58" s="133" t="s">
        <v>97</v>
      </c>
      <c r="G58" s="54"/>
      <c r="H58" s="54"/>
      <c r="I58" s="54"/>
      <c r="J58" s="572"/>
      <c r="K58" s="572"/>
      <c r="L58" s="572"/>
      <c r="M58" s="572"/>
      <c r="N58" s="572"/>
      <c r="O58" s="572"/>
      <c r="P58" s="572"/>
      <c r="Q58" s="572"/>
      <c r="R58" s="572"/>
      <c r="S58" s="572"/>
      <c r="T58" s="572"/>
      <c r="U58" s="544"/>
      <c r="V58" s="544"/>
      <c r="W58" s="544"/>
      <c r="X58" s="544"/>
      <c r="Y58" s="544"/>
      <c r="Z58" s="544"/>
      <c r="AA58" s="544"/>
      <c r="AB58" s="544"/>
      <c r="AC58" s="544"/>
      <c r="AD58" s="544"/>
      <c r="AE58" s="572"/>
      <c r="AF58" s="572"/>
      <c r="AG58" s="572"/>
      <c r="AH58" s="572"/>
      <c r="AI58" s="572"/>
      <c r="AJ58" s="572"/>
      <c r="AK58" s="572"/>
      <c r="AL58" s="572"/>
      <c r="AM58" s="572"/>
      <c r="AN58" s="572"/>
      <c r="AO58" s="572"/>
      <c r="AP58" s="572"/>
      <c r="AQ58" s="572"/>
      <c r="AR58" s="572"/>
    </row>
    <row r="59" spans="3:44" ht="13.5" customHeight="1">
      <c r="C59" s="135"/>
      <c r="D59" s="6"/>
      <c r="E59" s="136"/>
      <c r="F59" s="54"/>
      <c r="G59" s="54"/>
      <c r="H59" s="54"/>
      <c r="I59" s="572"/>
      <c r="J59" s="572"/>
      <c r="K59" s="572"/>
      <c r="L59" s="572"/>
      <c r="M59" s="572"/>
      <c r="N59" s="572"/>
      <c r="O59" s="572"/>
      <c r="P59" s="572"/>
      <c r="Q59" s="572"/>
      <c r="R59" s="572"/>
      <c r="S59" s="572"/>
      <c r="T59" s="544"/>
      <c r="U59" s="544"/>
      <c r="V59" s="544"/>
      <c r="W59" s="544"/>
      <c r="X59" s="544"/>
      <c r="Y59" s="544"/>
      <c r="Z59" s="544"/>
      <c r="AA59" s="544"/>
      <c r="AB59" s="544"/>
      <c r="AC59" s="544"/>
      <c r="AD59" s="544"/>
      <c r="AE59" s="572"/>
      <c r="AF59" s="572"/>
      <c r="AG59" s="572"/>
      <c r="AH59" s="572"/>
      <c r="AI59" s="572"/>
      <c r="AJ59" s="572"/>
      <c r="AK59" s="572"/>
      <c r="AL59" s="572"/>
      <c r="AM59" s="572"/>
      <c r="AN59" s="572"/>
      <c r="AO59" s="572"/>
      <c r="AP59" s="572"/>
      <c r="AQ59" s="572"/>
      <c r="AR59" s="572"/>
    </row>
    <row r="60" spans="3:44" ht="13.5" customHeight="1">
      <c r="C60" s="128">
        <f>C39+0.01</f>
        <v>8.0699999999999985</v>
      </c>
      <c r="D60" s="600" t="s">
        <v>559</v>
      </c>
      <c r="E60" s="600"/>
      <c r="F60" s="600"/>
      <c r="G60" s="600"/>
      <c r="H60" s="600"/>
      <c r="I60" s="600"/>
      <c r="J60" s="600"/>
      <c r="K60" s="600"/>
      <c r="L60" s="600"/>
      <c r="M60" s="600"/>
      <c r="N60" s="600"/>
      <c r="O60" s="600"/>
      <c r="P60" s="600"/>
      <c r="Q60" s="600"/>
      <c r="R60" s="600"/>
      <c r="S60" s="600"/>
      <c r="T60" s="600"/>
      <c r="U60" s="600"/>
      <c r="V60" s="600"/>
      <c r="W60" s="600"/>
      <c r="X60" s="600"/>
      <c r="Y60" s="600"/>
      <c r="Z60" s="600"/>
      <c r="AA60" s="600"/>
      <c r="AB60" s="600"/>
      <c r="AC60" s="600"/>
      <c r="AD60" s="600"/>
      <c r="AE60" s="572"/>
      <c r="AF60" s="572"/>
      <c r="AG60" s="572"/>
      <c r="AH60" s="572"/>
      <c r="AI60" s="572"/>
      <c r="AJ60" s="572"/>
      <c r="AK60" s="572"/>
      <c r="AL60" s="572"/>
      <c r="AM60" s="572"/>
      <c r="AN60" s="572"/>
      <c r="AO60" s="572"/>
      <c r="AP60" s="572"/>
      <c r="AQ60" s="572"/>
      <c r="AR60" s="572"/>
    </row>
    <row r="61" spans="3:44" ht="15.75" customHeight="1">
      <c r="C61" s="128"/>
      <c r="D61" s="572"/>
      <c r="E61" s="53">
        <v>1</v>
      </c>
      <c r="F61" s="133" t="s">
        <v>35</v>
      </c>
      <c r="G61" s="54"/>
      <c r="H61" s="54"/>
      <c r="I61" s="572"/>
      <c r="J61" s="561"/>
      <c r="K61" s="561"/>
      <c r="L61" s="561"/>
      <c r="M61" s="561"/>
      <c r="N61" s="52"/>
      <c r="O61" s="572"/>
      <c r="P61" s="561"/>
      <c r="Q61" s="561"/>
      <c r="R61" s="561"/>
      <c r="S61" s="561"/>
      <c r="T61" s="561"/>
      <c r="U61" s="561"/>
      <c r="V61" s="561"/>
      <c r="W61" s="572"/>
      <c r="X61" s="572"/>
      <c r="Y61" s="572"/>
      <c r="Z61" s="572"/>
      <c r="AA61" s="572"/>
      <c r="AB61" s="572"/>
      <c r="AC61" s="572"/>
      <c r="AD61" s="572"/>
      <c r="AE61" s="572"/>
      <c r="AF61" s="572"/>
      <c r="AG61" s="572"/>
      <c r="AH61" s="572"/>
      <c r="AI61" s="572"/>
      <c r="AJ61" s="572"/>
      <c r="AK61" s="572"/>
      <c r="AL61" s="572"/>
      <c r="AM61" s="572"/>
      <c r="AN61" s="572"/>
      <c r="AO61" s="572"/>
      <c r="AP61" s="572"/>
      <c r="AQ61" s="572"/>
      <c r="AR61" s="572"/>
    </row>
    <row r="62" spans="3:44" ht="15.75" customHeight="1">
      <c r="C62" s="128"/>
      <c r="D62" s="572"/>
      <c r="E62" s="53">
        <v>2</v>
      </c>
      <c r="F62" s="133" t="s">
        <v>36</v>
      </c>
      <c r="G62" s="61"/>
      <c r="H62" s="61"/>
      <c r="I62" s="134" t="s">
        <v>376</v>
      </c>
      <c r="J62" s="132">
        <f>C126</f>
        <v>8.1099999999999977</v>
      </c>
      <c r="K62" s="61"/>
      <c r="L62" s="572"/>
      <c r="M62" s="544"/>
      <c r="N62" s="544"/>
      <c r="O62" s="544"/>
      <c r="P62" s="544"/>
      <c r="Q62" s="544"/>
      <c r="R62" s="544"/>
      <c r="S62" s="544"/>
      <c r="T62" s="544"/>
      <c r="U62" s="544"/>
      <c r="V62" s="544"/>
      <c r="W62" s="544"/>
      <c r="X62" s="544"/>
      <c r="Y62" s="544"/>
      <c r="Z62" s="544"/>
      <c r="AA62" s="544"/>
      <c r="AB62" s="544"/>
      <c r="AC62" s="6"/>
      <c r="AD62" s="572"/>
      <c r="AE62" s="572"/>
      <c r="AF62" s="572"/>
      <c r="AG62" s="572"/>
      <c r="AH62" s="572"/>
      <c r="AI62" s="572"/>
      <c r="AJ62" s="572"/>
      <c r="AK62" s="572"/>
      <c r="AL62" s="572"/>
      <c r="AM62" s="572"/>
      <c r="AN62" s="572"/>
      <c r="AO62" s="572"/>
      <c r="AP62" s="572"/>
      <c r="AQ62" s="572"/>
      <c r="AR62" s="572"/>
    </row>
    <row r="63" spans="3:44" ht="15.75" customHeight="1">
      <c r="C63" s="135"/>
      <c r="D63" s="572"/>
      <c r="E63" s="53">
        <v>98</v>
      </c>
      <c r="F63" s="133" t="s">
        <v>437</v>
      </c>
      <c r="G63" s="572"/>
      <c r="H63" s="54"/>
      <c r="I63" s="571" t="s">
        <v>37</v>
      </c>
      <c r="J63" s="9">
        <f>J62</f>
        <v>8.1099999999999977</v>
      </c>
      <c r="K63" s="61"/>
      <c r="L63" s="9"/>
      <c r="M63" s="9"/>
      <c r="N63" s="572"/>
      <c r="O63" s="572"/>
      <c r="P63" s="572"/>
      <c r="Q63" s="572"/>
      <c r="R63" s="572"/>
      <c r="S63" s="572"/>
      <c r="T63" s="572"/>
      <c r="U63" s="572"/>
      <c r="V63" s="572"/>
      <c r="W63" s="572"/>
      <c r="X63" s="572"/>
      <c r="Y63" s="572"/>
      <c r="Z63" s="572"/>
      <c r="AA63" s="572"/>
      <c r="AB63" s="572"/>
      <c r="AC63" s="572"/>
      <c r="AD63" s="572"/>
      <c r="AE63" s="572"/>
      <c r="AF63" s="572"/>
      <c r="AG63" s="572"/>
      <c r="AH63" s="572"/>
      <c r="AI63" s="572"/>
      <c r="AJ63" s="572"/>
      <c r="AK63" s="572"/>
      <c r="AL63" s="572"/>
      <c r="AM63" s="572"/>
      <c r="AN63" s="572"/>
      <c r="AO63" s="572"/>
      <c r="AP63" s="572"/>
      <c r="AQ63" s="572"/>
      <c r="AR63" s="572"/>
    </row>
    <row r="64" spans="3:44" ht="13.5" customHeight="1">
      <c r="C64" s="128"/>
      <c r="D64" s="54"/>
      <c r="E64" s="53"/>
      <c r="F64" s="54"/>
      <c r="G64" s="54"/>
      <c r="H64" s="54"/>
      <c r="I64" s="563"/>
      <c r="J64" s="563"/>
      <c r="K64" s="563"/>
      <c r="L64" s="9"/>
      <c r="M64" s="9"/>
      <c r="N64" s="563"/>
      <c r="O64" s="563"/>
      <c r="P64" s="563"/>
      <c r="Q64" s="563"/>
      <c r="R64" s="563"/>
      <c r="S64" s="563"/>
      <c r="T64" s="563"/>
      <c r="U64" s="563"/>
      <c r="V64" s="563"/>
      <c r="W64" s="563"/>
      <c r="X64" s="563"/>
      <c r="Y64" s="563"/>
      <c r="Z64" s="563"/>
      <c r="AA64" s="563"/>
      <c r="AB64" s="563"/>
      <c r="AC64" s="572"/>
      <c r="AD64" s="572"/>
      <c r="AE64" s="572"/>
      <c r="AF64" s="572"/>
      <c r="AG64" s="572"/>
      <c r="AH64" s="572"/>
      <c r="AI64" s="572"/>
      <c r="AJ64" s="572"/>
      <c r="AK64" s="572"/>
      <c r="AL64" s="572"/>
      <c r="AM64" s="572"/>
      <c r="AN64" s="572"/>
      <c r="AO64" s="572"/>
      <c r="AP64" s="572"/>
      <c r="AQ64" s="572"/>
      <c r="AR64" s="572"/>
    </row>
    <row r="65" spans="2:44" ht="13.5" customHeight="1">
      <c r="C65" s="128">
        <f>C60+0.01</f>
        <v>8.0799999999999983</v>
      </c>
      <c r="D65" s="572" t="s">
        <v>560</v>
      </c>
      <c r="E65" s="558"/>
      <c r="F65" s="558"/>
      <c r="G65" s="558"/>
      <c r="H65" s="558"/>
      <c r="I65" s="558"/>
      <c r="J65" s="558"/>
      <c r="K65" s="558"/>
      <c r="L65" s="558"/>
      <c r="M65" s="558"/>
      <c r="N65" s="558"/>
      <c r="O65" s="558"/>
      <c r="P65" s="558"/>
      <c r="Q65" s="558"/>
      <c r="R65" s="558"/>
      <c r="S65" s="558"/>
      <c r="T65" s="558"/>
      <c r="U65" s="558"/>
      <c r="V65" s="558"/>
      <c r="W65" s="558"/>
      <c r="X65" s="558"/>
      <c r="Y65" s="558"/>
      <c r="Z65" s="544"/>
      <c r="AA65" s="544"/>
      <c r="AB65" s="544"/>
      <c r="AC65" s="544"/>
      <c r="AD65" s="544"/>
      <c r="AE65" s="572"/>
      <c r="AF65" s="572"/>
      <c r="AG65" s="572"/>
      <c r="AH65" s="572"/>
      <c r="AI65" s="572"/>
      <c r="AJ65" s="572"/>
      <c r="AK65" s="572"/>
      <c r="AL65" s="572"/>
      <c r="AM65" s="572"/>
      <c r="AN65" s="572"/>
      <c r="AO65" s="572"/>
      <c r="AP65" s="572"/>
      <c r="AQ65" s="572"/>
      <c r="AR65" s="572"/>
    </row>
    <row r="66" spans="2:44" ht="13.5" customHeight="1">
      <c r="C66" s="128"/>
      <c r="D66" s="581" t="s">
        <v>541</v>
      </c>
      <c r="E66" s="581"/>
      <c r="F66" s="581"/>
      <c r="G66" s="581"/>
      <c r="H66" s="581"/>
      <c r="I66" s="581"/>
      <c r="J66" s="581"/>
      <c r="K66" s="581"/>
      <c r="L66" s="581"/>
      <c r="M66" s="581"/>
      <c r="N66" s="581"/>
      <c r="O66" s="581"/>
      <c r="P66" s="581"/>
      <c r="Q66" s="581"/>
      <c r="R66" s="581"/>
      <c r="S66" s="581"/>
      <c r="T66" s="581"/>
      <c r="U66" s="581"/>
      <c r="V66" s="558"/>
      <c r="W66" s="558"/>
      <c r="X66" s="558"/>
      <c r="Y66" s="558"/>
      <c r="Z66" s="544"/>
      <c r="AA66" s="544"/>
      <c r="AB66" s="544"/>
      <c r="AC66" s="544"/>
      <c r="AD66" s="544"/>
      <c r="AE66" s="572"/>
      <c r="AF66" s="572"/>
      <c r="AG66" s="572"/>
      <c r="AH66" s="572"/>
      <c r="AI66" s="572"/>
      <c r="AJ66" s="572"/>
      <c r="AK66" s="572"/>
      <c r="AL66" s="572"/>
      <c r="AM66" s="572"/>
      <c r="AN66" s="572"/>
      <c r="AO66" s="572"/>
      <c r="AP66" s="572"/>
      <c r="AQ66" s="572"/>
      <c r="AR66" s="572"/>
    </row>
    <row r="67" spans="2:44" ht="13.5" customHeight="1">
      <c r="C67" s="128"/>
      <c r="D67" s="581"/>
      <c r="E67" s="581"/>
      <c r="F67" s="581"/>
      <c r="G67" s="581"/>
      <c r="H67" s="581"/>
      <c r="I67" s="581"/>
      <c r="J67" s="581"/>
      <c r="K67" s="581"/>
      <c r="L67" s="581"/>
      <c r="M67" s="581"/>
      <c r="N67" s="581"/>
      <c r="O67" s="581"/>
      <c r="P67" s="581"/>
      <c r="Q67" s="581"/>
      <c r="R67" s="581"/>
      <c r="S67" s="581"/>
      <c r="T67" s="581"/>
      <c r="U67" s="581"/>
      <c r="V67" s="558"/>
      <c r="W67" s="558"/>
      <c r="X67" s="558"/>
      <c r="Y67" s="558"/>
      <c r="Z67" s="544"/>
      <c r="AA67" s="544"/>
      <c r="AB67" s="544"/>
      <c r="AC67" s="544"/>
      <c r="AD67" s="544"/>
      <c r="AE67" s="572"/>
      <c r="AF67" s="572"/>
      <c r="AG67" s="572"/>
      <c r="AH67" s="572"/>
      <c r="AI67" s="572"/>
      <c r="AJ67" s="572"/>
      <c r="AK67" s="572"/>
      <c r="AL67" s="572"/>
      <c r="AM67" s="572"/>
      <c r="AN67" s="572"/>
      <c r="AO67" s="572"/>
      <c r="AP67" s="572"/>
      <c r="AQ67" s="572"/>
      <c r="AR67" s="572"/>
    </row>
    <row r="68" spans="2:44" ht="13.5" customHeight="1">
      <c r="C68" s="135"/>
      <c r="D68" s="31"/>
      <c r="E68" s="53">
        <v>1</v>
      </c>
      <c r="F68" s="563" t="s">
        <v>35</v>
      </c>
      <c r="G68" s="54"/>
      <c r="H68" s="572"/>
      <c r="I68" s="572"/>
      <c r="J68" s="5"/>
      <c r="K68" s="572"/>
      <c r="L68" s="137"/>
      <c r="M68" s="138"/>
      <c r="N68" s="139"/>
      <c r="O68" s="31"/>
      <c r="P68" s="31"/>
      <c r="Q68" s="31"/>
      <c r="R68" s="31"/>
      <c r="S68" s="31"/>
      <c r="T68" s="31"/>
      <c r="U68" s="31"/>
      <c r="V68" s="558"/>
      <c r="W68" s="558"/>
      <c r="X68" s="558"/>
      <c r="Y68" s="558"/>
      <c r="Z68" s="544"/>
      <c r="AA68" s="544"/>
      <c r="AB68" s="544"/>
      <c r="AC68" s="544"/>
      <c r="AD68" s="544"/>
      <c r="AE68" s="572"/>
      <c r="AF68" s="572"/>
      <c r="AG68" s="572"/>
      <c r="AH68" s="572"/>
      <c r="AI68" s="572"/>
      <c r="AJ68" s="572"/>
      <c r="AK68" s="572"/>
      <c r="AL68" s="572"/>
      <c r="AM68" s="572"/>
      <c r="AN68" s="572"/>
      <c r="AO68" s="572"/>
      <c r="AP68" s="572"/>
      <c r="AQ68" s="572"/>
      <c r="AR68" s="572"/>
    </row>
    <row r="69" spans="2:44" ht="13.5" customHeight="1">
      <c r="C69" s="135"/>
      <c r="D69" s="31"/>
      <c r="E69" s="53">
        <v>2</v>
      </c>
      <c r="F69" s="133" t="s">
        <v>36</v>
      </c>
      <c r="G69" s="54"/>
      <c r="H69" s="572"/>
      <c r="I69" s="140" t="s">
        <v>37</v>
      </c>
      <c r="J69" s="9">
        <f>C107</f>
        <v>8.0999999999999979</v>
      </c>
      <c r="K69" s="572"/>
      <c r="L69" s="31"/>
      <c r="M69" s="31"/>
      <c r="N69" s="61"/>
      <c r="O69" s="61"/>
      <c r="P69" s="61"/>
      <c r="Q69" s="61"/>
      <c r="R69" s="61"/>
      <c r="S69" s="61"/>
      <c r="T69" s="61"/>
      <c r="U69" s="61"/>
      <c r="V69" s="61"/>
      <c r="W69" s="61"/>
      <c r="X69" s="61"/>
      <c r="Y69" s="61"/>
      <c r="Z69" s="61"/>
      <c r="AA69" s="61"/>
      <c r="AB69" s="61"/>
      <c r="AC69" s="61"/>
      <c r="AD69" s="61"/>
      <c r="AE69" s="61"/>
      <c r="AF69" s="572"/>
      <c r="AG69" s="572"/>
      <c r="AH69" s="572"/>
      <c r="AI69" s="572"/>
      <c r="AJ69" s="572"/>
      <c r="AK69" s="572"/>
      <c r="AL69" s="572"/>
      <c r="AM69" s="572"/>
      <c r="AN69" s="572"/>
      <c r="AO69" s="572"/>
      <c r="AP69" s="572"/>
      <c r="AQ69" s="572"/>
      <c r="AR69" s="572"/>
    </row>
    <row r="70" spans="2:44" ht="13.5" customHeight="1">
      <c r="C70" s="128"/>
      <c r="D70" s="31"/>
      <c r="E70" s="53">
        <v>98</v>
      </c>
      <c r="F70" s="133" t="s">
        <v>437</v>
      </c>
      <c r="G70" s="54"/>
      <c r="H70" s="572"/>
      <c r="I70" s="140" t="s">
        <v>37</v>
      </c>
      <c r="J70" s="9">
        <f>C126</f>
        <v>8.1099999999999977</v>
      </c>
      <c r="K70" s="572"/>
      <c r="L70" s="31"/>
      <c r="M70" s="31"/>
      <c r="N70" s="61"/>
      <c r="O70" s="61"/>
      <c r="P70" s="61"/>
      <c r="Q70" s="61"/>
      <c r="R70" s="61"/>
      <c r="S70" s="61"/>
      <c r="T70" s="61"/>
      <c r="U70" s="61"/>
      <c r="V70" s="61"/>
      <c r="W70" s="61"/>
      <c r="X70" s="61"/>
      <c r="Y70" s="61"/>
      <c r="Z70" s="61"/>
      <c r="AA70" s="61"/>
      <c r="AB70" s="61"/>
      <c r="AC70" s="61"/>
      <c r="AD70" s="61"/>
      <c r="AE70" s="61"/>
      <c r="AF70" s="572"/>
      <c r="AG70" s="572"/>
      <c r="AH70" s="572"/>
      <c r="AI70" s="572"/>
      <c r="AJ70" s="572"/>
      <c r="AK70" s="572"/>
      <c r="AL70" s="572"/>
      <c r="AM70" s="572"/>
      <c r="AN70" s="572"/>
      <c r="AO70" s="572"/>
      <c r="AP70" s="572"/>
      <c r="AQ70" s="572"/>
      <c r="AR70" s="572"/>
    </row>
    <row r="71" spans="2:44" ht="13.5" customHeight="1">
      <c r="C71" s="135"/>
      <c r="D71" s="54"/>
      <c r="E71" s="53"/>
      <c r="F71" s="54"/>
      <c r="G71" s="54"/>
      <c r="H71" s="54"/>
      <c r="I71" s="572"/>
      <c r="J71" s="572"/>
      <c r="K71" s="572"/>
      <c r="L71" s="572"/>
      <c r="M71" s="572"/>
      <c r="N71" s="572"/>
      <c r="O71" s="572"/>
      <c r="P71" s="572"/>
      <c r="Q71" s="572"/>
      <c r="R71" s="572"/>
      <c r="S71" s="572"/>
      <c r="T71" s="572"/>
      <c r="U71" s="572"/>
      <c r="V71" s="572"/>
      <c r="W71" s="572"/>
      <c r="X71" s="572"/>
      <c r="Y71" s="544"/>
      <c r="Z71" s="544"/>
      <c r="AA71" s="544"/>
      <c r="AB71" s="544"/>
      <c r="AC71" s="544"/>
      <c r="AD71" s="544"/>
      <c r="AE71" s="572"/>
      <c r="AF71" s="572"/>
      <c r="AG71" s="572"/>
      <c r="AH71" s="572"/>
      <c r="AI71" s="572"/>
      <c r="AJ71" s="572"/>
      <c r="AK71" s="572"/>
      <c r="AL71" s="572"/>
      <c r="AM71" s="572"/>
      <c r="AN71" s="572"/>
      <c r="AO71" s="572"/>
      <c r="AP71" s="572"/>
      <c r="AQ71" s="572"/>
      <c r="AR71" s="572"/>
    </row>
    <row r="72" spans="2:44" ht="13.5" customHeight="1">
      <c r="B72" s="486"/>
      <c r="C72" s="128">
        <f>C65+0.01</f>
        <v>8.0899999999999981</v>
      </c>
      <c r="D72" s="575" t="s">
        <v>561</v>
      </c>
      <c r="E72" s="575"/>
      <c r="F72" s="575"/>
      <c r="G72" s="575"/>
      <c r="H72" s="575"/>
      <c r="I72" s="575"/>
      <c r="J72" s="575"/>
      <c r="K72" s="575"/>
      <c r="L72" s="575"/>
      <c r="M72" s="575"/>
      <c r="N72" s="575"/>
      <c r="O72" s="575"/>
      <c r="P72" s="575"/>
      <c r="Q72" s="575"/>
      <c r="R72" s="575"/>
      <c r="S72" s="575"/>
      <c r="T72" s="575"/>
      <c r="U72" s="575"/>
      <c r="V72" s="575"/>
      <c r="W72" s="575"/>
      <c r="X72" s="575"/>
      <c r="Y72" s="544"/>
      <c r="Z72" s="544"/>
      <c r="AA72" s="544"/>
      <c r="AB72" s="544"/>
      <c r="AC72" s="544"/>
      <c r="AD72" s="544"/>
      <c r="AE72" s="572"/>
      <c r="AF72" s="572"/>
      <c r="AG72" s="572"/>
      <c r="AH72" s="572"/>
      <c r="AI72" s="572"/>
      <c r="AJ72" s="572"/>
      <c r="AK72" s="572"/>
      <c r="AL72" s="572"/>
      <c r="AM72" s="572"/>
      <c r="AN72" s="572"/>
      <c r="AO72" s="572"/>
      <c r="AP72" s="572"/>
      <c r="AQ72" s="572"/>
      <c r="AR72" s="572"/>
    </row>
    <row r="73" spans="2:44" ht="13.5" customHeight="1">
      <c r="B73" s="486"/>
      <c r="C73" s="128"/>
      <c r="D73" s="53" t="s">
        <v>119</v>
      </c>
      <c r="E73" s="161" t="s">
        <v>562</v>
      </c>
      <c r="F73" s="61"/>
      <c r="G73" s="54"/>
      <c r="H73" s="54"/>
      <c r="I73" s="572"/>
      <c r="J73" s="572"/>
      <c r="K73" s="572"/>
      <c r="L73" s="572"/>
      <c r="M73" s="572"/>
      <c r="N73" s="6"/>
      <c r="O73" s="572"/>
      <c r="P73" s="572"/>
      <c r="Q73" s="572"/>
      <c r="R73" s="572"/>
      <c r="S73" s="572"/>
      <c r="T73" s="572"/>
      <c r="U73" s="572"/>
      <c r="V73" s="572"/>
      <c r="W73" s="572"/>
      <c r="X73" s="572"/>
      <c r="Y73" s="544"/>
      <c r="Z73" s="544"/>
      <c r="AA73" s="544"/>
      <c r="AB73" s="544"/>
      <c r="AC73" s="544"/>
      <c r="AD73" s="544"/>
      <c r="AE73" s="572"/>
      <c r="AF73" s="572"/>
      <c r="AG73" s="572"/>
      <c r="AH73" s="572"/>
      <c r="AI73" s="572"/>
      <c r="AJ73" s="572"/>
      <c r="AK73" s="572"/>
      <c r="AL73" s="572"/>
      <c r="AM73" s="572"/>
      <c r="AN73" s="572"/>
      <c r="AO73" s="572"/>
      <c r="AP73" s="572"/>
      <c r="AQ73" s="572"/>
      <c r="AR73" s="572"/>
    </row>
    <row r="74" spans="2:44" ht="13.5" customHeight="1">
      <c r="C74" s="128"/>
      <c r="D74" s="544"/>
      <c r="E74" s="53">
        <v>1</v>
      </c>
      <c r="F74" s="133" t="s">
        <v>35</v>
      </c>
      <c r="G74" s="61"/>
      <c r="H74" s="61"/>
      <c r="I74" s="61"/>
      <c r="J74" s="61"/>
      <c r="K74" s="544"/>
      <c r="L74" s="61"/>
      <c r="M74" s="61"/>
      <c r="N74" s="54"/>
      <c r="O74" s="54"/>
      <c r="P74" s="572"/>
      <c r="Q74" s="561"/>
      <c r="R74" s="544"/>
      <c r="S74" s="544"/>
      <c r="T74" s="544"/>
      <c r="U74" s="544"/>
      <c r="V74" s="544"/>
      <c r="W74" s="544"/>
      <c r="X74" s="544"/>
      <c r="Y74" s="544"/>
      <c r="Z74" s="544"/>
      <c r="AA74" s="544"/>
      <c r="AB74" s="544"/>
      <c r="AC74" s="544"/>
      <c r="AD74" s="544"/>
      <c r="AE74" s="572"/>
      <c r="AF74" s="572"/>
      <c r="AG74" s="572"/>
      <c r="AH74" s="572"/>
      <c r="AI74" s="572"/>
      <c r="AJ74" s="572"/>
      <c r="AK74" s="572"/>
      <c r="AL74" s="572"/>
      <c r="AM74" s="572"/>
      <c r="AN74" s="572"/>
      <c r="AO74" s="572"/>
      <c r="AP74" s="572"/>
      <c r="AQ74" s="572"/>
      <c r="AR74" s="572"/>
    </row>
    <row r="75" spans="2:44" ht="13.5" customHeight="1">
      <c r="C75" s="128"/>
      <c r="D75" s="544"/>
      <c r="E75" s="53">
        <v>2</v>
      </c>
      <c r="F75" s="133" t="s">
        <v>36</v>
      </c>
      <c r="G75" s="61"/>
      <c r="H75" s="61"/>
      <c r="I75" s="61"/>
      <c r="J75" s="61"/>
      <c r="K75" s="544"/>
      <c r="L75" s="61"/>
      <c r="M75" s="61"/>
      <c r="N75" s="61"/>
      <c r="O75" s="61"/>
      <c r="P75" s="134"/>
      <c r="Q75" s="132"/>
      <c r="R75" s="544"/>
      <c r="S75" s="544"/>
      <c r="T75" s="544"/>
      <c r="U75" s="544"/>
      <c r="V75" s="544"/>
      <c r="W75" s="544"/>
      <c r="X75" s="544"/>
      <c r="Y75" s="544"/>
      <c r="Z75" s="544"/>
      <c r="AA75" s="544"/>
      <c r="AB75" s="544"/>
      <c r="AC75" s="544"/>
      <c r="AD75" s="544"/>
      <c r="AE75" s="572"/>
      <c r="AF75" s="572"/>
      <c r="AG75" s="572"/>
      <c r="AH75" s="572"/>
      <c r="AI75" s="572"/>
      <c r="AJ75" s="572"/>
      <c r="AK75" s="572"/>
      <c r="AL75" s="572"/>
      <c r="AM75" s="572"/>
      <c r="AN75" s="572"/>
      <c r="AO75" s="572"/>
      <c r="AP75" s="572"/>
      <c r="AQ75" s="572"/>
      <c r="AR75" s="572"/>
    </row>
    <row r="76" spans="2:44" ht="13.5" customHeight="1">
      <c r="C76" s="128"/>
      <c r="D76" s="544"/>
      <c r="E76" s="53">
        <v>98</v>
      </c>
      <c r="F76" s="133" t="s">
        <v>437</v>
      </c>
      <c r="G76" s="61"/>
      <c r="H76" s="61"/>
      <c r="I76" s="61"/>
      <c r="J76" s="61"/>
      <c r="K76" s="544"/>
      <c r="L76" s="61"/>
      <c r="M76" s="61"/>
      <c r="N76" s="572"/>
      <c r="O76" s="54"/>
      <c r="P76" s="571"/>
      <c r="Q76" s="9"/>
      <c r="R76" s="544"/>
      <c r="S76" s="544"/>
      <c r="T76" s="544"/>
      <c r="U76" s="544"/>
      <c r="V76" s="544"/>
      <c r="W76" s="544"/>
      <c r="X76" s="544"/>
      <c r="Y76" s="544"/>
      <c r="Z76" s="544"/>
      <c r="AA76" s="544"/>
      <c r="AB76" s="544"/>
      <c r="AC76" s="544"/>
      <c r="AD76" s="544"/>
      <c r="AE76" s="572"/>
      <c r="AF76" s="572"/>
      <c r="AG76" s="572"/>
      <c r="AH76" s="572"/>
      <c r="AI76" s="572"/>
      <c r="AJ76" s="572"/>
      <c r="AK76" s="572"/>
      <c r="AL76" s="572"/>
      <c r="AM76" s="572"/>
      <c r="AN76" s="572"/>
      <c r="AO76" s="572"/>
      <c r="AP76" s="572"/>
      <c r="AQ76" s="572"/>
      <c r="AR76" s="572"/>
    </row>
    <row r="77" spans="2:44" ht="13.5" customHeight="1">
      <c r="C77" s="141"/>
      <c r="D77" s="53" t="s">
        <v>121</v>
      </c>
      <c r="E77" s="133" t="s">
        <v>563</v>
      </c>
      <c r="F77" s="61"/>
      <c r="G77" s="54"/>
      <c r="H77" s="54"/>
      <c r="I77" s="572"/>
      <c r="J77" s="572"/>
      <c r="K77" s="572"/>
      <c r="L77" s="572"/>
      <c r="M77" s="572"/>
      <c r="N77" s="6"/>
      <c r="O77" s="572"/>
      <c r="P77" s="572"/>
      <c r="Q77" s="572"/>
      <c r="R77" s="572"/>
      <c r="S77" s="572"/>
      <c r="T77" s="572"/>
      <c r="U77" s="572"/>
      <c r="V77" s="572"/>
      <c r="W77" s="572"/>
      <c r="X77" s="572"/>
      <c r="Y77" s="544"/>
      <c r="Z77" s="544"/>
      <c r="AA77" s="544"/>
      <c r="AB77" s="544"/>
      <c r="AC77" s="544"/>
      <c r="AD77" s="544"/>
      <c r="AE77" s="572"/>
      <c r="AF77" s="572"/>
      <c r="AG77" s="572"/>
      <c r="AH77" s="572"/>
      <c r="AI77" s="572"/>
      <c r="AJ77" s="572"/>
      <c r="AK77" s="572"/>
      <c r="AL77" s="572"/>
      <c r="AM77" s="572"/>
      <c r="AN77" s="572"/>
      <c r="AO77" s="572"/>
      <c r="AP77" s="572"/>
      <c r="AQ77" s="572"/>
      <c r="AR77" s="572"/>
    </row>
    <row r="78" spans="2:44" ht="13.5" customHeight="1">
      <c r="C78" s="128"/>
      <c r="D78" s="544"/>
      <c r="E78" s="53">
        <v>1</v>
      </c>
      <c r="F78" s="133" t="s">
        <v>35</v>
      </c>
      <c r="G78" s="61"/>
      <c r="H78" s="61"/>
      <c r="I78" s="61"/>
      <c r="J78" s="61"/>
      <c r="K78" s="544"/>
      <c r="L78" s="61"/>
      <c r="M78" s="61"/>
      <c r="N78" s="54"/>
      <c r="O78" s="54"/>
      <c r="P78" s="572"/>
      <c r="Q78" s="561"/>
      <c r="R78" s="544"/>
      <c r="S78" s="544"/>
      <c r="T78" s="544"/>
      <c r="U78" s="544"/>
      <c r="V78" s="544"/>
      <c r="W78" s="544"/>
      <c r="X78" s="544"/>
      <c r="Y78" s="544"/>
      <c r="Z78" s="544"/>
      <c r="AA78" s="544"/>
      <c r="AB78" s="544"/>
      <c r="AC78" s="544"/>
      <c r="AD78" s="544"/>
      <c r="AE78" s="572"/>
      <c r="AF78" s="572"/>
      <c r="AG78" s="572"/>
      <c r="AH78" s="572"/>
      <c r="AI78" s="572"/>
      <c r="AJ78" s="572"/>
      <c r="AK78" s="572"/>
      <c r="AL78" s="572"/>
      <c r="AM78" s="572"/>
      <c r="AN78" s="572"/>
      <c r="AO78" s="572"/>
      <c r="AP78" s="572"/>
      <c r="AQ78" s="572"/>
      <c r="AR78" s="572"/>
    </row>
    <row r="79" spans="2:44" ht="13.5" customHeight="1">
      <c r="C79" s="128"/>
      <c r="D79" s="544"/>
      <c r="E79" s="53">
        <v>2</v>
      </c>
      <c r="F79" s="133" t="s">
        <v>36</v>
      </c>
      <c r="G79" s="61"/>
      <c r="H79" s="61"/>
      <c r="I79" s="61"/>
      <c r="J79" s="61"/>
      <c r="K79" s="544"/>
      <c r="L79" s="61"/>
      <c r="M79" s="61"/>
      <c r="N79" s="61"/>
      <c r="O79" s="61"/>
      <c r="P79" s="134"/>
      <c r="Q79" s="132"/>
      <c r="R79" s="544"/>
      <c r="S79" s="544"/>
      <c r="T79" s="544"/>
      <c r="U79" s="544"/>
      <c r="V79" s="544"/>
      <c r="W79" s="544"/>
      <c r="X79" s="544"/>
      <c r="Y79" s="544"/>
      <c r="Z79" s="544"/>
      <c r="AA79" s="544"/>
      <c r="AB79" s="544"/>
      <c r="AC79" s="544"/>
      <c r="AD79" s="544"/>
      <c r="AE79" s="572"/>
      <c r="AF79" s="572"/>
      <c r="AG79" s="572"/>
      <c r="AH79" s="572"/>
      <c r="AI79" s="572"/>
      <c r="AJ79" s="572"/>
      <c r="AK79" s="572"/>
      <c r="AL79" s="572"/>
      <c r="AM79" s="572"/>
      <c r="AN79" s="572"/>
      <c r="AO79" s="572"/>
      <c r="AP79" s="572"/>
      <c r="AQ79" s="572"/>
      <c r="AR79" s="572"/>
    </row>
    <row r="80" spans="2:44" ht="13.5" customHeight="1">
      <c r="C80" s="128"/>
      <c r="D80" s="544"/>
      <c r="E80" s="53">
        <v>98</v>
      </c>
      <c r="F80" s="133" t="s">
        <v>437</v>
      </c>
      <c r="G80" s="61"/>
      <c r="H80" s="61"/>
      <c r="I80" s="61"/>
      <c r="J80" s="61"/>
      <c r="K80" s="544"/>
      <c r="L80" s="61"/>
      <c r="M80" s="61"/>
      <c r="N80" s="572"/>
      <c r="O80" s="54"/>
      <c r="P80" s="571"/>
      <c r="Q80" s="9"/>
      <c r="R80" s="544"/>
      <c r="S80" s="544"/>
      <c r="T80" s="544"/>
      <c r="U80" s="544"/>
      <c r="V80" s="544"/>
      <c r="W80" s="544"/>
      <c r="X80" s="544"/>
      <c r="Y80" s="544"/>
      <c r="Z80" s="544"/>
      <c r="AA80" s="544"/>
      <c r="AB80" s="544"/>
      <c r="AC80" s="544"/>
      <c r="AD80" s="544"/>
      <c r="AE80" s="572"/>
      <c r="AF80" s="572"/>
      <c r="AG80" s="572"/>
      <c r="AH80" s="572"/>
      <c r="AI80" s="572"/>
      <c r="AJ80" s="572"/>
      <c r="AK80" s="572"/>
      <c r="AL80" s="572"/>
      <c r="AM80" s="572"/>
      <c r="AN80" s="572"/>
      <c r="AO80" s="572"/>
      <c r="AP80" s="572"/>
      <c r="AQ80" s="572"/>
      <c r="AR80" s="572"/>
    </row>
    <row r="81" spans="2:44" ht="13.5" customHeight="1">
      <c r="B81" s="486"/>
      <c r="C81" s="128"/>
      <c r="D81" s="53" t="s">
        <v>123</v>
      </c>
      <c r="E81" s="161" t="s">
        <v>564</v>
      </c>
      <c r="F81" s="61"/>
      <c r="G81" s="54"/>
      <c r="H81" s="54"/>
      <c r="I81" s="572"/>
      <c r="J81" s="572"/>
      <c r="K81" s="572"/>
      <c r="L81" s="572"/>
      <c r="M81" s="572"/>
      <c r="N81" s="6"/>
      <c r="O81" s="572"/>
      <c r="P81" s="572"/>
      <c r="Q81" s="572"/>
      <c r="R81" s="572"/>
      <c r="S81" s="572"/>
      <c r="T81" s="572"/>
      <c r="U81" s="572"/>
      <c r="V81" s="572"/>
      <c r="W81" s="572"/>
      <c r="X81" s="572"/>
      <c r="Y81" s="544"/>
      <c r="Z81" s="544"/>
      <c r="AA81" s="544"/>
      <c r="AB81" s="544"/>
      <c r="AC81" s="544"/>
      <c r="AD81" s="544"/>
      <c r="AE81" s="572"/>
      <c r="AF81" s="572"/>
      <c r="AG81" s="572"/>
      <c r="AH81" s="572"/>
      <c r="AI81" s="572"/>
      <c r="AJ81" s="572"/>
      <c r="AK81" s="572"/>
      <c r="AL81" s="572"/>
      <c r="AM81" s="572"/>
      <c r="AN81" s="572"/>
      <c r="AO81" s="572"/>
      <c r="AP81" s="572"/>
      <c r="AQ81" s="572"/>
      <c r="AR81" s="572"/>
    </row>
    <row r="82" spans="2:44" ht="13.5" customHeight="1">
      <c r="C82" s="128"/>
      <c r="D82" s="544"/>
      <c r="E82" s="53">
        <v>1</v>
      </c>
      <c r="F82" s="133" t="s">
        <v>35</v>
      </c>
      <c r="G82" s="61"/>
      <c r="H82" s="61"/>
      <c r="I82" s="61"/>
      <c r="J82" s="61"/>
      <c r="K82" s="544"/>
      <c r="L82" s="61"/>
      <c r="M82" s="61"/>
      <c r="N82" s="54"/>
      <c r="O82" s="54"/>
      <c r="P82" s="572"/>
      <c r="Q82" s="561"/>
      <c r="R82" s="544"/>
      <c r="S82" s="544"/>
      <c r="T82" s="544"/>
      <c r="U82" s="544"/>
      <c r="V82" s="544"/>
      <c r="W82" s="544"/>
      <c r="X82" s="544"/>
      <c r="Y82" s="544"/>
      <c r="Z82" s="544"/>
      <c r="AA82" s="544"/>
      <c r="AB82" s="544"/>
      <c r="AC82" s="544"/>
      <c r="AD82" s="544"/>
      <c r="AE82" s="572"/>
      <c r="AF82" s="572"/>
      <c r="AG82" s="572"/>
      <c r="AH82" s="572"/>
      <c r="AI82" s="572"/>
      <c r="AJ82" s="572"/>
      <c r="AK82" s="572"/>
      <c r="AL82" s="572"/>
      <c r="AM82" s="572"/>
      <c r="AN82" s="572"/>
      <c r="AO82" s="572"/>
      <c r="AP82" s="572"/>
      <c r="AQ82" s="572"/>
      <c r="AR82" s="572"/>
    </row>
    <row r="83" spans="2:44" ht="13.5" customHeight="1">
      <c r="C83" s="128"/>
      <c r="D83" s="544"/>
      <c r="E83" s="53">
        <v>2</v>
      </c>
      <c r="F83" s="133" t="s">
        <v>36</v>
      </c>
      <c r="G83" s="61"/>
      <c r="H83" s="61"/>
      <c r="I83" s="61"/>
      <c r="J83" s="61"/>
      <c r="K83" s="544"/>
      <c r="L83" s="61"/>
      <c r="M83" s="61"/>
      <c r="N83" s="61"/>
      <c r="O83" s="61"/>
      <c r="P83" s="134"/>
      <c r="Q83" s="132"/>
      <c r="R83" s="544"/>
      <c r="S83" s="544"/>
      <c r="T83" s="544"/>
      <c r="U83" s="544"/>
      <c r="V83" s="544"/>
      <c r="W83" s="544"/>
      <c r="X83" s="544"/>
      <c r="Y83" s="544"/>
      <c r="Z83" s="544"/>
      <c r="AA83" s="544"/>
      <c r="AB83" s="544"/>
      <c r="AC83" s="544"/>
      <c r="AD83" s="544"/>
      <c r="AE83" s="572"/>
      <c r="AF83" s="572"/>
      <c r="AG83" s="572"/>
      <c r="AH83" s="572"/>
      <c r="AI83" s="572"/>
      <c r="AJ83" s="572"/>
      <c r="AK83" s="572"/>
      <c r="AL83" s="572"/>
      <c r="AM83" s="572"/>
      <c r="AN83" s="572"/>
      <c r="AO83" s="572"/>
      <c r="AP83" s="572"/>
      <c r="AQ83" s="572"/>
      <c r="AR83" s="572"/>
    </row>
    <row r="84" spans="2:44" ht="13.5" customHeight="1">
      <c r="C84" s="128"/>
      <c r="D84" s="544"/>
      <c r="E84" s="53">
        <v>98</v>
      </c>
      <c r="F84" s="133" t="s">
        <v>437</v>
      </c>
      <c r="G84" s="61"/>
      <c r="H84" s="61"/>
      <c r="I84" s="61"/>
      <c r="J84" s="61"/>
      <c r="K84" s="544"/>
      <c r="L84" s="61"/>
      <c r="M84" s="61"/>
      <c r="N84" s="572"/>
      <c r="O84" s="54"/>
      <c r="P84" s="571"/>
      <c r="Q84" s="9"/>
      <c r="R84" s="544"/>
      <c r="S84" s="544"/>
      <c r="T84" s="544"/>
      <c r="U84" s="544"/>
      <c r="V84" s="544"/>
      <c r="W84" s="544"/>
      <c r="X84" s="544"/>
      <c r="Y84" s="544"/>
      <c r="Z84" s="544"/>
      <c r="AA84" s="544"/>
      <c r="AB84" s="544"/>
      <c r="AC84" s="544"/>
      <c r="AD84" s="544"/>
      <c r="AE84" s="572"/>
      <c r="AF84" s="572"/>
      <c r="AG84" s="572"/>
      <c r="AH84" s="572"/>
      <c r="AI84" s="572"/>
      <c r="AJ84" s="572"/>
      <c r="AK84" s="572"/>
      <c r="AL84" s="572"/>
      <c r="AM84" s="572"/>
      <c r="AN84" s="572"/>
      <c r="AO84" s="572"/>
      <c r="AP84" s="572"/>
      <c r="AQ84" s="572"/>
      <c r="AR84" s="572"/>
    </row>
    <row r="85" spans="2:44" ht="13.5" customHeight="1">
      <c r="C85" s="141"/>
      <c r="D85" s="53" t="s">
        <v>125</v>
      </c>
      <c r="E85" s="133" t="s">
        <v>565</v>
      </c>
      <c r="F85" s="61"/>
      <c r="G85" s="54"/>
      <c r="H85" s="54"/>
      <c r="I85" s="572"/>
      <c r="J85" s="572"/>
      <c r="K85" s="572"/>
      <c r="L85" s="572"/>
      <c r="M85" s="572"/>
      <c r="N85" s="6"/>
      <c r="O85" s="572"/>
      <c r="P85" s="572"/>
      <c r="Q85" s="572"/>
      <c r="R85" s="572"/>
      <c r="S85" s="572"/>
      <c r="T85" s="572"/>
      <c r="U85" s="572"/>
      <c r="V85" s="572"/>
      <c r="W85" s="572"/>
      <c r="X85" s="572"/>
      <c r="Y85" s="544"/>
      <c r="Z85" s="544"/>
      <c r="AA85" s="544"/>
      <c r="AB85" s="544"/>
      <c r="AC85" s="544"/>
      <c r="AD85" s="544"/>
      <c r="AE85" s="572"/>
      <c r="AF85" s="572"/>
      <c r="AG85" s="572"/>
      <c r="AH85" s="572"/>
      <c r="AI85" s="572"/>
      <c r="AJ85" s="572"/>
      <c r="AK85" s="572"/>
      <c r="AL85" s="572"/>
      <c r="AM85" s="572"/>
      <c r="AN85" s="572"/>
      <c r="AO85" s="572"/>
      <c r="AP85" s="572"/>
      <c r="AQ85" s="572"/>
      <c r="AR85" s="572"/>
    </row>
    <row r="86" spans="2:44" ht="13.5" customHeight="1">
      <c r="C86" s="128"/>
      <c r="D86" s="544"/>
      <c r="E86" s="53">
        <v>1</v>
      </c>
      <c r="F86" s="133" t="s">
        <v>35</v>
      </c>
      <c r="G86" s="61"/>
      <c r="H86" s="61"/>
      <c r="I86" s="61"/>
      <c r="J86" s="61"/>
      <c r="K86" s="544"/>
      <c r="L86" s="61"/>
      <c r="M86" s="61"/>
      <c r="N86" s="54"/>
      <c r="O86" s="54"/>
      <c r="P86" s="572"/>
      <c r="Q86" s="561"/>
      <c r="R86" s="544"/>
      <c r="S86" s="544"/>
      <c r="T86" s="544"/>
      <c r="U86" s="544"/>
      <c r="V86" s="544"/>
      <c r="W86" s="544"/>
      <c r="X86" s="544"/>
      <c r="Y86" s="544"/>
      <c r="Z86" s="544"/>
      <c r="AA86" s="544"/>
      <c r="AB86" s="544"/>
      <c r="AC86" s="544"/>
      <c r="AD86" s="544"/>
      <c r="AE86" s="572"/>
      <c r="AF86" s="572"/>
      <c r="AG86" s="572"/>
      <c r="AH86" s="572"/>
      <c r="AI86" s="572"/>
      <c r="AJ86" s="572"/>
      <c r="AK86" s="572"/>
      <c r="AL86" s="572"/>
      <c r="AM86" s="572"/>
      <c r="AN86" s="572"/>
      <c r="AO86" s="572"/>
      <c r="AP86" s="572"/>
      <c r="AQ86" s="572"/>
      <c r="AR86" s="572"/>
    </row>
    <row r="87" spans="2:44" ht="13.5" customHeight="1">
      <c r="C87" s="128"/>
      <c r="D87" s="544"/>
      <c r="E87" s="53">
        <v>2</v>
      </c>
      <c r="F87" s="133" t="s">
        <v>36</v>
      </c>
      <c r="G87" s="61"/>
      <c r="H87" s="61"/>
      <c r="I87" s="61"/>
      <c r="J87" s="61"/>
      <c r="K87" s="544"/>
      <c r="L87" s="61"/>
      <c r="M87" s="61"/>
      <c r="N87" s="61"/>
      <c r="O87" s="61"/>
      <c r="P87" s="134"/>
      <c r="Q87" s="132"/>
      <c r="R87" s="544"/>
      <c r="S87" s="544"/>
      <c r="T87" s="544"/>
      <c r="U87" s="544"/>
      <c r="V87" s="544"/>
      <c r="W87" s="544"/>
      <c r="X87" s="544"/>
      <c r="Y87" s="544"/>
      <c r="Z87" s="544"/>
      <c r="AA87" s="544"/>
      <c r="AB87" s="544"/>
      <c r="AC87" s="544"/>
      <c r="AD87" s="544"/>
      <c r="AE87" s="572"/>
      <c r="AF87" s="572"/>
      <c r="AG87" s="572"/>
      <c r="AH87" s="572"/>
      <c r="AI87" s="572"/>
      <c r="AJ87" s="572"/>
      <c r="AK87" s="572"/>
      <c r="AL87" s="572"/>
      <c r="AM87" s="572"/>
      <c r="AN87" s="572"/>
      <c r="AO87" s="572"/>
      <c r="AP87" s="572"/>
      <c r="AQ87" s="572"/>
      <c r="AR87" s="572"/>
    </row>
    <row r="88" spans="2:44" ht="13.5" customHeight="1">
      <c r="C88" s="128"/>
      <c r="D88" s="544"/>
      <c r="E88" s="53">
        <v>98</v>
      </c>
      <c r="F88" s="133" t="s">
        <v>437</v>
      </c>
      <c r="G88" s="61"/>
      <c r="H88" s="61"/>
      <c r="I88" s="61"/>
      <c r="J88" s="61"/>
      <c r="K88" s="544"/>
      <c r="L88" s="61"/>
      <c r="M88" s="61"/>
      <c r="N88" s="572"/>
      <c r="O88" s="54"/>
      <c r="P88" s="571"/>
      <c r="Q88" s="9"/>
      <c r="R88" s="544"/>
      <c r="S88" s="544"/>
      <c r="T88" s="544"/>
      <c r="U88" s="544"/>
      <c r="V88" s="544"/>
      <c r="W88" s="544"/>
      <c r="X88" s="544"/>
      <c r="Y88" s="544"/>
      <c r="Z88" s="544"/>
      <c r="AA88" s="544"/>
      <c r="AB88" s="544"/>
      <c r="AC88" s="544"/>
      <c r="AD88" s="544"/>
      <c r="AE88" s="572"/>
      <c r="AF88" s="572"/>
      <c r="AG88" s="572"/>
      <c r="AH88" s="572"/>
      <c r="AI88" s="572"/>
      <c r="AJ88" s="572"/>
      <c r="AK88" s="572"/>
      <c r="AL88" s="572"/>
      <c r="AM88" s="572"/>
      <c r="AN88" s="572"/>
      <c r="AO88" s="572"/>
      <c r="AP88" s="572"/>
      <c r="AQ88" s="572"/>
      <c r="AR88" s="572"/>
    </row>
    <row r="89" spans="2:44" ht="13.5" customHeight="1">
      <c r="C89" s="141"/>
      <c r="D89" s="53" t="s">
        <v>127</v>
      </c>
      <c r="E89" s="133" t="s">
        <v>566</v>
      </c>
      <c r="F89" s="61"/>
      <c r="G89" s="54"/>
      <c r="H89" s="54"/>
      <c r="I89" s="572"/>
      <c r="J89" s="572"/>
      <c r="K89" s="572"/>
      <c r="L89" s="572"/>
      <c r="M89" s="572"/>
      <c r="N89" s="6"/>
      <c r="O89" s="572"/>
      <c r="P89" s="572"/>
      <c r="Q89" s="572"/>
      <c r="R89" s="572"/>
      <c r="S89" s="572"/>
      <c r="T89" s="572"/>
      <c r="U89" s="572"/>
      <c r="V89" s="572"/>
      <c r="W89" s="572"/>
      <c r="X89" s="572"/>
      <c r="Y89" s="544"/>
      <c r="Z89" s="544"/>
      <c r="AA89" s="544"/>
      <c r="AB89" s="544"/>
      <c r="AC89" s="544"/>
      <c r="AD89" s="544"/>
      <c r="AE89" s="572"/>
      <c r="AF89" s="572"/>
      <c r="AG89" s="572"/>
      <c r="AH89" s="572"/>
      <c r="AI89" s="572"/>
      <c r="AJ89" s="572"/>
      <c r="AK89" s="572"/>
      <c r="AL89" s="572"/>
      <c r="AM89" s="572"/>
      <c r="AN89" s="572"/>
      <c r="AO89" s="572"/>
      <c r="AP89" s="572"/>
      <c r="AQ89" s="572"/>
      <c r="AR89" s="572"/>
    </row>
    <row r="90" spans="2:44" ht="13.5" customHeight="1">
      <c r="C90" s="128"/>
      <c r="D90" s="544"/>
      <c r="E90" s="53">
        <v>1</v>
      </c>
      <c r="F90" s="133" t="s">
        <v>35</v>
      </c>
      <c r="G90" s="61"/>
      <c r="H90" s="61"/>
      <c r="I90" s="61"/>
      <c r="J90" s="61"/>
      <c r="K90" s="544"/>
      <c r="L90" s="61"/>
      <c r="M90" s="61"/>
      <c r="N90" s="54"/>
      <c r="O90" s="54"/>
      <c r="P90" s="572"/>
      <c r="Q90" s="561"/>
      <c r="R90" s="544"/>
      <c r="S90" s="544"/>
      <c r="T90" s="544"/>
      <c r="U90" s="544"/>
      <c r="V90" s="544"/>
      <c r="W90" s="544"/>
      <c r="X90" s="544"/>
      <c r="Y90" s="544"/>
      <c r="Z90" s="544"/>
      <c r="AA90" s="544"/>
      <c r="AB90" s="544"/>
      <c r="AC90" s="544"/>
      <c r="AD90" s="544"/>
      <c r="AE90" s="572"/>
      <c r="AF90" s="572"/>
      <c r="AG90" s="572"/>
      <c r="AH90" s="572"/>
      <c r="AI90" s="572"/>
      <c r="AJ90" s="572"/>
      <c r="AK90" s="572"/>
      <c r="AL90" s="572"/>
      <c r="AM90" s="572"/>
      <c r="AN90" s="572"/>
      <c r="AO90" s="572"/>
      <c r="AP90" s="572"/>
      <c r="AQ90" s="572"/>
      <c r="AR90" s="572"/>
    </row>
    <row r="91" spans="2:44" ht="13.5" customHeight="1">
      <c r="C91" s="128"/>
      <c r="D91" s="544"/>
      <c r="E91" s="53">
        <v>2</v>
      </c>
      <c r="F91" s="133" t="s">
        <v>36</v>
      </c>
      <c r="G91" s="61"/>
      <c r="H91" s="61"/>
      <c r="I91" s="61"/>
      <c r="J91" s="61"/>
      <c r="K91" s="544"/>
      <c r="L91" s="61"/>
      <c r="M91" s="61"/>
      <c r="N91" s="61"/>
      <c r="O91" s="61"/>
      <c r="P91" s="134"/>
      <c r="Q91" s="132"/>
      <c r="R91" s="544"/>
      <c r="S91" s="544"/>
      <c r="T91" s="544"/>
      <c r="U91" s="544"/>
      <c r="V91" s="544"/>
      <c r="W91" s="544"/>
      <c r="X91" s="544"/>
      <c r="Y91" s="544"/>
      <c r="Z91" s="544"/>
      <c r="AA91" s="544"/>
      <c r="AB91" s="544"/>
      <c r="AC91" s="544"/>
      <c r="AD91" s="544"/>
      <c r="AE91" s="572"/>
      <c r="AF91" s="572"/>
      <c r="AG91" s="572"/>
      <c r="AH91" s="572"/>
      <c r="AI91" s="572"/>
      <c r="AJ91" s="572"/>
      <c r="AK91" s="572"/>
      <c r="AL91" s="572"/>
      <c r="AM91" s="572"/>
      <c r="AN91" s="572"/>
      <c r="AO91" s="572"/>
      <c r="AP91" s="572"/>
      <c r="AQ91" s="572"/>
      <c r="AR91" s="572"/>
    </row>
    <row r="92" spans="2:44" ht="13.5" customHeight="1">
      <c r="C92" s="128"/>
      <c r="D92" s="544"/>
      <c r="E92" s="53">
        <v>98</v>
      </c>
      <c r="F92" s="133" t="s">
        <v>437</v>
      </c>
      <c r="G92" s="61"/>
      <c r="H92" s="61"/>
      <c r="I92" s="61"/>
      <c r="J92" s="61"/>
      <c r="K92" s="544"/>
      <c r="L92" s="61"/>
      <c r="M92" s="61"/>
      <c r="N92" s="572"/>
      <c r="O92" s="54"/>
      <c r="P92" s="571"/>
      <c r="Q92" s="9"/>
      <c r="R92" s="544"/>
      <c r="S92" s="544"/>
      <c r="T92" s="544"/>
      <c r="U92" s="544"/>
      <c r="V92" s="544"/>
      <c r="W92" s="544"/>
      <c r="X92" s="544"/>
      <c r="Y92" s="544"/>
      <c r="Z92" s="544"/>
      <c r="AA92" s="544"/>
      <c r="AB92" s="544"/>
      <c r="AC92" s="544"/>
      <c r="AD92" s="544"/>
      <c r="AE92" s="572"/>
      <c r="AF92" s="572"/>
      <c r="AG92" s="572"/>
      <c r="AH92" s="572"/>
      <c r="AI92" s="572"/>
      <c r="AJ92" s="572"/>
      <c r="AK92" s="572"/>
      <c r="AL92" s="572"/>
      <c r="AM92" s="572"/>
      <c r="AN92" s="572"/>
      <c r="AO92" s="572"/>
      <c r="AP92" s="572"/>
      <c r="AQ92" s="572"/>
      <c r="AR92" s="572"/>
    </row>
    <row r="93" spans="2:44" ht="13.5" customHeight="1">
      <c r="C93" s="141"/>
      <c r="D93" s="53" t="s">
        <v>129</v>
      </c>
      <c r="E93" s="133" t="s">
        <v>567</v>
      </c>
      <c r="F93" s="61"/>
      <c r="G93" s="54"/>
      <c r="H93" s="54"/>
      <c r="I93" s="572"/>
      <c r="J93" s="572"/>
      <c r="K93" s="572"/>
      <c r="L93" s="572"/>
      <c r="M93" s="61"/>
      <c r="N93" s="6"/>
      <c r="O93" s="572"/>
      <c r="P93" s="572"/>
      <c r="Q93" s="572"/>
      <c r="R93" s="572"/>
      <c r="S93" s="572"/>
      <c r="T93" s="572"/>
      <c r="U93" s="572"/>
      <c r="V93" s="572"/>
      <c r="W93" s="572"/>
      <c r="X93" s="572"/>
      <c r="Y93" s="544"/>
      <c r="Z93" s="544"/>
      <c r="AA93" s="544"/>
      <c r="AB93" s="544"/>
      <c r="AC93" s="544"/>
      <c r="AD93" s="544"/>
      <c r="AE93" s="572"/>
      <c r="AF93" s="572"/>
      <c r="AG93" s="572"/>
      <c r="AH93" s="572"/>
      <c r="AI93" s="572"/>
      <c r="AJ93" s="572"/>
      <c r="AK93" s="572"/>
      <c r="AL93" s="572"/>
      <c r="AM93" s="572"/>
      <c r="AN93" s="572"/>
      <c r="AO93" s="572"/>
      <c r="AP93" s="572"/>
      <c r="AQ93" s="572"/>
      <c r="AR93" s="572"/>
    </row>
    <row r="94" spans="2:44" ht="13.5" customHeight="1">
      <c r="C94" s="128"/>
      <c r="D94" s="544"/>
      <c r="E94" s="53">
        <v>1</v>
      </c>
      <c r="F94" s="133" t="s">
        <v>35</v>
      </c>
      <c r="G94" s="61"/>
      <c r="H94" s="61"/>
      <c r="I94" s="61"/>
      <c r="J94" s="61"/>
      <c r="K94" s="544"/>
      <c r="L94" s="61"/>
      <c r="M94" s="61"/>
      <c r="N94" s="54"/>
      <c r="O94" s="54"/>
      <c r="P94" s="572"/>
      <c r="Q94" s="561"/>
      <c r="R94" s="544"/>
      <c r="S94" s="544"/>
      <c r="T94" s="544"/>
      <c r="U94" s="544"/>
      <c r="V94" s="544"/>
      <c r="W94" s="544"/>
      <c r="X94" s="544"/>
      <c r="Y94" s="544"/>
      <c r="Z94" s="544"/>
      <c r="AA94" s="544"/>
      <c r="AB94" s="544"/>
      <c r="AC94" s="544"/>
      <c r="AD94" s="544"/>
      <c r="AE94" s="572"/>
      <c r="AF94" s="572"/>
      <c r="AG94" s="572"/>
      <c r="AH94" s="572"/>
      <c r="AI94" s="572"/>
      <c r="AJ94" s="572"/>
      <c r="AK94" s="572"/>
      <c r="AL94" s="572"/>
      <c r="AM94" s="572"/>
      <c r="AN94" s="572"/>
      <c r="AO94" s="572"/>
      <c r="AP94" s="572"/>
      <c r="AQ94" s="572"/>
      <c r="AR94" s="572"/>
    </row>
    <row r="95" spans="2:44" ht="13.5" customHeight="1">
      <c r="C95" s="128"/>
      <c r="D95" s="544"/>
      <c r="E95" s="53">
        <v>2</v>
      </c>
      <c r="F95" s="133" t="s">
        <v>36</v>
      </c>
      <c r="G95" s="61"/>
      <c r="H95" s="61"/>
      <c r="I95" s="61"/>
      <c r="J95" s="61"/>
      <c r="K95" s="544"/>
      <c r="L95" s="61"/>
      <c r="M95" s="61"/>
      <c r="N95" s="61"/>
      <c r="O95" s="61"/>
      <c r="P95" s="134"/>
      <c r="Q95" s="132"/>
      <c r="R95" s="544"/>
      <c r="S95" s="544"/>
      <c r="T95" s="544"/>
      <c r="U95" s="544"/>
      <c r="V95" s="544"/>
      <c r="W95" s="544"/>
      <c r="X95" s="544"/>
      <c r="Y95" s="544"/>
      <c r="Z95" s="544"/>
      <c r="AA95" s="544"/>
      <c r="AB95" s="544"/>
      <c r="AC95" s="544"/>
      <c r="AD95" s="544"/>
      <c r="AE95" s="572"/>
      <c r="AF95" s="572"/>
      <c r="AG95" s="572"/>
      <c r="AH95" s="572"/>
      <c r="AI95" s="572"/>
      <c r="AJ95" s="572"/>
      <c r="AK95" s="572"/>
      <c r="AL95" s="572"/>
      <c r="AM95" s="572"/>
      <c r="AN95" s="572"/>
      <c r="AO95" s="572"/>
      <c r="AP95" s="572"/>
      <c r="AQ95" s="572"/>
      <c r="AR95" s="572"/>
    </row>
    <row r="96" spans="2:44" ht="13.5" customHeight="1">
      <c r="C96" s="128"/>
      <c r="D96" s="544"/>
      <c r="E96" s="53">
        <v>98</v>
      </c>
      <c r="F96" s="133" t="s">
        <v>437</v>
      </c>
      <c r="G96" s="61"/>
      <c r="H96" s="61"/>
      <c r="I96" s="61"/>
      <c r="J96" s="61"/>
      <c r="K96" s="544"/>
      <c r="L96" s="61"/>
      <c r="M96" s="61"/>
      <c r="N96" s="572"/>
      <c r="O96" s="54"/>
      <c r="P96" s="571"/>
      <c r="Q96" s="9"/>
      <c r="R96" s="544"/>
      <c r="S96" s="544"/>
      <c r="T96" s="544"/>
      <c r="U96" s="544"/>
      <c r="V96" s="544"/>
      <c r="W96" s="544"/>
      <c r="X96" s="544"/>
      <c r="Y96" s="544"/>
      <c r="Z96" s="544"/>
      <c r="AA96" s="544"/>
      <c r="AB96" s="544"/>
      <c r="AC96" s="544"/>
      <c r="AD96" s="544"/>
      <c r="AE96" s="572"/>
      <c r="AF96" s="572"/>
      <c r="AG96" s="572"/>
      <c r="AH96" s="572"/>
      <c r="AI96" s="572"/>
      <c r="AJ96" s="572"/>
      <c r="AK96" s="572"/>
      <c r="AL96" s="572"/>
      <c r="AM96" s="572"/>
      <c r="AN96" s="572"/>
      <c r="AO96" s="572"/>
      <c r="AP96" s="572"/>
      <c r="AQ96" s="572"/>
      <c r="AR96" s="572"/>
    </row>
    <row r="97" spans="1:44" ht="13.5" customHeight="1">
      <c r="C97" s="128"/>
      <c r="D97" s="548"/>
      <c r="E97" s="53"/>
      <c r="F97" s="133"/>
      <c r="G97" s="61"/>
      <c r="H97" s="61"/>
      <c r="I97" s="61"/>
      <c r="J97" s="61"/>
      <c r="K97" s="544"/>
      <c r="L97" s="61"/>
      <c r="M97" s="61"/>
      <c r="N97" s="572"/>
      <c r="O97" s="54"/>
      <c r="P97" s="571"/>
      <c r="Q97" s="9"/>
      <c r="R97" s="544"/>
      <c r="S97" s="544"/>
      <c r="T97" s="544"/>
      <c r="U97" s="544"/>
      <c r="V97" s="544"/>
      <c r="W97" s="544"/>
      <c r="X97" s="544"/>
      <c r="Y97" s="544"/>
      <c r="Z97" s="544"/>
      <c r="AA97" s="544"/>
      <c r="AB97" s="544"/>
      <c r="AC97" s="544"/>
      <c r="AD97" s="544"/>
      <c r="AE97" s="572"/>
      <c r="AF97" s="572"/>
      <c r="AG97" s="572"/>
      <c r="AH97" s="572"/>
      <c r="AI97" s="572"/>
      <c r="AJ97" s="572"/>
      <c r="AK97" s="572"/>
      <c r="AL97" s="572"/>
      <c r="AM97" s="572"/>
      <c r="AN97" s="572"/>
      <c r="AO97" s="572"/>
      <c r="AP97" s="572"/>
      <c r="AQ97" s="572"/>
      <c r="AR97" s="572"/>
    </row>
    <row r="98" spans="1:44" ht="13.5" customHeight="1">
      <c r="A98" s="8"/>
      <c r="B98" s="507"/>
      <c r="D98" s="53" t="s">
        <v>144</v>
      </c>
      <c r="E98" s="133" t="s">
        <v>568</v>
      </c>
      <c r="F98" s="61"/>
      <c r="G98" s="54"/>
      <c r="H98" s="54"/>
      <c r="I98" s="572"/>
      <c r="J98" s="572"/>
      <c r="K98" s="572"/>
      <c r="L98" s="572"/>
      <c r="M98" s="61"/>
      <c r="N98" s="61"/>
      <c r="O98" s="61"/>
      <c r="P98" s="61"/>
      <c r="Q98" s="61"/>
      <c r="R98" s="61"/>
      <c r="S98" s="61"/>
      <c r="T98" s="61"/>
      <c r="U98" s="61"/>
      <c r="V98" s="61"/>
      <c r="W98" s="61"/>
      <c r="X98" s="61"/>
      <c r="Y98" s="544"/>
      <c r="Z98" s="544"/>
      <c r="AA98" s="544"/>
      <c r="AB98" s="544"/>
      <c r="AC98" s="544"/>
      <c r="AD98" s="544"/>
      <c r="AE98" s="572"/>
      <c r="AF98" s="572"/>
      <c r="AG98" s="572"/>
      <c r="AH98" s="572"/>
      <c r="AI98" s="572"/>
      <c r="AJ98" s="572"/>
      <c r="AK98" s="572"/>
      <c r="AL98" s="572"/>
      <c r="AM98" s="572"/>
      <c r="AN98" s="572"/>
      <c r="AO98" s="572"/>
      <c r="AP98" s="572"/>
      <c r="AQ98" s="572"/>
      <c r="AR98" s="572"/>
    </row>
    <row r="99" spans="1:44" ht="13.5" customHeight="1">
      <c r="A99" s="8"/>
      <c r="C99" s="141"/>
      <c r="D99" s="53"/>
      <c r="E99" s="278">
        <v>1</v>
      </c>
      <c r="F99" s="161" t="s">
        <v>35</v>
      </c>
      <c r="G99" s="61"/>
      <c r="H99" s="54"/>
      <c r="I99" s="572"/>
      <c r="J99" s="572"/>
      <c r="K99" s="572"/>
      <c r="L99" s="572"/>
      <c r="M99" s="61"/>
      <c r="N99" s="61"/>
      <c r="O99" s="61"/>
      <c r="P99" s="61"/>
      <c r="Q99" s="61"/>
      <c r="R99" s="61"/>
      <c r="S99" s="61"/>
      <c r="T99" s="61"/>
      <c r="U99" s="61"/>
      <c r="V99" s="61"/>
      <c r="W99" s="61"/>
      <c r="X99" s="61"/>
      <c r="Y99" s="544"/>
      <c r="Z99" s="544"/>
      <c r="AA99" s="544"/>
      <c r="AB99" s="544"/>
      <c r="AC99" s="544"/>
      <c r="AD99" s="544"/>
      <c r="AE99" s="572"/>
      <c r="AF99" s="572"/>
      <c r="AG99" s="572"/>
      <c r="AH99" s="572"/>
      <c r="AI99" s="572"/>
      <c r="AJ99" s="572"/>
      <c r="AK99" s="572"/>
      <c r="AL99" s="572"/>
      <c r="AM99" s="572"/>
      <c r="AN99" s="572"/>
      <c r="AO99" s="572"/>
      <c r="AP99" s="572"/>
      <c r="AQ99" s="572"/>
      <c r="AR99" s="572"/>
    </row>
    <row r="100" spans="1:44" ht="13.5" customHeight="1">
      <c r="A100" s="8"/>
      <c r="C100" s="141"/>
      <c r="D100" s="53"/>
      <c r="E100" s="278">
        <v>2</v>
      </c>
      <c r="F100" s="161" t="s">
        <v>36</v>
      </c>
      <c r="G100" s="61"/>
      <c r="H100" s="54"/>
      <c r="I100" s="572"/>
      <c r="J100" s="572"/>
      <c r="K100" s="572"/>
      <c r="L100" s="572"/>
      <c r="M100" s="61"/>
      <c r="N100" s="61"/>
      <c r="O100" s="61"/>
      <c r="P100" s="61"/>
      <c r="Q100" s="61"/>
      <c r="R100" s="61"/>
      <c r="S100" s="61"/>
      <c r="T100" s="61"/>
      <c r="U100" s="61"/>
      <c r="V100" s="61"/>
      <c r="W100" s="61"/>
      <c r="X100" s="61"/>
      <c r="Y100" s="544"/>
      <c r="Z100" s="544"/>
      <c r="AA100" s="544"/>
      <c r="AB100" s="544"/>
      <c r="AC100" s="544"/>
      <c r="AD100" s="544"/>
      <c r="AE100" s="572"/>
      <c r="AF100" s="572"/>
      <c r="AG100" s="572"/>
      <c r="AH100" s="572"/>
      <c r="AI100" s="572"/>
      <c r="AJ100" s="572"/>
      <c r="AK100" s="572"/>
      <c r="AL100" s="572"/>
      <c r="AM100" s="572"/>
      <c r="AN100" s="572"/>
      <c r="AO100" s="572"/>
      <c r="AP100" s="572"/>
      <c r="AQ100" s="572"/>
      <c r="AR100" s="572"/>
    </row>
    <row r="101" spans="1:44" ht="13.5" customHeight="1">
      <c r="A101" s="8"/>
      <c r="C101" s="141"/>
      <c r="D101" s="53"/>
      <c r="E101" s="278">
        <v>98</v>
      </c>
      <c r="F101" s="161" t="s">
        <v>437</v>
      </c>
      <c r="G101" s="61"/>
      <c r="H101" s="54"/>
      <c r="I101" s="572"/>
      <c r="J101" s="572"/>
      <c r="K101" s="572"/>
      <c r="L101" s="572"/>
      <c r="M101" s="61"/>
      <c r="N101" s="61"/>
      <c r="O101" s="61"/>
      <c r="P101" s="61"/>
      <c r="Q101" s="61"/>
      <c r="R101" s="61"/>
      <c r="S101" s="61"/>
      <c r="T101" s="61"/>
      <c r="U101" s="61"/>
      <c r="V101" s="61"/>
      <c r="W101" s="61"/>
      <c r="X101" s="61"/>
      <c r="Y101" s="544"/>
      <c r="Z101" s="544"/>
      <c r="AA101" s="544"/>
      <c r="AB101" s="544"/>
      <c r="AC101" s="544"/>
      <c r="AD101" s="544"/>
      <c r="AE101" s="572"/>
      <c r="AF101" s="572"/>
      <c r="AG101" s="572"/>
      <c r="AH101" s="572"/>
      <c r="AI101" s="572"/>
      <c r="AJ101" s="572"/>
      <c r="AK101" s="572"/>
      <c r="AL101" s="572"/>
      <c r="AM101" s="572"/>
      <c r="AN101" s="572"/>
      <c r="AO101" s="572"/>
      <c r="AP101" s="572"/>
      <c r="AQ101" s="572"/>
      <c r="AR101" s="572"/>
    </row>
    <row r="102" spans="1:44" ht="13.5" customHeight="1">
      <c r="A102" s="8"/>
      <c r="C102" s="141"/>
      <c r="D102" s="53"/>
      <c r="E102" s="133"/>
      <c r="F102" s="61"/>
      <c r="G102" s="54"/>
      <c r="H102" s="54"/>
      <c r="I102" s="572"/>
      <c r="J102" s="572"/>
      <c r="K102" s="572"/>
      <c r="L102" s="572"/>
      <c r="M102" s="61"/>
      <c r="N102" s="61"/>
      <c r="O102" s="61"/>
      <c r="P102" s="61"/>
      <c r="Q102" s="61"/>
      <c r="R102" s="61"/>
      <c r="S102" s="61"/>
      <c r="T102" s="61"/>
      <c r="U102" s="61"/>
      <c r="V102" s="61"/>
      <c r="W102" s="61"/>
      <c r="X102" s="61"/>
      <c r="Y102" s="544"/>
      <c r="Z102" s="544"/>
      <c r="AA102" s="544"/>
      <c r="AB102" s="544"/>
      <c r="AC102" s="544"/>
      <c r="AD102" s="544"/>
      <c r="AE102" s="572"/>
      <c r="AF102" s="572"/>
      <c r="AG102" s="572"/>
      <c r="AH102" s="572"/>
      <c r="AI102" s="572"/>
      <c r="AJ102" s="572"/>
      <c r="AK102" s="572"/>
      <c r="AL102" s="572"/>
      <c r="AM102" s="572"/>
      <c r="AN102" s="572"/>
      <c r="AO102" s="572"/>
      <c r="AP102" s="572"/>
      <c r="AQ102" s="572"/>
      <c r="AR102" s="572"/>
    </row>
    <row r="103" spans="1:44" ht="13.5" customHeight="1">
      <c r="C103" s="141"/>
      <c r="D103" s="61"/>
      <c r="E103" s="574" t="s">
        <v>569</v>
      </c>
      <c r="F103" s="574"/>
      <c r="G103" s="574"/>
      <c r="H103" s="574"/>
      <c r="I103" s="574"/>
      <c r="J103" s="574"/>
      <c r="K103" s="574"/>
      <c r="L103" s="574"/>
      <c r="M103" s="574"/>
      <c r="N103" s="574"/>
      <c r="O103" s="574"/>
      <c r="P103" s="574"/>
      <c r="Q103" s="574"/>
      <c r="R103" s="574"/>
      <c r="S103" s="574"/>
      <c r="T103" s="574"/>
      <c r="U103" s="61"/>
      <c r="V103" s="61"/>
      <c r="W103" s="572"/>
      <c r="X103" s="572"/>
      <c r="Y103" s="544"/>
      <c r="Z103" s="544"/>
      <c r="AA103" s="544"/>
      <c r="AB103" s="544"/>
      <c r="AC103" s="544"/>
      <c r="AD103" s="544"/>
      <c r="AE103" s="572"/>
      <c r="AF103" s="572"/>
      <c r="AG103" s="572"/>
      <c r="AH103" s="572"/>
      <c r="AI103" s="572"/>
      <c r="AJ103" s="572"/>
      <c r="AK103" s="572"/>
      <c r="AL103" s="572"/>
      <c r="AM103" s="572"/>
      <c r="AN103" s="572"/>
      <c r="AO103" s="572"/>
      <c r="AP103" s="572"/>
      <c r="AQ103" s="572"/>
      <c r="AR103" s="572"/>
    </row>
    <row r="104" spans="1:44" ht="13.5" customHeight="1">
      <c r="C104" s="141"/>
      <c r="D104" s="53"/>
      <c r="E104" s="574"/>
      <c r="F104" s="574"/>
      <c r="G104" s="574"/>
      <c r="H104" s="574"/>
      <c r="I104" s="574"/>
      <c r="J104" s="574"/>
      <c r="K104" s="574"/>
      <c r="L104" s="574"/>
      <c r="M104" s="574"/>
      <c r="N104" s="574"/>
      <c r="O104" s="574"/>
      <c r="P104" s="574"/>
      <c r="Q104" s="574"/>
      <c r="R104" s="574"/>
      <c r="S104" s="574"/>
      <c r="T104" s="574"/>
      <c r="U104" s="61"/>
      <c r="V104" s="61"/>
      <c r="W104" s="572"/>
      <c r="X104" s="572"/>
      <c r="Y104" s="544"/>
      <c r="Z104" s="544"/>
      <c r="AA104" s="544"/>
      <c r="AB104" s="544"/>
      <c r="AC104" s="544"/>
      <c r="AD104" s="544"/>
      <c r="AE104" s="572"/>
      <c r="AF104" s="572"/>
      <c r="AG104" s="572"/>
      <c r="AH104" s="572"/>
      <c r="AI104" s="572"/>
      <c r="AJ104" s="572"/>
      <c r="AK104" s="572"/>
      <c r="AL104" s="572"/>
      <c r="AM104" s="572"/>
      <c r="AN104" s="572"/>
      <c r="AO104" s="572"/>
      <c r="AP104" s="572"/>
      <c r="AQ104" s="572"/>
      <c r="AR104" s="572"/>
    </row>
    <row r="105" spans="1:44" ht="13.5" customHeight="1">
      <c r="C105" s="141"/>
      <c r="D105" s="53"/>
      <c r="E105" s="142" t="str">
        <f>"CATI: SI EN TODOS LOS CASOS LA RESPUESTA ES NO PASA A "&amp;C107&amp;"0 CASO CONTRARIO PASAR A "&amp;C126</f>
        <v>CATI: SI EN TODOS LOS CASOS LA RESPUESTA ES NO PASA A 8.10 CASO CONTRARIO PASAR A 8.11</v>
      </c>
      <c r="F105" s="142"/>
      <c r="G105" s="142"/>
      <c r="H105" s="142"/>
      <c r="I105" s="86"/>
      <c r="J105" s="143"/>
      <c r="K105" s="144"/>
      <c r="L105" s="145"/>
      <c r="M105" s="86"/>
      <c r="N105" s="86"/>
      <c r="O105" s="86"/>
      <c r="P105" s="86"/>
      <c r="Q105" s="86"/>
      <c r="R105" s="86"/>
      <c r="S105" s="86"/>
      <c r="T105" s="86"/>
      <c r="U105" s="572"/>
      <c r="V105" s="572"/>
      <c r="W105" s="572"/>
      <c r="X105" s="572"/>
      <c r="Y105" s="544"/>
      <c r="Z105" s="544"/>
      <c r="AA105" s="544"/>
      <c r="AB105" s="544"/>
      <c r="AC105" s="544"/>
      <c r="AD105" s="544"/>
      <c r="AE105" s="572"/>
      <c r="AF105" s="572"/>
      <c r="AG105" s="572"/>
      <c r="AH105" s="572"/>
      <c r="AI105" s="572"/>
      <c r="AJ105" s="572"/>
      <c r="AK105" s="572"/>
      <c r="AL105" s="572"/>
      <c r="AM105" s="572"/>
      <c r="AN105" s="572"/>
      <c r="AO105" s="572"/>
      <c r="AP105" s="572"/>
      <c r="AQ105" s="572"/>
      <c r="AR105" s="572"/>
    </row>
    <row r="106" spans="1:44" ht="13.5" customHeight="1">
      <c r="C106" s="141"/>
      <c r="D106" s="53"/>
      <c r="E106" s="53"/>
      <c r="F106" s="53"/>
      <c r="G106" s="53"/>
      <c r="H106" s="53"/>
      <c r="I106" s="53"/>
      <c r="J106" s="53"/>
      <c r="K106" s="53"/>
      <c r="L106" s="53"/>
      <c r="M106" s="53"/>
      <c r="N106" s="53"/>
      <c r="O106" s="53"/>
      <c r="P106" s="53"/>
      <c r="Q106" s="572"/>
      <c r="R106" s="572"/>
      <c r="S106" s="572"/>
      <c r="T106" s="572"/>
      <c r="U106" s="572"/>
      <c r="V106" s="572"/>
      <c r="W106" s="572"/>
      <c r="X106" s="572"/>
      <c r="Y106" s="544"/>
      <c r="Z106" s="544"/>
      <c r="AA106" s="544"/>
      <c r="AB106" s="544"/>
      <c r="AC106" s="544"/>
      <c r="AD106" s="544"/>
      <c r="AE106" s="572"/>
      <c r="AF106" s="572"/>
      <c r="AG106" s="572"/>
      <c r="AH106" s="572"/>
      <c r="AI106" s="572"/>
      <c r="AJ106" s="572"/>
      <c r="AK106" s="572"/>
      <c r="AL106" s="572"/>
      <c r="AM106" s="572"/>
      <c r="AN106" s="572"/>
      <c r="AO106" s="572"/>
      <c r="AP106" s="572"/>
      <c r="AQ106" s="572"/>
      <c r="AR106" s="572"/>
    </row>
    <row r="107" spans="1:44" ht="13.5" customHeight="1">
      <c r="C107" s="128">
        <f>C72+0.01</f>
        <v>8.0999999999999979</v>
      </c>
      <c r="D107" s="563" t="s">
        <v>570</v>
      </c>
      <c r="F107" s="572"/>
      <c r="G107" s="571"/>
      <c r="H107" s="16"/>
      <c r="I107" s="572"/>
      <c r="J107" s="572"/>
      <c r="K107" s="572"/>
      <c r="L107" s="12"/>
      <c r="M107" s="572"/>
      <c r="N107" s="572"/>
      <c r="O107" s="572"/>
      <c r="P107" s="572"/>
      <c r="Q107" s="572"/>
      <c r="R107" s="572"/>
      <c r="S107" s="572"/>
      <c r="T107" s="572"/>
      <c r="U107" s="572"/>
      <c r="V107" s="572"/>
      <c r="W107" s="572"/>
      <c r="X107" s="572"/>
      <c r="Y107" s="572"/>
      <c r="Z107" s="572"/>
      <c r="AA107" s="572"/>
      <c r="AB107" s="572"/>
      <c r="AC107" s="572"/>
      <c r="AD107" s="572"/>
      <c r="AE107" s="572"/>
      <c r="AF107" s="572"/>
      <c r="AG107" s="572"/>
      <c r="AH107" s="572"/>
      <c r="AI107" s="572"/>
      <c r="AJ107" s="572"/>
      <c r="AK107" s="572"/>
      <c r="AL107" s="572"/>
      <c r="AM107" s="572"/>
      <c r="AN107" s="572"/>
      <c r="AO107" s="572"/>
      <c r="AP107" s="572"/>
      <c r="AQ107" s="572"/>
    </row>
    <row r="108" spans="1:44" ht="13.5" customHeight="1">
      <c r="D108" s="572"/>
      <c r="E108" s="6">
        <v>1</v>
      </c>
      <c r="F108" s="563" t="s">
        <v>543</v>
      </c>
      <c r="G108" s="572"/>
      <c r="H108" s="572"/>
      <c r="I108" s="572"/>
      <c r="J108" s="572"/>
      <c r="K108" s="572"/>
      <c r="L108" s="572"/>
      <c r="M108" s="572"/>
      <c r="N108" s="572"/>
      <c r="O108" s="572"/>
      <c r="P108" s="572"/>
      <c r="Q108" s="572"/>
      <c r="R108" s="572"/>
      <c r="S108" s="6"/>
      <c r="T108" s="572"/>
      <c r="U108" s="572"/>
      <c r="V108" s="572"/>
      <c r="W108" s="572"/>
      <c r="X108" s="572"/>
      <c r="Y108" s="572"/>
      <c r="Z108" s="572"/>
      <c r="AA108" s="572"/>
      <c r="AB108" s="572"/>
      <c r="AC108" s="572"/>
      <c r="AD108" s="572"/>
      <c r="AE108" s="572"/>
      <c r="AF108" s="572"/>
      <c r="AG108" s="572"/>
      <c r="AH108" s="572"/>
      <c r="AI108" s="572"/>
      <c r="AJ108" s="572"/>
      <c r="AK108" s="572"/>
      <c r="AL108" s="572"/>
      <c r="AM108" s="572"/>
      <c r="AN108" s="572"/>
      <c r="AO108" s="572"/>
      <c r="AP108" s="572"/>
      <c r="AQ108" s="572"/>
    </row>
    <row r="109" spans="1:44" ht="13.5" customHeight="1">
      <c r="D109" s="572"/>
      <c r="E109" s="6">
        <f>E108+1</f>
        <v>2</v>
      </c>
      <c r="F109" s="563" t="s">
        <v>571</v>
      </c>
      <c r="G109" s="572"/>
      <c r="H109" s="572"/>
      <c r="I109" s="572"/>
      <c r="J109" s="572"/>
      <c r="K109" s="572"/>
      <c r="L109" s="572"/>
      <c r="M109" s="572"/>
      <c r="N109" s="572"/>
      <c r="O109" s="572"/>
      <c r="P109" s="572"/>
      <c r="Q109" s="572"/>
      <c r="R109" s="572"/>
      <c r="S109" s="6"/>
      <c r="T109" s="572"/>
      <c r="U109" s="572"/>
      <c r="V109" s="572"/>
      <c r="W109" s="572"/>
      <c r="X109" s="572"/>
      <c r="Y109" s="572"/>
      <c r="Z109" s="572"/>
      <c r="AA109" s="572"/>
      <c r="AB109" s="572"/>
      <c r="AC109" s="572"/>
      <c r="AD109" s="572"/>
      <c r="AE109" s="572"/>
      <c r="AF109" s="572"/>
      <c r="AG109" s="572"/>
      <c r="AH109" s="572"/>
      <c r="AI109" s="572"/>
      <c r="AJ109" s="572"/>
      <c r="AK109" s="572"/>
      <c r="AL109" s="572"/>
      <c r="AM109" s="572"/>
      <c r="AN109" s="572"/>
      <c r="AO109" s="572"/>
      <c r="AP109" s="572"/>
      <c r="AQ109" s="572"/>
    </row>
    <row r="110" spans="1:44" ht="13.5" customHeight="1">
      <c r="D110" s="572"/>
      <c r="E110" s="6">
        <f t="shared" ref="E110:E121" si="1">E109+1</f>
        <v>3</v>
      </c>
      <c r="F110" s="563" t="s">
        <v>572</v>
      </c>
      <c r="G110" s="572"/>
      <c r="H110" s="572"/>
      <c r="I110" s="572"/>
      <c r="J110" s="572"/>
      <c r="K110" s="572"/>
      <c r="L110" s="572"/>
      <c r="M110" s="572"/>
      <c r="N110" s="572"/>
      <c r="O110" s="572"/>
      <c r="P110" s="572"/>
      <c r="Q110" s="572"/>
      <c r="R110" s="572"/>
      <c r="S110" s="6"/>
      <c r="T110" s="572"/>
      <c r="U110" s="572"/>
      <c r="V110" s="572"/>
      <c r="W110" s="572"/>
      <c r="X110" s="572"/>
      <c r="Y110" s="572"/>
      <c r="Z110" s="572"/>
      <c r="AA110" s="572"/>
      <c r="AB110" s="572"/>
      <c r="AC110" s="572"/>
      <c r="AD110" s="572"/>
      <c r="AE110" s="572"/>
      <c r="AF110" s="572"/>
      <c r="AG110" s="572"/>
      <c r="AH110" s="572"/>
      <c r="AI110" s="572"/>
      <c r="AJ110" s="572"/>
      <c r="AK110" s="572"/>
      <c r="AL110" s="572"/>
      <c r="AM110" s="572"/>
      <c r="AN110" s="572"/>
      <c r="AO110" s="572"/>
      <c r="AP110" s="572"/>
      <c r="AQ110" s="572"/>
    </row>
    <row r="111" spans="1:44" ht="13.5" customHeight="1">
      <c r="D111" s="572"/>
      <c r="E111" s="6">
        <f t="shared" si="1"/>
        <v>4</v>
      </c>
      <c r="F111" s="563" t="s">
        <v>573</v>
      </c>
      <c r="G111" s="572"/>
      <c r="H111" s="572"/>
      <c r="I111" s="572"/>
      <c r="J111" s="572"/>
      <c r="K111" s="572"/>
      <c r="L111" s="572"/>
      <c r="M111" s="572"/>
      <c r="N111" s="572"/>
      <c r="O111" s="572"/>
      <c r="P111" s="572"/>
      <c r="Q111" s="572"/>
      <c r="R111" s="572"/>
      <c r="S111" s="6"/>
      <c r="T111" s="572"/>
      <c r="U111" s="572"/>
      <c r="V111" s="572"/>
      <c r="W111" s="572"/>
      <c r="X111" s="572"/>
      <c r="Y111" s="572"/>
      <c r="Z111" s="572"/>
      <c r="AA111" s="572"/>
      <c r="AB111" s="572"/>
      <c r="AC111" s="572"/>
      <c r="AD111" s="572"/>
      <c r="AE111" s="572"/>
      <c r="AF111" s="572"/>
      <c r="AG111" s="572"/>
      <c r="AH111" s="572"/>
      <c r="AI111" s="572"/>
      <c r="AJ111" s="572"/>
      <c r="AK111" s="572"/>
      <c r="AL111" s="572"/>
      <c r="AM111" s="572"/>
      <c r="AN111" s="572"/>
      <c r="AO111" s="572"/>
      <c r="AP111" s="572"/>
      <c r="AQ111" s="572"/>
    </row>
    <row r="112" spans="1:44" ht="13.5" customHeight="1">
      <c r="D112" s="572"/>
      <c r="E112" s="6">
        <f t="shared" si="1"/>
        <v>5</v>
      </c>
      <c r="F112" s="563" t="s">
        <v>574</v>
      </c>
      <c r="G112" s="572"/>
      <c r="H112" s="572"/>
      <c r="I112" s="572"/>
      <c r="J112" s="572"/>
      <c r="K112" s="572"/>
      <c r="L112" s="572"/>
      <c r="M112" s="572"/>
      <c r="N112" s="572"/>
      <c r="O112" s="572"/>
      <c r="P112" s="572"/>
      <c r="Q112" s="572"/>
      <c r="R112" s="572"/>
      <c r="S112" s="6"/>
      <c r="T112" s="572"/>
      <c r="U112" s="572"/>
      <c r="V112" s="572"/>
      <c r="W112" s="572"/>
      <c r="X112" s="572"/>
      <c r="Y112" s="572"/>
      <c r="Z112" s="572"/>
      <c r="AA112" s="572"/>
      <c r="AB112" s="572"/>
      <c r="AC112" s="572"/>
      <c r="AD112" s="572"/>
      <c r="AE112" s="572"/>
      <c r="AF112" s="572"/>
      <c r="AG112" s="572"/>
      <c r="AH112" s="572"/>
      <c r="AI112" s="572"/>
      <c r="AJ112" s="572"/>
      <c r="AK112" s="572"/>
      <c r="AL112" s="572"/>
      <c r="AM112" s="572"/>
      <c r="AN112" s="572"/>
      <c r="AO112" s="572"/>
      <c r="AP112" s="572"/>
      <c r="AQ112" s="572"/>
    </row>
    <row r="113" spans="2:43" ht="13.5" customHeight="1">
      <c r="D113" s="572"/>
      <c r="E113" s="6">
        <f t="shared" si="1"/>
        <v>6</v>
      </c>
      <c r="F113" s="563" t="s">
        <v>575</v>
      </c>
      <c r="G113" s="572"/>
      <c r="H113" s="572"/>
      <c r="I113" s="572"/>
      <c r="J113" s="572"/>
      <c r="K113" s="572"/>
      <c r="L113" s="572"/>
      <c r="M113" s="572"/>
      <c r="N113" s="572"/>
      <c r="O113" s="572"/>
      <c r="P113" s="572"/>
      <c r="Q113" s="572"/>
      <c r="R113" s="572"/>
      <c r="S113" s="6"/>
      <c r="T113" s="572"/>
      <c r="U113" s="572"/>
      <c r="V113" s="572"/>
      <c r="W113" s="572"/>
      <c r="X113" s="572"/>
      <c r="Y113" s="572"/>
      <c r="Z113" s="572"/>
      <c r="AA113" s="572"/>
      <c r="AB113" s="572"/>
      <c r="AC113" s="572"/>
      <c r="AD113" s="572"/>
      <c r="AE113" s="572"/>
      <c r="AF113" s="572"/>
      <c r="AG113" s="572"/>
      <c r="AH113" s="572"/>
      <c r="AI113" s="572"/>
      <c r="AJ113" s="572"/>
      <c r="AK113" s="572"/>
      <c r="AL113" s="572"/>
      <c r="AM113" s="572"/>
      <c r="AN113" s="572"/>
      <c r="AO113" s="572"/>
      <c r="AP113" s="572"/>
      <c r="AQ113" s="572"/>
    </row>
    <row r="114" spans="2:43" ht="13.5" customHeight="1">
      <c r="D114" s="572"/>
      <c r="E114" s="6">
        <f t="shared" si="1"/>
        <v>7</v>
      </c>
      <c r="F114" s="563" t="s">
        <v>576</v>
      </c>
      <c r="G114" s="572"/>
      <c r="H114" s="572"/>
      <c r="I114" s="572"/>
      <c r="J114" s="572"/>
      <c r="K114" s="572"/>
      <c r="L114" s="572"/>
      <c r="M114" s="572"/>
      <c r="N114" s="572"/>
      <c r="O114" s="572"/>
      <c r="P114" s="572"/>
      <c r="Q114" s="572"/>
      <c r="R114" s="572"/>
      <c r="S114" s="6"/>
      <c r="T114" s="572"/>
      <c r="U114" s="572"/>
      <c r="V114" s="572"/>
      <c r="W114" s="572"/>
      <c r="X114" s="572"/>
      <c r="Y114" s="572"/>
      <c r="Z114" s="572"/>
      <c r="AA114" s="572"/>
      <c r="AB114" s="572"/>
      <c r="AC114" s="572"/>
      <c r="AD114" s="572"/>
      <c r="AE114" s="572"/>
      <c r="AF114" s="572"/>
      <c r="AG114" s="572"/>
      <c r="AH114" s="572"/>
      <c r="AI114" s="572"/>
      <c r="AJ114" s="572"/>
      <c r="AK114" s="572"/>
      <c r="AL114" s="572"/>
      <c r="AM114" s="572"/>
      <c r="AN114" s="572"/>
      <c r="AO114" s="572"/>
      <c r="AP114" s="572"/>
      <c r="AQ114" s="572"/>
    </row>
    <row r="115" spans="2:43" ht="13.5" customHeight="1">
      <c r="D115" s="572"/>
      <c r="E115" s="6">
        <f t="shared" si="1"/>
        <v>8</v>
      </c>
      <c r="F115" s="563" t="s">
        <v>577</v>
      </c>
      <c r="G115" s="572"/>
      <c r="H115" s="572"/>
      <c r="I115" s="572"/>
      <c r="J115" s="572"/>
      <c r="K115" s="572"/>
      <c r="L115" s="572"/>
      <c r="M115" s="572"/>
      <c r="N115" s="572"/>
      <c r="O115" s="572"/>
      <c r="P115" s="572"/>
      <c r="Q115" s="572"/>
      <c r="R115" s="572"/>
      <c r="S115" s="6"/>
      <c r="T115" s="572"/>
      <c r="U115" s="572"/>
      <c r="V115" s="572"/>
      <c r="W115" s="572"/>
      <c r="X115" s="572"/>
      <c r="Y115" s="572"/>
      <c r="Z115" s="572"/>
      <c r="AA115" s="572"/>
      <c r="AB115" s="572"/>
      <c r="AC115" s="572"/>
      <c r="AD115" s="572"/>
      <c r="AE115" s="572"/>
      <c r="AF115" s="572"/>
      <c r="AG115" s="572"/>
      <c r="AH115" s="572"/>
      <c r="AI115" s="572"/>
      <c r="AJ115" s="572"/>
      <c r="AK115" s="572"/>
      <c r="AL115" s="572"/>
      <c r="AM115" s="572"/>
      <c r="AN115" s="572"/>
      <c r="AO115" s="572"/>
      <c r="AP115" s="572"/>
      <c r="AQ115" s="572"/>
    </row>
    <row r="116" spans="2:43" ht="13.5" customHeight="1">
      <c r="D116" s="572"/>
      <c r="E116" s="6">
        <f t="shared" si="1"/>
        <v>9</v>
      </c>
      <c r="F116" s="563" t="s">
        <v>578</v>
      </c>
      <c r="G116" s="572"/>
      <c r="H116" s="572"/>
      <c r="I116" s="572"/>
      <c r="J116" s="572"/>
      <c r="K116" s="572"/>
      <c r="L116" s="572"/>
      <c r="M116" s="572"/>
      <c r="N116" s="572"/>
      <c r="O116" s="572"/>
      <c r="P116" s="572"/>
      <c r="Q116" s="572"/>
      <c r="R116" s="572"/>
      <c r="S116" s="6"/>
      <c r="T116" s="572"/>
      <c r="U116" s="572"/>
      <c r="V116" s="572"/>
      <c r="W116" s="572"/>
      <c r="X116" s="572"/>
      <c r="Y116" s="572"/>
      <c r="Z116" s="572"/>
      <c r="AA116" s="572"/>
      <c r="AB116" s="572"/>
      <c r="AC116" s="572"/>
      <c r="AD116" s="572"/>
      <c r="AE116" s="572"/>
      <c r="AF116" s="572"/>
      <c r="AG116" s="572"/>
      <c r="AH116" s="572"/>
      <c r="AI116" s="572"/>
      <c r="AJ116" s="572"/>
      <c r="AK116" s="572"/>
      <c r="AL116" s="572"/>
      <c r="AM116" s="572"/>
      <c r="AN116" s="572"/>
      <c r="AO116" s="572"/>
      <c r="AP116" s="572"/>
      <c r="AQ116" s="572"/>
    </row>
    <row r="117" spans="2:43" ht="13.5" customHeight="1">
      <c r="D117" s="572"/>
      <c r="E117" s="6">
        <f t="shared" si="1"/>
        <v>10</v>
      </c>
      <c r="F117" s="563" t="s">
        <v>579</v>
      </c>
      <c r="G117" s="572"/>
      <c r="H117" s="572"/>
      <c r="I117" s="572"/>
      <c r="J117" s="572"/>
      <c r="K117" s="572"/>
      <c r="L117" s="572"/>
      <c r="M117" s="572"/>
      <c r="N117" s="572"/>
      <c r="O117" s="572"/>
      <c r="P117" s="572"/>
      <c r="Q117" s="572"/>
      <c r="R117" s="572"/>
      <c r="S117" s="6"/>
      <c r="T117" s="572"/>
      <c r="U117" s="572"/>
      <c r="V117" s="572"/>
      <c r="W117" s="572"/>
      <c r="X117" s="572"/>
      <c r="Y117" s="572"/>
      <c r="Z117" s="572"/>
      <c r="AA117" s="572"/>
      <c r="AB117" s="572"/>
      <c r="AC117" s="572"/>
      <c r="AD117" s="572"/>
      <c r="AE117" s="572"/>
      <c r="AF117" s="572"/>
      <c r="AG117" s="572"/>
      <c r="AH117" s="572"/>
      <c r="AI117" s="572"/>
      <c r="AJ117" s="572"/>
      <c r="AK117" s="572"/>
      <c r="AL117" s="572"/>
      <c r="AM117" s="572"/>
      <c r="AN117" s="572"/>
      <c r="AO117" s="572"/>
      <c r="AP117" s="572"/>
      <c r="AQ117" s="572"/>
    </row>
    <row r="118" spans="2:43" ht="13.5" customHeight="1">
      <c r="D118" s="572"/>
      <c r="E118" s="6">
        <f t="shared" si="1"/>
        <v>11</v>
      </c>
      <c r="F118" s="563" t="s">
        <v>580</v>
      </c>
      <c r="G118" s="572"/>
      <c r="H118" s="572"/>
      <c r="I118" s="572"/>
      <c r="J118" s="572"/>
      <c r="K118" s="572"/>
      <c r="L118" s="572"/>
      <c r="M118" s="572"/>
      <c r="N118" s="572"/>
      <c r="O118" s="572"/>
      <c r="P118" s="572"/>
      <c r="Q118" s="572"/>
      <c r="R118" s="572"/>
      <c r="S118" s="6"/>
      <c r="T118" s="572"/>
      <c r="U118" s="572"/>
      <c r="V118" s="572"/>
      <c r="W118" s="572"/>
      <c r="X118" s="572"/>
      <c r="Y118" s="572"/>
      <c r="Z118" s="572"/>
      <c r="AA118" s="572"/>
      <c r="AB118" s="572"/>
      <c r="AC118" s="572"/>
      <c r="AD118" s="572"/>
      <c r="AE118" s="572"/>
      <c r="AF118" s="572"/>
      <c r="AG118" s="572"/>
      <c r="AH118" s="572"/>
      <c r="AI118" s="572"/>
      <c r="AJ118" s="572"/>
      <c r="AK118" s="572"/>
      <c r="AL118" s="572"/>
      <c r="AM118" s="572"/>
      <c r="AN118" s="572"/>
      <c r="AO118" s="572"/>
      <c r="AP118" s="572"/>
      <c r="AQ118" s="572"/>
    </row>
    <row r="119" spans="2:43" ht="13.5" customHeight="1">
      <c r="D119" s="572"/>
      <c r="E119" s="6">
        <f t="shared" si="1"/>
        <v>12</v>
      </c>
      <c r="F119" s="563" t="s">
        <v>581</v>
      </c>
      <c r="G119" s="572"/>
      <c r="H119" s="572"/>
      <c r="I119" s="572"/>
      <c r="J119" s="572"/>
      <c r="K119" s="572"/>
      <c r="L119" s="572"/>
      <c r="M119" s="572"/>
      <c r="N119" s="572"/>
      <c r="O119" s="572"/>
      <c r="P119" s="572"/>
      <c r="Q119" s="572"/>
      <c r="R119" s="572"/>
      <c r="S119" s="6"/>
      <c r="T119" s="572"/>
      <c r="U119" s="572"/>
      <c r="V119" s="572"/>
      <c r="W119" s="572"/>
      <c r="X119" s="572"/>
      <c r="Y119" s="572"/>
      <c r="Z119" s="572"/>
      <c r="AA119" s="572"/>
      <c r="AB119" s="572"/>
      <c r="AC119" s="572"/>
      <c r="AD119" s="572"/>
      <c r="AE119" s="572"/>
      <c r="AF119" s="572"/>
      <c r="AG119" s="572"/>
      <c r="AH119" s="572"/>
      <c r="AI119" s="572"/>
      <c r="AJ119" s="572"/>
      <c r="AK119" s="572"/>
      <c r="AL119" s="572"/>
      <c r="AM119" s="572"/>
      <c r="AN119" s="572"/>
      <c r="AO119" s="572"/>
      <c r="AP119" s="572"/>
      <c r="AQ119" s="572"/>
    </row>
    <row r="120" spans="2:43" ht="13.5" customHeight="1">
      <c r="D120" s="572"/>
      <c r="E120" s="6">
        <f t="shared" si="1"/>
        <v>13</v>
      </c>
      <c r="F120" s="563" t="s">
        <v>548</v>
      </c>
      <c r="G120" s="54"/>
      <c r="H120" s="54"/>
      <c r="I120" s="54"/>
      <c r="J120" s="572"/>
      <c r="K120" s="572"/>
      <c r="L120" s="572"/>
      <c r="M120" s="572"/>
      <c r="N120" s="572"/>
      <c r="O120" s="572"/>
      <c r="P120" s="572"/>
      <c r="Q120" s="572"/>
      <c r="R120" s="572"/>
      <c r="S120" s="572"/>
      <c r="T120" s="572"/>
      <c r="U120" s="544"/>
      <c r="V120" s="544"/>
      <c r="W120" s="544"/>
      <c r="X120" s="572"/>
      <c r="Y120" s="572"/>
      <c r="Z120" s="572"/>
      <c r="AA120" s="572"/>
      <c r="AB120" s="572"/>
      <c r="AC120" s="572"/>
      <c r="AD120" s="572"/>
      <c r="AE120" s="572"/>
      <c r="AF120" s="572"/>
      <c r="AG120" s="572"/>
      <c r="AH120" s="572"/>
      <c r="AI120" s="572"/>
      <c r="AJ120" s="572"/>
      <c r="AK120" s="572"/>
      <c r="AL120" s="572"/>
      <c r="AM120" s="572"/>
      <c r="AN120" s="572"/>
      <c r="AO120" s="572"/>
      <c r="AP120" s="572"/>
      <c r="AQ120" s="572"/>
    </row>
    <row r="121" spans="2:43" ht="13.5" customHeight="1">
      <c r="D121" s="572"/>
      <c r="E121" s="6">
        <f t="shared" si="1"/>
        <v>14</v>
      </c>
      <c r="F121" s="563" t="s">
        <v>549</v>
      </c>
      <c r="G121" s="54"/>
      <c r="H121" s="54"/>
      <c r="I121" s="54"/>
      <c r="J121" s="572"/>
      <c r="K121" s="572"/>
      <c r="L121" s="572"/>
      <c r="M121" s="572"/>
      <c r="N121" s="572"/>
      <c r="O121" s="572"/>
      <c r="P121" s="572"/>
      <c r="Q121" s="572"/>
      <c r="R121" s="572"/>
      <c r="S121" s="572"/>
      <c r="T121" s="572"/>
      <c r="U121" s="544"/>
      <c r="V121" s="544"/>
      <c r="W121" s="544"/>
      <c r="X121" s="572"/>
      <c r="Y121" s="572"/>
      <c r="Z121" s="572"/>
      <c r="AA121" s="572"/>
      <c r="AB121" s="572"/>
      <c r="AC121" s="572"/>
      <c r="AD121" s="572"/>
      <c r="AE121" s="572"/>
      <c r="AF121" s="572"/>
      <c r="AG121" s="572"/>
      <c r="AH121" s="572"/>
      <c r="AI121" s="572"/>
      <c r="AJ121" s="572"/>
      <c r="AK121" s="572"/>
      <c r="AL121" s="572"/>
      <c r="AM121" s="572"/>
      <c r="AN121" s="572"/>
      <c r="AO121" s="572"/>
      <c r="AP121" s="572"/>
      <c r="AQ121" s="572"/>
    </row>
    <row r="122" spans="2:43" ht="13.5" customHeight="1">
      <c r="D122" s="572"/>
      <c r="E122" s="6">
        <v>97</v>
      </c>
      <c r="F122" s="563" t="s">
        <v>117</v>
      </c>
      <c r="G122" s="572"/>
      <c r="H122" s="572"/>
      <c r="I122" s="572"/>
      <c r="J122" s="572"/>
      <c r="K122" s="572"/>
      <c r="L122" s="572"/>
      <c r="M122" s="572"/>
      <c r="N122" s="572"/>
      <c r="O122" s="572"/>
      <c r="P122" s="572"/>
      <c r="Q122" s="572"/>
      <c r="R122" s="572"/>
      <c r="S122" s="6"/>
      <c r="T122" s="572"/>
      <c r="U122" s="572"/>
      <c r="V122" s="572"/>
      <c r="W122" s="572"/>
      <c r="X122" s="572"/>
      <c r="Y122" s="572"/>
      <c r="Z122" s="572"/>
      <c r="AA122" s="572"/>
      <c r="AB122" s="572"/>
      <c r="AC122" s="572"/>
      <c r="AD122" s="572"/>
      <c r="AE122" s="572"/>
      <c r="AF122" s="572"/>
      <c r="AG122" s="572"/>
      <c r="AH122" s="572"/>
      <c r="AI122" s="572"/>
      <c r="AJ122" s="572"/>
      <c r="AK122" s="572"/>
      <c r="AL122" s="572"/>
      <c r="AM122" s="572"/>
      <c r="AN122" s="572"/>
      <c r="AO122" s="572"/>
      <c r="AP122" s="572"/>
      <c r="AQ122" s="572"/>
    </row>
    <row r="123" spans="2:43" ht="13.5" customHeight="1">
      <c r="D123" s="572"/>
      <c r="F123" s="572"/>
      <c r="G123" s="572"/>
      <c r="H123" s="572"/>
      <c r="I123" s="572"/>
      <c r="J123" s="572"/>
      <c r="K123" s="572"/>
      <c r="L123" s="5"/>
      <c r="M123" s="5"/>
      <c r="N123" s="572"/>
      <c r="O123" s="572"/>
      <c r="P123" s="572"/>
      <c r="Q123" s="572"/>
      <c r="R123" s="572"/>
      <c r="S123" s="572"/>
      <c r="T123" s="572"/>
      <c r="U123" s="572"/>
      <c r="V123" s="572"/>
      <c r="W123" s="572"/>
      <c r="X123" s="572"/>
      <c r="Y123" s="572"/>
      <c r="Z123" s="572"/>
      <c r="AA123" s="572"/>
      <c r="AB123" s="572"/>
      <c r="AC123" s="572"/>
      <c r="AD123" s="572"/>
      <c r="AE123" s="572"/>
      <c r="AF123" s="572"/>
      <c r="AG123" s="572"/>
      <c r="AH123" s="572"/>
      <c r="AI123" s="572"/>
      <c r="AJ123" s="572"/>
      <c r="AK123" s="572"/>
      <c r="AL123" s="572"/>
      <c r="AM123" s="572"/>
      <c r="AN123" s="572"/>
      <c r="AO123" s="572"/>
      <c r="AP123" s="572"/>
      <c r="AQ123" s="572"/>
    </row>
    <row r="124" spans="2:43" ht="13.5" customHeight="1">
      <c r="D124" s="61"/>
      <c r="E124" s="581" t="str">
        <f>"CATI:  SI LA VARIABLE AUXILIAR NNA_AUX ES MAYOR A UNO, PASAR A "&amp;C126&amp;" CASO CONTRARIO PASAR A LA SIGUIENTE SECCIÓN"</f>
        <v>CATI:  SI LA VARIABLE AUXILIAR NNA_AUX ES MAYOR A UNO, PASAR A 8.11 CASO CONTRARIO PASAR A LA SIGUIENTE SECCIÓN</v>
      </c>
      <c r="F124" s="581"/>
      <c r="G124" s="581"/>
      <c r="H124" s="581"/>
      <c r="I124" s="581"/>
      <c r="J124" s="581"/>
      <c r="K124" s="581"/>
      <c r="L124" s="581"/>
      <c r="M124" s="581"/>
      <c r="N124" s="581"/>
      <c r="O124" s="581"/>
      <c r="P124" s="581"/>
      <c r="Q124" s="581"/>
      <c r="R124" s="581"/>
      <c r="S124" s="581"/>
      <c r="T124" s="581"/>
      <c r="U124" s="572"/>
      <c r="V124" s="572"/>
      <c r="W124" s="572"/>
      <c r="X124" s="572"/>
      <c r="Y124" s="572"/>
      <c r="Z124" s="572"/>
      <c r="AA124" s="572"/>
      <c r="AB124" s="572"/>
      <c r="AC124" s="572"/>
      <c r="AD124" s="572"/>
      <c r="AE124" s="572"/>
      <c r="AF124" s="572"/>
      <c r="AG124" s="572"/>
      <c r="AH124" s="572"/>
      <c r="AI124" s="572"/>
      <c r="AJ124" s="572"/>
      <c r="AK124" s="572"/>
      <c r="AL124" s="572"/>
      <c r="AM124" s="572"/>
      <c r="AN124" s="572"/>
      <c r="AO124" s="572"/>
      <c r="AP124" s="572"/>
      <c r="AQ124" s="572"/>
    </row>
    <row r="125" spans="2:43" ht="13.5" customHeight="1">
      <c r="D125" s="6"/>
      <c r="E125" s="581"/>
      <c r="F125" s="581"/>
      <c r="G125" s="581"/>
      <c r="H125" s="581"/>
      <c r="I125" s="581"/>
      <c r="J125" s="581"/>
      <c r="K125" s="581"/>
      <c r="L125" s="581"/>
      <c r="M125" s="581"/>
      <c r="N125" s="581"/>
      <c r="O125" s="581"/>
      <c r="P125" s="581"/>
      <c r="Q125" s="581"/>
      <c r="R125" s="581"/>
      <c r="S125" s="581"/>
      <c r="T125" s="581"/>
      <c r="U125" s="572"/>
      <c r="V125" s="572"/>
      <c r="W125" s="572"/>
      <c r="X125" s="572"/>
      <c r="Y125" s="572"/>
      <c r="Z125" s="572"/>
      <c r="AA125" s="572"/>
      <c r="AB125" s="572"/>
      <c r="AC125" s="572"/>
      <c r="AD125" s="572"/>
      <c r="AE125" s="572"/>
      <c r="AF125" s="572"/>
      <c r="AG125" s="572"/>
      <c r="AH125" s="572"/>
      <c r="AI125" s="572"/>
      <c r="AJ125" s="572"/>
      <c r="AK125" s="572"/>
      <c r="AL125" s="572"/>
      <c r="AM125" s="572"/>
      <c r="AN125" s="572"/>
      <c r="AO125" s="572"/>
      <c r="AP125" s="572"/>
      <c r="AQ125" s="572"/>
    </row>
    <row r="126" spans="2:43" ht="13.5" customHeight="1">
      <c r="B126" s="76"/>
      <c r="C126" s="85">
        <f>C107+0.01</f>
        <v>8.1099999999999977</v>
      </c>
      <c r="D126" s="588" t="s">
        <v>582</v>
      </c>
      <c r="E126" s="588"/>
      <c r="F126" s="588"/>
      <c r="G126" s="588"/>
      <c r="H126" s="588"/>
      <c r="I126" s="588"/>
      <c r="J126" s="588"/>
      <c r="K126" s="588"/>
      <c r="L126" s="588"/>
      <c r="M126" s="588"/>
      <c r="N126" s="588"/>
      <c r="O126" s="588"/>
      <c r="P126" s="588"/>
      <c r="Q126" s="588"/>
      <c r="R126" s="588"/>
      <c r="S126" s="588"/>
      <c r="T126" s="588"/>
      <c r="U126" s="572"/>
      <c r="V126" s="572"/>
      <c r="W126" s="572"/>
      <c r="X126" s="572"/>
      <c r="Y126" s="572"/>
      <c r="Z126" s="572"/>
      <c r="AA126" s="572"/>
      <c r="AB126" s="572"/>
      <c r="AC126" s="572"/>
      <c r="AD126" s="572"/>
      <c r="AE126" s="572"/>
      <c r="AF126" s="572"/>
      <c r="AG126" s="572"/>
      <c r="AH126" s="572"/>
      <c r="AI126" s="572"/>
      <c r="AJ126" s="572"/>
      <c r="AK126" s="572"/>
      <c r="AL126" s="572"/>
      <c r="AM126" s="572"/>
      <c r="AN126" s="572"/>
      <c r="AO126" s="572"/>
      <c r="AP126" s="572"/>
      <c r="AQ126" s="572"/>
    </row>
    <row r="127" spans="2:43" ht="13.5" customHeight="1">
      <c r="B127" s="72"/>
      <c r="C127" s="124"/>
      <c r="D127" s="588"/>
      <c r="E127" s="588"/>
      <c r="F127" s="588"/>
      <c r="G127" s="588"/>
      <c r="H127" s="588"/>
      <c r="I127" s="588"/>
      <c r="J127" s="588"/>
      <c r="K127" s="588"/>
      <c r="L127" s="588"/>
      <c r="M127" s="588"/>
      <c r="N127" s="588"/>
      <c r="O127" s="588"/>
      <c r="P127" s="588"/>
      <c r="Q127" s="588"/>
      <c r="R127" s="588"/>
      <c r="S127" s="588"/>
      <c r="T127" s="588"/>
      <c r="U127" s="572"/>
      <c r="V127" s="572"/>
      <c r="W127" s="572"/>
      <c r="X127" s="572"/>
      <c r="Y127" s="572"/>
      <c r="Z127" s="572"/>
      <c r="AA127" s="572"/>
      <c r="AB127" s="572"/>
      <c r="AC127" s="572"/>
      <c r="AD127" s="572"/>
      <c r="AE127" s="572"/>
      <c r="AF127" s="572"/>
      <c r="AG127" s="572"/>
      <c r="AH127" s="572"/>
      <c r="AI127" s="572"/>
      <c r="AJ127" s="572"/>
      <c r="AK127" s="572"/>
      <c r="AL127" s="572"/>
      <c r="AM127" s="572"/>
      <c r="AN127" s="572"/>
      <c r="AO127" s="572"/>
      <c r="AP127" s="572"/>
      <c r="AQ127" s="572"/>
    </row>
    <row r="128" spans="2:43" ht="13.5" customHeight="1">
      <c r="D128" s="428"/>
      <c r="E128" s="708"/>
      <c r="F128" s="709"/>
      <c r="G128" s="94"/>
      <c r="H128" s="78" t="s">
        <v>583</v>
      </c>
      <c r="I128" s="125"/>
      <c r="J128" s="125"/>
      <c r="K128" s="125"/>
      <c r="L128" s="125"/>
      <c r="M128" s="125"/>
      <c r="N128" s="125"/>
      <c r="O128" s="125"/>
      <c r="P128" s="125"/>
      <c r="Q128" s="125"/>
      <c r="R128" s="94"/>
      <c r="S128" s="94"/>
      <c r="T128" s="94"/>
      <c r="U128" s="572"/>
      <c r="V128" s="572"/>
      <c r="W128" s="572"/>
      <c r="X128" s="572"/>
      <c r="Y128" s="572"/>
      <c r="Z128" s="572"/>
      <c r="AA128" s="572"/>
      <c r="AB128" s="572"/>
      <c r="AC128" s="572"/>
      <c r="AD128" s="572"/>
      <c r="AE128" s="572"/>
      <c r="AF128" s="572"/>
      <c r="AG128" s="572"/>
      <c r="AH128" s="572"/>
      <c r="AI128" s="572"/>
      <c r="AJ128" s="572"/>
      <c r="AK128" s="572"/>
      <c r="AL128" s="572"/>
      <c r="AM128" s="572"/>
      <c r="AN128" s="572"/>
      <c r="AO128" s="572"/>
      <c r="AP128" s="572"/>
      <c r="AQ128" s="572"/>
    </row>
    <row r="129" spans="2:43" ht="13.5" customHeight="1">
      <c r="D129" s="61"/>
      <c r="E129" s="61"/>
      <c r="F129" s="563"/>
      <c r="G129" s="572"/>
      <c r="H129" s="572"/>
      <c r="I129" s="572"/>
      <c r="J129" s="572"/>
      <c r="K129" s="572"/>
      <c r="L129" s="572"/>
      <c r="M129" s="572"/>
      <c r="N129" s="572"/>
      <c r="O129" s="572"/>
      <c r="P129" s="572"/>
      <c r="Q129" s="572"/>
      <c r="R129" s="572"/>
      <c r="S129" s="572"/>
      <c r="T129" s="572"/>
      <c r="U129" s="572"/>
      <c r="V129" s="572"/>
      <c r="W129" s="572"/>
      <c r="X129" s="572"/>
      <c r="Y129" s="572"/>
      <c r="Z129" s="572"/>
      <c r="AA129" s="572"/>
      <c r="AB129" s="572"/>
      <c r="AC129" s="572"/>
      <c r="AD129" s="572"/>
      <c r="AE129" s="572"/>
      <c r="AF129" s="572"/>
      <c r="AG129" s="572"/>
      <c r="AH129" s="572"/>
      <c r="AI129" s="572"/>
      <c r="AJ129" s="572"/>
      <c r="AK129" s="572"/>
      <c r="AL129" s="572"/>
      <c r="AM129" s="572"/>
      <c r="AN129" s="572"/>
      <c r="AO129" s="572"/>
      <c r="AP129" s="572"/>
      <c r="AQ129" s="572"/>
    </row>
    <row r="130" spans="2:43" ht="13.5" customHeight="1">
      <c r="D130" s="572"/>
      <c r="E130" s="146"/>
      <c r="F130" s="563"/>
      <c r="G130" s="572"/>
      <c r="H130" s="572"/>
      <c r="I130" s="572"/>
      <c r="J130" s="572"/>
      <c r="K130" s="572"/>
      <c r="L130" s="572"/>
      <c r="M130" s="572"/>
      <c r="N130" s="572"/>
      <c r="O130" s="572"/>
      <c r="P130" s="572"/>
      <c r="Q130" s="572"/>
      <c r="R130" s="572"/>
      <c r="S130" s="572"/>
      <c r="T130" s="572"/>
      <c r="U130" s="572"/>
      <c r="V130" s="572"/>
      <c r="W130" s="572"/>
      <c r="X130" s="572"/>
      <c r="Y130" s="572"/>
      <c r="Z130" s="572"/>
      <c r="AA130" s="572"/>
      <c r="AB130" s="572"/>
      <c r="AC130" s="572"/>
      <c r="AD130" s="572"/>
      <c r="AE130" s="572"/>
      <c r="AF130" s="572"/>
      <c r="AG130" s="572"/>
      <c r="AH130" s="572"/>
      <c r="AI130" s="572"/>
      <c r="AJ130" s="572"/>
      <c r="AK130" s="572"/>
      <c r="AL130" s="572"/>
      <c r="AM130" s="572"/>
      <c r="AN130" s="572"/>
      <c r="AO130" s="572"/>
      <c r="AP130" s="572"/>
      <c r="AQ130" s="572"/>
    </row>
    <row r="131" spans="2:43" ht="13.5" customHeight="1">
      <c r="D131" s="6"/>
      <c r="F131" s="572"/>
      <c r="G131" s="572"/>
      <c r="H131" s="572"/>
      <c r="I131" s="572"/>
      <c r="J131" s="572"/>
      <c r="K131" s="572"/>
      <c r="L131" s="572"/>
      <c r="M131" s="572"/>
      <c r="N131" s="572"/>
      <c r="O131" s="572"/>
      <c r="P131" s="572"/>
      <c r="Q131" s="572"/>
      <c r="R131" s="572"/>
      <c r="S131" s="572"/>
      <c r="T131" s="572"/>
      <c r="U131" s="572"/>
      <c r="V131" s="572"/>
      <c r="W131" s="572"/>
      <c r="X131" s="572"/>
      <c r="Y131" s="572"/>
      <c r="Z131" s="572"/>
      <c r="AA131" s="572"/>
      <c r="AB131" s="572"/>
      <c r="AC131" s="572"/>
      <c r="AD131" s="572"/>
      <c r="AE131" s="572"/>
      <c r="AF131" s="572"/>
      <c r="AG131" s="572"/>
      <c r="AH131" s="572"/>
      <c r="AI131" s="572"/>
      <c r="AJ131" s="572"/>
      <c r="AK131" s="572"/>
      <c r="AL131" s="572"/>
      <c r="AM131" s="572"/>
      <c r="AN131" s="572"/>
      <c r="AO131" s="572"/>
      <c r="AP131" s="572"/>
      <c r="AQ131" s="572"/>
    </row>
    <row r="132" spans="2:43" ht="13.5" customHeight="1">
      <c r="D132" s="6"/>
      <c r="F132" s="572"/>
      <c r="G132" s="572"/>
      <c r="H132" s="572"/>
      <c r="I132" s="572"/>
      <c r="J132" s="572"/>
      <c r="K132" s="572"/>
      <c r="L132" s="572"/>
      <c r="M132" s="572"/>
      <c r="N132" s="572"/>
      <c r="O132" s="572"/>
      <c r="P132" s="572"/>
      <c r="Q132" s="572"/>
      <c r="R132" s="572"/>
      <c r="S132" s="572"/>
      <c r="T132" s="572"/>
      <c r="U132" s="572"/>
      <c r="V132" s="572"/>
      <c r="W132" s="572"/>
      <c r="X132" s="572"/>
      <c r="Y132" s="572"/>
      <c r="Z132" s="572"/>
      <c r="AA132" s="572"/>
      <c r="AB132" s="572"/>
      <c r="AC132" s="572"/>
      <c r="AD132" s="572"/>
      <c r="AE132" s="572"/>
      <c r="AF132" s="572"/>
      <c r="AG132" s="572"/>
      <c r="AH132" s="572"/>
      <c r="AI132" s="572"/>
      <c r="AJ132" s="572"/>
      <c r="AK132" s="572"/>
      <c r="AL132" s="572"/>
      <c r="AM132" s="572"/>
      <c r="AN132" s="572"/>
      <c r="AO132" s="572"/>
      <c r="AP132" s="572"/>
      <c r="AQ132" s="572"/>
    </row>
    <row r="133" spans="2:43" ht="13.5" customHeight="1">
      <c r="B133" s="147"/>
      <c r="D133" s="6"/>
      <c r="F133" s="572"/>
      <c r="G133" s="572"/>
      <c r="H133" s="572"/>
      <c r="I133" s="572"/>
      <c r="J133" s="572"/>
      <c r="K133" s="572"/>
      <c r="L133" s="572"/>
      <c r="M133" s="572"/>
      <c r="N133" s="572"/>
      <c r="O133" s="572"/>
      <c r="P133" s="572"/>
      <c r="Q133" s="572"/>
      <c r="R133" s="572"/>
      <c r="S133" s="572"/>
      <c r="T133" s="572"/>
      <c r="U133" s="572"/>
      <c r="V133" s="572"/>
      <c r="W133" s="572"/>
      <c r="X133" s="572"/>
      <c r="Y133" s="572"/>
      <c r="Z133" s="572"/>
      <c r="AA133" s="572"/>
      <c r="AB133" s="572"/>
      <c r="AC133" s="572"/>
      <c r="AD133" s="572"/>
      <c r="AE133" s="572"/>
      <c r="AF133" s="572"/>
      <c r="AG133" s="572"/>
      <c r="AH133" s="572"/>
      <c r="AI133" s="572"/>
      <c r="AJ133" s="572"/>
      <c r="AK133" s="572"/>
      <c r="AL133" s="572"/>
      <c r="AM133" s="572"/>
      <c r="AN133" s="572"/>
      <c r="AO133" s="572"/>
      <c r="AP133" s="572"/>
      <c r="AQ133" s="572"/>
    </row>
    <row r="134" spans="2:43" ht="13.5" customHeight="1">
      <c r="D134" s="572"/>
      <c r="F134" s="572"/>
      <c r="G134" s="572"/>
      <c r="H134" s="572"/>
      <c r="I134" s="572"/>
      <c r="J134" s="572"/>
      <c r="K134" s="572"/>
      <c r="L134" s="572"/>
      <c r="M134" s="572"/>
      <c r="N134" s="572"/>
      <c r="O134" s="572"/>
      <c r="P134" s="572"/>
      <c r="Q134" s="572"/>
      <c r="R134" s="572"/>
      <c r="S134" s="572"/>
      <c r="T134" s="572"/>
      <c r="U134" s="572"/>
      <c r="V134" s="572"/>
      <c r="W134" s="572"/>
      <c r="X134" s="572"/>
      <c r="Y134" s="572"/>
      <c r="Z134" s="572"/>
      <c r="AA134" s="572"/>
      <c r="AB134" s="572"/>
      <c r="AC134" s="572"/>
      <c r="AD134" s="572"/>
      <c r="AE134" s="572"/>
      <c r="AF134" s="572"/>
      <c r="AG134" s="572"/>
      <c r="AH134" s="572"/>
      <c r="AI134" s="572"/>
      <c r="AJ134" s="572"/>
      <c r="AK134" s="572"/>
      <c r="AL134" s="572"/>
      <c r="AM134" s="572"/>
      <c r="AN134" s="572"/>
      <c r="AO134" s="572"/>
      <c r="AP134" s="572"/>
      <c r="AQ134" s="572"/>
    </row>
    <row r="135" spans="2:43" ht="13.5" customHeight="1">
      <c r="D135" s="572"/>
      <c r="F135" s="572"/>
      <c r="G135" s="572"/>
      <c r="H135" s="572"/>
      <c r="I135" s="572"/>
      <c r="J135" s="572"/>
      <c r="K135" s="572"/>
      <c r="L135" s="572"/>
      <c r="M135" s="572"/>
      <c r="N135" s="572"/>
      <c r="O135" s="572"/>
      <c r="P135" s="572"/>
      <c r="Q135" s="572"/>
      <c r="R135" s="572"/>
      <c r="S135" s="572"/>
      <c r="T135" s="572"/>
      <c r="U135" s="572"/>
      <c r="V135" s="572"/>
      <c r="W135" s="572"/>
      <c r="X135" s="572"/>
      <c r="Y135" s="572"/>
      <c r="Z135" s="572"/>
      <c r="AA135" s="572"/>
      <c r="AB135" s="572"/>
      <c r="AC135" s="572"/>
      <c r="AD135" s="572"/>
      <c r="AE135" s="572"/>
      <c r="AF135" s="572"/>
      <c r="AG135" s="572"/>
      <c r="AH135" s="572"/>
      <c r="AI135" s="572"/>
      <c r="AJ135" s="572"/>
      <c r="AK135" s="572"/>
      <c r="AL135" s="572"/>
      <c r="AM135" s="572"/>
      <c r="AN135" s="572"/>
      <c r="AO135" s="572"/>
      <c r="AP135" s="572"/>
      <c r="AQ135" s="572"/>
    </row>
    <row r="136" spans="2:43" ht="13.5" customHeight="1">
      <c r="D136" s="572"/>
      <c r="F136" s="572"/>
      <c r="G136" s="572"/>
      <c r="H136" s="572"/>
      <c r="I136" s="572"/>
      <c r="J136" s="572"/>
      <c r="K136" s="572"/>
      <c r="L136" s="572"/>
      <c r="M136" s="572"/>
      <c r="N136" s="572"/>
      <c r="O136" s="572"/>
      <c r="P136" s="572"/>
      <c r="Q136" s="572"/>
      <c r="R136" s="572"/>
      <c r="S136" s="572"/>
      <c r="T136" s="572"/>
      <c r="U136" s="572"/>
      <c r="V136" s="572"/>
      <c r="W136" s="572"/>
      <c r="X136" s="572"/>
      <c r="Y136" s="572"/>
      <c r="Z136" s="572"/>
      <c r="AA136" s="572"/>
      <c r="AB136" s="572"/>
      <c r="AC136" s="572"/>
      <c r="AD136" s="572"/>
      <c r="AE136" s="572"/>
      <c r="AF136" s="572"/>
      <c r="AG136" s="572"/>
      <c r="AH136" s="572"/>
      <c r="AI136" s="572"/>
      <c r="AJ136" s="572"/>
      <c r="AK136" s="572"/>
      <c r="AL136" s="572"/>
      <c r="AM136" s="572"/>
      <c r="AN136" s="572"/>
      <c r="AO136" s="572"/>
      <c r="AP136" s="572"/>
      <c r="AQ136" s="572"/>
    </row>
    <row r="137" spans="2:43" ht="13.5" customHeight="1">
      <c r="D137" s="572"/>
      <c r="F137" s="572"/>
      <c r="G137" s="572"/>
      <c r="H137" s="572"/>
      <c r="I137" s="572"/>
      <c r="J137" s="572"/>
      <c r="K137" s="572"/>
      <c r="L137" s="572"/>
      <c r="M137" s="572"/>
      <c r="N137" s="572"/>
      <c r="O137" s="572"/>
      <c r="P137" s="572"/>
      <c r="Q137" s="572"/>
      <c r="R137" s="572"/>
      <c r="S137" s="572"/>
      <c r="T137" s="572"/>
      <c r="U137" s="572"/>
      <c r="V137" s="572"/>
      <c r="W137" s="572"/>
      <c r="X137" s="572"/>
      <c r="Y137" s="572"/>
      <c r="Z137" s="572"/>
      <c r="AA137" s="572"/>
      <c r="AB137" s="572"/>
      <c r="AC137" s="572"/>
      <c r="AD137" s="572"/>
      <c r="AE137" s="572"/>
      <c r="AF137" s="572"/>
      <c r="AG137" s="572"/>
      <c r="AH137" s="572"/>
      <c r="AI137" s="572"/>
      <c r="AJ137" s="572"/>
      <c r="AK137" s="572"/>
      <c r="AL137" s="572"/>
      <c r="AM137" s="572"/>
      <c r="AN137" s="572"/>
      <c r="AO137" s="572"/>
      <c r="AP137" s="572"/>
      <c r="AQ137" s="572"/>
    </row>
    <row r="138" spans="2:43" ht="13.5" customHeight="1">
      <c r="D138" s="572"/>
      <c r="F138" s="572"/>
      <c r="G138" s="572"/>
      <c r="H138" s="572"/>
      <c r="I138" s="572"/>
      <c r="J138" s="572"/>
      <c r="K138" s="572"/>
      <c r="L138" s="572"/>
      <c r="M138" s="572"/>
      <c r="N138" s="572"/>
      <c r="O138" s="572"/>
      <c r="P138" s="572"/>
      <c r="Q138" s="572"/>
      <c r="R138" s="572"/>
      <c r="S138" s="572"/>
      <c r="T138" s="572"/>
      <c r="U138" s="572"/>
      <c r="V138" s="572"/>
      <c r="W138" s="572"/>
      <c r="X138" s="572"/>
      <c r="Y138" s="572"/>
      <c r="Z138" s="572"/>
      <c r="AA138" s="572"/>
      <c r="AB138" s="572"/>
      <c r="AC138" s="572"/>
      <c r="AD138" s="572"/>
      <c r="AE138" s="572"/>
      <c r="AF138" s="572"/>
      <c r="AG138" s="572"/>
      <c r="AH138" s="572"/>
      <c r="AI138" s="572"/>
      <c r="AJ138" s="572"/>
      <c r="AK138" s="572"/>
      <c r="AL138" s="572"/>
      <c r="AM138" s="572"/>
      <c r="AN138" s="572"/>
      <c r="AO138" s="572"/>
      <c r="AP138" s="572"/>
      <c r="AQ138" s="572"/>
    </row>
    <row r="139" spans="2:43" ht="13.5" customHeight="1">
      <c r="D139" s="572"/>
      <c r="F139" s="572"/>
      <c r="G139" s="572"/>
      <c r="H139" s="572"/>
      <c r="I139" s="572"/>
      <c r="J139" s="572"/>
      <c r="K139" s="572"/>
      <c r="L139" s="572"/>
      <c r="M139" s="572"/>
      <c r="N139" s="572"/>
      <c r="O139" s="572"/>
      <c r="P139" s="572"/>
      <c r="Q139" s="572"/>
      <c r="R139" s="572"/>
      <c r="S139" s="572"/>
      <c r="T139" s="572"/>
      <c r="U139" s="572"/>
      <c r="V139" s="572"/>
      <c r="W139" s="572"/>
      <c r="X139" s="572"/>
      <c r="Y139" s="572"/>
      <c r="Z139" s="572"/>
      <c r="AA139" s="572"/>
      <c r="AB139" s="572"/>
      <c r="AC139" s="572"/>
      <c r="AD139" s="572"/>
      <c r="AE139" s="572"/>
      <c r="AF139" s="572"/>
      <c r="AG139" s="572"/>
      <c r="AH139" s="572"/>
      <c r="AI139" s="572"/>
      <c r="AJ139" s="572"/>
      <c r="AK139" s="572"/>
      <c r="AL139" s="572"/>
      <c r="AM139" s="572"/>
      <c r="AN139" s="572"/>
      <c r="AO139" s="572"/>
      <c r="AP139" s="572"/>
      <c r="AQ139" s="572"/>
    </row>
    <row r="140" spans="2:43" ht="13.5" customHeight="1">
      <c r="D140" s="572"/>
      <c r="F140" s="572"/>
      <c r="G140" s="572"/>
      <c r="H140" s="572"/>
      <c r="I140" s="572"/>
      <c r="J140" s="572"/>
      <c r="K140" s="572"/>
      <c r="L140" s="572"/>
      <c r="M140" s="572"/>
      <c r="N140" s="572"/>
      <c r="O140" s="572"/>
      <c r="P140" s="572"/>
      <c r="Q140" s="572"/>
      <c r="R140" s="572"/>
      <c r="S140" s="572"/>
      <c r="T140" s="572"/>
      <c r="U140" s="572"/>
      <c r="V140" s="572"/>
      <c r="W140" s="572"/>
      <c r="X140" s="572"/>
      <c r="Y140" s="572"/>
      <c r="Z140" s="572"/>
      <c r="AA140" s="572"/>
      <c r="AB140" s="572"/>
      <c r="AC140" s="572"/>
      <c r="AD140" s="572"/>
      <c r="AE140" s="572"/>
      <c r="AF140" s="572"/>
      <c r="AG140" s="572"/>
      <c r="AH140" s="572"/>
      <c r="AI140" s="572"/>
      <c r="AJ140" s="572"/>
      <c r="AK140" s="572"/>
      <c r="AL140" s="572"/>
      <c r="AM140" s="572"/>
      <c r="AN140" s="572"/>
      <c r="AO140" s="572"/>
      <c r="AP140" s="572"/>
      <c r="AQ140" s="572"/>
    </row>
    <row r="141" spans="2:43" ht="13.5" customHeight="1">
      <c r="D141" s="572"/>
      <c r="F141" s="572"/>
      <c r="G141" s="572"/>
      <c r="H141" s="572"/>
      <c r="I141" s="572"/>
      <c r="J141" s="572"/>
      <c r="K141" s="572"/>
      <c r="L141" s="572"/>
      <c r="M141" s="572"/>
      <c r="N141" s="572"/>
      <c r="O141" s="572"/>
      <c r="P141" s="572"/>
      <c r="Q141" s="572"/>
      <c r="R141" s="572"/>
      <c r="S141" s="572"/>
      <c r="T141" s="572"/>
      <c r="U141" s="572"/>
      <c r="V141" s="572"/>
      <c r="W141" s="572"/>
      <c r="X141" s="572"/>
      <c r="Y141" s="572"/>
      <c r="Z141" s="572"/>
      <c r="AA141" s="572"/>
      <c r="AB141" s="572"/>
      <c r="AC141" s="572"/>
      <c r="AD141" s="572"/>
      <c r="AE141" s="572"/>
      <c r="AF141" s="572"/>
      <c r="AG141" s="572"/>
      <c r="AH141" s="572"/>
      <c r="AI141" s="572"/>
      <c r="AJ141" s="572"/>
      <c r="AK141" s="572"/>
      <c r="AL141" s="572"/>
      <c r="AM141" s="572"/>
      <c r="AN141" s="572"/>
      <c r="AO141" s="572"/>
      <c r="AP141" s="572"/>
      <c r="AQ141" s="572"/>
    </row>
    <row r="142" spans="2:43" ht="13.5" customHeight="1">
      <c r="D142" s="572"/>
      <c r="F142" s="572"/>
      <c r="G142" s="572"/>
      <c r="H142" s="572"/>
      <c r="I142" s="572"/>
      <c r="J142" s="572"/>
      <c r="K142" s="572"/>
      <c r="L142" s="572"/>
      <c r="M142" s="572"/>
      <c r="N142" s="572"/>
      <c r="O142" s="572"/>
      <c r="P142" s="572"/>
      <c r="Q142" s="572"/>
      <c r="R142" s="572"/>
      <c r="S142" s="572"/>
      <c r="T142" s="572"/>
      <c r="U142" s="572"/>
      <c r="V142" s="572"/>
      <c r="W142" s="572"/>
      <c r="X142" s="572"/>
      <c r="Y142" s="572"/>
      <c r="Z142" s="572"/>
      <c r="AA142" s="572"/>
      <c r="AB142" s="572"/>
      <c r="AC142" s="572"/>
      <c r="AD142" s="572"/>
      <c r="AE142" s="572"/>
      <c r="AF142" s="572"/>
      <c r="AG142" s="572"/>
      <c r="AH142" s="572"/>
      <c r="AI142" s="572"/>
      <c r="AJ142" s="572"/>
      <c r="AK142" s="572"/>
      <c r="AL142" s="572"/>
      <c r="AM142" s="572"/>
      <c r="AN142" s="572"/>
      <c r="AO142" s="572"/>
      <c r="AP142" s="572"/>
      <c r="AQ142" s="572"/>
    </row>
    <row r="143" spans="2:43" ht="13.5" customHeight="1">
      <c r="D143" s="572"/>
      <c r="F143" s="572"/>
      <c r="G143" s="572"/>
      <c r="H143" s="572"/>
      <c r="I143" s="572"/>
      <c r="J143" s="572"/>
      <c r="K143" s="572"/>
      <c r="L143" s="572"/>
      <c r="M143" s="572"/>
      <c r="N143" s="572"/>
      <c r="O143" s="572"/>
      <c r="P143" s="572"/>
      <c r="Q143" s="572"/>
      <c r="R143" s="572"/>
      <c r="S143" s="572"/>
      <c r="T143" s="572"/>
      <c r="U143" s="572"/>
      <c r="V143" s="572"/>
      <c r="W143" s="572"/>
      <c r="X143" s="572"/>
      <c r="Y143" s="572"/>
      <c r="Z143" s="572"/>
      <c r="AA143" s="572"/>
      <c r="AB143" s="572"/>
      <c r="AC143" s="572"/>
      <c r="AD143" s="572"/>
      <c r="AE143" s="572"/>
      <c r="AF143" s="572"/>
      <c r="AG143" s="572"/>
      <c r="AH143" s="572"/>
      <c r="AI143" s="572"/>
      <c r="AJ143" s="572"/>
      <c r="AK143" s="572"/>
      <c r="AL143" s="572"/>
      <c r="AM143" s="572"/>
      <c r="AN143" s="572"/>
      <c r="AO143" s="572"/>
      <c r="AP143" s="572"/>
      <c r="AQ143" s="572"/>
    </row>
    <row r="144" spans="2:43" ht="13.5" customHeight="1">
      <c r="D144" s="572"/>
      <c r="F144" s="572"/>
      <c r="G144" s="572"/>
      <c r="H144" s="572"/>
      <c r="I144" s="572"/>
      <c r="J144" s="572"/>
      <c r="K144" s="572"/>
      <c r="L144" s="572"/>
      <c r="M144" s="572"/>
      <c r="N144" s="572"/>
      <c r="O144" s="572"/>
      <c r="P144" s="572"/>
      <c r="Q144" s="572"/>
      <c r="R144" s="572"/>
      <c r="S144" s="572"/>
      <c r="T144" s="572"/>
      <c r="U144" s="572"/>
      <c r="V144" s="572"/>
      <c r="W144" s="572"/>
      <c r="X144" s="572"/>
      <c r="Y144" s="572"/>
      <c r="Z144" s="572"/>
      <c r="AA144" s="572"/>
      <c r="AB144" s="572"/>
      <c r="AC144" s="572"/>
      <c r="AD144" s="572"/>
      <c r="AE144" s="572"/>
      <c r="AF144" s="572"/>
      <c r="AG144" s="572"/>
      <c r="AH144" s="572"/>
      <c r="AI144" s="572"/>
      <c r="AJ144" s="572"/>
      <c r="AK144" s="572"/>
      <c r="AL144" s="572"/>
      <c r="AM144" s="572"/>
      <c r="AN144" s="572"/>
      <c r="AO144" s="572"/>
      <c r="AP144" s="572"/>
      <c r="AQ144" s="572"/>
    </row>
    <row r="145" spans="4:43" ht="13.5" customHeight="1">
      <c r="D145" s="572"/>
      <c r="F145" s="572"/>
      <c r="G145" s="572"/>
      <c r="H145" s="572"/>
      <c r="I145" s="572"/>
      <c r="J145" s="572"/>
      <c r="K145" s="572"/>
      <c r="L145" s="572"/>
      <c r="M145" s="572"/>
      <c r="N145" s="572"/>
      <c r="O145" s="572"/>
      <c r="P145" s="572"/>
      <c r="Q145" s="572"/>
      <c r="R145" s="572"/>
      <c r="S145" s="572"/>
      <c r="T145" s="572"/>
      <c r="U145" s="572"/>
      <c r="V145" s="572"/>
      <c r="W145" s="572"/>
      <c r="X145" s="572"/>
      <c r="Y145" s="572"/>
      <c r="Z145" s="572"/>
      <c r="AA145" s="572"/>
      <c r="AB145" s="572"/>
      <c r="AC145" s="572"/>
      <c r="AD145" s="572"/>
      <c r="AE145" s="572"/>
      <c r="AF145" s="572"/>
      <c r="AG145" s="572"/>
      <c r="AH145" s="572"/>
      <c r="AI145" s="572"/>
      <c r="AJ145" s="572"/>
      <c r="AK145" s="572"/>
      <c r="AL145" s="572"/>
      <c r="AM145" s="572"/>
      <c r="AN145" s="572"/>
      <c r="AO145" s="572"/>
      <c r="AP145" s="572"/>
      <c r="AQ145" s="572"/>
    </row>
    <row r="146" spans="4:43" ht="13.5" customHeight="1">
      <c r="D146" s="572"/>
      <c r="F146" s="572"/>
      <c r="G146" s="572"/>
      <c r="H146" s="572"/>
      <c r="I146" s="572"/>
      <c r="J146" s="572"/>
      <c r="K146" s="572"/>
      <c r="L146" s="572"/>
      <c r="M146" s="572"/>
      <c r="N146" s="572"/>
      <c r="O146" s="572"/>
      <c r="P146" s="572"/>
      <c r="Q146" s="572"/>
      <c r="R146" s="572"/>
      <c r="S146" s="572"/>
      <c r="T146" s="572"/>
      <c r="U146" s="572"/>
      <c r="V146" s="572"/>
      <c r="W146" s="572"/>
      <c r="X146" s="572"/>
      <c r="Y146" s="572"/>
      <c r="Z146" s="572"/>
      <c r="AA146" s="572"/>
      <c r="AB146" s="572"/>
      <c r="AC146" s="572"/>
      <c r="AD146" s="572"/>
      <c r="AE146" s="572"/>
      <c r="AF146" s="572"/>
      <c r="AG146" s="572"/>
      <c r="AH146" s="572"/>
      <c r="AI146" s="572"/>
      <c r="AJ146" s="572"/>
      <c r="AK146" s="572"/>
      <c r="AL146" s="572"/>
      <c r="AM146" s="572"/>
      <c r="AN146" s="572"/>
      <c r="AO146" s="572"/>
      <c r="AP146" s="572"/>
      <c r="AQ146" s="572"/>
    </row>
    <row r="147" spans="4:43" ht="13.5" customHeight="1">
      <c r="D147" s="572"/>
      <c r="F147" s="572"/>
      <c r="G147" s="572"/>
      <c r="H147" s="572"/>
      <c r="I147" s="572"/>
      <c r="J147" s="572"/>
      <c r="K147" s="572"/>
      <c r="L147" s="572"/>
      <c r="M147" s="572"/>
      <c r="N147" s="572"/>
      <c r="O147" s="572"/>
      <c r="P147" s="572"/>
      <c r="Q147" s="572"/>
      <c r="R147" s="572"/>
      <c r="S147" s="572"/>
      <c r="T147" s="572"/>
      <c r="U147" s="572"/>
      <c r="V147" s="572"/>
      <c r="W147" s="572"/>
      <c r="X147" s="572"/>
      <c r="Y147" s="572"/>
      <c r="Z147" s="572"/>
      <c r="AA147" s="572"/>
      <c r="AB147" s="572"/>
      <c r="AC147" s="572"/>
      <c r="AD147" s="572"/>
      <c r="AE147" s="572"/>
      <c r="AF147" s="572"/>
      <c r="AG147" s="572"/>
      <c r="AH147" s="572"/>
      <c r="AI147" s="572"/>
      <c r="AJ147" s="572"/>
      <c r="AK147" s="572"/>
      <c r="AL147" s="572"/>
      <c r="AM147" s="572"/>
      <c r="AN147" s="572"/>
      <c r="AO147" s="572"/>
      <c r="AP147" s="572"/>
      <c r="AQ147" s="572"/>
    </row>
    <row r="148" spans="4:43" ht="13.5" customHeight="1">
      <c r="D148" s="572"/>
      <c r="F148" s="572"/>
      <c r="G148" s="572"/>
      <c r="H148" s="572"/>
      <c r="I148" s="572"/>
      <c r="J148" s="572"/>
      <c r="K148" s="572"/>
      <c r="L148" s="572"/>
      <c r="M148" s="572"/>
      <c r="N148" s="572"/>
      <c r="O148" s="572"/>
      <c r="P148" s="572"/>
      <c r="Q148" s="572"/>
      <c r="R148" s="572"/>
      <c r="S148" s="572"/>
      <c r="T148" s="572"/>
      <c r="U148" s="572"/>
      <c r="V148" s="572"/>
      <c r="W148" s="572"/>
      <c r="X148" s="572"/>
      <c r="Y148" s="572"/>
      <c r="Z148" s="572"/>
      <c r="AA148" s="572"/>
      <c r="AB148" s="572"/>
      <c r="AC148" s="572"/>
      <c r="AD148" s="572"/>
      <c r="AE148" s="572"/>
      <c r="AF148" s="572"/>
      <c r="AG148" s="572"/>
      <c r="AH148" s="572"/>
      <c r="AI148" s="572"/>
      <c r="AJ148" s="572"/>
      <c r="AK148" s="572"/>
      <c r="AL148" s="572"/>
      <c r="AM148" s="572"/>
      <c r="AN148" s="572"/>
      <c r="AO148" s="572"/>
      <c r="AP148" s="572"/>
      <c r="AQ148" s="572"/>
    </row>
    <row r="149" spans="4:43" ht="13.5" customHeight="1">
      <c r="D149" s="572"/>
      <c r="F149" s="572"/>
      <c r="G149" s="572"/>
      <c r="H149" s="572"/>
      <c r="I149" s="572"/>
      <c r="J149" s="572"/>
      <c r="K149" s="572"/>
      <c r="L149" s="572"/>
      <c r="M149" s="572"/>
      <c r="N149" s="572"/>
      <c r="O149" s="572"/>
      <c r="P149" s="572"/>
      <c r="Q149" s="572"/>
      <c r="R149" s="572"/>
      <c r="S149" s="572"/>
      <c r="T149" s="572"/>
      <c r="U149" s="572"/>
      <c r="V149" s="572"/>
      <c r="W149" s="572"/>
      <c r="X149" s="572"/>
      <c r="Y149" s="572"/>
      <c r="Z149" s="572"/>
      <c r="AA149" s="572"/>
      <c r="AB149" s="572"/>
      <c r="AC149" s="572"/>
      <c r="AD149" s="572"/>
      <c r="AE149" s="572"/>
      <c r="AF149" s="572"/>
      <c r="AG149" s="572"/>
      <c r="AH149" s="572"/>
      <c r="AI149" s="572"/>
      <c r="AJ149" s="572"/>
      <c r="AK149" s="572"/>
      <c r="AL149" s="572"/>
      <c r="AM149" s="572"/>
      <c r="AN149" s="572"/>
      <c r="AO149" s="572"/>
      <c r="AP149" s="572"/>
      <c r="AQ149" s="572"/>
    </row>
    <row r="150" spans="4:43" ht="13.5" customHeight="1">
      <c r="D150" s="572"/>
      <c r="F150" s="572"/>
      <c r="G150" s="572"/>
      <c r="H150" s="572"/>
      <c r="I150" s="572"/>
      <c r="J150" s="572"/>
      <c r="K150" s="572"/>
      <c r="L150" s="572"/>
      <c r="M150" s="572"/>
      <c r="N150" s="572"/>
      <c r="O150" s="572"/>
      <c r="P150" s="572"/>
      <c r="Q150" s="572"/>
      <c r="R150" s="572"/>
      <c r="S150" s="572"/>
      <c r="T150" s="572"/>
      <c r="U150" s="572"/>
      <c r="V150" s="572"/>
      <c r="W150" s="572"/>
      <c r="X150" s="572"/>
      <c r="Y150" s="572"/>
      <c r="Z150" s="572"/>
      <c r="AA150" s="572"/>
      <c r="AB150" s="572"/>
      <c r="AC150" s="572"/>
      <c r="AD150" s="572"/>
      <c r="AE150" s="572"/>
      <c r="AF150" s="572"/>
      <c r="AG150" s="572"/>
      <c r="AH150" s="572"/>
      <c r="AI150" s="572"/>
      <c r="AJ150" s="572"/>
      <c r="AK150" s="572"/>
      <c r="AL150" s="572"/>
      <c r="AM150" s="572"/>
      <c r="AN150" s="572"/>
      <c r="AO150" s="572"/>
      <c r="AP150" s="572"/>
      <c r="AQ150" s="572"/>
    </row>
    <row r="151" spans="4:43" ht="13.5" customHeight="1">
      <c r="D151" s="572"/>
      <c r="F151" s="572"/>
      <c r="G151" s="572"/>
      <c r="H151" s="572"/>
      <c r="I151" s="572"/>
      <c r="J151" s="572"/>
      <c r="K151" s="572"/>
      <c r="L151" s="572"/>
      <c r="M151" s="572"/>
      <c r="N151" s="572"/>
      <c r="O151" s="572"/>
      <c r="P151" s="572"/>
      <c r="Q151" s="572"/>
      <c r="R151" s="572"/>
      <c r="S151" s="572"/>
      <c r="T151" s="572"/>
      <c r="U151" s="572"/>
      <c r="V151" s="572"/>
      <c r="W151" s="572"/>
      <c r="X151" s="572"/>
      <c r="Y151" s="572"/>
      <c r="Z151" s="572"/>
      <c r="AA151" s="572"/>
      <c r="AB151" s="572"/>
      <c r="AC151" s="572"/>
      <c r="AD151" s="572"/>
      <c r="AE151" s="572"/>
      <c r="AF151" s="572"/>
      <c r="AG151" s="572"/>
      <c r="AH151" s="572"/>
      <c r="AI151" s="572"/>
      <c r="AJ151" s="572"/>
      <c r="AK151" s="572"/>
      <c r="AL151" s="572"/>
      <c r="AM151" s="572"/>
      <c r="AN151" s="572"/>
      <c r="AO151" s="572"/>
      <c r="AP151" s="572"/>
      <c r="AQ151" s="572"/>
    </row>
    <row r="152" spans="4:43" ht="13.5" customHeight="1">
      <c r="D152" s="6"/>
      <c r="F152" s="572"/>
      <c r="G152" s="572"/>
      <c r="H152" s="572"/>
      <c r="I152" s="572"/>
      <c r="J152" s="572"/>
      <c r="K152" s="572"/>
      <c r="L152" s="572"/>
      <c r="M152" s="572"/>
      <c r="N152" s="572"/>
      <c r="O152" s="572"/>
      <c r="P152" s="572"/>
      <c r="Q152" s="572"/>
      <c r="R152" s="572"/>
      <c r="S152" s="572"/>
      <c r="T152" s="572"/>
      <c r="U152" s="572"/>
      <c r="V152" s="572"/>
      <c r="W152" s="572"/>
      <c r="X152" s="572"/>
      <c r="Y152" s="572"/>
      <c r="Z152" s="572"/>
      <c r="AA152" s="572"/>
      <c r="AB152" s="572"/>
      <c r="AC152" s="572"/>
      <c r="AD152" s="572"/>
      <c r="AE152" s="572"/>
      <c r="AF152" s="572"/>
      <c r="AG152" s="572"/>
      <c r="AH152" s="572"/>
      <c r="AI152" s="572"/>
      <c r="AJ152" s="572"/>
      <c r="AK152" s="572"/>
      <c r="AL152" s="572"/>
      <c r="AM152" s="572"/>
      <c r="AN152" s="572"/>
      <c r="AO152" s="572"/>
      <c r="AP152" s="572"/>
      <c r="AQ152" s="572"/>
    </row>
    <row r="153" spans="4:43" ht="13.5" customHeight="1">
      <c r="D153" s="572"/>
      <c r="F153" s="572"/>
      <c r="G153" s="572"/>
      <c r="H153" s="572"/>
      <c r="I153" s="572"/>
      <c r="J153" s="572"/>
      <c r="K153" s="572"/>
      <c r="L153" s="572"/>
      <c r="M153" s="572"/>
      <c r="N153" s="572"/>
      <c r="O153" s="572"/>
      <c r="P153" s="572"/>
      <c r="Q153" s="572"/>
      <c r="R153" s="572"/>
      <c r="S153" s="572"/>
      <c r="T153" s="572"/>
      <c r="U153" s="572"/>
      <c r="V153" s="572"/>
      <c r="W153" s="572"/>
      <c r="X153" s="572"/>
      <c r="Y153" s="572"/>
      <c r="Z153" s="572"/>
      <c r="AA153" s="572"/>
      <c r="AB153" s="572"/>
      <c r="AC153" s="572"/>
      <c r="AD153" s="572"/>
      <c r="AE153" s="572"/>
      <c r="AF153" s="572"/>
      <c r="AG153" s="572"/>
      <c r="AH153" s="572"/>
      <c r="AI153" s="572"/>
      <c r="AJ153" s="572"/>
      <c r="AK153" s="572"/>
      <c r="AL153" s="572"/>
      <c r="AM153" s="572"/>
      <c r="AN153" s="572"/>
      <c r="AO153" s="572"/>
      <c r="AP153" s="572"/>
      <c r="AQ153" s="572"/>
    </row>
    <row r="154" spans="4:43" ht="13.5" customHeight="1">
      <c r="D154" s="572"/>
      <c r="F154" s="572"/>
      <c r="G154" s="572"/>
      <c r="H154" s="572"/>
      <c r="I154" s="572"/>
      <c r="J154" s="572"/>
      <c r="K154" s="572"/>
      <c r="L154" s="572"/>
      <c r="M154" s="572"/>
      <c r="N154" s="572"/>
      <c r="O154" s="572"/>
      <c r="P154" s="572"/>
      <c r="Q154" s="572"/>
      <c r="R154" s="572"/>
      <c r="S154" s="572"/>
      <c r="T154" s="572"/>
      <c r="U154" s="572"/>
      <c r="V154" s="572"/>
      <c r="W154" s="572"/>
      <c r="X154" s="572"/>
      <c r="Y154" s="572"/>
      <c r="Z154" s="572"/>
      <c r="AA154" s="572"/>
      <c r="AB154" s="572"/>
      <c r="AC154" s="572"/>
      <c r="AD154" s="572"/>
      <c r="AE154" s="572"/>
      <c r="AF154" s="572"/>
      <c r="AG154" s="572"/>
      <c r="AH154" s="572"/>
      <c r="AI154" s="572"/>
      <c r="AJ154" s="572"/>
      <c r="AK154" s="572"/>
      <c r="AL154" s="572"/>
      <c r="AM154" s="572"/>
      <c r="AN154" s="572"/>
      <c r="AO154" s="572"/>
      <c r="AP154" s="572"/>
      <c r="AQ154" s="572"/>
    </row>
    <row r="155" spans="4:43" ht="13.5" customHeight="1">
      <c r="D155" s="6"/>
      <c r="F155" s="572"/>
      <c r="G155" s="572"/>
      <c r="H155" s="572"/>
      <c r="I155" s="572"/>
      <c r="J155" s="572"/>
      <c r="K155" s="572"/>
      <c r="L155" s="572"/>
      <c r="M155" s="572"/>
      <c r="N155" s="572"/>
      <c r="O155" s="572"/>
      <c r="P155" s="572"/>
      <c r="Q155" s="572"/>
      <c r="R155" s="572"/>
      <c r="S155" s="572"/>
      <c r="T155" s="572"/>
      <c r="U155" s="572"/>
      <c r="V155" s="572"/>
      <c r="W155" s="572"/>
      <c r="X155" s="572"/>
      <c r="Y155" s="572"/>
      <c r="Z155" s="572"/>
      <c r="AA155" s="572"/>
      <c r="AB155" s="572"/>
      <c r="AC155" s="572"/>
      <c r="AD155" s="572"/>
      <c r="AE155" s="572"/>
      <c r="AF155" s="572"/>
      <c r="AG155" s="572"/>
      <c r="AH155" s="572"/>
      <c r="AI155" s="572"/>
      <c r="AJ155" s="572"/>
      <c r="AK155" s="572"/>
      <c r="AL155" s="572"/>
      <c r="AM155" s="572"/>
      <c r="AN155" s="572"/>
      <c r="AO155" s="572"/>
      <c r="AP155" s="572"/>
      <c r="AQ155" s="572"/>
    </row>
    <row r="156" spans="4:43" ht="13.5" customHeight="1">
      <c r="D156" s="6"/>
      <c r="F156" s="572"/>
      <c r="G156" s="572"/>
      <c r="H156" s="572"/>
      <c r="I156" s="5"/>
      <c r="J156" s="572"/>
      <c r="K156" s="572"/>
      <c r="L156" s="5"/>
      <c r="M156" s="5"/>
      <c r="N156" s="572"/>
      <c r="O156" s="572"/>
      <c r="P156" s="572"/>
      <c r="Q156" s="572"/>
      <c r="R156" s="572"/>
      <c r="S156" s="572"/>
      <c r="T156" s="572"/>
      <c r="U156" s="572"/>
      <c r="V156" s="572"/>
      <c r="W156" s="572"/>
      <c r="X156" s="572"/>
      <c r="Y156" s="572"/>
      <c r="Z156" s="572"/>
      <c r="AA156" s="572"/>
      <c r="AB156" s="572"/>
      <c r="AC156" s="572"/>
      <c r="AD156" s="572"/>
      <c r="AE156" s="572"/>
      <c r="AF156" s="572"/>
      <c r="AG156" s="572"/>
      <c r="AH156" s="572"/>
      <c r="AI156" s="572"/>
      <c r="AJ156" s="572"/>
      <c r="AK156" s="572"/>
      <c r="AL156" s="572"/>
      <c r="AM156" s="572"/>
      <c r="AN156" s="572"/>
      <c r="AO156" s="572"/>
      <c r="AP156" s="572"/>
      <c r="AQ156" s="572"/>
    </row>
    <row r="157" spans="4:43" ht="13.5" customHeight="1">
      <c r="D157" s="572"/>
      <c r="F157" s="572"/>
      <c r="G157" s="572"/>
      <c r="H157" s="572"/>
      <c r="I157" s="572"/>
      <c r="J157" s="572"/>
      <c r="K157" s="572"/>
      <c r="L157" s="5"/>
      <c r="M157" s="5"/>
      <c r="N157" s="572"/>
      <c r="O157" s="572"/>
      <c r="P157" s="572"/>
      <c r="Q157" s="572"/>
      <c r="R157" s="572"/>
      <c r="S157" s="572"/>
      <c r="T157" s="572"/>
      <c r="U157" s="572"/>
      <c r="V157" s="572"/>
      <c r="W157" s="572"/>
      <c r="X157" s="572"/>
      <c r="Y157" s="572"/>
      <c r="Z157" s="572"/>
      <c r="AA157" s="572"/>
      <c r="AB157" s="572"/>
      <c r="AC157" s="572"/>
      <c r="AD157" s="572"/>
      <c r="AE157" s="572"/>
      <c r="AF157" s="572"/>
      <c r="AG157" s="572"/>
      <c r="AH157" s="572"/>
      <c r="AI157" s="572"/>
      <c r="AJ157" s="572"/>
      <c r="AK157" s="572"/>
      <c r="AL157" s="572"/>
      <c r="AM157" s="572"/>
      <c r="AN157" s="572"/>
      <c r="AO157" s="572"/>
      <c r="AP157" s="572"/>
      <c r="AQ157" s="572"/>
    </row>
    <row r="158" spans="4:43" ht="13.5" customHeight="1">
      <c r="D158" s="572"/>
      <c r="F158" s="572"/>
      <c r="G158" s="572"/>
      <c r="H158" s="572"/>
      <c r="I158" s="572"/>
      <c r="J158" s="572"/>
      <c r="K158" s="572"/>
      <c r="L158" s="5"/>
      <c r="M158" s="5"/>
      <c r="N158" s="572"/>
      <c r="O158" s="572"/>
      <c r="P158" s="572"/>
      <c r="Q158" s="572"/>
      <c r="R158" s="572"/>
      <c r="S158" s="572"/>
      <c r="T158" s="572"/>
      <c r="U158" s="572"/>
      <c r="V158" s="572"/>
      <c r="W158" s="572"/>
      <c r="X158" s="572"/>
      <c r="Y158" s="572"/>
      <c r="Z158" s="572"/>
      <c r="AA158" s="572"/>
      <c r="AB158" s="572"/>
      <c r="AC158" s="572"/>
      <c r="AD158" s="572"/>
      <c r="AE158" s="572"/>
      <c r="AF158" s="572"/>
      <c r="AG158" s="572"/>
      <c r="AH158" s="572"/>
      <c r="AI158" s="572"/>
      <c r="AJ158" s="572"/>
      <c r="AK158" s="572"/>
      <c r="AL158" s="572"/>
      <c r="AM158" s="572"/>
      <c r="AN158" s="572"/>
      <c r="AO158" s="572"/>
      <c r="AP158" s="572"/>
      <c r="AQ158" s="572"/>
    </row>
    <row r="159" spans="4:43" ht="13.5" customHeight="1">
      <c r="D159" s="6"/>
      <c r="F159" s="572"/>
      <c r="G159" s="572"/>
      <c r="H159" s="572"/>
      <c r="I159" s="572"/>
      <c r="J159" s="572"/>
      <c r="K159" s="572"/>
      <c r="L159" s="572"/>
      <c r="M159" s="572"/>
      <c r="N159" s="572"/>
      <c r="O159" s="572"/>
      <c r="P159" s="572"/>
      <c r="Q159" s="572"/>
      <c r="R159" s="572"/>
      <c r="S159" s="572"/>
      <c r="T159" s="572"/>
      <c r="U159" s="572"/>
      <c r="V159" s="572"/>
      <c r="W159" s="572"/>
      <c r="X159" s="572"/>
      <c r="Y159" s="572"/>
      <c r="Z159" s="572"/>
      <c r="AA159" s="572"/>
      <c r="AB159" s="572"/>
      <c r="AC159" s="572"/>
      <c r="AD159" s="572"/>
      <c r="AE159" s="572"/>
      <c r="AF159" s="572"/>
      <c r="AG159" s="572"/>
      <c r="AH159" s="572"/>
      <c r="AI159" s="572"/>
      <c r="AJ159" s="572"/>
      <c r="AK159" s="572"/>
      <c r="AL159" s="572"/>
      <c r="AM159" s="572"/>
      <c r="AN159" s="572"/>
      <c r="AO159" s="572"/>
      <c r="AP159" s="572"/>
      <c r="AQ159" s="572"/>
    </row>
    <row r="160" spans="4:43" ht="13.5" customHeight="1">
      <c r="D160" s="6"/>
      <c r="F160" s="572"/>
      <c r="G160" s="572"/>
      <c r="H160" s="572"/>
      <c r="I160" s="572"/>
      <c r="J160" s="572"/>
      <c r="K160" s="572"/>
      <c r="L160" s="572"/>
      <c r="M160" s="572"/>
      <c r="N160" s="572"/>
      <c r="O160" s="572"/>
      <c r="P160" s="572"/>
      <c r="Q160" s="572"/>
      <c r="R160" s="572"/>
      <c r="S160" s="572"/>
      <c r="T160" s="572"/>
      <c r="U160" s="572"/>
      <c r="V160" s="572"/>
      <c r="W160" s="572"/>
      <c r="X160" s="572"/>
      <c r="Y160" s="572"/>
      <c r="Z160" s="572"/>
      <c r="AA160" s="572"/>
      <c r="AB160" s="572"/>
      <c r="AC160" s="572"/>
      <c r="AD160" s="572"/>
      <c r="AE160" s="572"/>
      <c r="AF160" s="572"/>
      <c r="AG160" s="572"/>
      <c r="AH160" s="572"/>
      <c r="AI160" s="572"/>
      <c r="AJ160" s="572"/>
      <c r="AK160" s="572"/>
      <c r="AL160" s="572"/>
      <c r="AM160" s="572"/>
      <c r="AN160" s="572"/>
      <c r="AO160" s="572"/>
      <c r="AP160" s="572"/>
      <c r="AQ160" s="572"/>
    </row>
    <row r="161" spans="4:43" ht="13.5" customHeight="1">
      <c r="D161" s="6"/>
      <c r="F161" s="572"/>
      <c r="G161" s="572"/>
      <c r="H161" s="572"/>
      <c r="I161" s="572"/>
      <c r="J161" s="572"/>
      <c r="K161" s="572"/>
      <c r="L161" s="572"/>
      <c r="M161" s="572"/>
      <c r="N161" s="572"/>
      <c r="O161" s="572"/>
      <c r="P161" s="572"/>
      <c r="Q161" s="572"/>
      <c r="R161" s="572"/>
      <c r="S161" s="572"/>
      <c r="T161" s="572"/>
      <c r="U161" s="572"/>
      <c r="V161" s="572"/>
      <c r="W161" s="572"/>
      <c r="X161" s="572"/>
      <c r="Y161" s="572"/>
      <c r="Z161" s="572"/>
      <c r="AA161" s="572"/>
      <c r="AB161" s="572"/>
      <c r="AC161" s="572"/>
      <c r="AD161" s="572"/>
      <c r="AE161" s="572"/>
      <c r="AF161" s="572"/>
      <c r="AG161" s="572"/>
      <c r="AH161" s="572"/>
      <c r="AI161" s="572"/>
      <c r="AJ161" s="572"/>
      <c r="AK161" s="572"/>
      <c r="AL161" s="572"/>
      <c r="AM161" s="572"/>
      <c r="AN161" s="572"/>
      <c r="AO161" s="572"/>
      <c r="AP161" s="572"/>
      <c r="AQ161" s="572"/>
    </row>
    <row r="162" spans="4:43" ht="13.5" customHeight="1">
      <c r="D162" s="6"/>
      <c r="F162" s="572"/>
      <c r="G162" s="572"/>
      <c r="H162" s="572"/>
      <c r="I162" s="572"/>
      <c r="J162" s="572"/>
      <c r="K162" s="572"/>
      <c r="L162" s="572"/>
      <c r="M162" s="572"/>
      <c r="N162" s="6"/>
      <c r="O162" s="572"/>
      <c r="P162" s="572"/>
      <c r="Q162" s="572"/>
      <c r="R162" s="572"/>
      <c r="S162" s="572"/>
      <c r="T162" s="572"/>
      <c r="U162" s="572"/>
      <c r="V162" s="572"/>
      <c r="W162" s="572"/>
      <c r="X162" s="572"/>
      <c r="Y162" s="572"/>
      <c r="Z162" s="572"/>
      <c r="AA162" s="572"/>
      <c r="AB162" s="572"/>
      <c r="AC162" s="572"/>
      <c r="AD162" s="572"/>
      <c r="AE162" s="572"/>
      <c r="AF162" s="572"/>
      <c r="AG162" s="572"/>
      <c r="AH162" s="572"/>
      <c r="AI162" s="572"/>
      <c r="AJ162" s="572"/>
      <c r="AK162" s="572"/>
      <c r="AL162" s="572"/>
      <c r="AM162" s="572"/>
      <c r="AN162" s="572"/>
      <c r="AO162" s="572"/>
      <c r="AP162" s="572"/>
      <c r="AQ162" s="572"/>
    </row>
    <row r="163" spans="4:43" ht="13.5" customHeight="1">
      <c r="D163" s="572"/>
      <c r="F163" s="572"/>
      <c r="G163" s="572"/>
      <c r="H163" s="572"/>
      <c r="I163" s="572"/>
      <c r="J163" s="572"/>
      <c r="K163" s="572"/>
      <c r="L163" s="572"/>
      <c r="M163" s="572"/>
      <c r="N163" s="6"/>
      <c r="O163" s="572"/>
      <c r="P163" s="572"/>
      <c r="Q163" s="572"/>
      <c r="R163" s="572"/>
      <c r="S163" s="572"/>
      <c r="T163" s="572"/>
      <c r="U163" s="572"/>
      <c r="V163" s="572"/>
      <c r="W163" s="572"/>
      <c r="X163" s="572"/>
      <c r="Y163" s="572"/>
      <c r="Z163" s="572"/>
      <c r="AA163" s="572"/>
      <c r="AB163" s="572"/>
      <c r="AC163" s="572"/>
      <c r="AD163" s="572"/>
      <c r="AE163" s="572"/>
      <c r="AF163" s="572"/>
      <c r="AG163" s="572"/>
      <c r="AH163" s="572"/>
      <c r="AI163" s="572"/>
      <c r="AJ163" s="572"/>
      <c r="AK163" s="572"/>
      <c r="AL163" s="572"/>
      <c r="AM163" s="572"/>
      <c r="AN163" s="572"/>
      <c r="AO163" s="572"/>
      <c r="AP163" s="572"/>
      <c r="AQ163" s="572"/>
    </row>
    <row r="164" spans="4:43" ht="13.5" customHeight="1">
      <c r="D164" s="572"/>
      <c r="F164" s="572"/>
      <c r="G164" s="572"/>
      <c r="H164" s="572"/>
      <c r="I164" s="572"/>
      <c r="J164" s="572"/>
      <c r="K164" s="572"/>
      <c r="L164" s="572"/>
      <c r="M164" s="572"/>
      <c r="N164" s="6"/>
      <c r="O164" s="572"/>
      <c r="P164" s="572"/>
      <c r="Q164" s="572"/>
      <c r="R164" s="572"/>
      <c r="S164" s="572"/>
      <c r="T164" s="572"/>
      <c r="U164" s="572"/>
      <c r="V164" s="572"/>
      <c r="W164" s="572"/>
      <c r="X164" s="572"/>
      <c r="Y164" s="572"/>
      <c r="Z164" s="572"/>
      <c r="AA164" s="572"/>
      <c r="AB164" s="572"/>
      <c r="AC164" s="572"/>
      <c r="AD164" s="572"/>
      <c r="AE164" s="572"/>
      <c r="AF164" s="572"/>
      <c r="AG164" s="572"/>
      <c r="AH164" s="572"/>
      <c r="AI164" s="572"/>
      <c r="AJ164" s="572"/>
      <c r="AK164" s="572"/>
      <c r="AL164" s="572"/>
      <c r="AM164" s="572"/>
      <c r="AN164" s="572"/>
      <c r="AO164" s="572"/>
      <c r="AP164" s="572"/>
      <c r="AQ164" s="572"/>
    </row>
    <row r="165" spans="4:43" ht="13.5" customHeight="1">
      <c r="D165" s="6"/>
      <c r="F165" s="572"/>
      <c r="G165" s="572"/>
      <c r="H165" s="572"/>
      <c r="I165" s="572"/>
      <c r="J165" s="572"/>
      <c r="K165" s="572"/>
      <c r="L165" s="572"/>
      <c r="M165" s="572"/>
      <c r="N165" s="6"/>
      <c r="O165" s="572"/>
      <c r="P165" s="572"/>
      <c r="Q165" s="572"/>
      <c r="R165" s="572"/>
      <c r="S165" s="572"/>
      <c r="T165" s="572"/>
      <c r="U165" s="572"/>
      <c r="V165" s="572"/>
      <c r="W165" s="572"/>
      <c r="X165" s="572"/>
      <c r="Y165" s="572"/>
      <c r="Z165" s="572"/>
      <c r="AA165" s="572"/>
      <c r="AB165" s="572"/>
      <c r="AC165" s="572"/>
      <c r="AD165" s="572"/>
      <c r="AE165" s="572"/>
      <c r="AF165" s="572"/>
      <c r="AG165" s="572"/>
      <c r="AH165" s="572"/>
      <c r="AI165" s="572"/>
      <c r="AJ165" s="572"/>
      <c r="AK165" s="572"/>
      <c r="AL165" s="572"/>
      <c r="AM165" s="572"/>
      <c r="AN165" s="572"/>
      <c r="AO165" s="572"/>
      <c r="AP165" s="572"/>
      <c r="AQ165" s="572"/>
    </row>
    <row r="166" spans="4:43" ht="13.5" customHeight="1">
      <c r="D166" s="6"/>
      <c r="F166" s="572"/>
      <c r="G166" s="572"/>
      <c r="H166" s="572"/>
      <c r="I166" s="572"/>
      <c r="J166" s="572"/>
      <c r="K166" s="572"/>
      <c r="L166" s="572"/>
      <c r="M166" s="572"/>
      <c r="N166" s="6"/>
      <c r="O166" s="572"/>
      <c r="P166" s="572"/>
      <c r="Q166" s="572"/>
      <c r="R166" s="572"/>
      <c r="S166" s="572"/>
      <c r="T166" s="572"/>
      <c r="U166" s="572"/>
      <c r="V166" s="572"/>
      <c r="W166" s="572"/>
      <c r="X166" s="572"/>
      <c r="Y166" s="572"/>
      <c r="Z166" s="572"/>
      <c r="AA166" s="572"/>
      <c r="AB166" s="572"/>
      <c r="AC166" s="572"/>
      <c r="AD166" s="572"/>
      <c r="AE166" s="572"/>
      <c r="AF166" s="572"/>
      <c r="AG166" s="572"/>
      <c r="AH166" s="572"/>
      <c r="AI166" s="572"/>
      <c r="AJ166" s="572"/>
      <c r="AK166" s="572"/>
      <c r="AL166" s="572"/>
      <c r="AM166" s="572"/>
      <c r="AN166" s="572"/>
      <c r="AO166" s="572"/>
      <c r="AP166" s="572"/>
      <c r="AQ166" s="572"/>
    </row>
    <row r="167" spans="4:43" ht="13.5" customHeight="1">
      <c r="D167" s="6"/>
      <c r="F167" s="572"/>
      <c r="G167" s="572"/>
      <c r="H167" s="572"/>
      <c r="I167" s="572"/>
      <c r="J167" s="572"/>
      <c r="K167" s="572"/>
      <c r="L167" s="572"/>
      <c r="M167" s="572"/>
      <c r="N167" s="6"/>
      <c r="O167" s="572"/>
      <c r="P167" s="572"/>
      <c r="Q167" s="572"/>
      <c r="R167" s="572"/>
      <c r="S167" s="572"/>
      <c r="T167" s="572"/>
      <c r="U167" s="572"/>
      <c r="V167" s="572"/>
      <c r="W167" s="572"/>
      <c r="X167" s="572"/>
      <c r="Y167" s="572"/>
      <c r="Z167" s="572"/>
      <c r="AA167" s="572"/>
      <c r="AB167" s="572"/>
      <c r="AC167" s="572"/>
      <c r="AD167" s="572"/>
      <c r="AE167" s="572"/>
      <c r="AF167" s="572"/>
      <c r="AG167" s="572"/>
      <c r="AH167" s="572"/>
      <c r="AI167" s="572"/>
      <c r="AJ167" s="572"/>
      <c r="AK167" s="572"/>
      <c r="AL167" s="572"/>
      <c r="AM167" s="572"/>
      <c r="AN167" s="572"/>
      <c r="AO167" s="572"/>
      <c r="AP167" s="572"/>
      <c r="AQ167" s="572"/>
    </row>
    <row r="168" spans="4:43" ht="13.5" customHeight="1">
      <c r="D168" s="6"/>
      <c r="F168" s="572"/>
      <c r="G168" s="572"/>
      <c r="H168" s="572"/>
      <c r="I168" s="572"/>
      <c r="J168" s="572"/>
      <c r="K168" s="572"/>
      <c r="L168" s="572"/>
      <c r="M168" s="572"/>
      <c r="N168" s="6"/>
      <c r="O168" s="572"/>
      <c r="P168" s="572"/>
      <c r="Q168" s="572"/>
      <c r="R168" s="572"/>
      <c r="S168" s="572"/>
      <c r="T168" s="572"/>
      <c r="U168" s="572"/>
      <c r="V168" s="572"/>
      <c r="W168" s="572"/>
      <c r="X168" s="572"/>
      <c r="Y168" s="572"/>
      <c r="Z168" s="572"/>
      <c r="AA168" s="572"/>
      <c r="AB168" s="572"/>
      <c r="AC168" s="572"/>
      <c r="AD168" s="572"/>
      <c r="AE168" s="572"/>
      <c r="AF168" s="572"/>
      <c r="AG168" s="572"/>
      <c r="AH168" s="572"/>
      <c r="AI168" s="572"/>
      <c r="AJ168" s="572"/>
      <c r="AK168" s="572"/>
      <c r="AL168" s="572"/>
      <c r="AM168" s="572"/>
      <c r="AN168" s="572"/>
      <c r="AO168" s="572"/>
      <c r="AP168" s="572"/>
      <c r="AQ168" s="572"/>
    </row>
    <row r="169" spans="4:43" ht="13.5" customHeight="1">
      <c r="D169" s="6"/>
      <c r="F169" s="572"/>
      <c r="G169" s="572"/>
      <c r="H169" s="572"/>
      <c r="I169" s="572"/>
      <c r="J169" s="572"/>
      <c r="K169" s="572"/>
      <c r="L169" s="572"/>
      <c r="M169" s="572"/>
      <c r="N169" s="572"/>
      <c r="O169" s="572"/>
      <c r="P169" s="572"/>
      <c r="Q169" s="572"/>
      <c r="R169" s="572"/>
      <c r="S169" s="572"/>
      <c r="T169" s="572"/>
      <c r="U169" s="572"/>
      <c r="V169" s="572"/>
      <c r="W169" s="572"/>
      <c r="X169" s="572"/>
      <c r="Y169" s="572"/>
      <c r="Z169" s="572"/>
      <c r="AA169" s="572"/>
      <c r="AB169" s="572"/>
      <c r="AC169" s="572"/>
      <c r="AD169" s="572"/>
      <c r="AE169" s="572"/>
      <c r="AF169" s="572"/>
      <c r="AG169" s="572"/>
      <c r="AH169" s="572"/>
      <c r="AI169" s="572"/>
      <c r="AJ169" s="572"/>
      <c r="AK169" s="572"/>
      <c r="AL169" s="572"/>
      <c r="AM169" s="572"/>
      <c r="AN169" s="572"/>
      <c r="AO169" s="572"/>
      <c r="AP169" s="572"/>
      <c r="AQ169" s="572"/>
    </row>
    <row r="170" spans="4:43" ht="13.5" customHeight="1">
      <c r="D170" s="6"/>
      <c r="F170" s="572"/>
      <c r="G170" s="572"/>
      <c r="H170" s="572"/>
      <c r="I170" s="572"/>
      <c r="J170" s="572"/>
      <c r="K170" s="572"/>
      <c r="L170" s="572"/>
      <c r="M170" s="572"/>
      <c r="N170" s="572"/>
      <c r="O170" s="572"/>
      <c r="P170" s="572"/>
      <c r="Q170" s="572"/>
      <c r="R170" s="572"/>
      <c r="S170" s="572"/>
      <c r="T170" s="572"/>
      <c r="U170" s="572"/>
      <c r="V170" s="572"/>
      <c r="W170" s="572"/>
      <c r="X170" s="572"/>
      <c r="Y170" s="572"/>
      <c r="Z170" s="572"/>
      <c r="AA170" s="572"/>
      <c r="AB170" s="572"/>
      <c r="AC170" s="572"/>
      <c r="AD170" s="572"/>
      <c r="AE170" s="572"/>
      <c r="AF170" s="572"/>
      <c r="AG170" s="572"/>
      <c r="AH170" s="572"/>
      <c r="AI170" s="572"/>
      <c r="AJ170" s="572"/>
      <c r="AK170" s="572"/>
      <c r="AL170" s="572"/>
      <c r="AM170" s="572"/>
      <c r="AN170" s="572"/>
      <c r="AO170" s="572"/>
      <c r="AP170" s="572"/>
      <c r="AQ170" s="572"/>
    </row>
    <row r="171" spans="4:43" ht="13.5" customHeight="1">
      <c r="D171" s="6"/>
      <c r="F171" s="572"/>
      <c r="G171" s="572"/>
      <c r="H171" s="572"/>
      <c r="I171" s="572"/>
      <c r="J171" s="572"/>
      <c r="K171" s="572"/>
      <c r="L171" s="572"/>
      <c r="M171" s="572"/>
      <c r="N171" s="572"/>
      <c r="O171" s="572"/>
      <c r="P171" s="572"/>
      <c r="Q171" s="572"/>
      <c r="R171" s="572"/>
      <c r="S171" s="572"/>
      <c r="T171" s="572"/>
      <c r="U171" s="572"/>
      <c r="V171" s="572"/>
      <c r="W171" s="572"/>
      <c r="X171" s="572"/>
      <c r="Y171" s="572"/>
      <c r="Z171" s="572"/>
      <c r="AA171" s="572"/>
      <c r="AB171" s="572"/>
      <c r="AC171" s="572"/>
      <c r="AD171" s="572"/>
      <c r="AE171" s="572"/>
      <c r="AF171" s="572"/>
      <c r="AG171" s="572"/>
      <c r="AH171" s="572"/>
      <c r="AI171" s="572"/>
      <c r="AJ171" s="572"/>
      <c r="AK171" s="572"/>
      <c r="AL171" s="572"/>
      <c r="AM171" s="572"/>
      <c r="AN171" s="572"/>
      <c r="AO171" s="572"/>
      <c r="AP171" s="572"/>
      <c r="AQ171" s="572"/>
    </row>
    <row r="172" spans="4:43" ht="13.5" customHeight="1">
      <c r="D172" s="572"/>
      <c r="F172" s="572"/>
      <c r="G172" s="572"/>
      <c r="H172" s="572"/>
      <c r="I172" s="572"/>
      <c r="J172" s="572"/>
      <c r="K172" s="572"/>
      <c r="L172" s="572"/>
      <c r="M172" s="572"/>
      <c r="N172" s="572"/>
      <c r="O172" s="572"/>
      <c r="P172" s="572"/>
      <c r="Q172" s="572"/>
      <c r="R172" s="572"/>
      <c r="S172" s="572"/>
      <c r="T172" s="572"/>
      <c r="U172" s="572"/>
      <c r="V172" s="572"/>
      <c r="W172" s="572"/>
      <c r="X172" s="572"/>
      <c r="Y172" s="572"/>
      <c r="Z172" s="572"/>
      <c r="AA172" s="572"/>
      <c r="AB172" s="572"/>
      <c r="AC172" s="572"/>
      <c r="AD172" s="572"/>
      <c r="AE172" s="572"/>
      <c r="AF172" s="572"/>
      <c r="AG172" s="572"/>
      <c r="AH172" s="572"/>
      <c r="AI172" s="572"/>
      <c r="AJ172" s="572"/>
      <c r="AK172" s="572"/>
      <c r="AL172" s="572"/>
      <c r="AM172" s="572"/>
      <c r="AN172" s="572"/>
      <c r="AO172" s="572"/>
      <c r="AP172" s="572"/>
      <c r="AQ172" s="572"/>
    </row>
    <row r="173" spans="4:43" ht="13.5" customHeight="1">
      <c r="D173" s="572"/>
      <c r="F173" s="572"/>
      <c r="G173" s="572"/>
      <c r="H173" s="572"/>
      <c r="I173" s="572"/>
      <c r="J173" s="572"/>
      <c r="K173" s="572"/>
      <c r="L173" s="572"/>
      <c r="M173" s="572"/>
      <c r="N173" s="572"/>
      <c r="O173" s="572"/>
      <c r="P173" s="572"/>
      <c r="Q173" s="572"/>
      <c r="R173" s="572"/>
      <c r="S173" s="572"/>
      <c r="T173" s="572"/>
      <c r="U173" s="572"/>
      <c r="V173" s="572"/>
      <c r="W173" s="572"/>
      <c r="X173" s="572"/>
      <c r="Y173" s="572"/>
      <c r="Z173" s="572"/>
      <c r="AA173" s="572"/>
      <c r="AB173" s="572"/>
      <c r="AC173" s="572"/>
      <c r="AD173" s="572"/>
      <c r="AE173" s="572"/>
      <c r="AF173" s="572"/>
      <c r="AG173" s="572"/>
      <c r="AH173" s="572"/>
      <c r="AI173" s="572"/>
      <c r="AJ173" s="572"/>
      <c r="AK173" s="572"/>
      <c r="AL173" s="572"/>
      <c r="AM173" s="572"/>
      <c r="AN173" s="572"/>
      <c r="AO173" s="572"/>
      <c r="AP173" s="572"/>
      <c r="AQ173" s="572"/>
    </row>
    <row r="174" spans="4:43" ht="13.5" customHeight="1">
      <c r="D174" s="572"/>
      <c r="F174" s="572"/>
      <c r="G174" s="572"/>
      <c r="H174" s="572"/>
      <c r="I174" s="572"/>
      <c r="J174" s="572"/>
      <c r="K174" s="572"/>
      <c r="L174" s="572"/>
      <c r="M174" s="572"/>
      <c r="N174" s="572"/>
      <c r="O174" s="572"/>
      <c r="P174" s="572"/>
      <c r="Q174" s="572"/>
      <c r="R174" s="572"/>
      <c r="S174" s="572"/>
      <c r="T174" s="572"/>
      <c r="U174" s="572"/>
      <c r="V174" s="572"/>
      <c r="W174" s="572"/>
      <c r="X174" s="572"/>
      <c r="Y174" s="572"/>
      <c r="Z174" s="572"/>
      <c r="AA174" s="572"/>
      <c r="AB174" s="572"/>
      <c r="AC174" s="572"/>
      <c r="AD174" s="572"/>
      <c r="AE174" s="572"/>
      <c r="AF174" s="572"/>
      <c r="AG174" s="572"/>
      <c r="AH174" s="572"/>
      <c r="AI174" s="572"/>
      <c r="AJ174" s="572"/>
      <c r="AK174" s="572"/>
      <c r="AL174" s="572"/>
      <c r="AM174" s="572"/>
      <c r="AN174" s="572"/>
      <c r="AO174" s="572"/>
      <c r="AP174" s="572"/>
      <c r="AQ174" s="572"/>
    </row>
    <row r="175" spans="4:43" ht="13.5" customHeight="1">
      <c r="D175" s="572"/>
      <c r="F175" s="572"/>
      <c r="G175" s="572"/>
      <c r="H175" s="572"/>
      <c r="I175" s="572"/>
      <c r="J175" s="572"/>
      <c r="K175" s="572"/>
      <c r="L175" s="572"/>
      <c r="M175" s="572"/>
      <c r="N175" s="572"/>
      <c r="O175" s="572"/>
      <c r="P175" s="572"/>
      <c r="Q175" s="572"/>
      <c r="R175" s="572"/>
      <c r="S175" s="572"/>
      <c r="T175" s="572"/>
      <c r="U175" s="572"/>
      <c r="V175" s="572"/>
      <c r="W175" s="572"/>
      <c r="X175" s="572"/>
      <c r="Y175" s="572"/>
      <c r="Z175" s="572"/>
      <c r="AA175" s="572"/>
      <c r="AB175" s="572"/>
      <c r="AC175" s="572"/>
      <c r="AD175" s="572"/>
      <c r="AE175" s="572"/>
      <c r="AF175" s="572"/>
      <c r="AG175" s="572"/>
      <c r="AH175" s="572"/>
      <c r="AI175" s="572"/>
      <c r="AJ175" s="572"/>
      <c r="AK175" s="572"/>
      <c r="AL175" s="572"/>
      <c r="AM175" s="572"/>
      <c r="AN175" s="572"/>
      <c r="AO175" s="572"/>
      <c r="AP175" s="572"/>
      <c r="AQ175" s="572"/>
    </row>
    <row r="176" spans="4:43" ht="13.5" customHeight="1">
      <c r="D176" s="572"/>
      <c r="F176" s="572"/>
      <c r="G176" s="572"/>
      <c r="H176" s="572"/>
      <c r="I176" s="572"/>
      <c r="J176" s="572"/>
      <c r="K176" s="572"/>
      <c r="L176" s="572"/>
      <c r="M176" s="572"/>
      <c r="N176" s="572"/>
      <c r="O176" s="572"/>
      <c r="P176" s="572"/>
      <c r="Q176" s="572"/>
      <c r="R176" s="572"/>
      <c r="S176" s="572"/>
      <c r="T176" s="572"/>
      <c r="U176" s="572"/>
      <c r="V176" s="572"/>
      <c r="W176" s="572"/>
      <c r="X176" s="572"/>
      <c r="Y176" s="572"/>
      <c r="Z176" s="572"/>
      <c r="AA176" s="572"/>
      <c r="AB176" s="572"/>
      <c r="AC176" s="572"/>
      <c r="AD176" s="572"/>
      <c r="AE176" s="572"/>
      <c r="AF176" s="572"/>
      <c r="AG176" s="572"/>
      <c r="AH176" s="572"/>
      <c r="AI176" s="572"/>
      <c r="AJ176" s="572"/>
      <c r="AK176" s="572"/>
      <c r="AL176" s="572"/>
      <c r="AM176" s="572"/>
      <c r="AN176" s="572"/>
      <c r="AO176" s="572"/>
      <c r="AP176" s="572"/>
      <c r="AQ176" s="572"/>
    </row>
    <row r="177" spans="4:43" ht="13.5" customHeight="1">
      <c r="D177" s="572"/>
      <c r="F177" s="572"/>
      <c r="G177" s="572"/>
      <c r="H177" s="572"/>
      <c r="I177" s="572"/>
      <c r="J177" s="572"/>
      <c r="K177" s="572"/>
      <c r="L177" s="572"/>
      <c r="M177" s="572"/>
      <c r="N177" s="572"/>
      <c r="O177" s="572"/>
      <c r="P177" s="572"/>
      <c r="Q177" s="572"/>
      <c r="R177" s="572"/>
      <c r="S177" s="572"/>
      <c r="T177" s="572"/>
      <c r="U177" s="572"/>
      <c r="V177" s="572"/>
      <c r="W177" s="572"/>
      <c r="X177" s="572"/>
      <c r="Y177" s="572"/>
      <c r="Z177" s="572"/>
      <c r="AA177" s="572"/>
      <c r="AB177" s="572"/>
      <c r="AC177" s="572"/>
      <c r="AD177" s="572"/>
      <c r="AE177" s="572"/>
      <c r="AF177" s="572"/>
      <c r="AG177" s="572"/>
      <c r="AH177" s="572"/>
      <c r="AI177" s="572"/>
      <c r="AJ177" s="572"/>
      <c r="AK177" s="572"/>
      <c r="AL177" s="572"/>
      <c r="AM177" s="572"/>
      <c r="AN177" s="572"/>
      <c r="AO177" s="572"/>
      <c r="AP177" s="572"/>
      <c r="AQ177" s="572"/>
    </row>
    <row r="178" spans="4:43" ht="13.5" customHeight="1">
      <c r="D178" s="572"/>
      <c r="F178" s="572"/>
      <c r="G178" s="572"/>
      <c r="H178" s="572"/>
      <c r="I178" s="572"/>
      <c r="J178" s="572"/>
      <c r="K178" s="572"/>
      <c r="L178" s="572"/>
      <c r="M178" s="572"/>
      <c r="N178" s="572"/>
      <c r="O178" s="572"/>
      <c r="P178" s="572"/>
      <c r="Q178" s="572"/>
      <c r="R178" s="572"/>
      <c r="S178" s="572"/>
      <c r="T178" s="572"/>
      <c r="U178" s="572"/>
      <c r="V178" s="572"/>
      <c r="W178" s="572"/>
      <c r="X178" s="572"/>
      <c r="Y178" s="572"/>
      <c r="Z178" s="572"/>
      <c r="AA178" s="572"/>
      <c r="AB178" s="572"/>
      <c r="AC178" s="572"/>
      <c r="AD178" s="572"/>
      <c r="AE178" s="572"/>
      <c r="AF178" s="572"/>
      <c r="AG178" s="572"/>
      <c r="AH178" s="572"/>
      <c r="AI178" s="572"/>
      <c r="AJ178" s="572"/>
      <c r="AK178" s="572"/>
      <c r="AL178" s="572"/>
      <c r="AM178" s="572"/>
      <c r="AN178" s="572"/>
      <c r="AO178" s="572"/>
      <c r="AP178" s="572"/>
      <c r="AQ178" s="572"/>
    </row>
    <row r="179" spans="4:43" ht="13.5" customHeight="1">
      <c r="D179" s="572"/>
      <c r="F179" s="572"/>
      <c r="G179" s="572"/>
      <c r="H179" s="572"/>
      <c r="I179" s="572"/>
      <c r="J179" s="572"/>
      <c r="K179" s="572"/>
      <c r="L179" s="572"/>
      <c r="M179" s="572"/>
      <c r="N179" s="572"/>
      <c r="O179" s="572"/>
      <c r="P179" s="572"/>
      <c r="Q179" s="572"/>
      <c r="R179" s="572"/>
      <c r="S179" s="572"/>
      <c r="T179" s="572"/>
      <c r="U179" s="572"/>
      <c r="V179" s="572"/>
      <c r="W179" s="572"/>
      <c r="X179" s="572"/>
      <c r="Y179" s="572"/>
      <c r="Z179" s="572"/>
      <c r="AA179" s="572"/>
      <c r="AB179" s="572"/>
      <c r="AC179" s="572"/>
      <c r="AD179" s="572"/>
      <c r="AE179" s="572"/>
      <c r="AF179" s="572"/>
      <c r="AG179" s="572"/>
      <c r="AH179" s="572"/>
      <c r="AI179" s="572"/>
      <c r="AJ179" s="572"/>
      <c r="AK179" s="572"/>
      <c r="AL179" s="572"/>
      <c r="AM179" s="572"/>
      <c r="AN179" s="572"/>
      <c r="AO179" s="572"/>
      <c r="AP179" s="572"/>
      <c r="AQ179" s="572"/>
    </row>
    <row r="180" spans="4:43" ht="13.5" customHeight="1">
      <c r="D180" s="572"/>
      <c r="F180" s="572"/>
      <c r="G180" s="572"/>
      <c r="H180" s="572"/>
      <c r="I180" s="572"/>
      <c r="J180" s="572"/>
      <c r="K180" s="572"/>
      <c r="L180" s="572"/>
      <c r="M180" s="572"/>
      <c r="N180" s="572"/>
      <c r="O180" s="572"/>
      <c r="P180" s="572"/>
      <c r="Q180" s="572"/>
      <c r="R180" s="572"/>
      <c r="S180" s="572"/>
      <c r="T180" s="572"/>
      <c r="U180" s="572"/>
      <c r="V180" s="572"/>
      <c r="W180" s="572"/>
      <c r="X180" s="572"/>
      <c r="Y180" s="572"/>
      <c r="Z180" s="572"/>
      <c r="AA180" s="572"/>
      <c r="AB180" s="572"/>
      <c r="AC180" s="572"/>
      <c r="AD180" s="572"/>
      <c r="AE180" s="572"/>
      <c r="AF180" s="572"/>
      <c r="AG180" s="572"/>
      <c r="AH180" s="572"/>
      <c r="AI180" s="572"/>
      <c r="AJ180" s="572"/>
      <c r="AK180" s="572"/>
      <c r="AL180" s="572"/>
      <c r="AM180" s="572"/>
      <c r="AN180" s="572"/>
      <c r="AO180" s="572"/>
      <c r="AP180" s="572"/>
      <c r="AQ180" s="572"/>
    </row>
    <row r="181" spans="4:43" ht="13.5" customHeight="1">
      <c r="D181" s="572"/>
      <c r="F181" s="572"/>
      <c r="G181" s="572"/>
      <c r="H181" s="572"/>
      <c r="I181" s="572"/>
      <c r="J181" s="572"/>
      <c r="K181" s="572"/>
      <c r="L181" s="572"/>
      <c r="M181" s="572"/>
      <c r="N181" s="572"/>
      <c r="O181" s="572"/>
      <c r="P181" s="572"/>
      <c r="Q181" s="572"/>
      <c r="R181" s="572"/>
      <c r="S181" s="572"/>
      <c r="T181" s="572"/>
      <c r="U181" s="572"/>
      <c r="V181" s="572"/>
      <c r="W181" s="572"/>
      <c r="X181" s="572"/>
      <c r="Y181" s="572"/>
      <c r="Z181" s="572"/>
      <c r="AA181" s="572"/>
      <c r="AB181" s="572"/>
      <c r="AC181" s="572"/>
      <c r="AD181" s="572"/>
      <c r="AE181" s="572"/>
      <c r="AF181" s="572"/>
      <c r="AG181" s="572"/>
      <c r="AH181" s="572"/>
      <c r="AI181" s="572"/>
      <c r="AJ181" s="572"/>
      <c r="AK181" s="572"/>
      <c r="AL181" s="572"/>
      <c r="AM181" s="572"/>
      <c r="AN181" s="572"/>
      <c r="AO181" s="572"/>
      <c r="AP181" s="572"/>
      <c r="AQ181" s="572"/>
    </row>
    <row r="182" spans="4:43" ht="13.5" customHeight="1">
      <c r="D182" s="572"/>
      <c r="F182" s="572"/>
      <c r="G182" s="572"/>
      <c r="H182" s="572"/>
      <c r="I182" s="572"/>
      <c r="J182" s="572"/>
      <c r="K182" s="572"/>
      <c r="L182" s="572"/>
      <c r="M182" s="572"/>
      <c r="N182" s="572"/>
      <c r="O182" s="572"/>
      <c r="P182" s="572"/>
      <c r="Q182" s="572"/>
      <c r="R182" s="572"/>
      <c r="S182" s="572"/>
      <c r="T182" s="572"/>
      <c r="U182" s="572"/>
      <c r="V182" s="572"/>
      <c r="W182" s="572"/>
      <c r="X182" s="572"/>
      <c r="Y182" s="572"/>
      <c r="Z182" s="572"/>
      <c r="AA182" s="572"/>
      <c r="AB182" s="572"/>
      <c r="AC182" s="572"/>
      <c r="AD182" s="572"/>
      <c r="AE182" s="572"/>
      <c r="AF182" s="572"/>
      <c r="AG182" s="572"/>
      <c r="AH182" s="572"/>
      <c r="AI182" s="572"/>
      <c r="AJ182" s="572"/>
      <c r="AK182" s="572"/>
      <c r="AL182" s="572"/>
      <c r="AM182" s="572"/>
      <c r="AN182" s="572"/>
      <c r="AO182" s="572"/>
      <c r="AP182" s="572"/>
      <c r="AQ182" s="572"/>
    </row>
    <row r="183" spans="4:43" ht="13.5" customHeight="1">
      <c r="D183" s="572"/>
      <c r="F183" s="572"/>
      <c r="G183" s="572"/>
      <c r="H183" s="572"/>
      <c r="I183" s="572"/>
      <c r="J183" s="572"/>
      <c r="K183" s="572"/>
      <c r="L183" s="572"/>
      <c r="M183" s="572"/>
      <c r="N183" s="572"/>
      <c r="O183" s="572"/>
      <c r="P183" s="572"/>
      <c r="Q183" s="572"/>
      <c r="R183" s="572"/>
      <c r="S183" s="572"/>
      <c r="T183" s="572"/>
      <c r="U183" s="572"/>
      <c r="V183" s="572"/>
      <c r="W183" s="572"/>
      <c r="X183" s="572"/>
      <c r="Y183" s="572"/>
      <c r="Z183" s="572"/>
      <c r="AA183" s="572"/>
      <c r="AB183" s="572"/>
      <c r="AC183" s="572"/>
      <c r="AD183" s="572"/>
      <c r="AE183" s="572"/>
      <c r="AF183" s="572"/>
      <c r="AG183" s="572"/>
      <c r="AH183" s="572"/>
      <c r="AI183" s="572"/>
      <c r="AJ183" s="572"/>
      <c r="AK183" s="572"/>
      <c r="AL183" s="572"/>
      <c r="AM183" s="572"/>
      <c r="AN183" s="572"/>
      <c r="AO183" s="572"/>
      <c r="AP183" s="572"/>
      <c r="AQ183" s="572"/>
    </row>
    <row r="184" spans="4:43" ht="13.5" customHeight="1">
      <c r="D184" s="572"/>
      <c r="F184" s="572"/>
      <c r="G184" s="572"/>
      <c r="H184" s="572"/>
      <c r="I184" s="572"/>
      <c r="J184" s="572"/>
      <c r="K184" s="572"/>
      <c r="L184" s="572"/>
      <c r="M184" s="572"/>
      <c r="N184" s="572"/>
      <c r="O184" s="572"/>
      <c r="P184" s="572"/>
      <c r="Q184" s="572"/>
      <c r="R184" s="572"/>
      <c r="S184" s="572"/>
      <c r="T184" s="572"/>
      <c r="U184" s="572"/>
      <c r="V184" s="572"/>
      <c r="W184" s="572"/>
      <c r="X184" s="572"/>
      <c r="Y184" s="572"/>
      <c r="Z184" s="572"/>
      <c r="AA184" s="572"/>
      <c r="AB184" s="572"/>
      <c r="AC184" s="572"/>
      <c r="AD184" s="572"/>
      <c r="AE184" s="572"/>
      <c r="AF184" s="572"/>
      <c r="AG184" s="572"/>
      <c r="AH184" s="572"/>
      <c r="AI184" s="572"/>
      <c r="AJ184" s="572"/>
      <c r="AK184" s="572"/>
      <c r="AL184" s="572"/>
      <c r="AM184" s="572"/>
      <c r="AN184" s="572"/>
      <c r="AO184" s="572"/>
      <c r="AP184" s="572"/>
      <c r="AQ184" s="572"/>
    </row>
    <row r="185" spans="4:43" ht="13.5" customHeight="1">
      <c r="D185" s="572"/>
      <c r="F185" s="572"/>
      <c r="G185" s="572"/>
      <c r="H185" s="572"/>
      <c r="I185" s="572"/>
      <c r="J185" s="572"/>
      <c r="K185" s="572"/>
      <c r="L185" s="572"/>
      <c r="M185" s="572"/>
      <c r="N185" s="572"/>
      <c r="O185" s="572"/>
      <c r="P185" s="572"/>
      <c r="Q185" s="572"/>
      <c r="R185" s="572"/>
      <c r="S185" s="572"/>
      <c r="T185" s="572"/>
      <c r="U185" s="572"/>
      <c r="V185" s="572"/>
      <c r="W185" s="572"/>
      <c r="X185" s="572"/>
      <c r="Y185" s="572"/>
      <c r="Z185" s="572"/>
      <c r="AA185" s="572"/>
      <c r="AB185" s="572"/>
      <c r="AC185" s="572"/>
      <c r="AD185" s="572"/>
      <c r="AE185" s="572"/>
      <c r="AF185" s="572"/>
      <c r="AG185" s="572"/>
      <c r="AH185" s="572"/>
      <c r="AI185" s="572"/>
      <c r="AJ185" s="572"/>
      <c r="AK185" s="572"/>
      <c r="AL185" s="572"/>
      <c r="AM185" s="572"/>
      <c r="AN185" s="572"/>
      <c r="AO185" s="572"/>
      <c r="AP185" s="572"/>
      <c r="AQ185" s="572"/>
    </row>
    <row r="186" spans="4:43" ht="13.5" customHeight="1">
      <c r="D186" s="572"/>
      <c r="F186" s="572"/>
      <c r="G186" s="572"/>
      <c r="H186" s="572"/>
      <c r="I186" s="572"/>
      <c r="J186" s="572"/>
      <c r="K186" s="572"/>
      <c r="L186" s="572"/>
      <c r="M186" s="572"/>
      <c r="N186" s="572"/>
      <c r="O186" s="572"/>
      <c r="P186" s="572"/>
      <c r="Q186" s="572"/>
      <c r="R186" s="572"/>
      <c r="S186" s="572"/>
      <c r="T186" s="572"/>
      <c r="U186" s="572"/>
      <c r="V186" s="572"/>
      <c r="W186" s="572"/>
      <c r="X186" s="572"/>
      <c r="Y186" s="572"/>
      <c r="Z186" s="572"/>
      <c r="AA186" s="572"/>
      <c r="AB186" s="572"/>
      <c r="AC186" s="572"/>
      <c r="AD186" s="572"/>
      <c r="AE186" s="572"/>
      <c r="AF186" s="572"/>
      <c r="AG186" s="572"/>
      <c r="AH186" s="572"/>
      <c r="AI186" s="572"/>
      <c r="AJ186" s="572"/>
      <c r="AK186" s="572"/>
      <c r="AL186" s="572"/>
      <c r="AM186" s="572"/>
      <c r="AN186" s="572"/>
      <c r="AO186" s="572"/>
      <c r="AP186" s="572"/>
      <c r="AQ186" s="572"/>
    </row>
    <row r="187" spans="4:43" ht="13.5" customHeight="1">
      <c r="D187" s="572"/>
      <c r="F187" s="572"/>
      <c r="G187" s="572"/>
      <c r="H187" s="572"/>
      <c r="I187" s="572"/>
      <c r="J187" s="572"/>
      <c r="K187" s="572"/>
      <c r="L187" s="572"/>
      <c r="M187" s="572"/>
      <c r="N187" s="572"/>
      <c r="O187" s="572"/>
      <c r="P187" s="572"/>
      <c r="Q187" s="572"/>
      <c r="R187" s="572"/>
      <c r="S187" s="572"/>
      <c r="T187" s="572"/>
      <c r="U187" s="572"/>
      <c r="V187" s="572"/>
      <c r="W187" s="572"/>
      <c r="X187" s="572"/>
      <c r="Y187" s="572"/>
      <c r="Z187" s="572"/>
      <c r="AA187" s="572"/>
      <c r="AB187" s="572"/>
      <c r="AC187" s="572"/>
      <c r="AD187" s="572"/>
      <c r="AE187" s="572"/>
      <c r="AF187" s="572"/>
      <c r="AG187" s="572"/>
      <c r="AH187" s="572"/>
      <c r="AI187" s="572"/>
      <c r="AJ187" s="572"/>
      <c r="AK187" s="572"/>
      <c r="AL187" s="572"/>
      <c r="AM187" s="572"/>
      <c r="AN187" s="572"/>
      <c r="AO187" s="572"/>
      <c r="AP187" s="572"/>
      <c r="AQ187" s="572"/>
    </row>
    <row r="188" spans="4:43" ht="13.5" customHeight="1">
      <c r="D188" s="572"/>
      <c r="F188" s="572"/>
      <c r="G188" s="572"/>
      <c r="H188" s="572"/>
      <c r="I188" s="572"/>
      <c r="J188" s="572"/>
      <c r="K188" s="572"/>
      <c r="L188" s="572"/>
      <c r="M188" s="572"/>
      <c r="N188" s="572"/>
      <c r="O188" s="572"/>
      <c r="P188" s="572"/>
      <c r="Q188" s="572"/>
      <c r="R188" s="572"/>
      <c r="S188" s="572"/>
      <c r="T188" s="572"/>
      <c r="U188" s="572"/>
      <c r="V188" s="572"/>
      <c r="W188" s="572"/>
      <c r="X188" s="572"/>
      <c r="Y188" s="572"/>
      <c r="Z188" s="572"/>
      <c r="AA188" s="572"/>
      <c r="AB188" s="572"/>
      <c r="AC188" s="572"/>
      <c r="AD188" s="572"/>
      <c r="AE188" s="572"/>
      <c r="AF188" s="572"/>
      <c r="AG188" s="572"/>
      <c r="AH188" s="572"/>
      <c r="AI188" s="572"/>
      <c r="AJ188" s="572"/>
      <c r="AK188" s="572"/>
      <c r="AL188" s="572"/>
      <c r="AM188" s="572"/>
      <c r="AN188" s="572"/>
      <c r="AO188" s="572"/>
      <c r="AP188" s="572"/>
      <c r="AQ188" s="572"/>
    </row>
    <row r="189" spans="4:43" ht="13.5" customHeight="1">
      <c r="D189" s="572"/>
      <c r="F189" s="572"/>
      <c r="G189" s="572"/>
      <c r="H189" s="572"/>
      <c r="I189" s="572"/>
      <c r="J189" s="572"/>
      <c r="K189" s="572"/>
      <c r="L189" s="572"/>
      <c r="M189" s="572"/>
      <c r="N189" s="572"/>
      <c r="O189" s="572"/>
      <c r="P189" s="572"/>
      <c r="Q189" s="572"/>
      <c r="R189" s="572"/>
      <c r="S189" s="572"/>
      <c r="T189" s="572"/>
      <c r="U189" s="572"/>
      <c r="V189" s="572"/>
      <c r="W189" s="572"/>
      <c r="X189" s="572"/>
      <c r="Y189" s="572"/>
      <c r="Z189" s="572"/>
      <c r="AA189" s="572"/>
      <c r="AB189" s="572"/>
      <c r="AC189" s="572"/>
      <c r="AD189" s="572"/>
      <c r="AE189" s="572"/>
      <c r="AF189" s="572"/>
      <c r="AG189" s="572"/>
      <c r="AH189" s="572"/>
      <c r="AI189" s="572"/>
      <c r="AJ189" s="572"/>
      <c r="AK189" s="572"/>
      <c r="AL189" s="572"/>
      <c r="AM189" s="572"/>
      <c r="AN189" s="572"/>
      <c r="AO189" s="572"/>
      <c r="AP189" s="572"/>
      <c r="AQ189" s="572"/>
    </row>
    <row r="190" spans="4:43" ht="13.5" customHeight="1">
      <c r="D190" s="6"/>
      <c r="F190" s="572"/>
      <c r="G190" s="572"/>
      <c r="H190" s="572"/>
      <c r="I190" s="572"/>
      <c r="J190" s="572"/>
      <c r="K190" s="572"/>
      <c r="L190" s="572"/>
      <c r="M190" s="572"/>
      <c r="N190" s="572"/>
      <c r="O190" s="572"/>
      <c r="P190" s="572"/>
      <c r="Q190" s="572"/>
      <c r="R190" s="572"/>
      <c r="S190" s="572"/>
      <c r="T190" s="572"/>
      <c r="U190" s="572"/>
      <c r="V190" s="572"/>
      <c r="W190" s="572"/>
      <c r="X190" s="572"/>
      <c r="Y190" s="572"/>
      <c r="Z190" s="572"/>
      <c r="AA190" s="572"/>
      <c r="AB190" s="572"/>
      <c r="AC190" s="572"/>
      <c r="AD190" s="572"/>
      <c r="AE190" s="572"/>
      <c r="AF190" s="572"/>
      <c r="AG190" s="572"/>
      <c r="AH190" s="572"/>
      <c r="AI190" s="572"/>
      <c r="AJ190" s="572"/>
      <c r="AK190" s="572"/>
      <c r="AL190" s="572"/>
      <c r="AM190" s="572"/>
      <c r="AN190" s="572"/>
      <c r="AO190" s="572"/>
      <c r="AP190" s="572"/>
      <c r="AQ190" s="572"/>
    </row>
    <row r="191" spans="4:43" ht="13.5" customHeight="1">
      <c r="D191" s="572"/>
      <c r="F191" s="572"/>
      <c r="G191" s="572"/>
      <c r="H191" s="572"/>
      <c r="I191" s="572"/>
      <c r="J191" s="572"/>
      <c r="K191" s="572"/>
      <c r="L191" s="572"/>
      <c r="M191" s="572"/>
      <c r="N191" s="572"/>
      <c r="O191" s="572"/>
      <c r="P191" s="572"/>
      <c r="Q191" s="572"/>
      <c r="R191" s="572"/>
      <c r="S191" s="572"/>
      <c r="T191" s="572"/>
      <c r="U191" s="572"/>
      <c r="V191" s="572"/>
      <c r="W191" s="572"/>
      <c r="X191" s="572"/>
      <c r="Y191" s="572"/>
      <c r="Z191" s="572"/>
      <c r="AA191" s="572"/>
      <c r="AB191" s="572"/>
      <c r="AC191" s="572"/>
      <c r="AD191" s="572"/>
      <c r="AE191" s="572"/>
      <c r="AF191" s="572"/>
      <c r="AG191" s="572"/>
      <c r="AH191" s="572"/>
      <c r="AI191" s="572"/>
      <c r="AJ191" s="572"/>
      <c r="AK191" s="572"/>
      <c r="AL191" s="572"/>
      <c r="AM191" s="572"/>
      <c r="AN191" s="572"/>
      <c r="AO191" s="572"/>
      <c r="AP191" s="572"/>
      <c r="AQ191" s="572"/>
    </row>
    <row r="192" spans="4:43" ht="13.5" customHeight="1">
      <c r="D192" s="572"/>
      <c r="F192" s="572"/>
      <c r="G192" s="572"/>
      <c r="H192" s="572"/>
      <c r="I192" s="572"/>
      <c r="J192" s="572"/>
      <c r="K192" s="572"/>
      <c r="L192" s="572"/>
      <c r="M192" s="572"/>
      <c r="N192" s="572"/>
      <c r="O192" s="572"/>
      <c r="P192" s="572"/>
      <c r="Q192" s="572"/>
      <c r="R192" s="572"/>
      <c r="S192" s="572"/>
      <c r="T192" s="572"/>
      <c r="U192" s="572"/>
      <c r="V192" s="572"/>
      <c r="W192" s="572"/>
      <c r="X192" s="572"/>
      <c r="Y192" s="572"/>
      <c r="Z192" s="572"/>
      <c r="AA192" s="572"/>
      <c r="AB192" s="572"/>
      <c r="AC192" s="572"/>
      <c r="AD192" s="572"/>
      <c r="AE192" s="572"/>
      <c r="AF192" s="572"/>
      <c r="AG192" s="572"/>
      <c r="AH192" s="572"/>
      <c r="AI192" s="572"/>
      <c r="AJ192" s="572"/>
      <c r="AK192" s="572"/>
      <c r="AL192" s="572"/>
      <c r="AM192" s="572"/>
      <c r="AN192" s="572"/>
      <c r="AO192" s="572"/>
      <c r="AP192" s="572"/>
      <c r="AQ192" s="572"/>
    </row>
    <row r="193" spans="3:43" ht="13.5" customHeight="1">
      <c r="D193" s="6"/>
      <c r="F193" s="572"/>
      <c r="G193" s="572"/>
      <c r="H193" s="572"/>
      <c r="I193" s="572"/>
      <c r="J193" s="572"/>
      <c r="K193" s="572"/>
      <c r="L193" s="572"/>
      <c r="M193" s="572"/>
      <c r="N193" s="572"/>
      <c r="O193" s="572"/>
      <c r="P193" s="572"/>
      <c r="Q193" s="572"/>
      <c r="R193" s="572"/>
      <c r="S193" s="572"/>
      <c r="T193" s="572"/>
      <c r="U193" s="572"/>
      <c r="V193" s="572"/>
      <c r="W193" s="572"/>
      <c r="X193" s="572"/>
      <c r="Y193" s="572"/>
      <c r="Z193" s="572"/>
      <c r="AA193" s="572"/>
      <c r="AB193" s="572"/>
      <c r="AC193" s="572"/>
      <c r="AD193" s="572"/>
      <c r="AE193" s="572"/>
      <c r="AF193" s="572"/>
      <c r="AG193" s="572"/>
      <c r="AH193" s="572"/>
      <c r="AI193" s="572"/>
      <c r="AJ193" s="572"/>
      <c r="AK193" s="572"/>
      <c r="AL193" s="572"/>
      <c r="AM193" s="572"/>
      <c r="AN193" s="572"/>
      <c r="AO193" s="572"/>
      <c r="AP193" s="572"/>
      <c r="AQ193" s="572"/>
    </row>
    <row r="194" spans="3:43" ht="13.5" customHeight="1">
      <c r="D194" s="6"/>
      <c r="F194" s="572"/>
      <c r="G194" s="572"/>
      <c r="H194" s="572"/>
      <c r="I194" s="5"/>
      <c r="J194" s="572"/>
      <c r="K194" s="572"/>
      <c r="L194" s="5"/>
      <c r="M194" s="5"/>
      <c r="N194" s="572"/>
      <c r="O194" s="572"/>
      <c r="P194" s="572"/>
      <c r="Q194" s="572"/>
      <c r="R194" s="572"/>
      <c r="S194" s="572"/>
      <c r="T194" s="572"/>
      <c r="U194" s="572"/>
      <c r="V194" s="572"/>
      <c r="W194" s="572"/>
      <c r="X194" s="572"/>
      <c r="Y194" s="572"/>
      <c r="Z194" s="572"/>
      <c r="AA194" s="572"/>
      <c r="AB194" s="572"/>
      <c r="AC194" s="572"/>
      <c r="AD194" s="572"/>
      <c r="AE194" s="572"/>
      <c r="AF194" s="572"/>
      <c r="AG194" s="572"/>
      <c r="AH194" s="572"/>
      <c r="AI194" s="572"/>
      <c r="AJ194" s="572"/>
      <c r="AK194" s="572"/>
      <c r="AL194" s="572"/>
      <c r="AM194" s="572"/>
      <c r="AN194" s="572"/>
      <c r="AO194" s="572"/>
      <c r="AP194" s="572"/>
      <c r="AQ194" s="572"/>
    </row>
    <row r="195" spans="3:43" ht="13.5" customHeight="1">
      <c r="D195" s="572"/>
      <c r="F195" s="572"/>
      <c r="G195" s="572"/>
      <c r="H195" s="572"/>
      <c r="I195" s="572"/>
      <c r="J195" s="572"/>
      <c r="K195" s="572"/>
      <c r="L195" s="5"/>
      <c r="M195" s="5"/>
      <c r="N195" s="572"/>
      <c r="O195" s="572"/>
      <c r="P195" s="572"/>
      <c r="Q195" s="572"/>
      <c r="R195" s="572"/>
      <c r="S195" s="572"/>
      <c r="T195" s="572"/>
      <c r="U195" s="572"/>
      <c r="V195" s="572"/>
      <c r="W195" s="572"/>
      <c r="X195" s="572"/>
      <c r="Y195" s="572"/>
      <c r="Z195" s="572"/>
      <c r="AA195" s="572"/>
      <c r="AB195" s="572"/>
      <c r="AC195" s="572"/>
      <c r="AD195" s="572"/>
      <c r="AE195" s="572"/>
      <c r="AF195" s="572"/>
      <c r="AG195" s="572"/>
      <c r="AH195" s="572"/>
      <c r="AI195" s="572"/>
      <c r="AJ195" s="572"/>
      <c r="AK195" s="572"/>
      <c r="AL195" s="572"/>
      <c r="AM195" s="572"/>
      <c r="AN195" s="572"/>
      <c r="AO195" s="572"/>
      <c r="AP195" s="572"/>
      <c r="AQ195" s="572"/>
    </row>
    <row r="196" spans="3:43" ht="13.5" customHeight="1">
      <c r="D196" s="572"/>
      <c r="F196" s="572"/>
      <c r="G196" s="572"/>
      <c r="H196" s="572"/>
      <c r="I196" s="572"/>
      <c r="J196" s="572"/>
      <c r="K196" s="572"/>
      <c r="L196" s="5"/>
      <c r="M196" s="5"/>
      <c r="N196" s="572"/>
      <c r="O196" s="572"/>
      <c r="P196" s="572"/>
      <c r="Q196" s="572"/>
      <c r="R196" s="572"/>
      <c r="S196" s="572"/>
      <c r="T196" s="572"/>
      <c r="U196" s="572"/>
      <c r="V196" s="572"/>
      <c r="W196" s="572"/>
      <c r="X196" s="572"/>
      <c r="Y196" s="572"/>
      <c r="Z196" s="572"/>
      <c r="AA196" s="572"/>
      <c r="AB196" s="572"/>
      <c r="AC196" s="572"/>
      <c r="AD196" s="572"/>
      <c r="AE196" s="572"/>
      <c r="AF196" s="572"/>
      <c r="AG196" s="572"/>
      <c r="AH196" s="572"/>
      <c r="AI196" s="572"/>
      <c r="AJ196" s="572"/>
      <c r="AK196" s="572"/>
      <c r="AL196" s="572"/>
      <c r="AM196" s="572"/>
      <c r="AN196" s="572"/>
      <c r="AO196" s="572"/>
      <c r="AP196" s="572"/>
      <c r="AQ196" s="572"/>
    </row>
    <row r="197" spans="3:43" ht="13.5" customHeight="1">
      <c r="D197" s="6"/>
      <c r="F197" s="572"/>
      <c r="G197" s="572"/>
      <c r="H197" s="572"/>
      <c r="I197" s="572"/>
      <c r="J197" s="572"/>
      <c r="K197" s="572"/>
      <c r="L197" s="572"/>
      <c r="M197" s="572"/>
      <c r="N197" s="572"/>
      <c r="O197" s="572"/>
      <c r="P197" s="572"/>
      <c r="Q197" s="572"/>
      <c r="R197" s="572"/>
      <c r="S197" s="572"/>
      <c r="T197" s="572"/>
      <c r="U197" s="572"/>
      <c r="V197" s="572"/>
      <c r="W197" s="572"/>
      <c r="X197" s="572"/>
      <c r="Y197" s="572"/>
      <c r="Z197" s="572"/>
      <c r="AA197" s="572"/>
      <c r="AB197" s="572"/>
      <c r="AC197" s="572"/>
      <c r="AD197" s="572"/>
      <c r="AE197" s="572"/>
      <c r="AF197" s="572"/>
      <c r="AG197" s="572"/>
      <c r="AH197" s="572"/>
      <c r="AI197" s="572"/>
      <c r="AJ197" s="572"/>
      <c r="AK197" s="572"/>
      <c r="AL197" s="572"/>
      <c r="AM197" s="572"/>
      <c r="AN197" s="572"/>
      <c r="AO197" s="572"/>
      <c r="AP197" s="572"/>
      <c r="AQ197" s="572"/>
    </row>
    <row r="198" spans="3:43" ht="13.5" customHeight="1">
      <c r="D198" s="6"/>
      <c r="F198" s="572"/>
      <c r="G198" s="572"/>
      <c r="H198" s="572"/>
      <c r="I198" s="572"/>
      <c r="J198" s="572"/>
      <c r="K198" s="572"/>
      <c r="L198" s="572"/>
      <c r="M198" s="572"/>
      <c r="N198" s="572"/>
      <c r="O198" s="572"/>
      <c r="P198" s="572"/>
      <c r="Q198" s="572"/>
      <c r="R198" s="572"/>
      <c r="S198" s="572"/>
      <c r="T198" s="572"/>
      <c r="U198" s="572"/>
      <c r="V198" s="572"/>
      <c r="W198" s="572"/>
      <c r="X198" s="572"/>
      <c r="Y198" s="572"/>
      <c r="Z198" s="572"/>
      <c r="AA198" s="572"/>
      <c r="AB198" s="572"/>
      <c r="AC198" s="572"/>
      <c r="AD198" s="572"/>
      <c r="AE198" s="572"/>
      <c r="AF198" s="572"/>
      <c r="AG198" s="572"/>
      <c r="AH198" s="572"/>
      <c r="AI198" s="572"/>
      <c r="AJ198" s="572"/>
      <c r="AK198" s="572"/>
      <c r="AL198" s="572"/>
      <c r="AM198" s="572"/>
      <c r="AN198" s="572"/>
      <c r="AO198" s="572"/>
      <c r="AP198" s="572"/>
      <c r="AQ198" s="572"/>
    </row>
    <row r="199" spans="3:43" ht="13.5" customHeight="1">
      <c r="D199" s="6"/>
      <c r="F199" s="572"/>
      <c r="G199" s="572"/>
      <c r="H199" s="572"/>
      <c r="I199" s="572"/>
      <c r="J199" s="572"/>
      <c r="K199" s="572"/>
      <c r="L199" s="572"/>
      <c r="M199" s="572"/>
      <c r="N199" s="572"/>
      <c r="O199" s="572"/>
      <c r="P199" s="572"/>
      <c r="Q199" s="572"/>
      <c r="R199" s="572"/>
      <c r="S199" s="572"/>
      <c r="T199" s="572"/>
      <c r="U199" s="572"/>
      <c r="V199" s="572"/>
      <c r="W199" s="572"/>
      <c r="X199" s="572"/>
      <c r="Y199" s="572"/>
      <c r="Z199" s="572"/>
      <c r="AA199" s="572"/>
      <c r="AB199" s="572"/>
      <c r="AC199" s="572"/>
      <c r="AD199" s="572"/>
      <c r="AE199" s="572"/>
      <c r="AF199" s="572"/>
      <c r="AG199" s="572"/>
      <c r="AH199" s="572"/>
      <c r="AI199" s="572"/>
      <c r="AJ199" s="572"/>
      <c r="AK199" s="572"/>
      <c r="AL199" s="572"/>
      <c r="AM199" s="572"/>
      <c r="AN199" s="572"/>
      <c r="AO199" s="572"/>
      <c r="AP199" s="572"/>
      <c r="AQ199" s="572"/>
    </row>
    <row r="200" spans="3:43" ht="13.5" customHeight="1">
      <c r="D200" s="6"/>
      <c r="F200" s="572"/>
      <c r="G200" s="572"/>
      <c r="H200" s="572"/>
      <c r="I200" s="572"/>
      <c r="J200" s="572"/>
      <c r="K200" s="572"/>
      <c r="L200" s="572"/>
      <c r="M200" s="572"/>
      <c r="N200" s="6"/>
      <c r="O200" s="572"/>
      <c r="P200" s="572"/>
      <c r="Q200" s="572"/>
      <c r="R200" s="572"/>
      <c r="S200" s="572"/>
      <c r="T200" s="572"/>
      <c r="U200" s="572"/>
      <c r="V200" s="572"/>
      <c r="W200" s="572"/>
      <c r="X200" s="572"/>
      <c r="Y200" s="572"/>
      <c r="Z200" s="572"/>
      <c r="AA200" s="572"/>
      <c r="AB200" s="572"/>
      <c r="AC200" s="572"/>
      <c r="AD200" s="572"/>
      <c r="AE200" s="572"/>
      <c r="AF200" s="572"/>
      <c r="AG200" s="572"/>
      <c r="AH200" s="572"/>
      <c r="AI200" s="572"/>
      <c r="AJ200" s="572"/>
      <c r="AK200" s="572"/>
      <c r="AL200" s="572"/>
      <c r="AM200" s="572"/>
      <c r="AN200" s="572"/>
      <c r="AO200" s="572"/>
      <c r="AP200" s="572"/>
      <c r="AQ200" s="572"/>
    </row>
    <row r="201" spans="3:43" ht="13.5" customHeight="1">
      <c r="D201" s="572"/>
      <c r="F201" s="572"/>
      <c r="G201" s="572"/>
      <c r="H201" s="572"/>
      <c r="I201" s="572"/>
      <c r="J201" s="572"/>
      <c r="K201" s="572"/>
      <c r="L201" s="572"/>
      <c r="M201" s="572"/>
      <c r="N201" s="6"/>
      <c r="O201" s="572"/>
      <c r="P201" s="572"/>
      <c r="Q201" s="572"/>
      <c r="R201" s="572"/>
      <c r="S201" s="572"/>
      <c r="T201" s="572"/>
      <c r="U201" s="572"/>
      <c r="V201" s="572"/>
      <c r="W201" s="572"/>
      <c r="X201" s="572"/>
      <c r="Y201" s="572"/>
      <c r="Z201" s="572"/>
      <c r="AA201" s="572"/>
      <c r="AB201" s="572"/>
      <c r="AC201" s="572"/>
      <c r="AD201" s="572"/>
      <c r="AE201" s="572"/>
      <c r="AF201" s="572"/>
      <c r="AG201" s="572"/>
      <c r="AH201" s="572"/>
      <c r="AI201" s="572"/>
      <c r="AJ201" s="572"/>
      <c r="AK201" s="572"/>
      <c r="AL201" s="572"/>
      <c r="AM201" s="572"/>
      <c r="AN201" s="572"/>
      <c r="AO201" s="572"/>
      <c r="AP201" s="572"/>
      <c r="AQ201" s="572"/>
    </row>
    <row r="202" spans="3:43" ht="13.5" customHeight="1">
      <c r="D202" s="572"/>
      <c r="F202" s="572"/>
      <c r="G202" s="572"/>
      <c r="H202" s="572"/>
      <c r="I202" s="572"/>
      <c r="J202" s="572"/>
      <c r="K202" s="572"/>
      <c r="L202" s="572"/>
      <c r="M202" s="572"/>
      <c r="N202" s="6"/>
      <c r="O202" s="572"/>
      <c r="P202" s="572"/>
      <c r="Q202" s="572"/>
      <c r="R202" s="572"/>
      <c r="S202" s="572"/>
      <c r="T202" s="572"/>
      <c r="U202" s="572"/>
      <c r="V202" s="572"/>
      <c r="W202" s="572"/>
      <c r="X202" s="572"/>
      <c r="Y202" s="572"/>
      <c r="Z202" s="572"/>
      <c r="AA202" s="572"/>
      <c r="AB202" s="572"/>
      <c r="AC202" s="572"/>
      <c r="AD202" s="572"/>
      <c r="AE202" s="572"/>
      <c r="AF202" s="572"/>
      <c r="AG202" s="572"/>
      <c r="AH202" s="572"/>
      <c r="AI202" s="572"/>
      <c r="AJ202" s="572"/>
      <c r="AK202" s="572"/>
      <c r="AL202" s="572"/>
      <c r="AM202" s="572"/>
      <c r="AN202" s="572"/>
      <c r="AO202" s="572"/>
      <c r="AP202" s="572"/>
      <c r="AQ202" s="572"/>
    </row>
    <row r="203" spans="3:43" ht="13.5" customHeight="1">
      <c r="C203" s="10"/>
      <c r="D203" s="6"/>
      <c r="F203" s="572"/>
      <c r="G203" s="572"/>
      <c r="H203" s="572"/>
      <c r="I203" s="572"/>
      <c r="J203" s="572"/>
      <c r="K203" s="572"/>
      <c r="L203" s="572"/>
      <c r="M203" s="572"/>
      <c r="N203" s="6"/>
      <c r="O203" s="572"/>
      <c r="P203" s="572"/>
      <c r="Q203" s="572"/>
      <c r="R203" s="572"/>
      <c r="S203" s="572"/>
      <c r="T203" s="572"/>
      <c r="U203" s="572"/>
      <c r="V203" s="572"/>
      <c r="W203" s="572"/>
      <c r="X203" s="572"/>
      <c r="Y203" s="572"/>
      <c r="Z203" s="572"/>
      <c r="AA203" s="572"/>
      <c r="AB203" s="572"/>
      <c r="AC203" s="572"/>
      <c r="AD203" s="572"/>
      <c r="AE203" s="572"/>
      <c r="AF203" s="572"/>
      <c r="AG203" s="572"/>
      <c r="AH203" s="572"/>
      <c r="AI203" s="572"/>
      <c r="AJ203" s="572"/>
      <c r="AK203" s="572"/>
      <c r="AL203" s="572"/>
      <c r="AM203" s="572"/>
      <c r="AN203" s="572"/>
      <c r="AO203" s="572"/>
      <c r="AP203" s="572"/>
      <c r="AQ203" s="572"/>
    </row>
    <row r="204" spans="3:43" ht="13.5" customHeight="1">
      <c r="C204" s="10"/>
      <c r="D204" s="6"/>
      <c r="F204" s="572"/>
      <c r="G204" s="572"/>
      <c r="H204" s="572"/>
      <c r="I204" s="572"/>
      <c r="J204" s="572"/>
      <c r="K204" s="572"/>
      <c r="L204" s="572"/>
      <c r="M204" s="572"/>
      <c r="N204" s="6"/>
      <c r="O204" s="572"/>
      <c r="P204" s="572"/>
      <c r="Q204" s="572"/>
      <c r="R204" s="572"/>
      <c r="S204" s="572"/>
      <c r="T204" s="572"/>
      <c r="U204" s="572"/>
      <c r="V204" s="572"/>
      <c r="W204" s="572"/>
      <c r="X204" s="572"/>
      <c r="Y204" s="572"/>
      <c r="Z204" s="572"/>
      <c r="AA204" s="572"/>
      <c r="AB204" s="572"/>
      <c r="AC204" s="572"/>
      <c r="AD204" s="572"/>
      <c r="AE204" s="572"/>
      <c r="AF204" s="572"/>
      <c r="AG204" s="572"/>
      <c r="AH204" s="572"/>
      <c r="AI204" s="572"/>
      <c r="AJ204" s="572"/>
      <c r="AK204" s="572"/>
    </row>
    <row r="205" spans="3:43" ht="13.5" customHeight="1">
      <c r="C205" s="10"/>
      <c r="D205" s="6"/>
      <c r="F205" s="572"/>
      <c r="G205" s="572"/>
      <c r="H205" s="572"/>
      <c r="I205" s="572"/>
      <c r="J205" s="572"/>
      <c r="K205" s="572"/>
      <c r="L205" s="572"/>
      <c r="M205" s="572"/>
      <c r="N205" s="6"/>
      <c r="O205" s="61"/>
      <c r="P205" s="61"/>
      <c r="Q205" s="61"/>
      <c r="R205" s="61"/>
      <c r="S205" s="61"/>
      <c r="T205" s="61"/>
      <c r="U205" s="61"/>
      <c r="V205" s="61"/>
      <c r="W205" s="61"/>
      <c r="X205" s="61"/>
      <c r="Y205" s="61"/>
      <c r="Z205" s="61"/>
      <c r="AA205" s="61"/>
      <c r="AB205" s="61"/>
      <c r="AC205" s="61"/>
      <c r="AD205" s="61"/>
      <c r="AE205" s="61"/>
      <c r="AF205" s="61"/>
      <c r="AG205" s="61"/>
      <c r="AH205" s="61"/>
      <c r="AI205" s="61"/>
      <c r="AJ205" s="61"/>
      <c r="AK205" s="61"/>
    </row>
    <row r="206" spans="3:43" ht="13.5" customHeight="1">
      <c r="C206" s="10"/>
      <c r="D206" s="6"/>
      <c r="F206" s="572"/>
      <c r="G206" s="572"/>
      <c r="H206" s="572"/>
      <c r="I206" s="572"/>
      <c r="J206" s="572"/>
      <c r="K206" s="572"/>
      <c r="L206" s="572"/>
      <c r="M206" s="572"/>
      <c r="N206" s="6"/>
      <c r="O206" s="61"/>
      <c r="P206" s="61"/>
      <c r="Q206" s="61"/>
      <c r="R206" s="61"/>
      <c r="S206" s="61"/>
      <c r="T206" s="61"/>
      <c r="U206" s="61"/>
      <c r="V206" s="61"/>
      <c r="W206" s="61"/>
      <c r="X206" s="61"/>
      <c r="Y206" s="61"/>
      <c r="Z206" s="61"/>
      <c r="AA206" s="61"/>
      <c r="AB206" s="61"/>
      <c r="AC206" s="61"/>
      <c r="AD206" s="61"/>
      <c r="AE206" s="61"/>
      <c r="AF206" s="61"/>
      <c r="AG206" s="61"/>
      <c r="AH206" s="61"/>
      <c r="AI206" s="61"/>
      <c r="AJ206" s="61"/>
      <c r="AK206" s="61"/>
    </row>
    <row r="207" spans="3:43" ht="13.5" customHeight="1">
      <c r="C207" s="10"/>
      <c r="D207" s="6"/>
      <c r="F207" s="572"/>
      <c r="G207" s="572"/>
      <c r="H207" s="572"/>
      <c r="I207" s="572"/>
      <c r="J207" s="572"/>
      <c r="K207" s="572"/>
      <c r="L207" s="572"/>
      <c r="M207" s="572"/>
      <c r="N207" s="572"/>
      <c r="O207" s="61"/>
      <c r="P207" s="61"/>
      <c r="Q207" s="61"/>
      <c r="R207" s="61"/>
      <c r="S207" s="61"/>
      <c r="T207" s="61"/>
      <c r="U207" s="61"/>
      <c r="V207" s="61"/>
      <c r="W207" s="61"/>
      <c r="X207" s="61"/>
      <c r="Y207" s="61"/>
      <c r="Z207" s="61"/>
      <c r="AA207" s="61"/>
      <c r="AB207" s="61"/>
      <c r="AC207" s="61"/>
      <c r="AD207" s="61"/>
      <c r="AE207" s="61"/>
      <c r="AF207" s="61"/>
      <c r="AG207" s="61"/>
      <c r="AH207" s="61"/>
      <c r="AI207" s="61"/>
      <c r="AJ207" s="61"/>
      <c r="AK207" s="61"/>
    </row>
    <row r="208" spans="3:43" ht="13.5" customHeight="1">
      <c r="C208" s="10"/>
      <c r="D208" s="6"/>
      <c r="F208" s="572"/>
      <c r="G208" s="572"/>
      <c r="H208" s="572"/>
      <c r="I208" s="572"/>
      <c r="J208" s="572"/>
      <c r="K208" s="572"/>
      <c r="L208" s="572"/>
      <c r="M208" s="572"/>
      <c r="N208" s="572"/>
      <c r="O208" s="61"/>
      <c r="P208" s="61"/>
      <c r="Q208" s="61"/>
      <c r="R208" s="61"/>
      <c r="S208" s="61"/>
      <c r="T208" s="61"/>
      <c r="U208" s="61"/>
      <c r="V208" s="61"/>
      <c r="W208" s="61"/>
      <c r="X208" s="61"/>
      <c r="Y208" s="61"/>
      <c r="Z208" s="61"/>
      <c r="AA208" s="61"/>
      <c r="AB208" s="61"/>
      <c r="AC208" s="61"/>
      <c r="AD208" s="61"/>
      <c r="AE208" s="61"/>
      <c r="AF208" s="61"/>
      <c r="AG208" s="61"/>
      <c r="AH208" s="61"/>
      <c r="AI208" s="61"/>
      <c r="AJ208" s="61"/>
      <c r="AK208" s="61"/>
    </row>
    <row r="209" spans="3:37" ht="13.5" customHeight="1">
      <c r="C209" s="10"/>
      <c r="D209" s="6"/>
      <c r="F209" s="572"/>
      <c r="G209" s="572"/>
      <c r="H209" s="572"/>
      <c r="I209" s="572"/>
      <c r="J209" s="572"/>
      <c r="K209" s="572"/>
      <c r="L209" s="572"/>
      <c r="M209" s="572"/>
      <c r="N209" s="572"/>
      <c r="O209" s="61"/>
      <c r="P209" s="61"/>
      <c r="Q209" s="61"/>
      <c r="R209" s="61"/>
      <c r="S209" s="61"/>
      <c r="T209" s="61"/>
      <c r="U209" s="61"/>
      <c r="V209" s="61"/>
      <c r="W209" s="61"/>
      <c r="X209" s="61"/>
      <c r="Y209" s="61"/>
      <c r="Z209" s="61"/>
      <c r="AA209" s="61"/>
      <c r="AB209" s="61"/>
      <c r="AC209" s="61"/>
      <c r="AD209" s="61"/>
      <c r="AE209" s="61"/>
      <c r="AF209" s="61"/>
      <c r="AG209" s="61"/>
      <c r="AH209" s="61"/>
      <c r="AI209" s="61"/>
      <c r="AJ209" s="61"/>
      <c r="AK209" s="61"/>
    </row>
    <row r="210" spans="3:37" ht="13.5" customHeight="1">
      <c r="C210" s="10"/>
      <c r="D210" s="572"/>
      <c r="F210" s="572"/>
      <c r="G210" s="572"/>
      <c r="H210" s="572"/>
      <c r="I210" s="572"/>
      <c r="J210" s="572"/>
      <c r="K210" s="572"/>
      <c r="L210" s="572"/>
      <c r="M210" s="572"/>
      <c r="N210" s="572"/>
      <c r="O210" s="61"/>
      <c r="P210" s="61"/>
      <c r="Q210" s="61"/>
      <c r="R210" s="61"/>
      <c r="S210" s="61"/>
      <c r="T210" s="61"/>
      <c r="U210" s="61"/>
      <c r="V210" s="61"/>
      <c r="W210" s="61"/>
      <c r="X210" s="61"/>
      <c r="Y210" s="61"/>
      <c r="Z210" s="61"/>
      <c r="AA210" s="61"/>
      <c r="AB210" s="61"/>
      <c r="AC210" s="61"/>
      <c r="AD210" s="61"/>
      <c r="AE210" s="61"/>
      <c r="AF210" s="61"/>
      <c r="AG210" s="61"/>
      <c r="AH210" s="61"/>
      <c r="AI210" s="61"/>
      <c r="AJ210" s="61"/>
      <c r="AK210" s="61"/>
    </row>
    <row r="211" spans="3:37" ht="13.5" customHeight="1">
      <c r="C211" s="10"/>
      <c r="D211" s="12"/>
      <c r="F211" s="572"/>
      <c r="G211" s="572"/>
      <c r="H211" s="572"/>
      <c r="I211" s="572"/>
      <c r="J211" s="572"/>
      <c r="K211" s="572"/>
      <c r="L211" s="572"/>
      <c r="M211" s="572"/>
      <c r="N211" s="572"/>
      <c r="O211" s="61"/>
      <c r="P211" s="61"/>
      <c r="Q211" s="61"/>
      <c r="R211" s="61"/>
      <c r="S211" s="61"/>
      <c r="T211" s="61"/>
      <c r="U211" s="61"/>
      <c r="V211" s="61"/>
      <c r="W211" s="61"/>
      <c r="X211" s="61"/>
      <c r="Y211" s="61"/>
      <c r="Z211" s="61"/>
      <c r="AA211" s="61"/>
      <c r="AB211" s="61"/>
      <c r="AC211" s="61"/>
      <c r="AD211" s="61"/>
      <c r="AE211" s="61"/>
      <c r="AF211" s="61"/>
      <c r="AG211" s="61"/>
      <c r="AH211" s="61"/>
      <c r="AI211" s="61"/>
      <c r="AJ211" s="61"/>
      <c r="AK211" s="61"/>
    </row>
    <row r="212" spans="3:37" ht="13.5" customHeight="1">
      <c r="C212" s="10"/>
      <c r="D212" s="12"/>
      <c r="F212" s="572"/>
      <c r="G212" s="572"/>
      <c r="H212" s="572"/>
      <c r="I212" s="572"/>
      <c r="J212" s="572"/>
      <c r="K212" s="572"/>
      <c r="L212" s="572"/>
      <c r="M212" s="572"/>
      <c r="N212" s="572"/>
      <c r="O212" s="61"/>
      <c r="P212" s="61"/>
      <c r="Q212" s="61"/>
      <c r="R212" s="61"/>
      <c r="S212" s="61"/>
      <c r="T212" s="61"/>
      <c r="U212" s="61"/>
      <c r="V212" s="61"/>
      <c r="W212" s="61"/>
      <c r="X212" s="61"/>
      <c r="Y212" s="61"/>
      <c r="Z212" s="61"/>
      <c r="AA212" s="61"/>
      <c r="AB212" s="61"/>
      <c r="AC212" s="61"/>
      <c r="AD212" s="61"/>
      <c r="AE212" s="61"/>
      <c r="AF212" s="61"/>
      <c r="AG212" s="61"/>
      <c r="AH212" s="61"/>
      <c r="AI212" s="61"/>
      <c r="AJ212" s="61"/>
      <c r="AK212" s="61"/>
    </row>
    <row r="213" spans="3:37" ht="13.5" customHeight="1">
      <c r="C213" s="10"/>
      <c r="D213" s="12"/>
      <c r="F213" s="572"/>
      <c r="G213" s="572"/>
      <c r="H213" s="572"/>
      <c r="I213" s="572"/>
      <c r="J213" s="572"/>
      <c r="K213" s="572"/>
      <c r="L213" s="572"/>
      <c r="M213" s="572"/>
      <c r="N213" s="572"/>
      <c r="O213" s="61"/>
      <c r="P213" s="61"/>
      <c r="Q213" s="61"/>
      <c r="R213" s="61"/>
      <c r="S213" s="61"/>
      <c r="T213" s="61"/>
      <c r="U213" s="61"/>
      <c r="V213" s="61"/>
      <c r="W213" s="61"/>
      <c r="X213" s="61"/>
      <c r="Y213" s="61"/>
      <c r="Z213" s="61"/>
      <c r="AA213" s="61"/>
      <c r="AB213" s="61"/>
      <c r="AC213" s="61"/>
      <c r="AD213" s="61"/>
      <c r="AE213" s="61"/>
      <c r="AF213" s="61"/>
      <c r="AG213" s="61"/>
      <c r="AH213" s="61"/>
      <c r="AI213" s="61"/>
      <c r="AJ213" s="61"/>
      <c r="AK213" s="61"/>
    </row>
    <row r="214" spans="3:37" ht="13.5" customHeight="1">
      <c r="C214" s="10"/>
      <c r="D214" s="12"/>
      <c r="F214" s="572"/>
      <c r="G214" s="572"/>
      <c r="H214" s="572"/>
      <c r="I214" s="572"/>
      <c r="J214" s="572"/>
      <c r="K214" s="572"/>
      <c r="L214" s="572"/>
      <c r="M214" s="572"/>
      <c r="N214" s="572"/>
      <c r="O214" s="61"/>
      <c r="P214" s="61"/>
      <c r="Q214" s="61"/>
      <c r="R214" s="61"/>
      <c r="S214" s="61"/>
      <c r="T214" s="61"/>
      <c r="U214" s="61"/>
      <c r="V214" s="61"/>
      <c r="W214" s="61"/>
      <c r="X214" s="61"/>
      <c r="Y214" s="61"/>
      <c r="Z214" s="61"/>
      <c r="AA214" s="61"/>
      <c r="AB214" s="61"/>
      <c r="AC214" s="61"/>
      <c r="AD214" s="61"/>
      <c r="AE214" s="61"/>
      <c r="AF214" s="61"/>
      <c r="AG214" s="61"/>
      <c r="AH214" s="61"/>
      <c r="AI214" s="61"/>
      <c r="AJ214" s="61"/>
      <c r="AK214" s="61"/>
    </row>
    <row r="215" spans="3:37" ht="13.5" customHeight="1">
      <c r="C215" s="10"/>
      <c r="D215" s="12"/>
      <c r="F215" s="572"/>
      <c r="G215" s="572"/>
      <c r="H215" s="572"/>
      <c r="I215" s="572"/>
      <c r="J215" s="572"/>
      <c r="K215" s="572"/>
      <c r="L215" s="572"/>
      <c r="M215" s="572"/>
      <c r="N215" s="572"/>
      <c r="O215" s="61"/>
      <c r="P215" s="61"/>
      <c r="Q215" s="61"/>
      <c r="R215" s="61"/>
      <c r="S215" s="61"/>
      <c r="T215" s="61"/>
      <c r="U215" s="61"/>
      <c r="V215" s="61"/>
      <c r="W215" s="61"/>
      <c r="X215" s="61"/>
      <c r="Y215" s="61"/>
      <c r="Z215" s="61"/>
      <c r="AA215" s="61"/>
      <c r="AB215" s="61"/>
      <c r="AC215" s="61"/>
      <c r="AD215" s="61"/>
      <c r="AE215" s="61"/>
      <c r="AF215" s="61"/>
      <c r="AG215" s="61"/>
      <c r="AH215" s="61"/>
      <c r="AI215" s="61"/>
      <c r="AJ215" s="61"/>
      <c r="AK215" s="61"/>
    </row>
    <row r="216" spans="3:37" ht="13.5" customHeight="1">
      <c r="C216" s="10"/>
      <c r="D216" s="12"/>
      <c r="F216" s="572"/>
      <c r="G216" s="572"/>
      <c r="H216" s="572"/>
      <c r="I216" s="572"/>
      <c r="J216" s="572"/>
      <c r="K216" s="572"/>
      <c r="L216" s="572"/>
      <c r="M216" s="572"/>
      <c r="N216" s="572"/>
      <c r="O216" s="61"/>
      <c r="P216" s="61"/>
      <c r="Q216" s="61"/>
      <c r="R216" s="61"/>
      <c r="S216" s="61"/>
      <c r="T216" s="61"/>
      <c r="U216" s="61"/>
      <c r="V216" s="61"/>
      <c r="W216" s="61"/>
      <c r="X216" s="61"/>
      <c r="Y216" s="61"/>
      <c r="Z216" s="61"/>
      <c r="AA216" s="61"/>
      <c r="AB216" s="61"/>
      <c r="AC216" s="61"/>
      <c r="AD216" s="61"/>
      <c r="AE216" s="61"/>
      <c r="AF216" s="61"/>
      <c r="AG216" s="61"/>
      <c r="AH216" s="61"/>
      <c r="AI216" s="61"/>
      <c r="AJ216" s="61"/>
      <c r="AK216" s="61"/>
    </row>
    <row r="217" spans="3:37" ht="13.5" customHeight="1">
      <c r="C217" s="10"/>
      <c r="D217" s="12"/>
      <c r="F217" s="572"/>
      <c r="G217" s="572"/>
      <c r="H217" s="572"/>
      <c r="I217" s="572"/>
      <c r="J217" s="572"/>
      <c r="K217" s="572"/>
      <c r="L217" s="572"/>
      <c r="M217" s="572"/>
      <c r="N217" s="572"/>
      <c r="O217" s="61"/>
      <c r="P217" s="61"/>
      <c r="Q217" s="61"/>
      <c r="R217" s="61"/>
      <c r="S217" s="61"/>
      <c r="T217" s="61"/>
      <c r="U217" s="61"/>
      <c r="V217" s="61"/>
      <c r="W217" s="61"/>
      <c r="X217" s="61"/>
      <c r="Y217" s="61"/>
      <c r="Z217" s="61"/>
      <c r="AA217" s="61"/>
      <c r="AB217" s="61"/>
      <c r="AC217" s="61"/>
      <c r="AD217" s="61"/>
      <c r="AE217" s="61"/>
      <c r="AF217" s="61"/>
      <c r="AG217" s="61"/>
      <c r="AH217" s="61"/>
      <c r="AI217" s="61"/>
      <c r="AJ217" s="61"/>
      <c r="AK217" s="61"/>
    </row>
    <row r="218" spans="3:37" ht="13.5" customHeight="1">
      <c r="C218" s="10"/>
      <c r="D218" s="12"/>
      <c r="F218" s="572"/>
      <c r="G218" s="572"/>
      <c r="H218" s="572"/>
      <c r="I218" s="572"/>
      <c r="J218" s="572"/>
      <c r="K218" s="572"/>
      <c r="L218" s="572"/>
      <c r="M218" s="572"/>
      <c r="N218" s="572"/>
      <c r="O218" s="61"/>
      <c r="P218" s="61"/>
      <c r="Q218" s="61"/>
      <c r="R218" s="61"/>
      <c r="S218" s="61"/>
      <c r="T218" s="61"/>
      <c r="U218" s="61"/>
      <c r="V218" s="61"/>
      <c r="W218" s="61"/>
      <c r="X218" s="61"/>
      <c r="Y218" s="61"/>
      <c r="Z218" s="61"/>
      <c r="AA218" s="61"/>
      <c r="AB218" s="61"/>
      <c r="AC218" s="61"/>
      <c r="AD218" s="61"/>
      <c r="AE218" s="61"/>
      <c r="AF218" s="61"/>
      <c r="AG218" s="61"/>
      <c r="AH218" s="61"/>
      <c r="AI218" s="61"/>
      <c r="AJ218" s="61"/>
      <c r="AK218" s="61"/>
    </row>
    <row r="219" spans="3:37" ht="13.5" customHeight="1">
      <c r="C219" s="10"/>
      <c r="D219" s="12"/>
      <c r="F219" s="572"/>
      <c r="G219" s="572"/>
      <c r="H219" s="572"/>
      <c r="I219" s="572"/>
      <c r="J219" s="572"/>
      <c r="K219" s="572"/>
      <c r="L219" s="572"/>
      <c r="M219" s="572"/>
      <c r="N219" s="572"/>
      <c r="O219" s="61"/>
      <c r="P219" s="61"/>
      <c r="Q219" s="61"/>
      <c r="R219" s="61"/>
      <c r="S219" s="61"/>
      <c r="T219" s="61"/>
      <c r="U219" s="61"/>
      <c r="V219" s="61"/>
      <c r="W219" s="61"/>
      <c r="X219" s="61"/>
      <c r="Y219" s="61"/>
      <c r="Z219" s="61"/>
      <c r="AA219" s="61"/>
      <c r="AB219" s="61"/>
      <c r="AC219" s="61"/>
      <c r="AD219" s="61"/>
      <c r="AE219" s="61"/>
      <c r="AF219" s="61"/>
      <c r="AG219" s="61"/>
      <c r="AH219" s="61"/>
      <c r="AI219" s="61"/>
      <c r="AJ219" s="61"/>
      <c r="AK219" s="61"/>
    </row>
    <row r="220" spans="3:37" ht="13.5" customHeight="1">
      <c r="C220" s="10"/>
      <c r="D220" s="12"/>
      <c r="F220" s="572"/>
      <c r="G220" s="572"/>
      <c r="H220" s="572"/>
      <c r="I220" s="572"/>
      <c r="J220" s="12"/>
      <c r="K220" s="12"/>
      <c r="L220" s="12"/>
      <c r="M220" s="12"/>
      <c r="N220" s="12"/>
      <c r="O220" s="61"/>
      <c r="P220" s="61"/>
      <c r="Q220" s="61"/>
      <c r="R220" s="61"/>
      <c r="S220" s="61"/>
      <c r="T220" s="61"/>
      <c r="U220" s="61"/>
      <c r="V220" s="61"/>
      <c r="W220" s="61"/>
      <c r="X220" s="61"/>
      <c r="Y220" s="61"/>
      <c r="Z220" s="61"/>
      <c r="AA220" s="61"/>
      <c r="AB220" s="61"/>
      <c r="AC220" s="61"/>
      <c r="AD220" s="61"/>
      <c r="AE220" s="61"/>
      <c r="AF220" s="61"/>
      <c r="AG220" s="61"/>
      <c r="AH220" s="61"/>
      <c r="AI220" s="61"/>
      <c r="AJ220" s="61"/>
      <c r="AK220" s="61"/>
    </row>
    <row r="221" spans="3:37" ht="13.5" customHeight="1">
      <c r="C221" s="10"/>
      <c r="D221" s="572"/>
      <c r="F221" s="572"/>
      <c r="G221" s="572"/>
      <c r="H221" s="572"/>
      <c r="I221" s="572"/>
      <c r="J221" s="572"/>
      <c r="K221" s="572"/>
      <c r="L221" s="572"/>
      <c r="M221" s="572"/>
      <c r="N221" s="572"/>
      <c r="O221" s="61"/>
      <c r="P221" s="61"/>
      <c r="Q221" s="61"/>
      <c r="R221" s="61"/>
      <c r="S221" s="61"/>
      <c r="T221" s="61"/>
      <c r="U221" s="61"/>
      <c r="V221" s="61"/>
      <c r="W221" s="61"/>
      <c r="X221" s="61"/>
      <c r="Y221" s="61"/>
      <c r="Z221" s="61"/>
      <c r="AA221" s="61"/>
      <c r="AB221" s="61"/>
      <c r="AC221" s="61"/>
      <c r="AD221" s="61"/>
      <c r="AE221" s="61"/>
      <c r="AF221" s="61"/>
      <c r="AG221" s="61"/>
      <c r="AH221" s="61"/>
      <c r="AI221" s="61"/>
      <c r="AJ221" s="61"/>
      <c r="AK221" s="61"/>
    </row>
    <row r="222" spans="3:37" ht="13.5" customHeight="1">
      <c r="C222" s="10"/>
      <c r="D222" s="572"/>
      <c r="F222" s="572"/>
      <c r="G222" s="572"/>
      <c r="H222" s="572"/>
      <c r="I222" s="572"/>
      <c r="J222" s="572"/>
      <c r="K222" s="572"/>
      <c r="L222" s="572"/>
      <c r="M222" s="572"/>
      <c r="N222" s="572"/>
      <c r="O222" s="61"/>
      <c r="P222" s="61"/>
      <c r="Q222" s="61"/>
      <c r="R222" s="61"/>
      <c r="S222" s="61"/>
      <c r="T222" s="61"/>
      <c r="U222" s="61"/>
      <c r="V222" s="61"/>
      <c r="W222" s="61"/>
      <c r="X222" s="61"/>
      <c r="Y222" s="61"/>
      <c r="Z222" s="61"/>
      <c r="AA222" s="61"/>
      <c r="AB222" s="61"/>
      <c r="AC222" s="61"/>
      <c r="AD222" s="61"/>
      <c r="AE222" s="61"/>
      <c r="AF222" s="61"/>
      <c r="AG222" s="61"/>
      <c r="AH222" s="61"/>
      <c r="AI222" s="61"/>
      <c r="AJ222" s="61"/>
      <c r="AK222" s="61"/>
    </row>
    <row r="223" spans="3:37" ht="13.5" customHeight="1">
      <c r="C223" s="10"/>
      <c r="D223" s="12"/>
      <c r="E223" s="11"/>
      <c r="F223" s="12"/>
      <c r="G223" s="12"/>
      <c r="H223" s="12"/>
      <c r="I223" s="12"/>
      <c r="J223" s="572"/>
      <c r="K223" s="572"/>
      <c r="L223" s="572"/>
      <c r="M223" s="572"/>
      <c r="N223" s="572"/>
      <c r="O223" s="61"/>
      <c r="P223" s="61"/>
      <c r="Q223" s="61"/>
      <c r="R223" s="61"/>
      <c r="S223" s="61"/>
      <c r="T223" s="61"/>
      <c r="U223" s="61"/>
      <c r="V223" s="61"/>
      <c r="W223" s="61"/>
      <c r="X223" s="61"/>
      <c r="Y223" s="61"/>
      <c r="Z223" s="61"/>
      <c r="AA223" s="61"/>
      <c r="AB223" s="61"/>
      <c r="AC223" s="61"/>
      <c r="AD223" s="61"/>
      <c r="AE223" s="61"/>
      <c r="AF223" s="61"/>
      <c r="AG223" s="61"/>
      <c r="AH223" s="61"/>
      <c r="AI223" s="61"/>
      <c r="AJ223" s="61"/>
      <c r="AK223" s="61"/>
    </row>
    <row r="224" spans="3:37" ht="13.5" customHeight="1">
      <c r="C224" s="10"/>
      <c r="D224" s="572"/>
      <c r="F224" s="572"/>
      <c r="G224" s="572"/>
      <c r="H224" s="572"/>
      <c r="I224" s="572"/>
      <c r="J224" s="572"/>
      <c r="K224" s="572"/>
      <c r="L224" s="572"/>
      <c r="M224" s="572"/>
      <c r="N224" s="572"/>
      <c r="O224" s="61"/>
      <c r="P224" s="61"/>
      <c r="Q224" s="61"/>
      <c r="R224" s="61"/>
      <c r="S224" s="61"/>
      <c r="T224" s="61"/>
      <c r="U224" s="61"/>
      <c r="V224" s="61"/>
      <c r="W224" s="61"/>
      <c r="X224" s="61"/>
      <c r="Y224" s="61"/>
      <c r="Z224" s="61"/>
      <c r="AA224" s="61"/>
      <c r="AB224" s="61"/>
      <c r="AC224" s="61"/>
      <c r="AD224" s="61"/>
      <c r="AE224" s="61"/>
      <c r="AF224" s="61"/>
      <c r="AG224" s="61"/>
      <c r="AH224" s="61"/>
      <c r="AI224" s="61"/>
      <c r="AJ224" s="61"/>
      <c r="AK224" s="61"/>
    </row>
    <row r="225" spans="3:37" ht="13.5" customHeight="1">
      <c r="C225" s="10"/>
      <c r="D225" s="572"/>
      <c r="F225" s="572"/>
      <c r="G225" s="572"/>
      <c r="H225" s="572"/>
      <c r="I225" s="572"/>
      <c r="J225" s="572"/>
      <c r="K225" s="572"/>
      <c r="L225" s="572"/>
      <c r="M225" s="572"/>
      <c r="N225" s="572"/>
      <c r="O225" s="61"/>
      <c r="P225" s="61"/>
      <c r="Q225" s="61"/>
      <c r="R225" s="61"/>
      <c r="S225" s="61"/>
      <c r="T225" s="61"/>
      <c r="U225" s="61"/>
      <c r="V225" s="61"/>
      <c r="W225" s="61"/>
      <c r="X225" s="61"/>
      <c r="Y225" s="61"/>
      <c r="Z225" s="61"/>
      <c r="AA225" s="61"/>
      <c r="AB225" s="61"/>
      <c r="AC225" s="61"/>
      <c r="AD225" s="61"/>
      <c r="AE225" s="61"/>
      <c r="AF225" s="61"/>
      <c r="AG225" s="61"/>
      <c r="AH225" s="61"/>
      <c r="AI225" s="61"/>
      <c r="AJ225" s="61"/>
      <c r="AK225" s="61"/>
    </row>
    <row r="226" spans="3:37" ht="13.5" customHeight="1">
      <c r="C226" s="10"/>
      <c r="D226" s="572"/>
      <c r="F226" s="572"/>
      <c r="G226" s="572"/>
      <c r="H226" s="572"/>
      <c r="I226" s="572"/>
      <c r="J226" s="572"/>
      <c r="K226" s="572"/>
      <c r="L226" s="572"/>
      <c r="M226" s="572"/>
      <c r="N226" s="572"/>
      <c r="O226" s="61"/>
      <c r="P226" s="61"/>
      <c r="Q226" s="61"/>
      <c r="R226" s="61"/>
      <c r="S226" s="61"/>
      <c r="T226" s="61"/>
      <c r="U226" s="61"/>
      <c r="V226" s="61"/>
      <c r="W226" s="61"/>
      <c r="X226" s="61"/>
      <c r="Y226" s="61"/>
      <c r="Z226" s="61"/>
      <c r="AA226" s="61"/>
      <c r="AB226" s="61"/>
      <c r="AC226" s="61"/>
      <c r="AD226" s="61"/>
      <c r="AE226" s="61"/>
      <c r="AF226" s="61"/>
      <c r="AG226" s="61"/>
      <c r="AH226" s="61"/>
      <c r="AI226" s="61"/>
      <c r="AJ226" s="61"/>
      <c r="AK226" s="61"/>
    </row>
    <row r="227" spans="3:37" ht="13.5" customHeight="1">
      <c r="C227" s="10"/>
      <c r="D227" s="572"/>
      <c r="F227" s="572"/>
      <c r="G227" s="572"/>
      <c r="H227" s="572"/>
      <c r="I227" s="572"/>
      <c r="J227" s="12"/>
      <c r="K227" s="12"/>
      <c r="L227" s="12"/>
      <c r="M227" s="12"/>
      <c r="N227" s="12"/>
      <c r="O227" s="61"/>
      <c r="P227" s="61"/>
      <c r="Q227" s="61"/>
      <c r="R227" s="61"/>
      <c r="S227" s="61"/>
      <c r="T227" s="61"/>
      <c r="U227" s="61"/>
      <c r="V227" s="61"/>
      <c r="W227" s="61"/>
      <c r="X227" s="61"/>
      <c r="Y227" s="61"/>
      <c r="Z227" s="61"/>
      <c r="AA227" s="61"/>
      <c r="AB227" s="61"/>
      <c r="AC227" s="61"/>
      <c r="AD227" s="61"/>
      <c r="AE227" s="61"/>
      <c r="AF227" s="61"/>
      <c r="AG227" s="61"/>
      <c r="AH227" s="61"/>
      <c r="AI227" s="61"/>
      <c r="AJ227" s="61"/>
      <c r="AK227" s="61"/>
    </row>
    <row r="228" spans="3:37" ht="13.5" customHeight="1">
      <c r="C228" s="10"/>
      <c r="D228" s="6"/>
      <c r="F228" s="572"/>
      <c r="G228" s="572"/>
      <c r="H228" s="572"/>
      <c r="I228" s="572"/>
      <c r="J228" s="572"/>
      <c r="K228" s="572"/>
      <c r="L228" s="572"/>
      <c r="M228" s="572"/>
      <c r="N228" s="572"/>
      <c r="O228" s="61"/>
      <c r="P228" s="61"/>
      <c r="Q228" s="61"/>
      <c r="R228" s="61"/>
      <c r="S228" s="61"/>
      <c r="T228" s="61"/>
      <c r="U228" s="61"/>
      <c r="V228" s="61"/>
      <c r="W228" s="61"/>
      <c r="X228" s="61"/>
      <c r="Y228" s="61"/>
      <c r="Z228" s="61"/>
      <c r="AA228" s="61"/>
      <c r="AB228" s="61"/>
      <c r="AC228" s="61"/>
      <c r="AD228" s="61"/>
      <c r="AE228" s="61"/>
      <c r="AF228" s="61"/>
      <c r="AG228" s="61"/>
      <c r="AH228" s="61"/>
      <c r="AI228" s="61"/>
      <c r="AJ228" s="61"/>
      <c r="AK228" s="61"/>
    </row>
    <row r="229" spans="3:37" ht="13.5" customHeight="1">
      <c r="C229" s="10"/>
      <c r="D229" s="572"/>
      <c r="F229" s="572"/>
      <c r="G229" s="572"/>
      <c r="H229" s="572"/>
      <c r="I229" s="572"/>
      <c r="J229" s="572"/>
      <c r="K229" s="572"/>
      <c r="L229" s="572"/>
      <c r="M229" s="572"/>
      <c r="N229" s="572"/>
      <c r="O229" s="61"/>
      <c r="P229" s="61"/>
      <c r="Q229" s="61"/>
      <c r="R229" s="61"/>
      <c r="S229" s="61"/>
      <c r="T229" s="61"/>
      <c r="U229" s="61"/>
      <c r="V229" s="61"/>
      <c r="W229" s="61"/>
      <c r="X229" s="61"/>
      <c r="Y229" s="61"/>
      <c r="Z229" s="61"/>
      <c r="AA229" s="61"/>
      <c r="AB229" s="61"/>
      <c r="AC229" s="61"/>
      <c r="AD229" s="61"/>
      <c r="AE229" s="61"/>
      <c r="AF229" s="61"/>
      <c r="AG229" s="61"/>
      <c r="AH229" s="61"/>
      <c r="AI229" s="61"/>
      <c r="AJ229" s="61"/>
      <c r="AK229" s="61"/>
    </row>
    <row r="230" spans="3:37" ht="13.5" customHeight="1">
      <c r="C230" s="10"/>
      <c r="D230" s="12"/>
      <c r="E230" s="11"/>
      <c r="F230" s="12"/>
      <c r="G230" s="12"/>
      <c r="H230" s="12"/>
      <c r="I230" s="12"/>
      <c r="J230" s="572"/>
      <c r="K230" s="572"/>
      <c r="L230" s="572"/>
      <c r="M230" s="572"/>
      <c r="N230" s="572"/>
      <c r="O230" s="61"/>
      <c r="P230" s="61"/>
      <c r="Q230" s="61"/>
      <c r="R230" s="61"/>
      <c r="S230" s="61"/>
      <c r="T230" s="61"/>
      <c r="U230" s="61"/>
      <c r="V230" s="61"/>
      <c r="W230" s="61"/>
      <c r="X230" s="61"/>
      <c r="Y230" s="61"/>
      <c r="Z230" s="61"/>
      <c r="AA230" s="61"/>
      <c r="AB230" s="61"/>
      <c r="AC230" s="61"/>
      <c r="AD230" s="61"/>
      <c r="AE230" s="61"/>
      <c r="AF230" s="61"/>
      <c r="AG230" s="61"/>
      <c r="AH230" s="61"/>
      <c r="AI230" s="61"/>
      <c r="AJ230" s="61"/>
      <c r="AK230" s="61"/>
    </row>
    <row r="231" spans="3:37" ht="13.5" customHeight="1">
      <c r="C231" s="10"/>
      <c r="D231" s="6"/>
      <c r="F231" s="572"/>
      <c r="G231" s="572"/>
      <c r="H231" s="572"/>
      <c r="I231" s="572"/>
      <c r="J231" s="572"/>
      <c r="K231" s="572"/>
      <c r="L231" s="572"/>
      <c r="M231" s="572"/>
      <c r="N231" s="572"/>
      <c r="O231" s="61"/>
      <c r="P231" s="61"/>
      <c r="Q231" s="61"/>
      <c r="R231" s="61"/>
      <c r="S231" s="61"/>
      <c r="T231" s="61"/>
      <c r="U231" s="61"/>
      <c r="V231" s="61"/>
      <c r="W231" s="61"/>
      <c r="X231" s="61"/>
      <c r="Y231" s="61"/>
      <c r="Z231" s="61"/>
      <c r="AA231" s="61"/>
      <c r="AB231" s="61"/>
      <c r="AC231" s="61"/>
      <c r="AD231" s="61"/>
      <c r="AE231" s="61"/>
      <c r="AF231" s="61"/>
      <c r="AG231" s="61"/>
      <c r="AH231" s="61"/>
      <c r="AI231" s="61"/>
      <c r="AJ231" s="61"/>
      <c r="AK231" s="61"/>
    </row>
    <row r="232" spans="3:37" ht="13.5" customHeight="1">
      <c r="C232" s="10"/>
      <c r="D232" s="6"/>
      <c r="F232" s="572"/>
      <c r="G232" s="572"/>
      <c r="H232" s="572"/>
      <c r="I232" s="5"/>
      <c r="J232" s="572"/>
      <c r="K232" s="572"/>
      <c r="L232" s="5"/>
      <c r="M232" s="5"/>
      <c r="N232" s="572"/>
      <c r="O232" s="61"/>
      <c r="P232" s="61"/>
      <c r="Q232" s="61"/>
      <c r="R232" s="61"/>
      <c r="S232" s="61"/>
      <c r="T232" s="61"/>
      <c r="U232" s="61"/>
      <c r="V232" s="61"/>
      <c r="W232" s="61"/>
      <c r="X232" s="61"/>
      <c r="Y232" s="61"/>
      <c r="Z232" s="61"/>
      <c r="AA232" s="61"/>
      <c r="AB232" s="61"/>
      <c r="AC232" s="61"/>
      <c r="AD232" s="61"/>
      <c r="AE232" s="61"/>
      <c r="AF232" s="61"/>
      <c r="AG232" s="61"/>
      <c r="AH232" s="61"/>
      <c r="AI232" s="61"/>
      <c r="AJ232" s="61"/>
      <c r="AK232" s="61"/>
    </row>
    <row r="233" spans="3:37" ht="13.5" customHeight="1">
      <c r="C233" s="10"/>
      <c r="D233" s="572"/>
      <c r="F233" s="572"/>
      <c r="G233" s="572"/>
      <c r="H233" s="572"/>
      <c r="I233" s="572"/>
      <c r="J233" s="572"/>
      <c r="K233" s="572"/>
      <c r="L233" s="5"/>
      <c r="M233" s="5"/>
      <c r="N233" s="572"/>
      <c r="O233" s="61"/>
      <c r="P233" s="61"/>
      <c r="Q233" s="61"/>
      <c r="R233" s="61"/>
      <c r="S233" s="61"/>
      <c r="T233" s="61"/>
      <c r="U233" s="61"/>
      <c r="V233" s="61"/>
      <c r="W233" s="61"/>
      <c r="X233" s="61"/>
      <c r="Y233" s="61"/>
      <c r="Z233" s="61"/>
      <c r="AA233" s="61"/>
      <c r="AB233" s="61"/>
      <c r="AC233" s="61"/>
      <c r="AD233" s="61"/>
      <c r="AE233" s="61"/>
      <c r="AF233" s="61"/>
      <c r="AG233" s="61"/>
      <c r="AH233" s="61"/>
      <c r="AI233" s="61"/>
      <c r="AJ233" s="61"/>
      <c r="AK233" s="61"/>
    </row>
    <row r="234" spans="3:37" ht="13.5" customHeight="1">
      <c r="C234" s="10"/>
      <c r="D234" s="572"/>
      <c r="F234" s="572"/>
      <c r="G234" s="572"/>
      <c r="H234" s="572"/>
      <c r="I234" s="572"/>
      <c r="J234" s="572"/>
      <c r="K234" s="572"/>
      <c r="L234" s="5"/>
      <c r="M234" s="5"/>
      <c r="N234" s="572"/>
      <c r="O234" s="61"/>
      <c r="P234" s="61"/>
      <c r="Q234" s="61"/>
      <c r="R234" s="61"/>
      <c r="S234" s="61"/>
      <c r="T234" s="61"/>
      <c r="U234" s="61"/>
      <c r="V234" s="61"/>
      <c r="W234" s="61"/>
      <c r="X234" s="61"/>
      <c r="Y234" s="61"/>
      <c r="Z234" s="61"/>
      <c r="AA234" s="61"/>
      <c r="AB234" s="61"/>
      <c r="AC234" s="61"/>
      <c r="AD234" s="61"/>
      <c r="AE234" s="61"/>
      <c r="AF234" s="61"/>
      <c r="AG234" s="61"/>
      <c r="AH234" s="61"/>
      <c r="AI234" s="61"/>
      <c r="AJ234" s="61"/>
      <c r="AK234" s="61"/>
    </row>
    <row r="235" spans="3:37" ht="13.5" customHeight="1">
      <c r="C235" s="10"/>
      <c r="D235" s="6"/>
      <c r="F235" s="572"/>
      <c r="G235" s="572"/>
      <c r="H235" s="572"/>
      <c r="I235" s="572"/>
      <c r="J235" s="572"/>
      <c r="K235" s="572"/>
      <c r="L235" s="572"/>
      <c r="M235" s="572"/>
      <c r="N235" s="572"/>
      <c r="O235" s="61"/>
      <c r="P235" s="61"/>
      <c r="Q235" s="61"/>
      <c r="R235" s="61"/>
      <c r="S235" s="61"/>
      <c r="T235" s="61"/>
      <c r="U235" s="61"/>
      <c r="V235" s="61"/>
      <c r="W235" s="61"/>
      <c r="X235" s="61"/>
      <c r="Y235" s="61"/>
      <c r="Z235" s="61"/>
      <c r="AA235" s="61"/>
      <c r="AB235" s="61"/>
      <c r="AC235" s="61"/>
      <c r="AD235" s="61"/>
      <c r="AE235" s="61"/>
      <c r="AF235" s="61"/>
      <c r="AG235" s="61"/>
      <c r="AH235" s="61"/>
      <c r="AI235" s="61"/>
      <c r="AJ235" s="61"/>
      <c r="AK235" s="61"/>
    </row>
    <row r="236" spans="3:37" ht="13.5" customHeight="1">
      <c r="C236" s="10"/>
      <c r="D236" s="6"/>
      <c r="F236" s="572"/>
      <c r="G236" s="572"/>
      <c r="H236" s="572"/>
      <c r="I236" s="572"/>
      <c r="J236" s="572"/>
      <c r="K236" s="572"/>
      <c r="L236" s="572"/>
      <c r="M236" s="572"/>
      <c r="N236" s="572"/>
      <c r="O236" s="61"/>
      <c r="P236" s="61"/>
      <c r="Q236" s="61"/>
      <c r="R236" s="61"/>
      <c r="S236" s="61"/>
      <c r="T236" s="61"/>
      <c r="U236" s="61"/>
      <c r="V236" s="61"/>
      <c r="W236" s="61"/>
      <c r="X236" s="61"/>
      <c r="Y236" s="61"/>
      <c r="Z236" s="61"/>
      <c r="AA236" s="61"/>
      <c r="AB236" s="61"/>
      <c r="AC236" s="61"/>
      <c r="AD236" s="61"/>
      <c r="AE236" s="61"/>
      <c r="AF236" s="61"/>
      <c r="AG236" s="61"/>
      <c r="AH236" s="61"/>
      <c r="AI236" s="61"/>
      <c r="AJ236" s="61"/>
      <c r="AK236" s="61"/>
    </row>
    <row r="237" spans="3:37" ht="13.5" customHeight="1">
      <c r="C237" s="10"/>
      <c r="D237" s="6"/>
      <c r="F237" s="572"/>
      <c r="G237" s="572"/>
      <c r="H237" s="572"/>
      <c r="I237" s="572"/>
      <c r="J237" s="12"/>
      <c r="K237" s="12"/>
      <c r="L237" s="12"/>
      <c r="M237" s="12"/>
      <c r="N237" s="12"/>
      <c r="O237" s="61"/>
      <c r="P237" s="61"/>
      <c r="Q237" s="61"/>
      <c r="R237" s="61"/>
      <c r="S237" s="61"/>
      <c r="T237" s="61"/>
      <c r="U237" s="61"/>
      <c r="V237" s="61"/>
      <c r="W237" s="61"/>
      <c r="X237" s="61"/>
      <c r="Y237" s="61"/>
      <c r="Z237" s="61"/>
      <c r="AA237" s="61"/>
      <c r="AB237" s="61"/>
      <c r="AC237" s="61"/>
      <c r="AD237" s="61"/>
      <c r="AE237" s="61"/>
      <c r="AF237" s="61"/>
      <c r="AG237" s="61"/>
      <c r="AH237" s="61"/>
      <c r="AI237" s="61"/>
      <c r="AJ237" s="61"/>
      <c r="AK237" s="61"/>
    </row>
    <row r="238" spans="3:37" ht="13.5" customHeight="1">
      <c r="C238" s="10"/>
      <c r="D238" s="6"/>
      <c r="F238" s="572"/>
      <c r="G238" s="572"/>
      <c r="H238" s="572"/>
      <c r="I238" s="572"/>
      <c r="J238" s="572"/>
      <c r="K238" s="572"/>
      <c r="L238" s="572"/>
      <c r="M238" s="572"/>
      <c r="N238" s="6"/>
      <c r="O238" s="61"/>
      <c r="P238" s="61"/>
      <c r="Q238" s="61"/>
      <c r="R238" s="61"/>
      <c r="S238" s="61"/>
      <c r="T238" s="61"/>
      <c r="U238" s="61"/>
      <c r="V238" s="61"/>
      <c r="W238" s="61"/>
      <c r="X238" s="61"/>
      <c r="Y238" s="61"/>
      <c r="Z238" s="61"/>
      <c r="AA238" s="61"/>
      <c r="AB238" s="61"/>
      <c r="AC238" s="61"/>
      <c r="AD238" s="61"/>
      <c r="AE238" s="61"/>
      <c r="AF238" s="61"/>
      <c r="AG238" s="61"/>
      <c r="AH238" s="61"/>
      <c r="AI238" s="61"/>
      <c r="AJ238" s="61"/>
      <c r="AK238" s="61"/>
    </row>
    <row r="239" spans="3:37" ht="13.5" customHeight="1">
      <c r="C239" s="10"/>
      <c r="D239" s="572"/>
      <c r="F239" s="572"/>
      <c r="G239" s="572"/>
      <c r="H239" s="572"/>
      <c r="I239" s="572"/>
      <c r="J239" s="572"/>
      <c r="K239" s="572"/>
      <c r="L239" s="572"/>
      <c r="M239" s="572"/>
      <c r="N239" s="6"/>
      <c r="O239" s="61"/>
      <c r="P239" s="61"/>
      <c r="Q239" s="61"/>
      <c r="R239" s="61"/>
      <c r="S239" s="61"/>
      <c r="T239" s="61"/>
      <c r="U239" s="61"/>
      <c r="V239" s="61"/>
      <c r="W239" s="61"/>
      <c r="X239" s="61"/>
      <c r="Y239" s="61"/>
      <c r="Z239" s="61"/>
      <c r="AA239" s="61"/>
      <c r="AB239" s="61"/>
      <c r="AC239" s="61"/>
      <c r="AD239" s="61"/>
      <c r="AE239" s="61"/>
      <c r="AF239" s="61"/>
      <c r="AG239" s="61"/>
      <c r="AH239" s="61"/>
      <c r="AI239" s="61"/>
      <c r="AJ239" s="61"/>
      <c r="AK239" s="61"/>
    </row>
    <row r="240" spans="3:37" ht="13.5" customHeight="1">
      <c r="C240" s="10"/>
      <c r="D240" s="12"/>
      <c r="E240" s="11"/>
      <c r="F240" s="12"/>
      <c r="G240" s="12"/>
      <c r="H240" s="12"/>
      <c r="I240" s="12"/>
      <c r="J240" s="572"/>
      <c r="K240" s="572"/>
      <c r="L240" s="572"/>
      <c r="M240" s="572"/>
      <c r="N240" s="6"/>
      <c r="O240" s="61"/>
      <c r="P240" s="61"/>
      <c r="Q240" s="61"/>
      <c r="R240" s="61"/>
      <c r="S240" s="61"/>
      <c r="T240" s="61"/>
      <c r="U240" s="61"/>
      <c r="V240" s="61"/>
      <c r="W240" s="61"/>
      <c r="X240" s="61"/>
      <c r="Y240" s="61"/>
      <c r="Z240" s="61"/>
      <c r="AA240" s="61"/>
      <c r="AB240" s="61"/>
      <c r="AC240" s="61"/>
      <c r="AD240" s="61"/>
      <c r="AE240" s="61"/>
      <c r="AF240" s="61"/>
      <c r="AG240" s="61"/>
      <c r="AH240" s="61"/>
      <c r="AI240" s="61"/>
      <c r="AJ240" s="61"/>
      <c r="AK240" s="61"/>
    </row>
    <row r="241" spans="3:37" ht="13.5" customHeight="1">
      <c r="C241" s="10"/>
      <c r="D241" s="6"/>
      <c r="F241" s="572"/>
      <c r="G241" s="572"/>
      <c r="H241" s="572"/>
      <c r="I241" s="572"/>
      <c r="J241" s="572"/>
      <c r="K241" s="572"/>
      <c r="L241" s="572"/>
      <c r="M241" s="572"/>
      <c r="N241" s="6"/>
      <c r="O241" s="61"/>
      <c r="P241" s="61"/>
      <c r="Q241" s="61"/>
      <c r="R241" s="61"/>
      <c r="S241" s="61"/>
      <c r="T241" s="61"/>
      <c r="U241" s="61"/>
      <c r="V241" s="61"/>
      <c r="W241" s="61"/>
      <c r="X241" s="61"/>
      <c r="Y241" s="61"/>
      <c r="Z241" s="61"/>
      <c r="AA241" s="61"/>
      <c r="AB241" s="61"/>
      <c r="AC241" s="61"/>
      <c r="AD241" s="61"/>
      <c r="AE241" s="61"/>
      <c r="AF241" s="61"/>
      <c r="AG241" s="61"/>
      <c r="AH241" s="61"/>
      <c r="AI241" s="61"/>
      <c r="AJ241" s="61"/>
      <c r="AK241" s="61"/>
    </row>
    <row r="242" spans="3:37" ht="13.5" customHeight="1">
      <c r="C242" s="10"/>
      <c r="D242" s="6"/>
      <c r="F242" s="572"/>
      <c r="G242" s="572"/>
      <c r="H242" s="572"/>
      <c r="I242" s="572"/>
      <c r="J242" s="572"/>
      <c r="K242" s="572"/>
      <c r="L242" s="572"/>
      <c r="M242" s="572"/>
      <c r="N242" s="6"/>
      <c r="O242" s="61"/>
      <c r="P242" s="61"/>
      <c r="Q242" s="61"/>
      <c r="R242" s="61"/>
      <c r="S242" s="61"/>
      <c r="T242" s="61"/>
      <c r="U242" s="61"/>
      <c r="V242" s="61"/>
      <c r="W242" s="61"/>
      <c r="X242" s="61"/>
      <c r="Y242" s="61"/>
      <c r="Z242" s="61"/>
      <c r="AA242" s="61"/>
      <c r="AB242" s="61"/>
      <c r="AC242" s="61"/>
      <c r="AD242" s="61"/>
      <c r="AE242" s="61"/>
      <c r="AF242" s="61"/>
      <c r="AG242" s="61"/>
      <c r="AH242" s="61"/>
      <c r="AI242" s="61"/>
      <c r="AJ242" s="61"/>
      <c r="AK242" s="61"/>
    </row>
    <row r="243" spans="3:37" ht="13.5" customHeight="1">
      <c r="C243" s="10"/>
      <c r="D243" s="6"/>
      <c r="F243" s="572"/>
      <c r="G243" s="572"/>
      <c r="H243" s="572"/>
      <c r="I243" s="572"/>
      <c r="J243" s="572"/>
      <c r="K243" s="572"/>
      <c r="L243" s="572"/>
      <c r="M243" s="572"/>
      <c r="N243" s="6"/>
      <c r="O243" s="61"/>
      <c r="P243" s="61"/>
      <c r="Q243" s="61"/>
      <c r="R243" s="61"/>
      <c r="S243" s="61"/>
      <c r="T243" s="61"/>
      <c r="U243" s="61"/>
      <c r="V243" s="61"/>
      <c r="W243" s="61"/>
      <c r="X243" s="61"/>
      <c r="Y243" s="61"/>
      <c r="Z243" s="61"/>
      <c r="AA243" s="61"/>
      <c r="AB243" s="61"/>
      <c r="AC243" s="61"/>
      <c r="AD243" s="61"/>
      <c r="AE243" s="61"/>
      <c r="AF243" s="61"/>
      <c r="AG243" s="61"/>
      <c r="AH243" s="61"/>
      <c r="AI243" s="61"/>
      <c r="AJ243" s="61"/>
      <c r="AK243" s="61"/>
    </row>
    <row r="244" spans="3:37" ht="13.5" customHeight="1">
      <c r="C244" s="10"/>
      <c r="D244" s="6"/>
      <c r="F244" s="572"/>
      <c r="G244" s="572"/>
      <c r="H244" s="572"/>
      <c r="I244" s="572"/>
      <c r="J244" s="572"/>
      <c r="K244" s="572"/>
      <c r="L244" s="572"/>
      <c r="M244" s="572"/>
      <c r="N244" s="6"/>
      <c r="O244" s="61"/>
      <c r="P244" s="61"/>
      <c r="Q244" s="61"/>
      <c r="R244" s="61"/>
      <c r="S244" s="61"/>
      <c r="T244" s="61"/>
      <c r="U244" s="61"/>
      <c r="V244" s="61"/>
      <c r="W244" s="61"/>
      <c r="X244" s="61"/>
      <c r="Y244" s="61"/>
      <c r="Z244" s="61"/>
      <c r="AA244" s="61"/>
      <c r="AB244" s="61"/>
      <c r="AC244" s="61"/>
      <c r="AD244" s="61"/>
      <c r="AE244" s="61"/>
      <c r="AF244" s="61"/>
      <c r="AG244" s="61"/>
      <c r="AH244" s="61"/>
      <c r="AI244" s="61"/>
      <c r="AJ244" s="61"/>
      <c r="AK244" s="61"/>
    </row>
    <row r="245" spans="3:37" ht="13.5" customHeight="1">
      <c r="C245" s="10"/>
      <c r="D245" s="6"/>
      <c r="F245" s="572"/>
      <c r="G245" s="572"/>
      <c r="H245" s="572"/>
      <c r="I245" s="572"/>
      <c r="J245" s="572"/>
      <c r="K245" s="572"/>
      <c r="L245" s="572"/>
      <c r="M245" s="572"/>
      <c r="N245" s="572"/>
      <c r="O245" s="61"/>
      <c r="P245" s="61"/>
      <c r="Q245" s="61"/>
      <c r="R245" s="61"/>
      <c r="S245" s="61"/>
      <c r="T245" s="61"/>
      <c r="U245" s="61"/>
      <c r="V245" s="61"/>
      <c r="W245" s="61"/>
      <c r="X245" s="61"/>
      <c r="Y245" s="61"/>
      <c r="Z245" s="61"/>
      <c r="AA245" s="61"/>
      <c r="AB245" s="61"/>
      <c r="AC245" s="61"/>
      <c r="AD245" s="61"/>
      <c r="AE245" s="61"/>
      <c r="AF245" s="61"/>
      <c r="AG245" s="61"/>
      <c r="AH245" s="61"/>
      <c r="AI245" s="61"/>
      <c r="AJ245" s="61"/>
      <c r="AK245" s="61"/>
    </row>
    <row r="246" spans="3:37" ht="13.5" customHeight="1">
      <c r="C246" s="10"/>
      <c r="D246" s="6"/>
      <c r="F246" s="572"/>
      <c r="G246" s="572"/>
      <c r="H246" s="572"/>
      <c r="I246" s="572"/>
      <c r="J246" s="572"/>
      <c r="K246" s="572"/>
      <c r="L246" s="572"/>
      <c r="M246" s="572"/>
      <c r="N246" s="572"/>
      <c r="O246" s="61"/>
      <c r="P246" s="61"/>
      <c r="Q246" s="61"/>
      <c r="R246" s="61"/>
      <c r="S246" s="61"/>
      <c r="T246" s="61"/>
      <c r="U246" s="61"/>
      <c r="V246" s="61"/>
      <c r="W246" s="61"/>
      <c r="X246" s="61"/>
      <c r="Y246" s="61"/>
      <c r="Z246" s="61"/>
      <c r="AA246" s="61"/>
      <c r="AB246" s="61"/>
      <c r="AC246" s="61"/>
      <c r="AD246" s="61"/>
      <c r="AE246" s="61"/>
      <c r="AF246" s="61"/>
      <c r="AG246" s="61"/>
      <c r="AH246" s="61"/>
      <c r="AI246" s="61"/>
      <c r="AJ246" s="61"/>
      <c r="AK246" s="61"/>
    </row>
    <row r="247" spans="3:37" ht="13.5" customHeight="1">
      <c r="C247" s="10"/>
      <c r="D247" s="6"/>
      <c r="F247" s="572"/>
      <c r="G247" s="572"/>
      <c r="H247" s="572"/>
      <c r="I247" s="572"/>
      <c r="J247" s="572"/>
      <c r="K247" s="572"/>
      <c r="L247" s="572"/>
      <c r="M247" s="572"/>
      <c r="N247" s="572"/>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row>
    <row r="248" spans="3:37" ht="13.5" customHeight="1">
      <c r="C248" s="10"/>
      <c r="D248" s="572"/>
      <c r="F248" s="572"/>
      <c r="G248" s="572"/>
      <c r="H248" s="572"/>
      <c r="I248" s="572"/>
      <c r="J248" s="572"/>
      <c r="K248" s="572"/>
      <c r="L248" s="572"/>
      <c r="M248" s="572"/>
      <c r="N248" s="572"/>
      <c r="O248" s="61"/>
      <c r="P248" s="61"/>
      <c r="Q248" s="61"/>
      <c r="R248" s="61"/>
      <c r="S248" s="61"/>
      <c r="T248" s="61"/>
      <c r="U248" s="61"/>
      <c r="V248" s="61"/>
      <c r="W248" s="61"/>
      <c r="X248" s="61"/>
      <c r="Y248" s="61"/>
      <c r="Z248" s="61"/>
      <c r="AA248" s="61"/>
      <c r="AB248" s="61"/>
      <c r="AC248" s="61"/>
      <c r="AD248" s="61"/>
      <c r="AE248" s="61"/>
      <c r="AF248" s="61"/>
      <c r="AG248" s="61"/>
      <c r="AH248" s="61"/>
      <c r="AI248" s="61"/>
      <c r="AJ248" s="61"/>
      <c r="AK248" s="61"/>
    </row>
    <row r="249" spans="3:37" ht="13.5" customHeight="1">
      <c r="C249" s="10"/>
      <c r="D249" s="12"/>
      <c r="F249" s="572"/>
      <c r="G249" s="572"/>
      <c r="H249" s="572"/>
      <c r="I249" s="572"/>
      <c r="J249" s="572"/>
      <c r="K249" s="572"/>
      <c r="L249" s="572"/>
      <c r="M249" s="572"/>
      <c r="N249" s="572"/>
      <c r="O249" s="61"/>
      <c r="P249" s="61"/>
      <c r="Q249" s="61"/>
      <c r="R249" s="61"/>
      <c r="S249" s="61"/>
      <c r="T249" s="61"/>
      <c r="U249" s="61"/>
      <c r="V249" s="61"/>
      <c r="W249" s="61"/>
      <c r="X249" s="61"/>
      <c r="Y249" s="61"/>
      <c r="Z249" s="61"/>
      <c r="AA249" s="61"/>
      <c r="AB249" s="61"/>
      <c r="AC249" s="61"/>
      <c r="AD249" s="61"/>
      <c r="AE249" s="61"/>
      <c r="AF249" s="61"/>
      <c r="AG249" s="61"/>
      <c r="AH249" s="61"/>
      <c r="AI249" s="61"/>
      <c r="AJ249" s="61"/>
      <c r="AK249" s="61"/>
    </row>
    <row r="250" spans="3:37" ht="13.5" customHeight="1">
      <c r="C250" s="10"/>
      <c r="D250" s="12"/>
      <c r="F250" s="572"/>
      <c r="G250" s="572"/>
      <c r="H250" s="572"/>
      <c r="I250" s="572"/>
      <c r="J250" s="572"/>
      <c r="K250" s="572"/>
      <c r="L250" s="572"/>
      <c r="M250" s="572"/>
      <c r="N250" s="572"/>
      <c r="O250" s="61"/>
      <c r="P250" s="61"/>
      <c r="Q250" s="61"/>
      <c r="R250" s="61"/>
      <c r="S250" s="61"/>
      <c r="T250" s="61"/>
      <c r="U250" s="61"/>
      <c r="V250" s="61"/>
      <c r="W250" s="61"/>
      <c r="X250" s="61"/>
      <c r="Y250" s="61"/>
      <c r="Z250" s="61"/>
      <c r="AA250" s="61"/>
      <c r="AB250" s="61"/>
      <c r="AC250" s="61"/>
      <c r="AD250" s="61"/>
      <c r="AE250" s="61"/>
      <c r="AF250" s="61"/>
      <c r="AG250" s="61"/>
      <c r="AH250" s="61"/>
      <c r="AI250" s="61"/>
      <c r="AJ250" s="61"/>
      <c r="AK250" s="61"/>
    </row>
    <row r="251" spans="3:37" ht="13.5" customHeight="1">
      <c r="C251" s="10"/>
      <c r="D251" s="12"/>
      <c r="F251" s="572"/>
      <c r="G251" s="572"/>
      <c r="H251" s="572"/>
      <c r="I251" s="572"/>
      <c r="J251" s="572"/>
      <c r="K251" s="572"/>
      <c r="L251" s="572"/>
      <c r="M251" s="572"/>
      <c r="N251" s="572"/>
      <c r="O251" s="61"/>
      <c r="P251" s="61"/>
      <c r="Q251" s="61"/>
      <c r="R251" s="61"/>
      <c r="S251" s="61"/>
      <c r="T251" s="61"/>
      <c r="U251" s="61"/>
      <c r="V251" s="61"/>
      <c r="W251" s="61"/>
      <c r="X251" s="61"/>
      <c r="Y251" s="61"/>
      <c r="Z251" s="61"/>
      <c r="AA251" s="61"/>
      <c r="AB251" s="61"/>
      <c r="AC251" s="61"/>
      <c r="AD251" s="61"/>
      <c r="AE251" s="61"/>
      <c r="AF251" s="61"/>
      <c r="AG251" s="61"/>
      <c r="AH251" s="61"/>
      <c r="AI251" s="61"/>
      <c r="AJ251" s="61"/>
      <c r="AK251" s="61"/>
    </row>
    <row r="252" spans="3:37" ht="13.5" customHeight="1">
      <c r="C252" s="10"/>
      <c r="D252" s="12"/>
      <c r="F252" s="572"/>
      <c r="G252" s="572"/>
      <c r="H252" s="572"/>
      <c r="I252" s="572"/>
      <c r="J252" s="572"/>
      <c r="K252" s="572"/>
      <c r="L252" s="572"/>
      <c r="M252" s="572"/>
      <c r="N252" s="572"/>
      <c r="O252" s="61"/>
      <c r="P252" s="61"/>
      <c r="Q252" s="61"/>
      <c r="R252" s="61"/>
      <c r="S252" s="61"/>
      <c r="T252" s="61"/>
      <c r="U252" s="61"/>
      <c r="V252" s="61"/>
      <c r="W252" s="61"/>
      <c r="X252" s="61"/>
      <c r="Y252" s="61"/>
      <c r="Z252" s="61"/>
      <c r="AA252" s="61"/>
      <c r="AB252" s="61"/>
      <c r="AC252" s="61"/>
      <c r="AD252" s="61"/>
      <c r="AE252" s="61"/>
      <c r="AF252" s="61"/>
      <c r="AG252" s="61"/>
      <c r="AH252" s="61"/>
      <c r="AI252" s="61"/>
      <c r="AJ252" s="61"/>
      <c r="AK252" s="61"/>
    </row>
    <row r="253" spans="3:37" ht="13.5" customHeight="1">
      <c r="C253" s="10"/>
      <c r="D253" s="12"/>
      <c r="F253" s="572"/>
      <c r="G253" s="572"/>
      <c r="H253" s="572"/>
      <c r="I253" s="572"/>
      <c r="J253" s="572"/>
      <c r="K253" s="572"/>
      <c r="L253" s="572"/>
      <c r="M253" s="572"/>
      <c r="N253" s="572"/>
      <c r="O253" s="61"/>
      <c r="P253" s="61"/>
      <c r="Q253" s="61"/>
      <c r="R253" s="61"/>
      <c r="S253" s="61"/>
      <c r="T253" s="61"/>
      <c r="U253" s="61"/>
      <c r="V253" s="61"/>
      <c r="W253" s="61"/>
      <c r="X253" s="61"/>
      <c r="Y253" s="61"/>
      <c r="Z253" s="61"/>
      <c r="AA253" s="61"/>
      <c r="AB253" s="61"/>
      <c r="AC253" s="61"/>
      <c r="AD253" s="61"/>
      <c r="AE253" s="61"/>
      <c r="AF253" s="61"/>
      <c r="AG253" s="61"/>
      <c r="AH253" s="61"/>
      <c r="AI253" s="61"/>
      <c r="AJ253" s="61"/>
      <c r="AK253" s="61"/>
    </row>
    <row r="254" spans="3:37" ht="13.5" customHeight="1">
      <c r="C254" s="10"/>
      <c r="D254" s="12"/>
      <c r="F254" s="572"/>
      <c r="G254" s="572"/>
      <c r="H254" s="572"/>
      <c r="I254" s="572"/>
      <c r="J254" s="572"/>
      <c r="K254" s="572"/>
      <c r="L254" s="572"/>
      <c r="M254" s="572"/>
      <c r="N254" s="572"/>
      <c r="O254" s="61"/>
      <c r="P254" s="61"/>
      <c r="Q254" s="61"/>
      <c r="R254" s="61"/>
      <c r="S254" s="61"/>
      <c r="T254" s="61"/>
      <c r="U254" s="61"/>
      <c r="V254" s="61"/>
      <c r="W254" s="61"/>
      <c r="X254" s="61"/>
      <c r="Y254" s="61"/>
      <c r="Z254" s="61"/>
      <c r="AA254" s="61"/>
      <c r="AB254" s="61"/>
      <c r="AC254" s="61"/>
      <c r="AD254" s="61"/>
      <c r="AE254" s="61"/>
      <c r="AF254" s="61"/>
      <c r="AG254" s="61"/>
      <c r="AH254" s="61"/>
      <c r="AI254" s="61"/>
      <c r="AJ254" s="61"/>
      <c r="AK254" s="61"/>
    </row>
    <row r="255" spans="3:37" ht="13.5" customHeight="1">
      <c r="C255" s="10"/>
      <c r="D255" s="12"/>
      <c r="F255" s="572"/>
      <c r="G255" s="572"/>
      <c r="H255" s="572"/>
      <c r="I255" s="572"/>
      <c r="J255" s="572"/>
      <c r="K255" s="572"/>
      <c r="L255" s="572"/>
      <c r="M255" s="572"/>
      <c r="N255" s="572"/>
      <c r="O255" s="61"/>
      <c r="P255" s="61"/>
      <c r="Q255" s="61"/>
      <c r="R255" s="61"/>
      <c r="S255" s="61"/>
      <c r="T255" s="61"/>
      <c r="U255" s="61"/>
      <c r="V255" s="61"/>
      <c r="W255" s="61"/>
      <c r="X255" s="61"/>
      <c r="Y255" s="61"/>
      <c r="Z255" s="61"/>
      <c r="AA255" s="61"/>
      <c r="AB255" s="61"/>
      <c r="AC255" s="61"/>
      <c r="AD255" s="61"/>
      <c r="AE255" s="61"/>
      <c r="AF255" s="61"/>
      <c r="AG255" s="61"/>
      <c r="AH255" s="61"/>
      <c r="AI255" s="61"/>
      <c r="AJ255" s="61"/>
      <c r="AK255" s="61"/>
    </row>
    <row r="256" spans="3:37" ht="13.5" customHeight="1">
      <c r="C256" s="10"/>
      <c r="D256" s="12"/>
      <c r="F256" s="572"/>
      <c r="G256" s="572"/>
      <c r="H256" s="572"/>
      <c r="I256" s="572"/>
      <c r="J256" s="572"/>
      <c r="K256" s="572"/>
      <c r="L256" s="572"/>
      <c r="M256" s="572"/>
      <c r="N256" s="572"/>
      <c r="O256" s="61"/>
      <c r="P256" s="61"/>
      <c r="Q256" s="61"/>
      <c r="R256" s="61"/>
      <c r="S256" s="61"/>
      <c r="T256" s="61"/>
      <c r="U256" s="61"/>
      <c r="V256" s="61"/>
      <c r="W256" s="61"/>
      <c r="X256" s="61"/>
      <c r="Y256" s="61"/>
      <c r="Z256" s="61"/>
      <c r="AA256" s="61"/>
      <c r="AB256" s="61"/>
      <c r="AC256" s="61"/>
      <c r="AD256" s="61"/>
      <c r="AE256" s="61"/>
      <c r="AF256" s="61"/>
      <c r="AG256" s="61"/>
      <c r="AH256" s="61"/>
      <c r="AI256" s="61"/>
      <c r="AJ256" s="61"/>
      <c r="AK256" s="61"/>
    </row>
    <row r="257" spans="3:37" ht="13.5" customHeight="1">
      <c r="C257" s="10"/>
      <c r="D257" s="12"/>
      <c r="F257" s="572"/>
      <c r="G257" s="572"/>
      <c r="H257" s="572"/>
      <c r="I257" s="572"/>
      <c r="J257" s="572"/>
      <c r="K257" s="572"/>
      <c r="L257" s="572"/>
      <c r="M257" s="572"/>
      <c r="N257" s="572"/>
      <c r="O257" s="61"/>
      <c r="P257" s="61"/>
      <c r="Q257" s="61"/>
      <c r="R257" s="61"/>
      <c r="S257" s="61"/>
      <c r="T257" s="61"/>
      <c r="U257" s="61"/>
      <c r="V257" s="61"/>
      <c r="W257" s="61"/>
      <c r="X257" s="61"/>
      <c r="Y257" s="61"/>
      <c r="Z257" s="61"/>
      <c r="AA257" s="61"/>
      <c r="AB257" s="61"/>
      <c r="AC257" s="61"/>
      <c r="AD257" s="61"/>
      <c r="AE257" s="61"/>
      <c r="AF257" s="61"/>
      <c r="AG257" s="61"/>
      <c r="AH257" s="61"/>
      <c r="AI257" s="61"/>
      <c r="AJ257" s="61"/>
      <c r="AK257" s="61"/>
    </row>
    <row r="258" spans="3:37" ht="13.5" customHeight="1">
      <c r="C258" s="10"/>
      <c r="D258" s="12"/>
      <c r="F258" s="572"/>
      <c r="G258" s="572"/>
      <c r="H258" s="572"/>
      <c r="I258" s="572"/>
      <c r="J258" s="12"/>
      <c r="K258" s="12"/>
      <c r="L258" s="12"/>
      <c r="M258" s="12"/>
      <c r="N258" s="12"/>
      <c r="O258" s="61"/>
      <c r="P258" s="61"/>
      <c r="Q258" s="61"/>
      <c r="R258" s="61"/>
      <c r="S258" s="61"/>
      <c r="T258" s="61"/>
      <c r="U258" s="61"/>
      <c r="V258" s="61"/>
      <c r="W258" s="61"/>
      <c r="X258" s="61"/>
      <c r="Y258" s="61"/>
      <c r="Z258" s="61"/>
      <c r="AA258" s="61"/>
      <c r="AB258" s="61"/>
      <c r="AC258" s="61"/>
      <c r="AD258" s="61"/>
      <c r="AE258" s="61"/>
      <c r="AF258" s="61"/>
      <c r="AG258" s="61"/>
      <c r="AH258" s="61"/>
      <c r="AI258" s="61"/>
      <c r="AJ258" s="61"/>
      <c r="AK258" s="61"/>
    </row>
    <row r="259" spans="3:37" ht="13.5" customHeight="1">
      <c r="C259" s="10"/>
      <c r="D259" s="572"/>
      <c r="F259" s="572"/>
      <c r="G259" s="572"/>
      <c r="H259" s="572"/>
      <c r="I259" s="572"/>
      <c r="J259" s="572"/>
      <c r="K259" s="572"/>
      <c r="L259" s="572"/>
      <c r="M259" s="572"/>
      <c r="N259" s="572"/>
      <c r="O259" s="61"/>
      <c r="P259" s="61"/>
      <c r="Q259" s="61"/>
      <c r="R259" s="61"/>
      <c r="S259" s="61"/>
      <c r="T259" s="61"/>
      <c r="U259" s="61"/>
      <c r="V259" s="61"/>
      <c r="W259" s="61"/>
      <c r="X259" s="61"/>
      <c r="Y259" s="61"/>
      <c r="Z259" s="61"/>
      <c r="AA259" s="61"/>
      <c r="AB259" s="61"/>
      <c r="AC259" s="61"/>
      <c r="AD259" s="61"/>
      <c r="AE259" s="61"/>
      <c r="AF259" s="61"/>
      <c r="AG259" s="61"/>
      <c r="AH259" s="61"/>
      <c r="AI259" s="61"/>
      <c r="AJ259" s="61"/>
      <c r="AK259" s="61"/>
    </row>
    <row r="260" spans="3:37" ht="13.5" customHeight="1">
      <c r="C260" s="10"/>
      <c r="D260" s="572"/>
      <c r="F260" s="572"/>
      <c r="G260" s="572"/>
      <c r="H260" s="572"/>
      <c r="I260" s="572"/>
      <c r="J260" s="572"/>
      <c r="K260" s="572"/>
      <c r="L260" s="572"/>
      <c r="M260" s="572"/>
      <c r="N260" s="572"/>
      <c r="O260" s="61"/>
      <c r="P260" s="61"/>
      <c r="Q260" s="61"/>
      <c r="R260" s="61"/>
      <c r="S260" s="61"/>
      <c r="T260" s="61"/>
      <c r="U260" s="61"/>
      <c r="V260" s="61"/>
      <c r="W260" s="61"/>
      <c r="X260" s="61"/>
      <c r="Y260" s="61"/>
      <c r="Z260" s="61"/>
      <c r="AA260" s="61"/>
      <c r="AB260" s="61"/>
      <c r="AC260" s="61"/>
      <c r="AD260" s="61"/>
      <c r="AE260" s="61"/>
      <c r="AF260" s="61"/>
      <c r="AG260" s="61"/>
      <c r="AH260" s="61"/>
      <c r="AI260" s="61"/>
      <c r="AJ260" s="61"/>
      <c r="AK260" s="61"/>
    </row>
    <row r="261" spans="3:37" ht="13.5" customHeight="1">
      <c r="C261" s="10"/>
      <c r="D261" s="12"/>
      <c r="E261" s="11"/>
      <c r="F261" s="12"/>
      <c r="G261" s="12"/>
      <c r="H261" s="12"/>
      <c r="I261" s="12"/>
      <c r="J261" s="572"/>
      <c r="K261" s="572"/>
      <c r="L261" s="572"/>
      <c r="M261" s="572"/>
      <c r="N261" s="572"/>
      <c r="O261" s="61"/>
      <c r="P261" s="61"/>
      <c r="Q261" s="61"/>
      <c r="R261" s="61"/>
      <c r="S261" s="61"/>
      <c r="T261" s="61"/>
      <c r="U261" s="61"/>
      <c r="V261" s="61"/>
      <c r="W261" s="61"/>
      <c r="X261" s="61"/>
      <c r="Y261" s="61"/>
      <c r="Z261" s="61"/>
      <c r="AA261" s="61"/>
      <c r="AB261" s="61"/>
      <c r="AC261" s="61"/>
      <c r="AD261" s="61"/>
      <c r="AE261" s="61"/>
      <c r="AF261" s="61"/>
      <c r="AG261" s="61"/>
      <c r="AH261" s="61"/>
      <c r="AI261" s="61"/>
      <c r="AJ261" s="61"/>
      <c r="AK261" s="61"/>
    </row>
    <row r="262" spans="3:37" ht="13.5" customHeight="1">
      <c r="C262" s="10"/>
      <c r="D262" s="572"/>
      <c r="F262" s="572"/>
      <c r="G262" s="572"/>
      <c r="H262" s="572"/>
      <c r="I262" s="572"/>
      <c r="J262" s="572"/>
      <c r="K262" s="572"/>
      <c r="L262" s="572"/>
      <c r="M262" s="572"/>
      <c r="N262" s="572"/>
      <c r="O262" s="61"/>
      <c r="P262" s="61"/>
      <c r="Q262" s="61"/>
      <c r="R262" s="61"/>
      <c r="S262" s="61"/>
      <c r="T262" s="61"/>
      <c r="U262" s="61"/>
      <c r="V262" s="61"/>
      <c r="W262" s="61"/>
      <c r="X262" s="61"/>
      <c r="Y262" s="61"/>
      <c r="Z262" s="61"/>
      <c r="AA262" s="61"/>
      <c r="AB262" s="61"/>
      <c r="AC262" s="61"/>
      <c r="AD262" s="61"/>
      <c r="AE262" s="61"/>
      <c r="AF262" s="61"/>
      <c r="AG262" s="61"/>
      <c r="AH262" s="61"/>
      <c r="AI262" s="61"/>
      <c r="AJ262" s="61"/>
      <c r="AK262" s="61"/>
    </row>
    <row r="263" spans="3:37" ht="13.5" customHeight="1">
      <c r="C263" s="10"/>
      <c r="D263" s="572"/>
      <c r="F263" s="572"/>
      <c r="G263" s="572"/>
      <c r="H263" s="572"/>
      <c r="I263" s="572"/>
      <c r="J263" s="572"/>
      <c r="K263" s="572"/>
      <c r="L263" s="572"/>
      <c r="M263" s="572"/>
      <c r="N263" s="572"/>
      <c r="O263" s="61"/>
      <c r="P263" s="61"/>
      <c r="Q263" s="61"/>
      <c r="R263" s="61"/>
      <c r="S263" s="61"/>
      <c r="T263" s="61"/>
      <c r="U263" s="61"/>
      <c r="V263" s="61"/>
      <c r="W263" s="61"/>
      <c r="X263" s="61"/>
      <c r="Y263" s="61"/>
      <c r="Z263" s="61"/>
      <c r="AA263" s="61"/>
      <c r="AB263" s="61"/>
      <c r="AC263" s="61"/>
      <c r="AD263" s="61"/>
      <c r="AE263" s="61"/>
      <c r="AF263" s="61"/>
      <c r="AG263" s="61"/>
      <c r="AH263" s="61"/>
      <c r="AI263" s="61"/>
      <c r="AJ263" s="61"/>
      <c r="AK263" s="61"/>
    </row>
    <row r="264" spans="3:37" ht="13.5" customHeight="1">
      <c r="C264" s="10"/>
      <c r="D264" s="572"/>
      <c r="F264" s="572"/>
      <c r="G264" s="572"/>
      <c r="H264" s="572"/>
      <c r="I264" s="572"/>
      <c r="J264" s="572"/>
      <c r="K264" s="572"/>
      <c r="L264" s="572"/>
      <c r="M264" s="572"/>
      <c r="N264" s="572"/>
      <c r="O264" s="61"/>
      <c r="P264" s="61"/>
      <c r="Q264" s="61"/>
      <c r="R264" s="61"/>
      <c r="S264" s="61"/>
      <c r="T264" s="61"/>
      <c r="U264" s="61"/>
      <c r="V264" s="61"/>
      <c r="W264" s="61"/>
      <c r="X264" s="61"/>
      <c r="Y264" s="61"/>
      <c r="Z264" s="61"/>
      <c r="AA264" s="61"/>
      <c r="AB264" s="61"/>
      <c r="AC264" s="61"/>
      <c r="AD264" s="61"/>
      <c r="AE264" s="61"/>
      <c r="AF264" s="61"/>
      <c r="AG264" s="61"/>
      <c r="AH264" s="61"/>
      <c r="AI264" s="61"/>
      <c r="AJ264" s="61"/>
      <c r="AK264" s="61"/>
    </row>
    <row r="265" spans="3:37" ht="13.5" customHeight="1">
      <c r="C265" s="10"/>
      <c r="D265" s="572"/>
      <c r="F265" s="572"/>
      <c r="G265" s="572"/>
      <c r="H265" s="572"/>
      <c r="I265" s="572"/>
      <c r="J265" s="12"/>
      <c r="K265" s="12"/>
      <c r="L265" s="12"/>
      <c r="M265" s="12"/>
      <c r="N265" s="12"/>
      <c r="O265" s="61"/>
      <c r="P265" s="61"/>
      <c r="Q265" s="61"/>
      <c r="R265" s="61"/>
      <c r="S265" s="61"/>
      <c r="T265" s="61"/>
      <c r="U265" s="61"/>
      <c r="V265" s="61"/>
      <c r="W265" s="61"/>
      <c r="X265" s="61"/>
      <c r="Y265" s="61"/>
      <c r="Z265" s="61"/>
      <c r="AA265" s="61"/>
      <c r="AB265" s="61"/>
      <c r="AC265" s="61"/>
      <c r="AD265" s="61"/>
      <c r="AE265" s="61"/>
      <c r="AF265" s="61"/>
      <c r="AG265" s="61"/>
      <c r="AH265" s="61"/>
      <c r="AI265" s="61"/>
      <c r="AJ265" s="61"/>
      <c r="AK265" s="61"/>
    </row>
    <row r="266" spans="3:37" ht="13.5" customHeight="1">
      <c r="C266" s="10"/>
      <c r="D266" s="6"/>
      <c r="F266" s="572"/>
      <c r="G266" s="572"/>
      <c r="H266" s="572"/>
      <c r="I266" s="572"/>
      <c r="J266" s="572"/>
      <c r="K266" s="572"/>
      <c r="L266" s="572"/>
      <c r="M266" s="572"/>
      <c r="N266" s="572"/>
      <c r="O266" s="61"/>
      <c r="P266" s="61"/>
      <c r="Q266" s="61"/>
      <c r="R266" s="61"/>
      <c r="S266" s="61"/>
      <c r="T266" s="61"/>
      <c r="U266" s="61"/>
      <c r="V266" s="61"/>
      <c r="W266" s="61"/>
      <c r="X266" s="61"/>
      <c r="Y266" s="61"/>
      <c r="Z266" s="61"/>
      <c r="AA266" s="61"/>
      <c r="AB266" s="61"/>
      <c r="AC266" s="61"/>
      <c r="AD266" s="61"/>
      <c r="AE266" s="61"/>
      <c r="AF266" s="61"/>
      <c r="AG266" s="61"/>
      <c r="AH266" s="61"/>
      <c r="AI266" s="61"/>
      <c r="AJ266" s="61"/>
      <c r="AK266" s="61"/>
    </row>
    <row r="267" spans="3:37" ht="13.5" customHeight="1">
      <c r="C267" s="10"/>
      <c r="D267" s="572"/>
      <c r="F267" s="572"/>
      <c r="G267" s="572"/>
      <c r="H267" s="572"/>
      <c r="I267" s="572"/>
      <c r="J267" s="572"/>
      <c r="K267" s="572"/>
      <c r="L267" s="572"/>
      <c r="M267" s="572"/>
      <c r="N267" s="572"/>
      <c r="O267" s="61"/>
      <c r="P267" s="61"/>
      <c r="Q267" s="61"/>
      <c r="R267" s="61"/>
      <c r="S267" s="61"/>
      <c r="T267" s="61"/>
      <c r="U267" s="61"/>
      <c r="V267" s="61"/>
      <c r="W267" s="61"/>
      <c r="X267" s="61"/>
      <c r="Y267" s="61"/>
      <c r="Z267" s="61"/>
      <c r="AA267" s="61"/>
      <c r="AB267" s="61"/>
      <c r="AC267" s="61"/>
      <c r="AD267" s="61"/>
      <c r="AE267" s="61"/>
      <c r="AF267" s="61"/>
      <c r="AG267" s="61"/>
      <c r="AH267" s="61"/>
      <c r="AI267" s="61"/>
      <c r="AJ267" s="61"/>
      <c r="AK267" s="61"/>
    </row>
    <row r="268" spans="3:37" ht="13.5" customHeight="1">
      <c r="C268" s="10"/>
      <c r="D268" s="12"/>
      <c r="E268" s="11"/>
      <c r="F268" s="12"/>
      <c r="G268" s="12"/>
      <c r="H268" s="12"/>
      <c r="I268" s="12"/>
      <c r="J268" s="572"/>
      <c r="K268" s="572"/>
      <c r="L268" s="572"/>
      <c r="M268" s="572"/>
      <c r="N268" s="572"/>
      <c r="O268" s="61"/>
      <c r="P268" s="61"/>
      <c r="Q268" s="61"/>
      <c r="R268" s="61"/>
      <c r="S268" s="61"/>
      <c r="T268" s="61"/>
      <c r="U268" s="61"/>
      <c r="V268" s="61"/>
      <c r="W268" s="61"/>
      <c r="X268" s="61"/>
      <c r="Y268" s="61"/>
      <c r="Z268" s="61"/>
      <c r="AA268" s="61"/>
      <c r="AB268" s="61"/>
      <c r="AC268" s="61"/>
      <c r="AD268" s="61"/>
      <c r="AE268" s="61"/>
      <c r="AF268" s="61"/>
      <c r="AG268" s="61"/>
      <c r="AH268" s="61"/>
      <c r="AI268" s="61"/>
      <c r="AJ268" s="61"/>
      <c r="AK268" s="61"/>
    </row>
    <row r="269" spans="3:37" ht="13.5" customHeight="1">
      <c r="C269" s="10"/>
      <c r="D269" s="6"/>
      <c r="F269" s="572"/>
      <c r="G269" s="572"/>
      <c r="H269" s="572"/>
      <c r="I269" s="572"/>
      <c r="J269" s="572"/>
      <c r="K269" s="572"/>
      <c r="L269" s="572"/>
      <c r="M269" s="572"/>
      <c r="N269" s="572"/>
      <c r="O269" s="61"/>
      <c r="P269" s="61"/>
      <c r="Q269" s="61"/>
      <c r="R269" s="61"/>
      <c r="S269" s="61"/>
      <c r="T269" s="61"/>
      <c r="U269" s="61"/>
      <c r="V269" s="61"/>
      <c r="W269" s="61"/>
      <c r="X269" s="61"/>
      <c r="Y269" s="61"/>
      <c r="Z269" s="61"/>
      <c r="AA269" s="61"/>
      <c r="AB269" s="61"/>
      <c r="AC269" s="61"/>
      <c r="AD269" s="61"/>
      <c r="AE269" s="61"/>
      <c r="AF269" s="61"/>
      <c r="AG269" s="61"/>
      <c r="AH269" s="61"/>
      <c r="AI269" s="61"/>
      <c r="AJ269" s="61"/>
      <c r="AK269" s="61"/>
    </row>
    <row r="270" spans="3:37" ht="13.5" customHeight="1">
      <c r="C270" s="10"/>
      <c r="D270" s="6"/>
      <c r="F270" s="572"/>
      <c r="G270" s="572"/>
      <c r="H270" s="572"/>
      <c r="I270" s="5"/>
      <c r="J270" s="572"/>
      <c r="K270" s="572"/>
      <c r="L270" s="5"/>
      <c r="M270" s="5"/>
      <c r="N270" s="572"/>
      <c r="O270" s="61"/>
      <c r="P270" s="61"/>
      <c r="Q270" s="61"/>
      <c r="R270" s="61"/>
      <c r="S270" s="61"/>
      <c r="T270" s="61"/>
      <c r="U270" s="61"/>
      <c r="V270" s="61"/>
      <c r="W270" s="61"/>
      <c r="X270" s="61"/>
      <c r="Y270" s="61"/>
      <c r="Z270" s="61"/>
      <c r="AA270" s="61"/>
      <c r="AB270" s="61"/>
      <c r="AC270" s="61"/>
      <c r="AD270" s="61"/>
      <c r="AE270" s="61"/>
      <c r="AF270" s="61"/>
      <c r="AG270" s="61"/>
      <c r="AH270" s="61"/>
      <c r="AI270" s="61"/>
      <c r="AJ270" s="61"/>
      <c r="AK270" s="61"/>
    </row>
    <row r="271" spans="3:37" ht="13.5" customHeight="1">
      <c r="C271" s="10"/>
      <c r="D271" s="572"/>
      <c r="F271" s="572"/>
      <c r="G271" s="572"/>
      <c r="H271" s="572"/>
      <c r="I271" s="572"/>
      <c r="J271" s="572"/>
      <c r="K271" s="572"/>
      <c r="L271" s="5"/>
      <c r="M271" s="5"/>
      <c r="N271" s="572"/>
      <c r="O271" s="61"/>
      <c r="P271" s="61"/>
      <c r="Q271" s="61"/>
      <c r="R271" s="61"/>
      <c r="S271" s="61"/>
      <c r="T271" s="61"/>
      <c r="U271" s="61"/>
      <c r="V271" s="61"/>
      <c r="W271" s="61"/>
      <c r="X271" s="61"/>
      <c r="Y271" s="61"/>
      <c r="Z271" s="61"/>
      <c r="AA271" s="61"/>
      <c r="AB271" s="61"/>
      <c r="AC271" s="61"/>
      <c r="AD271" s="61"/>
      <c r="AE271" s="61"/>
      <c r="AF271" s="61"/>
      <c r="AG271" s="61"/>
      <c r="AH271" s="61"/>
      <c r="AI271" s="61"/>
      <c r="AJ271" s="61"/>
      <c r="AK271" s="61"/>
    </row>
    <row r="272" spans="3:37" ht="13.5" customHeight="1">
      <c r="C272" s="10"/>
      <c r="D272" s="572"/>
      <c r="F272" s="572"/>
      <c r="G272" s="572"/>
      <c r="H272" s="572"/>
      <c r="I272" s="572"/>
      <c r="J272" s="572"/>
      <c r="K272" s="572"/>
      <c r="L272" s="5"/>
      <c r="M272" s="5"/>
      <c r="N272" s="572"/>
      <c r="O272" s="61"/>
      <c r="P272" s="61"/>
      <c r="Q272" s="61"/>
      <c r="R272" s="61"/>
      <c r="S272" s="61"/>
      <c r="T272" s="61"/>
      <c r="U272" s="61"/>
      <c r="V272" s="61"/>
      <c r="W272" s="61"/>
      <c r="X272" s="61"/>
      <c r="Y272" s="61"/>
      <c r="Z272" s="61"/>
      <c r="AA272" s="61"/>
      <c r="AB272" s="61"/>
      <c r="AC272" s="61"/>
      <c r="AD272" s="61"/>
      <c r="AE272" s="61"/>
      <c r="AF272" s="61"/>
      <c r="AG272" s="61"/>
      <c r="AH272" s="61"/>
      <c r="AI272" s="61"/>
      <c r="AJ272" s="61"/>
      <c r="AK272" s="61"/>
    </row>
    <row r="273" spans="3:37" ht="13.5" customHeight="1">
      <c r="C273" s="10"/>
      <c r="D273" s="6"/>
      <c r="F273" s="572"/>
      <c r="G273" s="572"/>
      <c r="H273" s="572"/>
      <c r="I273" s="572"/>
      <c r="J273" s="572"/>
      <c r="K273" s="572"/>
      <c r="L273" s="572"/>
      <c r="M273" s="572"/>
      <c r="N273" s="572"/>
      <c r="O273" s="61"/>
      <c r="P273" s="61"/>
      <c r="Q273" s="61"/>
      <c r="R273" s="61"/>
      <c r="S273" s="61"/>
      <c r="T273" s="61"/>
      <c r="U273" s="61"/>
      <c r="V273" s="61"/>
      <c r="W273" s="61"/>
      <c r="X273" s="61"/>
      <c r="Y273" s="61"/>
      <c r="Z273" s="61"/>
      <c r="AA273" s="61"/>
      <c r="AB273" s="61"/>
      <c r="AC273" s="61"/>
      <c r="AD273" s="61"/>
      <c r="AE273" s="61"/>
      <c r="AF273" s="61"/>
      <c r="AG273" s="61"/>
      <c r="AH273" s="61"/>
      <c r="AI273" s="61"/>
      <c r="AJ273" s="61"/>
      <c r="AK273" s="61"/>
    </row>
    <row r="274" spans="3:37" ht="13.5" customHeight="1">
      <c r="C274" s="10"/>
      <c r="D274" s="6"/>
      <c r="F274" s="572"/>
      <c r="G274" s="572"/>
      <c r="H274" s="572"/>
      <c r="I274" s="572"/>
      <c r="J274" s="572"/>
      <c r="K274" s="572"/>
      <c r="L274" s="572"/>
      <c r="M274" s="572"/>
      <c r="N274" s="572"/>
      <c r="O274" s="61"/>
      <c r="P274" s="61"/>
      <c r="Q274" s="61"/>
      <c r="R274" s="61"/>
      <c r="S274" s="61"/>
      <c r="T274" s="61"/>
      <c r="U274" s="61"/>
      <c r="V274" s="61"/>
      <c r="W274" s="61"/>
      <c r="X274" s="61"/>
      <c r="Y274" s="61"/>
      <c r="Z274" s="61"/>
      <c r="AA274" s="61"/>
      <c r="AB274" s="61"/>
      <c r="AC274" s="61"/>
      <c r="AD274" s="61"/>
      <c r="AE274" s="61"/>
      <c r="AF274" s="61"/>
      <c r="AG274" s="61"/>
      <c r="AH274" s="61"/>
      <c r="AI274" s="61"/>
      <c r="AJ274" s="61"/>
      <c r="AK274" s="61"/>
    </row>
    <row r="275" spans="3:37" ht="13.5" customHeight="1">
      <c r="C275" s="10"/>
      <c r="D275" s="6"/>
      <c r="F275" s="572"/>
      <c r="G275" s="572"/>
      <c r="H275" s="572"/>
      <c r="I275" s="572"/>
      <c r="J275" s="12"/>
      <c r="K275" s="12"/>
      <c r="L275" s="12"/>
      <c r="M275" s="12"/>
      <c r="N275" s="12"/>
      <c r="O275" s="61"/>
      <c r="P275" s="61"/>
      <c r="Q275" s="61"/>
      <c r="R275" s="61"/>
      <c r="S275" s="61"/>
      <c r="T275" s="61"/>
      <c r="U275" s="61"/>
      <c r="V275" s="61"/>
      <c r="W275" s="61"/>
      <c r="X275" s="61"/>
      <c r="Y275" s="61"/>
      <c r="Z275" s="61"/>
      <c r="AA275" s="61"/>
      <c r="AB275" s="61"/>
      <c r="AC275" s="61"/>
      <c r="AD275" s="61"/>
      <c r="AE275" s="61"/>
      <c r="AF275" s="61"/>
      <c r="AG275" s="61"/>
      <c r="AH275" s="61"/>
      <c r="AI275" s="61"/>
      <c r="AJ275" s="61"/>
      <c r="AK275" s="61"/>
    </row>
    <row r="276" spans="3:37" ht="13.5" customHeight="1">
      <c r="C276" s="10"/>
      <c r="D276" s="6"/>
      <c r="F276" s="572"/>
      <c r="G276" s="572"/>
      <c r="H276" s="572"/>
      <c r="I276" s="572"/>
      <c r="J276" s="572"/>
      <c r="K276" s="572"/>
      <c r="L276" s="572"/>
      <c r="M276" s="572"/>
      <c r="N276" s="6"/>
      <c r="O276" s="61"/>
      <c r="P276" s="61"/>
      <c r="Q276" s="61"/>
      <c r="R276" s="61"/>
      <c r="S276" s="61"/>
      <c r="T276" s="61"/>
      <c r="U276" s="61"/>
      <c r="V276" s="61"/>
      <c r="W276" s="61"/>
      <c r="X276" s="61"/>
      <c r="Y276" s="61"/>
      <c r="Z276" s="61"/>
      <c r="AA276" s="61"/>
      <c r="AB276" s="61"/>
      <c r="AC276" s="61"/>
      <c r="AD276" s="61"/>
      <c r="AE276" s="61"/>
      <c r="AF276" s="61"/>
      <c r="AG276" s="61"/>
      <c r="AH276" s="61"/>
      <c r="AI276" s="61"/>
      <c r="AJ276" s="61"/>
      <c r="AK276" s="61"/>
    </row>
    <row r="277" spans="3:37" ht="13.5" customHeight="1">
      <c r="C277" s="10"/>
      <c r="D277" s="572"/>
      <c r="F277" s="572"/>
      <c r="G277" s="572"/>
      <c r="H277" s="572"/>
      <c r="I277" s="572"/>
      <c r="J277" s="572"/>
      <c r="K277" s="572"/>
      <c r="L277" s="572"/>
      <c r="M277" s="572"/>
      <c r="N277" s="6"/>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row>
    <row r="278" spans="3:37" ht="13.5" customHeight="1">
      <c r="C278" s="10"/>
      <c r="D278" s="12"/>
      <c r="E278" s="11"/>
      <c r="F278" s="12"/>
      <c r="G278" s="12"/>
      <c r="H278" s="12"/>
      <c r="I278" s="12"/>
      <c r="J278" s="572"/>
      <c r="K278" s="572"/>
      <c r="L278" s="572"/>
      <c r="M278" s="572"/>
      <c r="N278" s="6"/>
      <c r="O278" s="61"/>
      <c r="P278" s="61"/>
      <c r="Q278" s="61"/>
      <c r="R278" s="61"/>
      <c r="S278" s="61"/>
      <c r="T278" s="61"/>
      <c r="U278" s="61"/>
      <c r="V278" s="61"/>
      <c r="W278" s="61"/>
      <c r="X278" s="61"/>
      <c r="Y278" s="61"/>
      <c r="Z278" s="61"/>
      <c r="AA278" s="61"/>
      <c r="AB278" s="61"/>
      <c r="AC278" s="61"/>
      <c r="AD278" s="61"/>
      <c r="AE278" s="61"/>
      <c r="AF278" s="61"/>
      <c r="AG278" s="61"/>
      <c r="AH278" s="61"/>
      <c r="AI278" s="61"/>
      <c r="AJ278" s="61"/>
      <c r="AK278" s="61"/>
    </row>
    <row r="279" spans="3:37" ht="13.5" customHeight="1">
      <c r="C279" s="10"/>
      <c r="D279" s="6"/>
      <c r="F279" s="572"/>
      <c r="G279" s="572"/>
      <c r="H279" s="572"/>
      <c r="I279" s="572"/>
      <c r="J279" s="572"/>
      <c r="K279" s="572"/>
      <c r="L279" s="572"/>
      <c r="M279" s="572"/>
      <c r="N279" s="6"/>
      <c r="O279" s="61"/>
      <c r="P279" s="61"/>
      <c r="Q279" s="61"/>
      <c r="R279" s="61"/>
      <c r="S279" s="61"/>
      <c r="T279" s="61"/>
      <c r="U279" s="61"/>
      <c r="V279" s="61"/>
      <c r="W279" s="61"/>
      <c r="X279" s="61"/>
      <c r="Y279" s="61"/>
      <c r="Z279" s="61"/>
      <c r="AA279" s="61"/>
      <c r="AB279" s="61"/>
      <c r="AC279" s="61"/>
      <c r="AD279" s="61"/>
      <c r="AE279" s="61"/>
      <c r="AF279" s="61"/>
      <c r="AG279" s="61"/>
      <c r="AH279" s="61"/>
      <c r="AI279" s="61"/>
      <c r="AJ279" s="61"/>
      <c r="AK279" s="61"/>
    </row>
    <row r="280" spans="3:37" ht="13.5" customHeight="1">
      <c r="C280" s="10"/>
      <c r="D280" s="6"/>
      <c r="F280" s="572"/>
      <c r="G280" s="572"/>
      <c r="H280" s="572"/>
      <c r="I280" s="572"/>
      <c r="J280" s="572"/>
      <c r="K280" s="572"/>
      <c r="L280" s="572"/>
      <c r="M280" s="572"/>
      <c r="N280" s="6"/>
      <c r="O280" s="61"/>
      <c r="P280" s="61"/>
      <c r="Q280" s="61"/>
      <c r="R280" s="61"/>
      <c r="S280" s="61"/>
      <c r="T280" s="61"/>
      <c r="U280" s="61"/>
      <c r="V280" s="61"/>
      <c r="W280" s="61"/>
      <c r="X280" s="61"/>
      <c r="Y280" s="61"/>
      <c r="Z280" s="61"/>
      <c r="AA280" s="61"/>
      <c r="AB280" s="61"/>
      <c r="AC280" s="61"/>
      <c r="AD280" s="61"/>
      <c r="AE280" s="61"/>
      <c r="AF280" s="61"/>
      <c r="AG280" s="61"/>
      <c r="AH280" s="61"/>
      <c r="AI280" s="61"/>
      <c r="AJ280" s="61"/>
      <c r="AK280" s="61"/>
    </row>
    <row r="281" spans="3:37" ht="13.5" customHeight="1">
      <c r="C281" s="10"/>
      <c r="D281" s="6"/>
      <c r="F281" s="572"/>
      <c r="G281" s="572"/>
      <c r="H281" s="572"/>
      <c r="I281" s="572"/>
      <c r="J281" s="572"/>
      <c r="K281" s="572"/>
      <c r="L281" s="572"/>
      <c r="M281" s="572"/>
      <c r="N281" s="6"/>
      <c r="O281" s="61"/>
      <c r="P281" s="61"/>
      <c r="Q281" s="61"/>
      <c r="R281" s="61"/>
      <c r="S281" s="61"/>
      <c r="T281" s="61"/>
      <c r="U281" s="61"/>
      <c r="V281" s="61"/>
      <c r="W281" s="61"/>
      <c r="X281" s="61"/>
      <c r="Y281" s="61"/>
      <c r="Z281" s="61"/>
      <c r="AA281" s="61"/>
      <c r="AB281" s="61"/>
      <c r="AC281" s="61"/>
      <c r="AD281" s="61"/>
      <c r="AE281" s="61"/>
      <c r="AF281" s="61"/>
      <c r="AG281" s="61"/>
      <c r="AH281" s="61"/>
      <c r="AI281" s="61"/>
      <c r="AJ281" s="61"/>
      <c r="AK281" s="61"/>
    </row>
    <row r="282" spans="3:37" ht="13.5" customHeight="1">
      <c r="C282" s="10"/>
      <c r="D282" s="6"/>
      <c r="F282" s="572"/>
      <c r="G282" s="572"/>
      <c r="H282" s="572"/>
      <c r="I282" s="572"/>
      <c r="J282" s="572"/>
      <c r="K282" s="572"/>
      <c r="L282" s="572"/>
      <c r="M282" s="572"/>
      <c r="N282" s="6"/>
      <c r="O282" s="61"/>
      <c r="P282" s="61"/>
      <c r="Q282" s="61"/>
      <c r="R282" s="61"/>
      <c r="S282" s="61"/>
      <c r="T282" s="61"/>
      <c r="U282" s="61"/>
      <c r="V282" s="61"/>
      <c r="W282" s="61"/>
      <c r="X282" s="61"/>
      <c r="Y282" s="61"/>
      <c r="Z282" s="61"/>
      <c r="AA282" s="61"/>
      <c r="AB282" s="61"/>
      <c r="AC282" s="61"/>
      <c r="AD282" s="61"/>
      <c r="AE282" s="61"/>
      <c r="AF282" s="61"/>
      <c r="AG282" s="61"/>
      <c r="AH282" s="61"/>
      <c r="AI282" s="61"/>
      <c r="AJ282" s="61"/>
      <c r="AK282" s="61"/>
    </row>
    <row r="283" spans="3:37" ht="13.5" customHeight="1">
      <c r="C283" s="10"/>
      <c r="D283" s="6"/>
      <c r="F283" s="572"/>
      <c r="G283" s="572"/>
      <c r="H283" s="572"/>
      <c r="I283" s="572"/>
      <c r="J283" s="572"/>
      <c r="K283" s="572"/>
      <c r="L283" s="572"/>
      <c r="M283" s="572"/>
      <c r="N283" s="572"/>
      <c r="O283" s="61"/>
      <c r="P283" s="61"/>
      <c r="Q283" s="61"/>
      <c r="R283" s="61"/>
      <c r="S283" s="61"/>
      <c r="T283" s="61"/>
      <c r="U283" s="61"/>
      <c r="V283" s="61"/>
      <c r="W283" s="61"/>
      <c r="X283" s="61"/>
      <c r="Y283" s="61"/>
      <c r="Z283" s="61"/>
      <c r="AA283" s="61"/>
      <c r="AB283" s="61"/>
      <c r="AC283" s="61"/>
      <c r="AD283" s="61"/>
      <c r="AE283" s="61"/>
      <c r="AF283" s="61"/>
      <c r="AG283" s="61"/>
      <c r="AH283" s="61"/>
      <c r="AI283" s="61"/>
      <c r="AJ283" s="61"/>
      <c r="AK283" s="61"/>
    </row>
    <row r="284" spans="3:37" ht="13.5" customHeight="1">
      <c r="C284" s="10"/>
      <c r="D284" s="6"/>
      <c r="F284" s="572"/>
      <c r="G284" s="572"/>
      <c r="H284" s="572"/>
      <c r="I284" s="572"/>
      <c r="J284" s="572"/>
      <c r="K284" s="572"/>
      <c r="L284" s="572"/>
      <c r="M284" s="572"/>
      <c r="N284" s="572"/>
      <c r="O284" s="61"/>
      <c r="P284" s="61"/>
      <c r="Q284" s="61"/>
      <c r="R284" s="61"/>
      <c r="S284" s="61"/>
      <c r="T284" s="61"/>
      <c r="U284" s="61"/>
      <c r="V284" s="61"/>
      <c r="W284" s="61"/>
      <c r="X284" s="61"/>
      <c r="Y284" s="61"/>
      <c r="Z284" s="61"/>
      <c r="AA284" s="61"/>
      <c r="AB284" s="61"/>
      <c r="AC284" s="61"/>
      <c r="AD284" s="61"/>
      <c r="AE284" s="61"/>
      <c r="AF284" s="61"/>
      <c r="AG284" s="61"/>
      <c r="AH284" s="61"/>
      <c r="AI284" s="61"/>
      <c r="AJ284" s="61"/>
      <c r="AK284" s="61"/>
    </row>
    <row r="285" spans="3:37" ht="13.5" customHeight="1">
      <c r="C285" s="10"/>
      <c r="D285" s="6"/>
      <c r="F285" s="572"/>
      <c r="G285" s="572"/>
      <c r="H285" s="572"/>
      <c r="I285" s="572"/>
      <c r="J285" s="572"/>
      <c r="K285" s="572"/>
      <c r="L285" s="572"/>
      <c r="M285" s="572"/>
      <c r="N285" s="572"/>
      <c r="O285" s="61"/>
      <c r="P285" s="61"/>
      <c r="Q285" s="61"/>
      <c r="R285" s="61"/>
      <c r="S285" s="61"/>
      <c r="T285" s="61"/>
      <c r="U285" s="61"/>
      <c r="V285" s="61"/>
      <c r="W285" s="61"/>
      <c r="X285" s="61"/>
      <c r="Y285" s="61"/>
      <c r="Z285" s="61"/>
      <c r="AA285" s="61"/>
      <c r="AB285" s="61"/>
      <c r="AC285" s="61"/>
      <c r="AD285" s="61"/>
      <c r="AE285" s="61"/>
      <c r="AF285" s="61"/>
      <c r="AG285" s="61"/>
      <c r="AH285" s="61"/>
      <c r="AI285" s="61"/>
      <c r="AJ285" s="61"/>
      <c r="AK285" s="61"/>
    </row>
    <row r="286" spans="3:37" ht="13.5" customHeight="1">
      <c r="C286" s="10"/>
      <c r="D286" s="572"/>
      <c r="F286" s="572"/>
      <c r="G286" s="572"/>
      <c r="H286" s="572"/>
      <c r="I286" s="572"/>
      <c r="J286" s="572"/>
      <c r="K286" s="572"/>
      <c r="L286" s="572"/>
      <c r="M286" s="572"/>
      <c r="N286" s="572"/>
      <c r="O286" s="61"/>
      <c r="P286" s="61"/>
      <c r="Q286" s="61"/>
      <c r="R286" s="61"/>
      <c r="S286" s="61"/>
      <c r="T286" s="61"/>
      <c r="U286" s="61"/>
      <c r="V286" s="61"/>
      <c r="W286" s="61"/>
      <c r="X286" s="61"/>
      <c r="Y286" s="61"/>
      <c r="Z286" s="61"/>
      <c r="AA286" s="61"/>
      <c r="AB286" s="61"/>
      <c r="AC286" s="61"/>
      <c r="AD286" s="61"/>
      <c r="AE286" s="61"/>
      <c r="AF286" s="61"/>
      <c r="AG286" s="61"/>
      <c r="AH286" s="61"/>
      <c r="AI286" s="61"/>
      <c r="AJ286" s="61"/>
      <c r="AK286" s="61"/>
    </row>
    <row r="287" spans="3:37" ht="13.5" customHeight="1">
      <c r="C287" s="10"/>
      <c r="D287" s="12"/>
      <c r="F287" s="572"/>
      <c r="G287" s="572"/>
      <c r="H287" s="572"/>
      <c r="I287" s="572"/>
      <c r="J287" s="572"/>
      <c r="K287" s="572"/>
      <c r="L287" s="572"/>
      <c r="M287" s="572"/>
      <c r="N287" s="572"/>
      <c r="O287" s="61"/>
      <c r="P287" s="61"/>
      <c r="Q287" s="61"/>
      <c r="R287" s="61"/>
      <c r="S287" s="61"/>
      <c r="T287" s="61"/>
      <c r="U287" s="61"/>
      <c r="V287" s="61"/>
      <c r="W287" s="61"/>
      <c r="X287" s="61"/>
      <c r="Y287" s="61"/>
      <c r="Z287" s="61"/>
      <c r="AA287" s="61"/>
      <c r="AB287" s="61"/>
      <c r="AC287" s="61"/>
      <c r="AD287" s="61"/>
      <c r="AE287" s="61"/>
      <c r="AF287" s="61"/>
      <c r="AG287" s="61"/>
      <c r="AH287" s="61"/>
      <c r="AI287" s="61"/>
      <c r="AJ287" s="61"/>
      <c r="AK287" s="61"/>
    </row>
    <row r="288" spans="3:37" ht="13.5" customHeight="1">
      <c r="C288" s="10"/>
      <c r="D288" s="12"/>
      <c r="F288" s="572"/>
      <c r="G288" s="572"/>
      <c r="H288" s="572"/>
      <c r="I288" s="572"/>
      <c r="J288" s="572"/>
      <c r="K288" s="572"/>
      <c r="L288" s="572"/>
      <c r="M288" s="572"/>
      <c r="N288" s="572"/>
      <c r="O288" s="61"/>
      <c r="P288" s="61"/>
      <c r="Q288" s="61"/>
      <c r="R288" s="61"/>
      <c r="S288" s="61"/>
      <c r="T288" s="61"/>
      <c r="U288" s="61"/>
      <c r="V288" s="61"/>
      <c r="W288" s="61"/>
      <c r="X288" s="61"/>
      <c r="Y288" s="61"/>
      <c r="Z288" s="61"/>
      <c r="AA288" s="61"/>
      <c r="AB288" s="61"/>
      <c r="AC288" s="61"/>
      <c r="AD288" s="61"/>
      <c r="AE288" s="61"/>
      <c r="AF288" s="61"/>
      <c r="AG288" s="61"/>
      <c r="AH288" s="61"/>
      <c r="AI288" s="61"/>
      <c r="AJ288" s="61"/>
      <c r="AK288" s="61"/>
    </row>
    <row r="289" spans="3:37" ht="13.5" customHeight="1">
      <c r="C289" s="10"/>
      <c r="D289" s="12"/>
      <c r="F289" s="572"/>
      <c r="G289" s="572"/>
      <c r="H289" s="572"/>
      <c r="I289" s="572"/>
      <c r="J289" s="572"/>
      <c r="K289" s="572"/>
      <c r="L289" s="572"/>
      <c r="M289" s="572"/>
      <c r="N289" s="572"/>
      <c r="O289" s="61"/>
      <c r="P289" s="61"/>
      <c r="Q289" s="61"/>
      <c r="R289" s="61"/>
      <c r="S289" s="61"/>
      <c r="T289" s="61"/>
      <c r="U289" s="61"/>
      <c r="V289" s="61"/>
      <c r="W289" s="61"/>
      <c r="X289" s="61"/>
      <c r="Y289" s="61"/>
      <c r="Z289" s="61"/>
      <c r="AA289" s="61"/>
      <c r="AB289" s="61"/>
      <c r="AC289" s="61"/>
      <c r="AD289" s="61"/>
      <c r="AE289" s="61"/>
      <c r="AF289" s="61"/>
      <c r="AG289" s="61"/>
      <c r="AH289" s="61"/>
      <c r="AI289" s="61"/>
      <c r="AJ289" s="61"/>
      <c r="AK289" s="61"/>
    </row>
    <row r="290" spans="3:37" ht="13.5" customHeight="1">
      <c r="C290" s="10"/>
      <c r="D290" s="12"/>
      <c r="F290" s="572"/>
      <c r="G290" s="572"/>
      <c r="H290" s="572"/>
      <c r="I290" s="572"/>
      <c r="J290" s="572"/>
      <c r="K290" s="572"/>
      <c r="L290" s="572"/>
      <c r="M290" s="572"/>
      <c r="N290" s="572"/>
      <c r="O290" s="61"/>
      <c r="P290" s="61"/>
      <c r="Q290" s="61"/>
      <c r="R290" s="61"/>
      <c r="S290" s="61"/>
      <c r="T290" s="61"/>
      <c r="U290" s="61"/>
      <c r="V290" s="61"/>
      <c r="W290" s="61"/>
      <c r="X290" s="61"/>
      <c r="Y290" s="61"/>
      <c r="Z290" s="61"/>
      <c r="AA290" s="61"/>
      <c r="AB290" s="61"/>
      <c r="AC290" s="61"/>
      <c r="AD290" s="61"/>
      <c r="AE290" s="61"/>
      <c r="AF290" s="61"/>
      <c r="AG290" s="61"/>
      <c r="AH290" s="61"/>
      <c r="AI290" s="61"/>
      <c r="AJ290" s="61"/>
      <c r="AK290" s="61"/>
    </row>
    <row r="291" spans="3:37" ht="13.5" customHeight="1">
      <c r="C291" s="10"/>
      <c r="D291" s="12"/>
      <c r="F291" s="572"/>
      <c r="G291" s="572"/>
      <c r="H291" s="572"/>
      <c r="I291" s="572"/>
      <c r="J291" s="572"/>
      <c r="K291" s="572"/>
      <c r="L291" s="572"/>
      <c r="M291" s="572"/>
      <c r="N291" s="572"/>
      <c r="O291" s="61"/>
      <c r="P291" s="61"/>
      <c r="Q291" s="61"/>
      <c r="R291" s="61"/>
      <c r="S291" s="61"/>
      <c r="T291" s="61"/>
      <c r="U291" s="61"/>
      <c r="V291" s="61"/>
      <c r="W291" s="61"/>
      <c r="X291" s="61"/>
      <c r="Y291" s="61"/>
      <c r="Z291" s="61"/>
      <c r="AA291" s="61"/>
      <c r="AB291" s="61"/>
      <c r="AC291" s="61"/>
      <c r="AD291" s="61"/>
      <c r="AE291" s="61"/>
      <c r="AF291" s="61"/>
      <c r="AG291" s="61"/>
      <c r="AH291" s="61"/>
      <c r="AI291" s="61"/>
      <c r="AJ291" s="61"/>
      <c r="AK291" s="61"/>
    </row>
    <row r="292" spans="3:37" ht="13.5" customHeight="1">
      <c r="C292" s="10"/>
      <c r="D292" s="12"/>
      <c r="F292" s="572"/>
      <c r="G292" s="572"/>
      <c r="H292" s="572"/>
      <c r="I292" s="572"/>
      <c r="J292" s="572"/>
      <c r="K292" s="572"/>
      <c r="L292" s="572"/>
      <c r="M292" s="572"/>
      <c r="N292" s="572"/>
      <c r="O292" s="61"/>
      <c r="P292" s="61"/>
      <c r="Q292" s="61"/>
      <c r="R292" s="61"/>
      <c r="S292" s="61"/>
      <c r="T292" s="61"/>
      <c r="U292" s="61"/>
      <c r="V292" s="61"/>
      <c r="W292" s="61"/>
      <c r="X292" s="61"/>
      <c r="Y292" s="61"/>
      <c r="Z292" s="61"/>
      <c r="AA292" s="61"/>
      <c r="AB292" s="61"/>
      <c r="AC292" s="61"/>
      <c r="AD292" s="61"/>
      <c r="AE292" s="61"/>
      <c r="AF292" s="61"/>
      <c r="AG292" s="61"/>
      <c r="AH292" s="61"/>
      <c r="AI292" s="61"/>
      <c r="AJ292" s="61"/>
      <c r="AK292" s="61"/>
    </row>
    <row r="293" spans="3:37" ht="13.5" customHeight="1">
      <c r="C293" s="10"/>
      <c r="D293" s="12"/>
      <c r="F293" s="572"/>
      <c r="G293" s="572"/>
      <c r="H293" s="572"/>
      <c r="I293" s="572"/>
      <c r="J293" s="572"/>
      <c r="K293" s="572"/>
      <c r="L293" s="572"/>
      <c r="M293" s="572"/>
      <c r="N293" s="572"/>
      <c r="O293" s="61"/>
      <c r="P293" s="61"/>
      <c r="Q293" s="61"/>
      <c r="R293" s="61"/>
      <c r="S293" s="61"/>
      <c r="T293" s="61"/>
      <c r="U293" s="61"/>
      <c r="V293" s="61"/>
      <c r="W293" s="61"/>
      <c r="X293" s="61"/>
      <c r="Y293" s="61"/>
      <c r="Z293" s="61"/>
      <c r="AA293" s="61"/>
      <c r="AB293" s="61"/>
      <c r="AC293" s="61"/>
      <c r="AD293" s="61"/>
      <c r="AE293" s="61"/>
      <c r="AF293" s="61"/>
      <c r="AG293" s="61"/>
      <c r="AH293" s="61"/>
      <c r="AI293" s="61"/>
      <c r="AJ293" s="61"/>
      <c r="AK293" s="61"/>
    </row>
    <row r="294" spans="3:37" ht="13.5" customHeight="1">
      <c r="C294" s="10"/>
      <c r="D294" s="12"/>
      <c r="F294" s="572"/>
      <c r="G294" s="572"/>
      <c r="H294" s="572"/>
      <c r="I294" s="572"/>
      <c r="J294" s="572"/>
      <c r="K294" s="572"/>
      <c r="L294" s="572"/>
      <c r="M294" s="572"/>
      <c r="N294" s="572"/>
      <c r="O294" s="61"/>
      <c r="P294" s="61"/>
      <c r="Q294" s="61"/>
      <c r="R294" s="61"/>
      <c r="S294" s="61"/>
      <c r="T294" s="61"/>
      <c r="U294" s="61"/>
      <c r="V294" s="61"/>
      <c r="W294" s="61"/>
      <c r="X294" s="61"/>
      <c r="Y294" s="61"/>
      <c r="Z294" s="61"/>
      <c r="AA294" s="61"/>
      <c r="AB294" s="61"/>
      <c r="AC294" s="61"/>
      <c r="AD294" s="61"/>
      <c r="AE294" s="61"/>
      <c r="AF294" s="61"/>
      <c r="AG294" s="61"/>
      <c r="AH294" s="61"/>
      <c r="AI294" s="61"/>
      <c r="AJ294" s="61"/>
      <c r="AK294" s="61"/>
    </row>
    <row r="295" spans="3:37" ht="13.5" customHeight="1">
      <c r="C295" s="10"/>
      <c r="D295" s="12"/>
      <c r="F295" s="572"/>
      <c r="G295" s="572"/>
      <c r="H295" s="572"/>
      <c r="I295" s="572"/>
      <c r="J295" s="572"/>
      <c r="K295" s="572"/>
      <c r="L295" s="572"/>
      <c r="M295" s="572"/>
      <c r="N295" s="572"/>
      <c r="O295" s="61"/>
      <c r="P295" s="61"/>
      <c r="Q295" s="61"/>
      <c r="R295" s="61"/>
      <c r="S295" s="61"/>
      <c r="T295" s="61"/>
      <c r="U295" s="61"/>
      <c r="V295" s="61"/>
      <c r="W295" s="61"/>
      <c r="X295" s="61"/>
      <c r="Y295" s="61"/>
      <c r="Z295" s="61"/>
      <c r="AA295" s="61"/>
      <c r="AB295" s="61"/>
      <c r="AC295" s="61"/>
      <c r="AD295" s="61"/>
      <c r="AE295" s="61"/>
      <c r="AF295" s="61"/>
      <c r="AG295" s="61"/>
      <c r="AH295" s="61"/>
      <c r="AI295" s="61"/>
      <c r="AJ295" s="61"/>
      <c r="AK295" s="61"/>
    </row>
    <row r="296" spans="3:37" ht="13.5" customHeight="1">
      <c r="C296" s="10"/>
      <c r="D296" s="12"/>
      <c r="F296" s="572"/>
      <c r="G296" s="572"/>
      <c r="H296" s="572"/>
      <c r="I296" s="572"/>
      <c r="J296" s="12"/>
      <c r="K296" s="12"/>
      <c r="L296" s="12"/>
      <c r="M296" s="12"/>
      <c r="N296" s="12"/>
      <c r="O296" s="61"/>
      <c r="P296" s="61"/>
      <c r="Q296" s="61"/>
      <c r="R296" s="61"/>
      <c r="S296" s="61"/>
      <c r="T296" s="61"/>
      <c r="U296" s="61"/>
      <c r="V296" s="61"/>
      <c r="W296" s="61"/>
      <c r="X296" s="61"/>
      <c r="Y296" s="61"/>
      <c r="Z296" s="61"/>
      <c r="AA296" s="61"/>
      <c r="AB296" s="61"/>
      <c r="AC296" s="61"/>
      <c r="AD296" s="61"/>
      <c r="AE296" s="61"/>
      <c r="AF296" s="61"/>
      <c r="AG296" s="61"/>
      <c r="AH296" s="61"/>
      <c r="AI296" s="61"/>
      <c r="AJ296" s="61"/>
      <c r="AK296" s="61"/>
    </row>
    <row r="297" spans="3:37" ht="13.5" customHeight="1">
      <c r="C297" s="10"/>
      <c r="D297" s="572"/>
      <c r="F297" s="572"/>
      <c r="G297" s="572"/>
      <c r="H297" s="572"/>
      <c r="I297" s="572"/>
      <c r="J297" s="572"/>
      <c r="K297" s="572"/>
      <c r="L297" s="572"/>
      <c r="M297" s="572"/>
      <c r="N297" s="572"/>
      <c r="O297" s="61"/>
      <c r="P297" s="61"/>
      <c r="Q297" s="61"/>
      <c r="R297" s="61"/>
      <c r="S297" s="61"/>
      <c r="T297" s="61"/>
      <c r="U297" s="61"/>
      <c r="V297" s="61"/>
      <c r="W297" s="61"/>
      <c r="X297" s="61"/>
      <c r="Y297" s="61"/>
      <c r="Z297" s="61"/>
      <c r="AA297" s="61"/>
      <c r="AB297" s="61"/>
      <c r="AC297" s="61"/>
      <c r="AD297" s="61"/>
      <c r="AE297" s="61"/>
      <c r="AF297" s="61"/>
      <c r="AG297" s="61"/>
      <c r="AH297" s="61"/>
      <c r="AI297" s="61"/>
      <c r="AJ297" s="61"/>
      <c r="AK297" s="61"/>
    </row>
    <row r="298" spans="3:37" ht="13.5" customHeight="1">
      <c r="C298" s="10"/>
      <c r="D298" s="572"/>
      <c r="F298" s="572"/>
      <c r="G298" s="572"/>
      <c r="H298" s="572"/>
      <c r="I298" s="572"/>
      <c r="J298" s="572"/>
      <c r="K298" s="572"/>
      <c r="L298" s="572"/>
      <c r="M298" s="572"/>
      <c r="N298" s="572"/>
      <c r="O298" s="61"/>
      <c r="P298" s="61"/>
      <c r="Q298" s="61"/>
      <c r="R298" s="61"/>
      <c r="S298" s="61"/>
      <c r="T298" s="61"/>
      <c r="U298" s="61"/>
      <c r="V298" s="61"/>
      <c r="W298" s="61"/>
      <c r="X298" s="61"/>
      <c r="Y298" s="61"/>
      <c r="Z298" s="61"/>
      <c r="AA298" s="61"/>
      <c r="AB298" s="61"/>
      <c r="AC298" s="61"/>
      <c r="AD298" s="61"/>
      <c r="AE298" s="61"/>
      <c r="AF298" s="61"/>
      <c r="AG298" s="61"/>
      <c r="AH298" s="61"/>
      <c r="AI298" s="61"/>
      <c r="AJ298" s="61"/>
      <c r="AK298" s="61"/>
    </row>
    <row r="299" spans="3:37" ht="13.5" customHeight="1">
      <c r="C299" s="10"/>
      <c r="D299" s="12"/>
      <c r="E299" s="11"/>
      <c r="F299" s="12"/>
      <c r="G299" s="12"/>
      <c r="H299" s="12"/>
      <c r="I299" s="12"/>
      <c r="J299" s="572"/>
      <c r="K299" s="572"/>
      <c r="L299" s="572"/>
      <c r="M299" s="572"/>
      <c r="N299" s="572"/>
      <c r="O299" s="61"/>
      <c r="P299" s="61"/>
      <c r="Q299" s="61"/>
      <c r="R299" s="61"/>
      <c r="S299" s="61"/>
      <c r="T299" s="61"/>
      <c r="U299" s="61"/>
      <c r="V299" s="61"/>
      <c r="W299" s="61"/>
      <c r="X299" s="61"/>
      <c r="Y299" s="61"/>
      <c r="Z299" s="61"/>
      <c r="AA299" s="61"/>
      <c r="AB299" s="61"/>
      <c r="AC299" s="61"/>
      <c r="AD299" s="61"/>
      <c r="AE299" s="61"/>
      <c r="AF299" s="61"/>
      <c r="AG299" s="61"/>
      <c r="AH299" s="61"/>
      <c r="AI299" s="61"/>
      <c r="AJ299" s="61"/>
      <c r="AK299" s="61"/>
    </row>
    <row r="300" spans="3:37" ht="13.5" customHeight="1">
      <c r="C300" s="10"/>
      <c r="D300" s="572"/>
      <c r="F300" s="572"/>
      <c r="G300" s="572"/>
      <c r="H300" s="572"/>
      <c r="I300" s="572"/>
      <c r="J300" s="572"/>
      <c r="K300" s="572"/>
      <c r="L300" s="572"/>
      <c r="M300" s="572"/>
      <c r="N300" s="572"/>
      <c r="O300" s="61"/>
      <c r="P300" s="61"/>
      <c r="Q300" s="61"/>
      <c r="R300" s="61"/>
      <c r="S300" s="61"/>
      <c r="T300" s="61"/>
      <c r="U300" s="61"/>
      <c r="V300" s="61"/>
      <c r="W300" s="61"/>
      <c r="X300" s="61"/>
      <c r="Y300" s="61"/>
      <c r="Z300" s="61"/>
      <c r="AA300" s="61"/>
      <c r="AB300" s="61"/>
      <c r="AC300" s="61"/>
      <c r="AD300" s="61"/>
      <c r="AE300" s="61"/>
      <c r="AF300" s="61"/>
      <c r="AG300" s="61"/>
      <c r="AH300" s="61"/>
      <c r="AI300" s="61"/>
      <c r="AJ300" s="61"/>
      <c r="AK300" s="61"/>
    </row>
    <row r="301" spans="3:37" ht="13.5" customHeight="1">
      <c r="C301" s="10"/>
      <c r="D301" s="572"/>
      <c r="F301" s="572"/>
      <c r="G301" s="572"/>
      <c r="H301" s="572"/>
      <c r="I301" s="572"/>
      <c r="J301" s="572"/>
      <c r="K301" s="572"/>
      <c r="L301" s="572"/>
      <c r="M301" s="572"/>
      <c r="N301" s="572"/>
      <c r="O301" s="61"/>
      <c r="P301" s="61"/>
      <c r="Q301" s="61"/>
      <c r="R301" s="61"/>
      <c r="S301" s="61"/>
      <c r="T301" s="61"/>
      <c r="U301" s="61"/>
      <c r="V301" s="61"/>
      <c r="W301" s="61"/>
      <c r="X301" s="61"/>
      <c r="Y301" s="61"/>
      <c r="Z301" s="61"/>
      <c r="AA301" s="61"/>
      <c r="AB301" s="61"/>
      <c r="AC301" s="61"/>
      <c r="AD301" s="61"/>
      <c r="AE301" s="61"/>
      <c r="AF301" s="61"/>
      <c r="AG301" s="61"/>
      <c r="AH301" s="61"/>
      <c r="AI301" s="61"/>
      <c r="AJ301" s="61"/>
      <c r="AK301" s="61"/>
    </row>
    <row r="302" spans="3:37" ht="13.5" customHeight="1">
      <c r="C302" s="10"/>
      <c r="D302" s="572"/>
      <c r="F302" s="572"/>
      <c r="G302" s="572"/>
      <c r="H302" s="572"/>
      <c r="I302" s="572"/>
      <c r="J302" s="572"/>
      <c r="K302" s="572"/>
      <c r="L302" s="572"/>
      <c r="M302" s="572"/>
      <c r="N302" s="572"/>
      <c r="O302" s="61"/>
      <c r="P302" s="61"/>
      <c r="Q302" s="61"/>
      <c r="R302" s="61"/>
      <c r="S302" s="61"/>
      <c r="T302" s="61"/>
      <c r="U302" s="61"/>
      <c r="V302" s="61"/>
      <c r="W302" s="61"/>
      <c r="X302" s="61"/>
      <c r="Y302" s="61"/>
      <c r="Z302" s="61"/>
      <c r="AA302" s="61"/>
      <c r="AB302" s="61"/>
      <c r="AC302" s="61"/>
      <c r="AD302" s="61"/>
      <c r="AE302" s="61"/>
      <c r="AF302" s="61"/>
      <c r="AG302" s="61"/>
      <c r="AH302" s="61"/>
      <c r="AI302" s="61"/>
      <c r="AJ302" s="61"/>
      <c r="AK302" s="61"/>
    </row>
    <row r="303" spans="3:37" ht="13.5" customHeight="1">
      <c r="C303" s="10"/>
      <c r="D303" s="572"/>
      <c r="F303" s="572"/>
      <c r="G303" s="572"/>
      <c r="H303" s="572"/>
      <c r="I303" s="572"/>
      <c r="J303" s="12"/>
      <c r="K303" s="12"/>
      <c r="L303" s="12"/>
      <c r="M303" s="12"/>
      <c r="N303" s="12"/>
      <c r="O303" s="61"/>
      <c r="P303" s="61"/>
      <c r="Q303" s="61"/>
      <c r="R303" s="61"/>
      <c r="S303" s="61"/>
      <c r="T303" s="61"/>
      <c r="U303" s="61"/>
      <c r="V303" s="61"/>
      <c r="W303" s="61"/>
      <c r="X303" s="61"/>
      <c r="Y303" s="61"/>
      <c r="Z303" s="61"/>
      <c r="AA303" s="61"/>
      <c r="AB303" s="61"/>
      <c r="AC303" s="61"/>
      <c r="AD303" s="61"/>
      <c r="AE303" s="61"/>
      <c r="AF303" s="61"/>
      <c r="AG303" s="61"/>
      <c r="AH303" s="61"/>
      <c r="AI303" s="61"/>
      <c r="AJ303" s="61"/>
      <c r="AK303" s="61"/>
    </row>
    <row r="304" spans="3:37" ht="13.5" customHeight="1">
      <c r="C304" s="10"/>
      <c r="D304" s="6"/>
      <c r="F304" s="572"/>
      <c r="G304" s="572"/>
      <c r="H304" s="572"/>
      <c r="I304" s="572"/>
      <c r="J304" s="572"/>
      <c r="K304" s="572"/>
      <c r="L304" s="572"/>
      <c r="M304" s="572"/>
      <c r="N304" s="572"/>
      <c r="O304" s="61"/>
      <c r="P304" s="61"/>
      <c r="Q304" s="61"/>
      <c r="R304" s="61"/>
      <c r="S304" s="61"/>
      <c r="T304" s="61"/>
      <c r="U304" s="61"/>
      <c r="V304" s="61"/>
      <c r="W304" s="61"/>
      <c r="X304" s="61"/>
      <c r="Y304" s="61"/>
      <c r="Z304" s="61"/>
      <c r="AA304" s="61"/>
      <c r="AB304" s="61"/>
      <c r="AC304" s="61"/>
      <c r="AD304" s="61"/>
      <c r="AE304" s="61"/>
      <c r="AF304" s="61"/>
      <c r="AG304" s="61"/>
      <c r="AH304" s="61"/>
      <c r="AI304" s="61"/>
      <c r="AJ304" s="61"/>
      <c r="AK304" s="61"/>
    </row>
    <row r="305" spans="3:37" ht="13.5" customHeight="1">
      <c r="C305" s="10"/>
      <c r="D305" s="572"/>
      <c r="F305" s="572"/>
      <c r="G305" s="572"/>
      <c r="H305" s="572"/>
      <c r="I305" s="572"/>
      <c r="J305" s="572"/>
      <c r="K305" s="572"/>
      <c r="L305" s="572"/>
      <c r="M305" s="572"/>
      <c r="N305" s="572"/>
      <c r="O305" s="61"/>
      <c r="P305" s="61"/>
      <c r="Q305" s="61"/>
      <c r="R305" s="61"/>
      <c r="S305" s="61"/>
      <c r="T305" s="61"/>
      <c r="U305" s="61"/>
      <c r="V305" s="61"/>
      <c r="W305" s="61"/>
      <c r="X305" s="61"/>
      <c r="Y305" s="61"/>
      <c r="Z305" s="61"/>
      <c r="AA305" s="61"/>
      <c r="AB305" s="61"/>
      <c r="AC305" s="61"/>
      <c r="AD305" s="61"/>
      <c r="AE305" s="61"/>
      <c r="AF305" s="61"/>
      <c r="AG305" s="61"/>
      <c r="AH305" s="61"/>
      <c r="AI305" s="61"/>
      <c r="AJ305" s="61"/>
      <c r="AK305" s="61"/>
    </row>
    <row r="306" spans="3:37" ht="13.5" customHeight="1">
      <c r="C306" s="10"/>
      <c r="D306" s="12"/>
      <c r="E306" s="11"/>
      <c r="F306" s="12"/>
      <c r="G306" s="12"/>
      <c r="H306" s="12"/>
      <c r="I306" s="12"/>
      <c r="J306" s="572"/>
      <c r="K306" s="572"/>
      <c r="L306" s="572"/>
      <c r="M306" s="572"/>
      <c r="N306" s="572"/>
      <c r="O306" s="61"/>
      <c r="P306" s="61"/>
      <c r="Q306" s="61"/>
      <c r="R306" s="61"/>
      <c r="S306" s="61"/>
      <c r="T306" s="61"/>
      <c r="U306" s="61"/>
      <c r="V306" s="61"/>
      <c r="W306" s="61"/>
      <c r="X306" s="61"/>
      <c r="Y306" s="61"/>
      <c r="Z306" s="61"/>
      <c r="AA306" s="61"/>
      <c r="AB306" s="61"/>
      <c r="AC306" s="61"/>
      <c r="AD306" s="61"/>
      <c r="AE306" s="61"/>
      <c r="AF306" s="61"/>
      <c r="AG306" s="61"/>
      <c r="AH306" s="61"/>
      <c r="AI306" s="61"/>
      <c r="AJ306" s="61"/>
      <c r="AK306" s="61"/>
    </row>
    <row r="307" spans="3:37" ht="13.5" customHeight="1">
      <c r="C307" s="10"/>
      <c r="D307" s="6"/>
      <c r="F307" s="572"/>
      <c r="G307" s="572"/>
      <c r="H307" s="572"/>
      <c r="I307" s="572"/>
      <c r="J307" s="572"/>
      <c r="K307" s="572"/>
      <c r="L307" s="572"/>
      <c r="M307" s="572"/>
      <c r="N307" s="572"/>
      <c r="O307" s="61"/>
      <c r="P307" s="61"/>
      <c r="Q307" s="61"/>
      <c r="R307" s="61"/>
      <c r="S307" s="61"/>
      <c r="T307" s="61"/>
      <c r="U307" s="61"/>
      <c r="V307" s="61"/>
      <c r="W307" s="61"/>
      <c r="X307" s="61"/>
      <c r="Y307" s="61"/>
      <c r="Z307" s="61"/>
      <c r="AA307" s="61"/>
      <c r="AB307" s="61"/>
      <c r="AC307" s="61"/>
      <c r="AD307" s="61"/>
      <c r="AE307" s="61"/>
      <c r="AF307" s="61"/>
      <c r="AG307" s="61"/>
      <c r="AH307" s="61"/>
      <c r="AI307" s="61"/>
      <c r="AJ307" s="61"/>
      <c r="AK307" s="61"/>
    </row>
    <row r="308" spans="3:37" ht="13.5" customHeight="1">
      <c r="C308" s="10"/>
      <c r="D308" s="6"/>
      <c r="F308" s="572"/>
      <c r="G308" s="572"/>
      <c r="H308" s="572"/>
      <c r="I308" s="5"/>
      <c r="J308" s="572"/>
      <c r="K308" s="572"/>
      <c r="L308" s="5"/>
      <c r="M308" s="5"/>
      <c r="N308" s="572"/>
      <c r="O308" s="61"/>
      <c r="P308" s="61"/>
      <c r="Q308" s="61"/>
      <c r="R308" s="61"/>
      <c r="S308" s="61"/>
      <c r="T308" s="61"/>
      <c r="U308" s="61"/>
      <c r="V308" s="61"/>
      <c r="W308" s="61"/>
      <c r="X308" s="61"/>
      <c r="Y308" s="61"/>
      <c r="Z308" s="61"/>
      <c r="AA308" s="61"/>
      <c r="AB308" s="61"/>
      <c r="AC308" s="61"/>
      <c r="AD308" s="61"/>
      <c r="AE308" s="61"/>
      <c r="AF308" s="61"/>
      <c r="AG308" s="61"/>
      <c r="AH308" s="61"/>
      <c r="AI308" s="61"/>
      <c r="AJ308" s="61"/>
      <c r="AK308" s="61"/>
    </row>
    <row r="309" spans="3:37" ht="13.5" customHeight="1">
      <c r="C309" s="10"/>
      <c r="D309" s="572"/>
      <c r="F309" s="572"/>
      <c r="G309" s="572"/>
      <c r="H309" s="572"/>
      <c r="I309" s="572"/>
      <c r="J309" s="572"/>
      <c r="K309" s="572"/>
      <c r="L309" s="5"/>
      <c r="M309" s="5"/>
      <c r="N309" s="572"/>
      <c r="O309" s="61"/>
      <c r="P309" s="61"/>
      <c r="Q309" s="61"/>
      <c r="R309" s="61"/>
      <c r="S309" s="61"/>
      <c r="T309" s="61"/>
      <c r="U309" s="61"/>
      <c r="V309" s="61"/>
      <c r="W309" s="61"/>
      <c r="X309" s="61"/>
      <c r="Y309" s="61"/>
      <c r="Z309" s="61"/>
      <c r="AA309" s="61"/>
      <c r="AB309" s="61"/>
      <c r="AC309" s="61"/>
      <c r="AD309" s="61"/>
      <c r="AE309" s="61"/>
      <c r="AF309" s="61"/>
      <c r="AG309" s="61"/>
      <c r="AH309" s="61"/>
      <c r="AI309" s="61"/>
      <c r="AJ309" s="61"/>
      <c r="AK309" s="61"/>
    </row>
    <row r="310" spans="3:37" ht="13.5" customHeight="1">
      <c r="C310" s="10"/>
      <c r="D310" s="572"/>
      <c r="F310" s="572"/>
      <c r="G310" s="572"/>
      <c r="H310" s="572"/>
      <c r="I310" s="572"/>
      <c r="J310" s="572"/>
      <c r="K310" s="572"/>
      <c r="L310" s="5"/>
      <c r="M310" s="5"/>
      <c r="N310" s="572"/>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row>
    <row r="311" spans="3:37" ht="13.5" customHeight="1">
      <c r="C311" s="10"/>
      <c r="D311" s="6"/>
      <c r="F311" s="572"/>
      <c r="G311" s="572"/>
      <c r="H311" s="572"/>
      <c r="I311" s="572"/>
      <c r="J311" s="572"/>
      <c r="K311" s="572"/>
      <c r="L311" s="572"/>
      <c r="M311" s="572"/>
      <c r="N311" s="572"/>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row>
    <row r="312" spans="3:37" ht="13.5" customHeight="1">
      <c r="C312" s="10"/>
      <c r="D312" s="6"/>
      <c r="F312" s="572"/>
      <c r="G312" s="572"/>
      <c r="H312" s="572"/>
      <c r="I312" s="572"/>
      <c r="J312" s="572"/>
      <c r="K312" s="572"/>
      <c r="L312" s="572"/>
      <c r="M312" s="572"/>
      <c r="N312" s="572"/>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row>
    <row r="313" spans="3:37" ht="13.5" customHeight="1">
      <c r="C313" s="10"/>
      <c r="D313" s="6"/>
      <c r="F313" s="572"/>
      <c r="G313" s="572"/>
      <c r="H313" s="572"/>
      <c r="I313" s="572"/>
      <c r="J313" s="12"/>
      <c r="K313" s="12"/>
      <c r="L313" s="12"/>
      <c r="M313" s="12"/>
      <c r="N313" s="12"/>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row>
    <row r="314" spans="3:37" ht="13.5" customHeight="1">
      <c r="C314" s="10"/>
      <c r="D314" s="6"/>
      <c r="F314" s="572"/>
      <c r="G314" s="572"/>
      <c r="H314" s="572"/>
      <c r="I314" s="572"/>
      <c r="J314" s="572"/>
      <c r="K314" s="572"/>
      <c r="L314" s="572"/>
      <c r="M314" s="572"/>
      <c r="N314" s="6"/>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row>
    <row r="315" spans="3:37" ht="13.5" customHeight="1">
      <c r="C315" s="10"/>
      <c r="D315" s="572"/>
      <c r="F315" s="572"/>
      <c r="G315" s="572"/>
      <c r="H315" s="572"/>
      <c r="I315" s="572"/>
      <c r="J315" s="572"/>
      <c r="K315" s="572"/>
      <c r="L315" s="572"/>
      <c r="M315" s="572"/>
      <c r="N315" s="6"/>
      <c r="O315" s="61"/>
      <c r="P315" s="61"/>
      <c r="Q315" s="61"/>
      <c r="R315" s="61"/>
      <c r="S315" s="61"/>
      <c r="T315" s="61"/>
      <c r="U315" s="61"/>
      <c r="V315" s="61"/>
      <c r="W315" s="61"/>
      <c r="X315" s="61"/>
      <c r="Y315" s="61"/>
      <c r="Z315" s="61"/>
      <c r="AA315" s="61"/>
      <c r="AB315" s="61"/>
      <c r="AC315" s="61"/>
      <c r="AD315" s="61"/>
      <c r="AE315" s="61"/>
      <c r="AF315" s="61"/>
      <c r="AG315" s="61"/>
      <c r="AH315" s="61"/>
      <c r="AI315" s="61"/>
      <c r="AJ315" s="61"/>
      <c r="AK315" s="61"/>
    </row>
    <row r="316" spans="3:37" ht="13.5" customHeight="1">
      <c r="C316" s="10"/>
      <c r="D316" s="12"/>
      <c r="E316" s="11"/>
      <c r="F316" s="12"/>
      <c r="G316" s="12"/>
      <c r="H316" s="12"/>
      <c r="I316" s="12"/>
      <c r="J316" s="572"/>
      <c r="K316" s="572"/>
      <c r="L316" s="572"/>
      <c r="M316" s="572"/>
      <c r="N316" s="6"/>
      <c r="O316" s="61"/>
      <c r="P316" s="61"/>
      <c r="Q316" s="61"/>
      <c r="R316" s="61"/>
      <c r="S316" s="61"/>
      <c r="T316" s="61"/>
      <c r="U316" s="61"/>
      <c r="V316" s="61"/>
      <c r="W316" s="61"/>
      <c r="X316" s="61"/>
      <c r="Y316" s="61"/>
      <c r="Z316" s="61"/>
      <c r="AA316" s="61"/>
      <c r="AB316" s="61"/>
      <c r="AC316" s="61"/>
      <c r="AD316" s="61"/>
      <c r="AE316" s="61"/>
      <c r="AF316" s="61"/>
      <c r="AG316" s="61"/>
      <c r="AH316" s="61"/>
      <c r="AI316" s="61"/>
      <c r="AJ316" s="61"/>
      <c r="AK316" s="61"/>
    </row>
    <row r="317" spans="3:37" ht="13.5" customHeight="1">
      <c r="C317" s="10"/>
      <c r="D317" s="6"/>
      <c r="F317" s="572"/>
      <c r="G317" s="572"/>
      <c r="H317" s="572"/>
      <c r="I317" s="572"/>
      <c r="J317" s="572"/>
      <c r="K317" s="572"/>
      <c r="L317" s="572"/>
      <c r="M317" s="572"/>
      <c r="N317" s="6"/>
      <c r="O317" s="61"/>
      <c r="P317" s="61"/>
      <c r="Q317" s="61"/>
      <c r="R317" s="61"/>
      <c r="S317" s="61"/>
      <c r="T317" s="61"/>
      <c r="U317" s="61"/>
      <c r="V317" s="61"/>
      <c r="W317" s="61"/>
      <c r="X317" s="61"/>
      <c r="Y317" s="61"/>
      <c r="Z317" s="61"/>
      <c r="AA317" s="61"/>
      <c r="AB317" s="61"/>
      <c r="AC317" s="61"/>
      <c r="AD317" s="61"/>
      <c r="AE317" s="61"/>
      <c r="AF317" s="61"/>
      <c r="AG317" s="61"/>
      <c r="AH317" s="61"/>
      <c r="AI317" s="61"/>
      <c r="AJ317" s="61"/>
      <c r="AK317" s="61"/>
    </row>
    <row r="318" spans="3:37" ht="13.5" customHeight="1">
      <c r="C318" s="10"/>
      <c r="D318" s="6"/>
      <c r="F318" s="572"/>
      <c r="G318" s="572"/>
      <c r="H318" s="572"/>
      <c r="I318" s="572"/>
      <c r="J318" s="572"/>
      <c r="K318" s="572"/>
      <c r="L318" s="572"/>
      <c r="M318" s="572"/>
      <c r="N318" s="6"/>
      <c r="O318" s="61"/>
      <c r="P318" s="61"/>
      <c r="Q318" s="61"/>
      <c r="R318" s="61"/>
      <c r="S318" s="61"/>
      <c r="T318" s="61"/>
      <c r="U318" s="61"/>
      <c r="V318" s="61"/>
      <c r="W318" s="61"/>
      <c r="X318" s="61"/>
      <c r="Y318" s="61"/>
      <c r="Z318" s="61"/>
      <c r="AA318" s="61"/>
      <c r="AB318" s="61"/>
      <c r="AC318" s="61"/>
      <c r="AD318" s="61"/>
      <c r="AE318" s="61"/>
      <c r="AF318" s="61"/>
      <c r="AG318" s="61"/>
      <c r="AH318" s="61"/>
      <c r="AI318" s="61"/>
      <c r="AJ318" s="61"/>
      <c r="AK318" s="61"/>
    </row>
    <row r="319" spans="3:37" ht="13.5" customHeight="1">
      <c r="C319" s="10"/>
      <c r="D319" s="6"/>
      <c r="F319" s="572"/>
      <c r="G319" s="572"/>
      <c r="H319" s="572"/>
      <c r="I319" s="572"/>
      <c r="J319" s="572"/>
      <c r="K319" s="572"/>
      <c r="L319" s="572"/>
      <c r="M319" s="572"/>
      <c r="N319" s="6"/>
      <c r="O319" s="61"/>
      <c r="P319" s="61"/>
      <c r="Q319" s="61"/>
      <c r="R319" s="61"/>
      <c r="S319" s="61"/>
      <c r="T319" s="61"/>
      <c r="U319" s="61"/>
      <c r="V319" s="61"/>
      <c r="W319" s="61"/>
      <c r="X319" s="61"/>
      <c r="Y319" s="61"/>
      <c r="Z319" s="61"/>
      <c r="AA319" s="61"/>
      <c r="AB319" s="61"/>
      <c r="AC319" s="61"/>
      <c r="AD319" s="61"/>
      <c r="AE319" s="61"/>
      <c r="AF319" s="61"/>
      <c r="AG319" s="61"/>
      <c r="AH319" s="61"/>
      <c r="AI319" s="61"/>
      <c r="AJ319" s="61"/>
      <c r="AK319" s="61"/>
    </row>
    <row r="320" spans="3:37" ht="13.5" customHeight="1">
      <c r="C320" s="10"/>
      <c r="D320" s="6"/>
      <c r="F320" s="572"/>
      <c r="G320" s="572"/>
      <c r="H320" s="572"/>
      <c r="I320" s="572"/>
      <c r="J320" s="572"/>
      <c r="K320" s="572"/>
      <c r="L320" s="572"/>
      <c r="M320" s="572"/>
      <c r="N320" s="6"/>
      <c r="O320" s="61"/>
      <c r="P320" s="61"/>
      <c r="Q320" s="61"/>
      <c r="R320" s="61"/>
      <c r="S320" s="61"/>
      <c r="T320" s="61"/>
      <c r="U320" s="61"/>
      <c r="V320" s="61"/>
      <c r="W320" s="61"/>
      <c r="X320" s="61"/>
      <c r="Y320" s="61"/>
      <c r="Z320" s="61"/>
      <c r="AA320" s="61"/>
      <c r="AB320" s="61"/>
      <c r="AC320" s="61"/>
      <c r="AD320" s="61"/>
      <c r="AE320" s="61"/>
      <c r="AF320" s="61"/>
      <c r="AG320" s="61"/>
      <c r="AH320" s="61"/>
      <c r="AI320" s="61"/>
      <c r="AJ320" s="61"/>
      <c r="AK320" s="61"/>
    </row>
    <row r="321" spans="3:37" ht="13.5" customHeight="1">
      <c r="C321" s="10"/>
      <c r="D321" s="6"/>
      <c r="F321" s="572"/>
      <c r="G321" s="572"/>
      <c r="H321" s="572"/>
      <c r="I321" s="572"/>
      <c r="J321" s="572"/>
      <c r="K321" s="572"/>
      <c r="L321" s="572"/>
      <c r="M321" s="572"/>
      <c r="N321" s="572"/>
      <c r="O321" s="61"/>
      <c r="P321" s="61"/>
      <c r="Q321" s="61"/>
      <c r="R321" s="61"/>
      <c r="S321" s="61"/>
      <c r="T321" s="61"/>
      <c r="U321" s="61"/>
      <c r="V321" s="61"/>
      <c r="W321" s="61"/>
      <c r="X321" s="61"/>
      <c r="Y321" s="61"/>
      <c r="Z321" s="61"/>
      <c r="AA321" s="61"/>
      <c r="AB321" s="61"/>
      <c r="AC321" s="61"/>
      <c r="AD321" s="61"/>
      <c r="AE321" s="61"/>
      <c r="AF321" s="61"/>
      <c r="AG321" s="61"/>
      <c r="AH321" s="61"/>
      <c r="AI321" s="61"/>
      <c r="AJ321" s="61"/>
      <c r="AK321" s="61"/>
    </row>
    <row r="322" spans="3:37" ht="13.5" customHeight="1">
      <c r="C322" s="10"/>
      <c r="D322" s="6"/>
      <c r="F322" s="572"/>
      <c r="G322" s="572"/>
      <c r="H322" s="572"/>
      <c r="I322" s="572"/>
      <c r="J322" s="572"/>
      <c r="K322" s="572"/>
      <c r="L322" s="572"/>
      <c r="M322" s="572"/>
      <c r="N322" s="572"/>
      <c r="O322" s="61"/>
      <c r="P322" s="61"/>
      <c r="Q322" s="61"/>
      <c r="R322" s="61"/>
      <c r="S322" s="61"/>
      <c r="T322" s="61"/>
      <c r="U322" s="61"/>
      <c r="V322" s="61"/>
      <c r="W322" s="61"/>
      <c r="X322" s="61"/>
      <c r="Y322" s="61"/>
      <c r="Z322" s="61"/>
      <c r="AA322" s="61"/>
      <c r="AB322" s="61"/>
      <c r="AC322" s="61"/>
      <c r="AD322" s="61"/>
      <c r="AE322" s="61"/>
      <c r="AF322" s="61"/>
      <c r="AG322" s="61"/>
      <c r="AH322" s="61"/>
      <c r="AI322" s="61"/>
      <c r="AJ322" s="61"/>
      <c r="AK322" s="61"/>
    </row>
    <row r="323" spans="3:37" ht="13.5" customHeight="1">
      <c r="C323" s="10"/>
      <c r="D323" s="6"/>
      <c r="F323" s="572"/>
      <c r="G323" s="572"/>
      <c r="H323" s="572"/>
      <c r="I323" s="572"/>
      <c r="J323" s="572"/>
      <c r="K323" s="572"/>
      <c r="L323" s="572"/>
      <c r="M323" s="572"/>
      <c r="N323" s="572"/>
      <c r="O323" s="61"/>
      <c r="P323" s="61"/>
      <c r="Q323" s="61"/>
      <c r="R323" s="61"/>
      <c r="S323" s="61"/>
      <c r="T323" s="61"/>
      <c r="U323" s="61"/>
      <c r="V323" s="61"/>
      <c r="W323" s="61"/>
      <c r="X323" s="61"/>
      <c r="Y323" s="61"/>
      <c r="Z323" s="61"/>
      <c r="AA323" s="61"/>
      <c r="AB323" s="61"/>
      <c r="AC323" s="61"/>
      <c r="AD323" s="61"/>
      <c r="AE323" s="61"/>
      <c r="AF323" s="61"/>
      <c r="AG323" s="61"/>
      <c r="AH323" s="61"/>
      <c r="AI323" s="61"/>
      <c r="AJ323" s="61"/>
      <c r="AK323" s="61"/>
    </row>
    <row r="324" spans="3:37" ht="13.5" customHeight="1">
      <c r="C324" s="10"/>
      <c r="D324" s="572"/>
      <c r="F324" s="572"/>
      <c r="G324" s="572"/>
      <c r="H324" s="572"/>
      <c r="I324" s="572"/>
      <c r="J324" s="572"/>
      <c r="K324" s="572"/>
      <c r="L324" s="572"/>
      <c r="M324" s="572"/>
      <c r="N324" s="572"/>
      <c r="O324" s="61"/>
      <c r="P324" s="61"/>
      <c r="Q324" s="61"/>
      <c r="R324" s="61"/>
      <c r="S324" s="61"/>
      <c r="T324" s="61"/>
      <c r="U324" s="61"/>
      <c r="V324" s="61"/>
      <c r="W324" s="61"/>
      <c r="X324" s="61"/>
      <c r="Y324" s="61"/>
      <c r="Z324" s="61"/>
      <c r="AA324" s="61"/>
      <c r="AB324" s="61"/>
      <c r="AC324" s="61"/>
      <c r="AD324" s="61"/>
      <c r="AE324" s="61"/>
      <c r="AF324" s="61"/>
      <c r="AG324" s="61"/>
      <c r="AH324" s="61"/>
      <c r="AI324" s="61"/>
      <c r="AJ324" s="61"/>
      <c r="AK324" s="61"/>
    </row>
    <row r="325" spans="3:37" ht="13.5" customHeight="1">
      <c r="C325" s="10"/>
      <c r="D325" s="12"/>
      <c r="F325" s="572"/>
      <c r="G325" s="572"/>
      <c r="H325" s="572"/>
      <c r="I325" s="572"/>
      <c r="J325" s="572"/>
      <c r="K325" s="572"/>
      <c r="L325" s="572"/>
      <c r="M325" s="572"/>
      <c r="N325" s="572"/>
      <c r="O325" s="61"/>
      <c r="P325" s="61"/>
      <c r="Q325" s="61"/>
      <c r="R325" s="61"/>
      <c r="S325" s="61"/>
      <c r="T325" s="61"/>
      <c r="U325" s="61"/>
      <c r="V325" s="61"/>
      <c r="W325" s="61"/>
      <c r="X325" s="61"/>
      <c r="Y325" s="61"/>
      <c r="Z325" s="61"/>
      <c r="AA325" s="61"/>
      <c r="AB325" s="61"/>
      <c r="AC325" s="61"/>
      <c r="AD325" s="61"/>
      <c r="AE325" s="61"/>
      <c r="AF325" s="61"/>
      <c r="AG325" s="61"/>
      <c r="AH325" s="61"/>
      <c r="AI325" s="61"/>
      <c r="AJ325" s="61"/>
      <c r="AK325" s="61"/>
    </row>
    <row r="326" spans="3:37" ht="13.5" customHeight="1">
      <c r="C326" s="10"/>
      <c r="D326" s="12"/>
      <c r="F326" s="572"/>
      <c r="G326" s="572"/>
      <c r="H326" s="572"/>
      <c r="I326" s="572"/>
      <c r="J326" s="572"/>
      <c r="K326" s="572"/>
      <c r="L326" s="572"/>
      <c r="M326" s="572"/>
      <c r="N326" s="572"/>
      <c r="O326" s="61"/>
      <c r="P326" s="61"/>
      <c r="Q326" s="61"/>
      <c r="R326" s="61"/>
      <c r="S326" s="61"/>
      <c r="T326" s="61"/>
      <c r="U326" s="61"/>
      <c r="V326" s="61"/>
      <c r="W326" s="61"/>
      <c r="X326" s="61"/>
      <c r="Y326" s="61"/>
      <c r="Z326" s="61"/>
      <c r="AA326" s="61"/>
      <c r="AB326" s="61"/>
      <c r="AC326" s="61"/>
      <c r="AD326" s="61"/>
      <c r="AE326" s="61"/>
      <c r="AF326" s="61"/>
      <c r="AG326" s="61"/>
      <c r="AH326" s="61"/>
      <c r="AI326" s="61"/>
      <c r="AJ326" s="61"/>
      <c r="AK326" s="61"/>
    </row>
    <row r="327" spans="3:37" ht="13.5" customHeight="1">
      <c r="C327" s="10"/>
      <c r="D327" s="12"/>
      <c r="F327" s="572"/>
      <c r="G327" s="572"/>
      <c r="H327" s="572"/>
      <c r="I327" s="572"/>
      <c r="J327" s="572"/>
      <c r="K327" s="572"/>
      <c r="L327" s="572"/>
      <c r="M327" s="572"/>
      <c r="N327" s="572"/>
      <c r="O327" s="61"/>
      <c r="P327" s="61"/>
      <c r="Q327" s="61"/>
      <c r="R327" s="61"/>
      <c r="S327" s="61"/>
      <c r="T327" s="61"/>
      <c r="U327" s="61"/>
      <c r="V327" s="61"/>
      <c r="W327" s="61"/>
      <c r="X327" s="61"/>
      <c r="Y327" s="61"/>
      <c r="Z327" s="61"/>
      <c r="AA327" s="61"/>
      <c r="AB327" s="61"/>
      <c r="AC327" s="61"/>
      <c r="AD327" s="61"/>
      <c r="AE327" s="61"/>
      <c r="AF327" s="61"/>
      <c r="AG327" s="61"/>
      <c r="AH327" s="61"/>
      <c r="AI327" s="61"/>
      <c r="AJ327" s="61"/>
      <c r="AK327" s="61"/>
    </row>
    <row r="328" spans="3:37" ht="13.5" customHeight="1">
      <c r="C328" s="10"/>
      <c r="D328" s="12"/>
      <c r="F328" s="572"/>
      <c r="G328" s="572"/>
      <c r="H328" s="572"/>
      <c r="I328" s="572"/>
      <c r="J328" s="572"/>
      <c r="K328" s="572"/>
      <c r="L328" s="572"/>
      <c r="M328" s="572"/>
      <c r="N328" s="572"/>
      <c r="O328" s="61"/>
      <c r="P328" s="61"/>
      <c r="Q328" s="61"/>
      <c r="R328" s="61"/>
      <c r="S328" s="61"/>
      <c r="T328" s="61"/>
      <c r="U328" s="61"/>
      <c r="V328" s="61"/>
      <c r="W328" s="61"/>
      <c r="X328" s="61"/>
      <c r="Y328" s="61"/>
      <c r="Z328" s="61"/>
      <c r="AA328" s="61"/>
      <c r="AB328" s="61"/>
      <c r="AC328" s="61"/>
      <c r="AD328" s="61"/>
      <c r="AE328" s="61"/>
      <c r="AF328" s="61"/>
      <c r="AG328" s="61"/>
      <c r="AH328" s="61"/>
      <c r="AI328" s="61"/>
      <c r="AJ328" s="61"/>
      <c r="AK328" s="61"/>
    </row>
    <row r="329" spans="3:37" ht="13.5" customHeight="1">
      <c r="C329" s="10"/>
      <c r="D329" s="12"/>
      <c r="F329" s="572"/>
      <c r="G329" s="572"/>
      <c r="H329" s="572"/>
      <c r="I329" s="572"/>
      <c r="J329" s="572"/>
      <c r="K329" s="572"/>
      <c r="L329" s="572"/>
      <c r="M329" s="572"/>
      <c r="N329" s="572"/>
      <c r="O329" s="61"/>
      <c r="P329" s="61"/>
      <c r="Q329" s="61"/>
      <c r="R329" s="61"/>
      <c r="S329" s="61"/>
      <c r="T329" s="61"/>
      <c r="U329" s="61"/>
      <c r="V329" s="61"/>
      <c r="W329" s="61"/>
      <c r="X329" s="61"/>
      <c r="Y329" s="61"/>
      <c r="Z329" s="61"/>
      <c r="AA329" s="61"/>
      <c r="AB329" s="61"/>
      <c r="AC329" s="61"/>
      <c r="AD329" s="61"/>
      <c r="AE329" s="61"/>
      <c r="AF329" s="61"/>
      <c r="AG329" s="61"/>
      <c r="AH329" s="61"/>
      <c r="AI329" s="61"/>
      <c r="AJ329" s="61"/>
      <c r="AK329" s="61"/>
    </row>
    <row r="330" spans="3:37" ht="13.5" customHeight="1">
      <c r="C330" s="10"/>
      <c r="D330" s="12"/>
      <c r="F330" s="572"/>
      <c r="G330" s="572"/>
      <c r="H330" s="572"/>
      <c r="I330" s="572"/>
      <c r="J330" s="572"/>
      <c r="K330" s="572"/>
      <c r="L330" s="572"/>
      <c r="M330" s="572"/>
      <c r="N330" s="572"/>
      <c r="O330" s="61"/>
      <c r="P330" s="61"/>
      <c r="Q330" s="61"/>
      <c r="R330" s="61"/>
      <c r="S330" s="61"/>
      <c r="T330" s="61"/>
      <c r="U330" s="61"/>
      <c r="V330" s="61"/>
      <c r="W330" s="61"/>
      <c r="X330" s="61"/>
      <c r="Y330" s="61"/>
      <c r="Z330" s="61"/>
      <c r="AA330" s="61"/>
      <c r="AB330" s="61"/>
      <c r="AC330" s="61"/>
      <c r="AD330" s="61"/>
      <c r="AE330" s="61"/>
      <c r="AF330" s="61"/>
      <c r="AG330" s="61"/>
      <c r="AH330" s="61"/>
      <c r="AI330" s="61"/>
      <c r="AJ330" s="61"/>
      <c r="AK330" s="61"/>
    </row>
    <row r="331" spans="3:37" ht="13.5" customHeight="1">
      <c r="C331" s="10"/>
      <c r="D331" s="12"/>
      <c r="F331" s="572"/>
      <c r="G331" s="572"/>
      <c r="H331" s="572"/>
      <c r="I331" s="572"/>
      <c r="J331" s="572"/>
      <c r="K331" s="572"/>
      <c r="L331" s="572"/>
      <c r="M331" s="572"/>
      <c r="N331" s="572"/>
      <c r="O331" s="61"/>
      <c r="P331" s="61"/>
      <c r="Q331" s="61"/>
      <c r="R331" s="61"/>
      <c r="S331" s="61"/>
      <c r="T331" s="61"/>
      <c r="U331" s="61"/>
      <c r="V331" s="61"/>
      <c r="W331" s="61"/>
      <c r="X331" s="61"/>
      <c r="Y331" s="61"/>
      <c r="Z331" s="61"/>
      <c r="AA331" s="61"/>
      <c r="AB331" s="61"/>
      <c r="AC331" s="61"/>
      <c r="AD331" s="61"/>
      <c r="AE331" s="61"/>
      <c r="AF331" s="61"/>
      <c r="AG331" s="61"/>
      <c r="AH331" s="61"/>
      <c r="AI331" s="61"/>
      <c r="AJ331" s="61"/>
      <c r="AK331" s="61"/>
    </row>
    <row r="332" spans="3:37" ht="13.5" customHeight="1">
      <c r="C332" s="10"/>
      <c r="D332" s="12"/>
      <c r="F332" s="572"/>
      <c r="G332" s="572"/>
      <c r="H332" s="572"/>
      <c r="I332" s="572"/>
      <c r="J332" s="572"/>
      <c r="K332" s="572"/>
      <c r="L332" s="572"/>
      <c r="M332" s="572"/>
      <c r="N332" s="572"/>
      <c r="O332" s="61"/>
      <c r="P332" s="61"/>
      <c r="Q332" s="61"/>
      <c r="R332" s="61"/>
      <c r="S332" s="61"/>
      <c r="T332" s="61"/>
      <c r="U332" s="61"/>
      <c r="V332" s="61"/>
      <c r="W332" s="61"/>
      <c r="X332" s="61"/>
      <c r="Y332" s="61"/>
      <c r="Z332" s="61"/>
      <c r="AA332" s="61"/>
      <c r="AB332" s="61"/>
      <c r="AC332" s="61"/>
      <c r="AD332" s="61"/>
      <c r="AE332" s="61"/>
      <c r="AF332" s="61"/>
      <c r="AG332" s="61"/>
      <c r="AH332" s="61"/>
      <c r="AI332" s="61"/>
      <c r="AJ332" s="61"/>
      <c r="AK332" s="61"/>
    </row>
    <row r="333" spans="3:37" ht="13.5" customHeight="1">
      <c r="C333" s="10"/>
      <c r="D333" s="12"/>
      <c r="F333" s="572"/>
      <c r="G333" s="572"/>
      <c r="H333" s="572"/>
      <c r="I333" s="572"/>
      <c r="J333" s="572"/>
      <c r="K333" s="572"/>
      <c r="L333" s="572"/>
      <c r="M333" s="572"/>
      <c r="N333" s="572"/>
      <c r="O333" s="61"/>
      <c r="P333" s="61"/>
      <c r="Q333" s="61"/>
      <c r="R333" s="61"/>
      <c r="S333" s="61"/>
      <c r="T333" s="61"/>
      <c r="U333" s="61"/>
      <c r="V333" s="61"/>
      <c r="W333" s="61"/>
      <c r="X333" s="61"/>
      <c r="Y333" s="61"/>
      <c r="Z333" s="61"/>
      <c r="AA333" s="61"/>
      <c r="AB333" s="61"/>
      <c r="AC333" s="61"/>
      <c r="AD333" s="61"/>
      <c r="AE333" s="61"/>
      <c r="AF333" s="61"/>
      <c r="AG333" s="61"/>
      <c r="AH333" s="61"/>
      <c r="AI333" s="61"/>
      <c r="AJ333" s="61"/>
      <c r="AK333" s="61"/>
    </row>
    <row r="334" spans="3:37" ht="13.5" customHeight="1">
      <c r="C334" s="10"/>
      <c r="D334" s="12"/>
      <c r="F334" s="572"/>
      <c r="G334" s="572"/>
      <c r="H334" s="572"/>
      <c r="I334" s="572"/>
      <c r="J334" s="12"/>
      <c r="K334" s="12"/>
      <c r="L334" s="12"/>
      <c r="M334" s="12"/>
      <c r="N334" s="12"/>
      <c r="O334" s="61"/>
      <c r="P334" s="61"/>
      <c r="Q334" s="61"/>
      <c r="R334" s="61"/>
      <c r="S334" s="61"/>
      <c r="T334" s="61"/>
      <c r="U334" s="61"/>
      <c r="V334" s="61"/>
      <c r="W334" s="61"/>
      <c r="X334" s="61"/>
      <c r="Y334" s="61"/>
      <c r="Z334" s="61"/>
      <c r="AA334" s="61"/>
      <c r="AB334" s="61"/>
      <c r="AC334" s="61"/>
      <c r="AD334" s="61"/>
      <c r="AE334" s="61"/>
      <c r="AF334" s="61"/>
      <c r="AG334" s="61"/>
      <c r="AH334" s="61"/>
      <c r="AI334" s="61"/>
      <c r="AJ334" s="61"/>
      <c r="AK334" s="61"/>
    </row>
    <row r="335" spans="3:37" ht="13.5" customHeight="1">
      <c r="C335" s="10"/>
      <c r="D335" s="572"/>
      <c r="F335" s="572"/>
      <c r="G335" s="572"/>
      <c r="H335" s="572"/>
      <c r="I335" s="572"/>
      <c r="J335" s="572"/>
      <c r="K335" s="572"/>
      <c r="L335" s="572"/>
      <c r="M335" s="572"/>
      <c r="N335" s="572"/>
      <c r="O335" s="61"/>
      <c r="P335" s="61"/>
      <c r="Q335" s="61"/>
      <c r="R335" s="61"/>
      <c r="S335" s="61"/>
      <c r="T335" s="61"/>
      <c r="U335" s="61"/>
      <c r="V335" s="61"/>
      <c r="W335" s="61"/>
      <c r="X335" s="61"/>
      <c r="Y335" s="61"/>
      <c r="Z335" s="61"/>
      <c r="AA335" s="61"/>
      <c r="AB335" s="61"/>
      <c r="AC335" s="61"/>
      <c r="AD335" s="61"/>
      <c r="AE335" s="61"/>
      <c r="AF335" s="61"/>
      <c r="AG335" s="61"/>
      <c r="AH335" s="61"/>
      <c r="AI335" s="61"/>
      <c r="AJ335" s="61"/>
      <c r="AK335" s="61"/>
    </row>
    <row r="336" spans="3:37" ht="13.5" customHeight="1">
      <c r="C336" s="10"/>
      <c r="D336" s="572"/>
      <c r="F336" s="572"/>
      <c r="G336" s="572"/>
      <c r="H336" s="572"/>
      <c r="I336" s="572"/>
      <c r="J336" s="572"/>
      <c r="K336" s="572"/>
      <c r="L336" s="572"/>
      <c r="M336" s="572"/>
      <c r="N336" s="572"/>
      <c r="O336" s="61"/>
      <c r="P336" s="61"/>
      <c r="Q336" s="61"/>
      <c r="R336" s="61"/>
      <c r="S336" s="61"/>
      <c r="T336" s="61"/>
      <c r="U336" s="61"/>
      <c r="V336" s="61"/>
      <c r="W336" s="61"/>
      <c r="X336" s="61"/>
      <c r="Y336" s="61"/>
      <c r="Z336" s="61"/>
      <c r="AA336" s="61"/>
      <c r="AB336" s="61"/>
      <c r="AC336" s="61"/>
      <c r="AD336" s="61"/>
      <c r="AE336" s="61"/>
      <c r="AF336" s="61"/>
      <c r="AG336" s="61"/>
      <c r="AH336" s="61"/>
      <c r="AI336" s="61"/>
      <c r="AJ336" s="61"/>
      <c r="AK336" s="61"/>
    </row>
    <row r="337" spans="3:37" ht="13.5" customHeight="1">
      <c r="C337" s="10"/>
      <c r="D337" s="12"/>
      <c r="E337" s="11"/>
      <c r="F337" s="12"/>
      <c r="G337" s="12"/>
      <c r="H337" s="12"/>
      <c r="I337" s="12"/>
      <c r="J337" s="572"/>
      <c r="K337" s="572"/>
      <c r="L337" s="572"/>
      <c r="M337" s="572"/>
      <c r="N337" s="572"/>
      <c r="O337" s="61"/>
      <c r="P337" s="61"/>
      <c r="Q337" s="61"/>
      <c r="R337" s="61"/>
      <c r="S337" s="61"/>
      <c r="T337" s="61"/>
      <c r="U337" s="61"/>
      <c r="V337" s="61"/>
      <c r="W337" s="61"/>
      <c r="X337" s="61"/>
      <c r="Y337" s="61"/>
      <c r="Z337" s="61"/>
      <c r="AA337" s="61"/>
      <c r="AB337" s="61"/>
      <c r="AC337" s="61"/>
      <c r="AD337" s="61"/>
      <c r="AE337" s="61"/>
      <c r="AF337" s="61"/>
      <c r="AG337" s="61"/>
      <c r="AH337" s="61"/>
      <c r="AI337" s="61"/>
      <c r="AJ337" s="61"/>
      <c r="AK337" s="61"/>
    </row>
    <row r="338" spans="3:37" ht="13.5" customHeight="1">
      <c r="C338" s="10"/>
      <c r="D338" s="572"/>
      <c r="F338" s="572"/>
      <c r="G338" s="572"/>
      <c r="H338" s="572"/>
      <c r="I338" s="572"/>
      <c r="J338" s="572"/>
      <c r="K338" s="572"/>
      <c r="L338" s="572"/>
      <c r="M338" s="572"/>
      <c r="N338" s="572"/>
      <c r="O338" s="61"/>
      <c r="P338" s="61"/>
      <c r="Q338" s="61"/>
      <c r="R338" s="61"/>
      <c r="S338" s="61"/>
      <c r="T338" s="61"/>
      <c r="U338" s="61"/>
      <c r="V338" s="61"/>
      <c r="W338" s="61"/>
      <c r="X338" s="61"/>
      <c r="Y338" s="61"/>
      <c r="Z338" s="61"/>
      <c r="AA338" s="61"/>
      <c r="AB338" s="61"/>
      <c r="AC338" s="61"/>
      <c r="AD338" s="61"/>
      <c r="AE338" s="61"/>
      <c r="AF338" s="61"/>
      <c r="AG338" s="61"/>
      <c r="AH338" s="61"/>
      <c r="AI338" s="61"/>
      <c r="AJ338" s="61"/>
      <c r="AK338" s="61"/>
    </row>
    <row r="339" spans="3:37" ht="13.5" customHeight="1">
      <c r="C339" s="10"/>
      <c r="D339" s="572"/>
      <c r="F339" s="572"/>
      <c r="G339" s="572"/>
      <c r="H339" s="572"/>
      <c r="I339" s="572"/>
      <c r="J339" s="572"/>
      <c r="K339" s="572"/>
      <c r="L339" s="572"/>
      <c r="M339" s="572"/>
      <c r="N339" s="572"/>
      <c r="O339" s="61"/>
      <c r="P339" s="61"/>
      <c r="Q339" s="61"/>
      <c r="R339" s="61"/>
      <c r="S339" s="61"/>
      <c r="T339" s="61"/>
      <c r="U339" s="61"/>
      <c r="V339" s="61"/>
      <c r="W339" s="61"/>
      <c r="X339" s="61"/>
      <c r="Y339" s="61"/>
      <c r="Z339" s="61"/>
      <c r="AA339" s="61"/>
      <c r="AB339" s="61"/>
      <c r="AC339" s="61"/>
      <c r="AD339" s="61"/>
      <c r="AE339" s="61"/>
      <c r="AF339" s="61"/>
      <c r="AG339" s="61"/>
      <c r="AH339" s="61"/>
      <c r="AI339" s="61"/>
      <c r="AJ339" s="61"/>
      <c r="AK339" s="61"/>
    </row>
    <row r="340" spans="3:37" ht="13.5" customHeight="1">
      <c r="C340" s="10"/>
      <c r="D340" s="572"/>
      <c r="F340" s="572"/>
      <c r="G340" s="572"/>
      <c r="H340" s="572"/>
      <c r="I340" s="572"/>
      <c r="J340" s="572"/>
      <c r="K340" s="572"/>
      <c r="L340" s="572"/>
      <c r="M340" s="572"/>
      <c r="N340" s="572"/>
      <c r="O340" s="61"/>
      <c r="P340" s="61"/>
      <c r="Q340" s="61"/>
      <c r="R340" s="61"/>
      <c r="S340" s="61"/>
      <c r="T340" s="61"/>
      <c r="U340" s="61"/>
      <c r="V340" s="61"/>
      <c r="W340" s="61"/>
      <c r="X340" s="61"/>
      <c r="Y340" s="61"/>
      <c r="Z340" s="61"/>
      <c r="AA340" s="61"/>
      <c r="AB340" s="61"/>
      <c r="AC340" s="61"/>
      <c r="AD340" s="61"/>
      <c r="AE340" s="61"/>
      <c r="AF340" s="61"/>
      <c r="AG340" s="61"/>
      <c r="AH340" s="61"/>
      <c r="AI340" s="61"/>
      <c r="AJ340" s="61"/>
      <c r="AK340" s="61"/>
    </row>
    <row r="341" spans="3:37" ht="13.5" customHeight="1">
      <c r="C341" s="10"/>
      <c r="D341" s="572"/>
      <c r="F341" s="572"/>
      <c r="G341" s="572"/>
      <c r="H341" s="572"/>
      <c r="I341" s="572"/>
      <c r="J341" s="12"/>
      <c r="K341" s="12"/>
      <c r="L341" s="12"/>
      <c r="M341" s="12"/>
      <c r="N341" s="12"/>
      <c r="O341" s="61"/>
      <c r="P341" s="61"/>
      <c r="Q341" s="61"/>
      <c r="R341" s="61"/>
      <c r="S341" s="61"/>
      <c r="T341" s="61"/>
      <c r="U341" s="61"/>
      <c r="V341" s="61"/>
      <c r="W341" s="61"/>
      <c r="X341" s="61"/>
      <c r="Y341" s="61"/>
      <c r="Z341" s="61"/>
      <c r="AA341" s="61"/>
      <c r="AB341" s="61"/>
      <c r="AC341" s="61"/>
      <c r="AD341" s="61"/>
      <c r="AE341" s="61"/>
      <c r="AF341" s="61"/>
      <c r="AG341" s="61"/>
      <c r="AH341" s="61"/>
      <c r="AI341" s="61"/>
      <c r="AJ341" s="61"/>
      <c r="AK341" s="61"/>
    </row>
    <row r="342" spans="3:37" ht="13.5" customHeight="1">
      <c r="C342" s="10"/>
      <c r="D342" s="6"/>
      <c r="F342" s="572"/>
      <c r="G342" s="572"/>
      <c r="H342" s="572"/>
      <c r="I342" s="572"/>
      <c r="J342" s="572"/>
      <c r="K342" s="572"/>
      <c r="L342" s="572"/>
      <c r="M342" s="572"/>
      <c r="N342" s="572"/>
      <c r="O342" s="61"/>
      <c r="P342" s="61"/>
      <c r="Q342" s="61"/>
      <c r="R342" s="61"/>
      <c r="S342" s="61"/>
      <c r="T342" s="61"/>
      <c r="U342" s="61"/>
      <c r="V342" s="61"/>
      <c r="W342" s="61"/>
      <c r="X342" s="61"/>
      <c r="Y342" s="61"/>
      <c r="Z342" s="61"/>
      <c r="AA342" s="61"/>
      <c r="AB342" s="61"/>
      <c r="AC342" s="61"/>
      <c r="AD342" s="61"/>
      <c r="AE342" s="61"/>
      <c r="AF342" s="61"/>
      <c r="AG342" s="61"/>
      <c r="AH342" s="61"/>
      <c r="AI342" s="61"/>
      <c r="AJ342" s="61"/>
      <c r="AK342" s="61"/>
    </row>
    <row r="343" spans="3:37" ht="13.5" customHeight="1">
      <c r="C343" s="10"/>
      <c r="D343" s="572"/>
      <c r="F343" s="572"/>
      <c r="G343" s="572"/>
      <c r="H343" s="572"/>
      <c r="I343" s="572"/>
      <c r="J343" s="572"/>
      <c r="K343" s="572"/>
      <c r="L343" s="572"/>
      <c r="M343" s="572"/>
      <c r="N343" s="572"/>
      <c r="O343" s="61"/>
      <c r="P343" s="61"/>
      <c r="Q343" s="61"/>
      <c r="R343" s="61"/>
      <c r="S343" s="61"/>
      <c r="T343" s="61"/>
      <c r="U343" s="61"/>
      <c r="V343" s="61"/>
      <c r="W343" s="61"/>
      <c r="X343" s="61"/>
      <c r="Y343" s="61"/>
      <c r="Z343" s="61"/>
      <c r="AA343" s="61"/>
      <c r="AB343" s="61"/>
      <c r="AC343" s="61"/>
      <c r="AD343" s="61"/>
      <c r="AE343" s="61"/>
      <c r="AF343" s="61"/>
      <c r="AG343" s="61"/>
      <c r="AH343" s="61"/>
      <c r="AI343" s="61"/>
      <c r="AJ343" s="61"/>
      <c r="AK343" s="61"/>
    </row>
    <row r="344" spans="3:37" ht="13.5" customHeight="1">
      <c r="C344" s="10"/>
      <c r="D344" s="12"/>
      <c r="E344" s="11"/>
      <c r="F344" s="12"/>
      <c r="G344" s="12"/>
      <c r="H344" s="12"/>
      <c r="I344" s="12"/>
      <c r="J344" s="572"/>
      <c r="K344" s="572"/>
      <c r="L344" s="572"/>
      <c r="M344" s="572"/>
      <c r="N344" s="572"/>
      <c r="O344" s="61"/>
      <c r="P344" s="61"/>
      <c r="Q344" s="61"/>
      <c r="R344" s="61"/>
      <c r="S344" s="61"/>
      <c r="T344" s="61"/>
      <c r="U344" s="61"/>
      <c r="V344" s="61"/>
      <c r="W344" s="61"/>
      <c r="X344" s="61"/>
      <c r="Y344" s="61"/>
      <c r="Z344" s="61"/>
      <c r="AA344" s="61"/>
      <c r="AB344" s="61"/>
      <c r="AC344" s="61"/>
      <c r="AD344" s="61"/>
      <c r="AE344" s="61"/>
      <c r="AF344" s="61"/>
      <c r="AG344" s="61"/>
      <c r="AH344" s="61"/>
      <c r="AI344" s="61"/>
      <c r="AJ344" s="61"/>
      <c r="AK344" s="61"/>
    </row>
    <row r="345" spans="3:37" ht="13.5" customHeight="1">
      <c r="C345" s="10"/>
      <c r="D345" s="6"/>
      <c r="F345" s="572"/>
      <c r="G345" s="572"/>
      <c r="H345" s="572"/>
      <c r="I345" s="572"/>
      <c r="J345" s="572"/>
      <c r="K345" s="572"/>
      <c r="L345" s="572"/>
      <c r="M345" s="572"/>
      <c r="N345" s="572"/>
      <c r="O345" s="61"/>
      <c r="P345" s="61"/>
      <c r="Q345" s="61"/>
      <c r="R345" s="61"/>
      <c r="S345" s="61"/>
      <c r="T345" s="61"/>
      <c r="U345" s="61"/>
      <c r="V345" s="61"/>
      <c r="W345" s="61"/>
      <c r="X345" s="61"/>
      <c r="Y345" s="61"/>
      <c r="Z345" s="61"/>
      <c r="AA345" s="61"/>
      <c r="AB345" s="61"/>
      <c r="AC345" s="61"/>
      <c r="AD345" s="61"/>
      <c r="AE345" s="61"/>
      <c r="AF345" s="61"/>
      <c r="AG345" s="61"/>
      <c r="AH345" s="61"/>
      <c r="AI345" s="61"/>
      <c r="AJ345" s="61"/>
      <c r="AK345" s="61"/>
    </row>
    <row r="346" spans="3:37" ht="13.5" customHeight="1">
      <c r="C346" s="10"/>
      <c r="D346" s="6"/>
      <c r="F346" s="572"/>
      <c r="G346" s="572"/>
      <c r="H346" s="572"/>
      <c r="I346" s="5"/>
      <c r="J346" s="572"/>
      <c r="K346" s="572"/>
      <c r="L346" s="5"/>
      <c r="M346" s="5"/>
      <c r="N346" s="572"/>
      <c r="O346" s="61"/>
      <c r="P346" s="61"/>
      <c r="Q346" s="61"/>
      <c r="R346" s="61"/>
      <c r="S346" s="61"/>
      <c r="T346" s="61"/>
      <c r="U346" s="61"/>
      <c r="V346" s="61"/>
      <c r="W346" s="61"/>
      <c r="X346" s="61"/>
      <c r="Y346" s="61"/>
      <c r="Z346" s="61"/>
      <c r="AA346" s="61"/>
      <c r="AB346" s="61"/>
      <c r="AC346" s="61"/>
      <c r="AD346" s="61"/>
      <c r="AE346" s="61"/>
      <c r="AF346" s="61"/>
      <c r="AG346" s="61"/>
      <c r="AH346" s="61"/>
      <c r="AI346" s="61"/>
      <c r="AJ346" s="61"/>
      <c r="AK346" s="61"/>
    </row>
    <row r="347" spans="3:37" ht="13.5" customHeight="1">
      <c r="C347" s="10"/>
      <c r="D347" s="572"/>
      <c r="F347" s="572"/>
      <c r="G347" s="572"/>
      <c r="H347" s="572"/>
      <c r="I347" s="572"/>
      <c r="J347" s="572"/>
      <c r="K347" s="572"/>
      <c r="L347" s="5"/>
      <c r="M347" s="5"/>
      <c r="N347" s="572"/>
      <c r="O347" s="61"/>
      <c r="P347" s="61"/>
      <c r="Q347" s="61"/>
      <c r="R347" s="61"/>
      <c r="S347" s="61"/>
      <c r="T347" s="61"/>
      <c r="U347" s="61"/>
      <c r="V347" s="61"/>
      <c r="W347" s="61"/>
      <c r="X347" s="61"/>
      <c r="Y347" s="61"/>
      <c r="Z347" s="61"/>
      <c r="AA347" s="61"/>
      <c r="AB347" s="61"/>
      <c r="AC347" s="61"/>
      <c r="AD347" s="61"/>
      <c r="AE347" s="61"/>
      <c r="AF347" s="61"/>
      <c r="AG347" s="61"/>
      <c r="AH347" s="61"/>
      <c r="AI347" s="61"/>
      <c r="AJ347" s="61"/>
      <c r="AK347" s="61"/>
    </row>
    <row r="348" spans="3:37" ht="13.5" customHeight="1">
      <c r="C348" s="10"/>
      <c r="D348" s="572"/>
      <c r="F348" s="572"/>
      <c r="G348" s="572"/>
      <c r="H348" s="572"/>
      <c r="I348" s="572"/>
      <c r="J348" s="572"/>
      <c r="K348" s="572"/>
      <c r="L348" s="5"/>
      <c r="M348" s="5"/>
      <c r="N348" s="572"/>
      <c r="O348" s="61"/>
      <c r="P348" s="61"/>
      <c r="Q348" s="61"/>
      <c r="R348" s="61"/>
      <c r="S348" s="61"/>
      <c r="T348" s="61"/>
      <c r="U348" s="61"/>
      <c r="V348" s="61"/>
      <c r="W348" s="61"/>
      <c r="X348" s="61"/>
      <c r="Y348" s="61"/>
      <c r="Z348" s="61"/>
      <c r="AA348" s="61"/>
      <c r="AB348" s="61"/>
      <c r="AC348" s="61"/>
      <c r="AD348" s="61"/>
      <c r="AE348" s="61"/>
      <c r="AF348" s="61"/>
      <c r="AG348" s="61"/>
      <c r="AH348" s="61"/>
      <c r="AI348" s="61"/>
      <c r="AJ348" s="61"/>
      <c r="AK348" s="61"/>
    </row>
    <row r="349" spans="3:37" ht="13.5" customHeight="1">
      <c r="C349" s="10"/>
      <c r="D349" s="6"/>
      <c r="F349" s="572"/>
      <c r="G349" s="572"/>
      <c r="H349" s="572"/>
      <c r="I349" s="572"/>
      <c r="J349" s="572"/>
      <c r="K349" s="572"/>
      <c r="L349" s="572"/>
      <c r="M349" s="572"/>
      <c r="N349" s="572"/>
      <c r="O349" s="61"/>
      <c r="P349" s="61"/>
      <c r="Q349" s="61"/>
      <c r="R349" s="61"/>
      <c r="S349" s="61"/>
      <c r="T349" s="61"/>
      <c r="U349" s="61"/>
      <c r="V349" s="61"/>
      <c r="W349" s="61"/>
      <c r="X349" s="61"/>
      <c r="Y349" s="61"/>
      <c r="Z349" s="61"/>
      <c r="AA349" s="61"/>
      <c r="AB349" s="61"/>
      <c r="AC349" s="61"/>
      <c r="AD349" s="61"/>
      <c r="AE349" s="61"/>
      <c r="AF349" s="61"/>
      <c r="AG349" s="61"/>
      <c r="AH349" s="61"/>
      <c r="AI349" s="61"/>
      <c r="AJ349" s="61"/>
      <c r="AK349" s="61"/>
    </row>
    <row r="350" spans="3:37" ht="13.5" customHeight="1">
      <c r="C350" s="10"/>
      <c r="D350" s="6"/>
      <c r="F350" s="572"/>
      <c r="G350" s="572"/>
      <c r="H350" s="572"/>
      <c r="I350" s="572"/>
      <c r="J350" s="572"/>
      <c r="K350" s="572"/>
      <c r="L350" s="572"/>
      <c r="M350" s="572"/>
      <c r="N350" s="572"/>
      <c r="O350" s="61"/>
      <c r="P350" s="61"/>
      <c r="Q350" s="61"/>
      <c r="R350" s="61"/>
      <c r="S350" s="61"/>
      <c r="T350" s="61"/>
      <c r="U350" s="61"/>
      <c r="V350" s="61"/>
      <c r="W350" s="61"/>
      <c r="X350" s="61"/>
      <c r="Y350" s="61"/>
      <c r="Z350" s="61"/>
      <c r="AA350" s="61"/>
      <c r="AB350" s="61"/>
      <c r="AC350" s="61"/>
      <c r="AD350" s="61"/>
      <c r="AE350" s="61"/>
      <c r="AF350" s="61"/>
      <c r="AG350" s="61"/>
      <c r="AH350" s="61"/>
      <c r="AI350" s="61"/>
      <c r="AJ350" s="61"/>
      <c r="AK350" s="61"/>
    </row>
    <row r="351" spans="3:37" ht="13.5" customHeight="1">
      <c r="C351" s="10"/>
      <c r="D351" s="6"/>
      <c r="F351" s="572"/>
      <c r="G351" s="572"/>
      <c r="H351" s="572"/>
      <c r="I351" s="572"/>
      <c r="J351" s="12"/>
      <c r="K351" s="12"/>
      <c r="L351" s="12"/>
      <c r="M351" s="12"/>
      <c r="N351" s="12"/>
      <c r="O351" s="61"/>
      <c r="P351" s="61"/>
      <c r="Q351" s="61"/>
      <c r="R351" s="61"/>
      <c r="S351" s="61"/>
      <c r="T351" s="61"/>
      <c r="U351" s="61"/>
      <c r="V351" s="61"/>
      <c r="W351" s="61"/>
      <c r="X351" s="61"/>
      <c r="Y351" s="61"/>
      <c r="Z351" s="61"/>
      <c r="AA351" s="61"/>
      <c r="AB351" s="61"/>
      <c r="AC351" s="61"/>
      <c r="AD351" s="61"/>
      <c r="AE351" s="61"/>
      <c r="AF351" s="61"/>
      <c r="AG351" s="61"/>
      <c r="AH351" s="61"/>
      <c r="AI351" s="61"/>
      <c r="AJ351" s="61"/>
      <c r="AK351" s="61"/>
    </row>
    <row r="352" spans="3:37" ht="13.5" customHeight="1">
      <c r="C352" s="10"/>
      <c r="D352" s="6"/>
      <c r="F352" s="572"/>
      <c r="G352" s="572"/>
      <c r="H352" s="572"/>
      <c r="I352" s="572"/>
      <c r="J352" s="572"/>
      <c r="K352" s="572"/>
      <c r="L352" s="572"/>
      <c r="M352" s="572"/>
      <c r="N352" s="6"/>
      <c r="O352" s="61"/>
      <c r="P352" s="61"/>
      <c r="Q352" s="61"/>
      <c r="R352" s="61"/>
      <c r="S352" s="61"/>
      <c r="T352" s="61"/>
      <c r="U352" s="61"/>
      <c r="V352" s="61"/>
      <c r="W352" s="61"/>
      <c r="X352" s="61"/>
      <c r="Y352" s="61"/>
      <c r="Z352" s="61"/>
      <c r="AA352" s="61"/>
      <c r="AB352" s="61"/>
      <c r="AC352" s="61"/>
      <c r="AD352" s="61"/>
      <c r="AE352" s="61"/>
      <c r="AF352" s="61"/>
      <c r="AG352" s="61"/>
      <c r="AH352" s="61"/>
      <c r="AI352" s="61"/>
      <c r="AJ352" s="61"/>
      <c r="AK352" s="61"/>
    </row>
    <row r="353" spans="3:37" ht="13.5" customHeight="1">
      <c r="C353" s="10"/>
      <c r="D353" s="572"/>
      <c r="F353" s="572"/>
      <c r="G353" s="572"/>
      <c r="H353" s="572"/>
      <c r="I353" s="572"/>
      <c r="J353" s="572"/>
      <c r="K353" s="572"/>
      <c r="L353" s="572"/>
      <c r="M353" s="572"/>
      <c r="N353" s="6"/>
      <c r="O353" s="61"/>
      <c r="P353" s="61"/>
      <c r="Q353" s="61"/>
      <c r="R353" s="61"/>
      <c r="S353" s="61"/>
      <c r="T353" s="61"/>
      <c r="U353" s="61"/>
      <c r="V353" s="61"/>
      <c r="W353" s="61"/>
      <c r="X353" s="61"/>
      <c r="Y353" s="61"/>
      <c r="Z353" s="61"/>
      <c r="AA353" s="61"/>
      <c r="AB353" s="61"/>
      <c r="AC353" s="61"/>
      <c r="AD353" s="61"/>
      <c r="AE353" s="61"/>
      <c r="AF353" s="61"/>
      <c r="AG353" s="61"/>
      <c r="AH353" s="61"/>
      <c r="AI353" s="61"/>
      <c r="AJ353" s="61"/>
      <c r="AK353" s="61"/>
    </row>
    <row r="354" spans="3:37" ht="13.5" customHeight="1">
      <c r="C354" s="10"/>
      <c r="D354" s="12"/>
      <c r="E354" s="11"/>
      <c r="F354" s="12"/>
      <c r="G354" s="12"/>
      <c r="H354" s="12"/>
      <c r="I354" s="12"/>
      <c r="J354" s="572"/>
      <c r="K354" s="572"/>
      <c r="L354" s="572"/>
      <c r="M354" s="572"/>
      <c r="N354" s="6"/>
      <c r="O354" s="61"/>
      <c r="P354" s="61"/>
      <c r="Q354" s="61"/>
      <c r="R354" s="61"/>
      <c r="S354" s="61"/>
      <c r="T354" s="61"/>
      <c r="U354" s="61"/>
      <c r="V354" s="61"/>
      <c r="W354" s="61"/>
      <c r="X354" s="61"/>
      <c r="Y354" s="61"/>
      <c r="Z354" s="61"/>
      <c r="AA354" s="61"/>
      <c r="AB354" s="61"/>
      <c r="AC354" s="61"/>
      <c r="AD354" s="61"/>
      <c r="AE354" s="61"/>
      <c r="AF354" s="61"/>
      <c r="AG354" s="61"/>
      <c r="AH354" s="61"/>
      <c r="AI354" s="61"/>
      <c r="AJ354" s="61"/>
      <c r="AK354" s="61"/>
    </row>
    <row r="355" spans="3:37" ht="13.5" customHeight="1">
      <c r="C355" s="10"/>
      <c r="D355" s="6"/>
      <c r="F355" s="572"/>
      <c r="G355" s="572"/>
      <c r="H355" s="572"/>
      <c r="I355" s="572"/>
      <c r="J355" s="572"/>
      <c r="K355" s="572"/>
      <c r="L355" s="572"/>
      <c r="M355" s="572"/>
      <c r="N355" s="6"/>
      <c r="O355" s="61"/>
      <c r="P355" s="61"/>
      <c r="Q355" s="61"/>
      <c r="R355" s="61"/>
      <c r="S355" s="61"/>
      <c r="T355" s="61"/>
      <c r="U355" s="61"/>
      <c r="V355" s="61"/>
      <c r="W355" s="61"/>
      <c r="X355" s="61"/>
      <c r="Y355" s="61"/>
      <c r="Z355" s="61"/>
      <c r="AA355" s="61"/>
      <c r="AB355" s="61"/>
      <c r="AC355" s="61"/>
      <c r="AD355" s="61"/>
      <c r="AE355" s="61"/>
      <c r="AF355" s="61"/>
      <c r="AG355" s="61"/>
      <c r="AH355" s="61"/>
      <c r="AI355" s="61"/>
      <c r="AJ355" s="61"/>
      <c r="AK355" s="61"/>
    </row>
    <row r="356" spans="3:37" ht="13.5" customHeight="1">
      <c r="C356" s="10"/>
      <c r="D356" s="6"/>
      <c r="F356" s="572"/>
      <c r="G356" s="572"/>
      <c r="H356" s="572"/>
      <c r="I356" s="572"/>
      <c r="J356" s="572"/>
      <c r="K356" s="572"/>
      <c r="L356" s="572"/>
      <c r="M356" s="572"/>
      <c r="N356" s="6"/>
      <c r="O356" s="61"/>
      <c r="P356" s="61"/>
      <c r="Q356" s="61"/>
      <c r="R356" s="61"/>
      <c r="S356" s="61"/>
      <c r="T356" s="61"/>
      <c r="U356" s="61"/>
      <c r="V356" s="61"/>
      <c r="W356" s="61"/>
      <c r="X356" s="61"/>
      <c r="Y356" s="61"/>
      <c r="Z356" s="61"/>
      <c r="AA356" s="61"/>
      <c r="AB356" s="61"/>
      <c r="AC356" s="61"/>
      <c r="AD356" s="61"/>
      <c r="AE356" s="61"/>
      <c r="AF356" s="61"/>
      <c r="AG356" s="61"/>
      <c r="AH356" s="61"/>
      <c r="AI356" s="61"/>
      <c r="AJ356" s="61"/>
      <c r="AK356" s="61"/>
    </row>
    <row r="357" spans="3:37" ht="13.5" customHeight="1">
      <c r="C357" s="10"/>
      <c r="D357" s="6"/>
      <c r="F357" s="572"/>
      <c r="G357" s="572"/>
      <c r="H357" s="572"/>
      <c r="I357" s="572"/>
      <c r="J357" s="572"/>
      <c r="K357" s="572"/>
      <c r="L357" s="572"/>
      <c r="M357" s="572"/>
      <c r="N357" s="6"/>
      <c r="O357" s="61"/>
      <c r="P357" s="61"/>
      <c r="Q357" s="61"/>
      <c r="R357" s="61"/>
      <c r="S357" s="61"/>
      <c r="T357" s="61"/>
      <c r="U357" s="61"/>
      <c r="V357" s="61"/>
      <c r="W357" s="61"/>
      <c r="X357" s="61"/>
      <c r="Y357" s="61"/>
      <c r="Z357" s="61"/>
      <c r="AA357" s="61"/>
      <c r="AB357" s="61"/>
      <c r="AC357" s="61"/>
      <c r="AD357" s="61"/>
      <c r="AE357" s="61"/>
      <c r="AF357" s="61"/>
      <c r="AG357" s="61"/>
      <c r="AH357" s="61"/>
      <c r="AI357" s="61"/>
      <c r="AJ357" s="61"/>
      <c r="AK357" s="61"/>
    </row>
    <row r="358" spans="3:37" ht="13.5" customHeight="1">
      <c r="C358" s="10"/>
      <c r="D358" s="6"/>
      <c r="F358" s="572"/>
      <c r="G358" s="572"/>
      <c r="H358" s="572"/>
      <c r="I358" s="572"/>
      <c r="J358" s="572"/>
      <c r="K358" s="572"/>
      <c r="L358" s="572"/>
      <c r="M358" s="572"/>
      <c r="N358" s="6"/>
      <c r="O358" s="61"/>
      <c r="P358" s="61"/>
      <c r="Q358" s="61"/>
      <c r="R358" s="61"/>
      <c r="S358" s="61"/>
      <c r="T358" s="61"/>
      <c r="U358" s="61"/>
      <c r="V358" s="61"/>
      <c r="W358" s="61"/>
      <c r="X358" s="61"/>
      <c r="Y358" s="61"/>
      <c r="Z358" s="61"/>
      <c r="AA358" s="61"/>
      <c r="AB358" s="61"/>
      <c r="AC358" s="61"/>
      <c r="AD358" s="61"/>
      <c r="AE358" s="61"/>
      <c r="AF358" s="61"/>
      <c r="AG358" s="61"/>
      <c r="AH358" s="61"/>
      <c r="AI358" s="61"/>
      <c r="AJ358" s="61"/>
      <c r="AK358" s="61"/>
    </row>
    <row r="359" spans="3:37" ht="13.5" customHeight="1">
      <c r="C359" s="10"/>
      <c r="D359" s="6"/>
      <c r="F359" s="572"/>
      <c r="G359" s="572"/>
      <c r="H359" s="572"/>
      <c r="I359" s="572"/>
      <c r="J359" s="572"/>
      <c r="K359" s="572"/>
      <c r="L359" s="572"/>
      <c r="M359" s="572"/>
      <c r="N359" s="572"/>
      <c r="O359" s="61"/>
      <c r="P359" s="61"/>
      <c r="Q359" s="61"/>
      <c r="R359" s="61"/>
      <c r="S359" s="61"/>
      <c r="T359" s="61"/>
      <c r="U359" s="61"/>
      <c r="V359" s="61"/>
      <c r="W359" s="61"/>
      <c r="X359" s="61"/>
      <c r="Y359" s="61"/>
      <c r="Z359" s="61"/>
      <c r="AA359" s="61"/>
      <c r="AB359" s="61"/>
      <c r="AC359" s="61"/>
      <c r="AD359" s="61"/>
      <c r="AE359" s="61"/>
      <c r="AF359" s="61"/>
      <c r="AG359" s="61"/>
      <c r="AH359" s="61"/>
      <c r="AI359" s="61"/>
      <c r="AJ359" s="61"/>
      <c r="AK359" s="61"/>
    </row>
    <row r="360" spans="3:37" ht="13.5" customHeight="1">
      <c r="C360" s="10"/>
      <c r="D360" s="6"/>
      <c r="F360" s="572"/>
      <c r="G360" s="572"/>
      <c r="H360" s="572"/>
      <c r="I360" s="572"/>
      <c r="J360" s="572"/>
      <c r="K360" s="572"/>
      <c r="L360" s="572"/>
      <c r="M360" s="572"/>
      <c r="N360" s="572"/>
      <c r="O360" s="61"/>
      <c r="P360" s="61"/>
      <c r="Q360" s="61"/>
      <c r="R360" s="61"/>
      <c r="S360" s="61"/>
      <c r="T360" s="61"/>
      <c r="U360" s="61"/>
      <c r="V360" s="61"/>
      <c r="W360" s="61"/>
      <c r="X360" s="61"/>
      <c r="Y360" s="61"/>
      <c r="Z360" s="61"/>
      <c r="AA360" s="61"/>
      <c r="AB360" s="61"/>
      <c r="AC360" s="61"/>
      <c r="AD360" s="61"/>
      <c r="AE360" s="61"/>
      <c r="AF360" s="61"/>
      <c r="AG360" s="61"/>
      <c r="AH360" s="61"/>
      <c r="AI360" s="61"/>
      <c r="AJ360" s="61"/>
      <c r="AK360" s="61"/>
    </row>
    <row r="361" spans="3:37" ht="13.5" customHeight="1">
      <c r="C361" s="10"/>
      <c r="D361" s="6"/>
      <c r="F361" s="572"/>
      <c r="G361" s="572"/>
      <c r="H361" s="572"/>
      <c r="I361" s="572"/>
      <c r="J361" s="572"/>
      <c r="K361" s="572"/>
      <c r="L361" s="572"/>
      <c r="M361" s="572"/>
      <c r="N361" s="572"/>
      <c r="O361" s="61"/>
      <c r="P361" s="61"/>
      <c r="Q361" s="61"/>
      <c r="R361" s="61"/>
      <c r="S361" s="61"/>
      <c r="T361" s="61"/>
      <c r="U361" s="61"/>
      <c r="V361" s="61"/>
      <c r="W361" s="61"/>
      <c r="X361" s="61"/>
      <c r="Y361" s="61"/>
      <c r="Z361" s="61"/>
      <c r="AA361" s="61"/>
      <c r="AB361" s="61"/>
      <c r="AC361" s="61"/>
      <c r="AD361" s="61"/>
      <c r="AE361" s="61"/>
      <c r="AF361" s="61"/>
      <c r="AG361" s="61"/>
      <c r="AH361" s="61"/>
      <c r="AI361" s="61"/>
      <c r="AJ361" s="61"/>
      <c r="AK361" s="61"/>
    </row>
    <row r="362" spans="3:37" ht="13.5" customHeight="1">
      <c r="C362" s="10"/>
      <c r="D362" s="572"/>
      <c r="F362" s="572"/>
      <c r="G362" s="572"/>
      <c r="H362" s="572"/>
      <c r="I362" s="572"/>
      <c r="J362" s="572"/>
      <c r="K362" s="572"/>
      <c r="L362" s="572"/>
      <c r="M362" s="572"/>
      <c r="N362" s="572"/>
      <c r="O362" s="61"/>
      <c r="P362" s="61"/>
      <c r="Q362" s="61"/>
      <c r="R362" s="61"/>
      <c r="S362" s="61"/>
      <c r="T362" s="61"/>
      <c r="U362" s="61"/>
      <c r="V362" s="61"/>
      <c r="W362" s="61"/>
      <c r="X362" s="61"/>
      <c r="Y362" s="61"/>
      <c r="Z362" s="61"/>
      <c r="AA362" s="61"/>
      <c r="AB362" s="61"/>
      <c r="AC362" s="61"/>
      <c r="AD362" s="61"/>
      <c r="AE362" s="61"/>
      <c r="AF362" s="61"/>
      <c r="AG362" s="61"/>
      <c r="AH362" s="61"/>
      <c r="AI362" s="61"/>
      <c r="AJ362" s="61"/>
      <c r="AK362" s="61"/>
    </row>
    <row r="363" spans="3:37" ht="13.5" customHeight="1">
      <c r="C363" s="10"/>
      <c r="D363" s="12"/>
      <c r="F363" s="572"/>
      <c r="G363" s="572"/>
      <c r="H363" s="572"/>
      <c r="I363" s="572"/>
      <c r="J363" s="572"/>
      <c r="K363" s="572"/>
      <c r="L363" s="572"/>
      <c r="M363" s="572"/>
      <c r="N363" s="572"/>
      <c r="O363" s="61"/>
      <c r="P363" s="61"/>
      <c r="Q363" s="61"/>
      <c r="R363" s="61"/>
      <c r="S363" s="61"/>
      <c r="T363" s="61"/>
      <c r="U363" s="61"/>
      <c r="V363" s="61"/>
      <c r="W363" s="61"/>
      <c r="X363" s="61"/>
      <c r="Y363" s="61"/>
      <c r="Z363" s="61"/>
      <c r="AA363" s="61"/>
      <c r="AB363" s="61"/>
      <c r="AC363" s="61"/>
      <c r="AD363" s="61"/>
      <c r="AE363" s="61"/>
      <c r="AF363" s="61"/>
      <c r="AG363" s="61"/>
      <c r="AH363" s="61"/>
      <c r="AI363" s="61"/>
      <c r="AJ363" s="61"/>
      <c r="AK363" s="61"/>
    </row>
    <row r="364" spans="3:37" ht="13.5" customHeight="1">
      <c r="C364" s="10"/>
      <c r="D364" s="12"/>
      <c r="F364" s="572"/>
      <c r="G364" s="572"/>
      <c r="H364" s="572"/>
      <c r="I364" s="572"/>
      <c r="J364" s="572"/>
      <c r="K364" s="572"/>
      <c r="L364" s="572"/>
      <c r="M364" s="572"/>
      <c r="N364" s="572"/>
      <c r="O364" s="61"/>
      <c r="P364" s="61"/>
      <c r="Q364" s="61"/>
      <c r="R364" s="61"/>
      <c r="S364" s="61"/>
      <c r="T364" s="61"/>
      <c r="U364" s="61"/>
      <c r="V364" s="61"/>
      <c r="W364" s="61"/>
      <c r="X364" s="61"/>
      <c r="Y364" s="61"/>
      <c r="Z364" s="61"/>
      <c r="AA364" s="61"/>
      <c r="AB364" s="61"/>
      <c r="AC364" s="61"/>
      <c r="AD364" s="61"/>
      <c r="AE364" s="61"/>
      <c r="AF364" s="61"/>
      <c r="AG364" s="61"/>
      <c r="AH364" s="61"/>
      <c r="AI364" s="61"/>
      <c r="AJ364" s="61"/>
      <c r="AK364" s="61"/>
    </row>
    <row r="365" spans="3:37" ht="13.5" customHeight="1">
      <c r="C365" s="10"/>
      <c r="D365" s="12"/>
      <c r="F365" s="572"/>
      <c r="G365" s="572"/>
      <c r="H365" s="572"/>
      <c r="I365" s="572"/>
      <c r="J365" s="572"/>
      <c r="K365" s="572"/>
      <c r="L365" s="572"/>
      <c r="M365" s="572"/>
      <c r="N365" s="572"/>
      <c r="O365" s="61"/>
      <c r="P365" s="61"/>
      <c r="Q365" s="61"/>
      <c r="R365" s="61"/>
      <c r="S365" s="61"/>
      <c r="T365" s="61"/>
      <c r="U365" s="61"/>
      <c r="V365" s="61"/>
      <c r="W365" s="61"/>
      <c r="X365" s="61"/>
      <c r="Y365" s="61"/>
      <c r="Z365" s="61"/>
      <c r="AA365" s="61"/>
      <c r="AB365" s="61"/>
      <c r="AC365" s="61"/>
      <c r="AD365" s="61"/>
      <c r="AE365" s="61"/>
      <c r="AF365" s="61"/>
      <c r="AG365" s="61"/>
      <c r="AH365" s="61"/>
      <c r="AI365" s="61"/>
      <c r="AJ365" s="61"/>
      <c r="AK365" s="61"/>
    </row>
    <row r="366" spans="3:37" ht="13.5" customHeight="1">
      <c r="C366" s="10"/>
      <c r="D366" s="12"/>
      <c r="F366" s="572"/>
      <c r="G366" s="572"/>
      <c r="H366" s="572"/>
      <c r="I366" s="572"/>
      <c r="J366" s="572"/>
      <c r="K366" s="572"/>
      <c r="L366" s="572"/>
      <c r="M366" s="572"/>
      <c r="N366" s="572"/>
      <c r="O366" s="61"/>
      <c r="P366" s="61"/>
      <c r="Q366" s="61"/>
      <c r="R366" s="61"/>
      <c r="S366" s="61"/>
      <c r="T366" s="61"/>
      <c r="U366" s="61"/>
      <c r="V366" s="61"/>
      <c r="W366" s="61"/>
      <c r="X366" s="61"/>
      <c r="Y366" s="61"/>
      <c r="Z366" s="61"/>
      <c r="AA366" s="61"/>
      <c r="AB366" s="61"/>
      <c r="AC366" s="61"/>
      <c r="AD366" s="61"/>
      <c r="AE366" s="61"/>
      <c r="AF366" s="61"/>
      <c r="AG366" s="61"/>
      <c r="AH366" s="61"/>
      <c r="AI366" s="61"/>
      <c r="AJ366" s="61"/>
      <c r="AK366" s="61"/>
    </row>
    <row r="367" spans="3:37" ht="13.5" customHeight="1">
      <c r="C367" s="10"/>
      <c r="D367" s="12"/>
      <c r="F367" s="572"/>
      <c r="G367" s="572"/>
      <c r="H367" s="572"/>
      <c r="I367" s="572"/>
      <c r="J367" s="572"/>
      <c r="K367" s="572"/>
      <c r="L367" s="572"/>
      <c r="M367" s="572"/>
      <c r="N367" s="572"/>
      <c r="O367" s="61"/>
      <c r="P367" s="61"/>
      <c r="Q367" s="61"/>
      <c r="R367" s="61"/>
      <c r="S367" s="61"/>
      <c r="T367" s="61"/>
      <c r="U367" s="61"/>
      <c r="V367" s="61"/>
      <c r="W367" s="61"/>
      <c r="X367" s="61"/>
      <c r="Y367" s="61"/>
      <c r="Z367" s="61"/>
      <c r="AA367" s="61"/>
      <c r="AB367" s="61"/>
      <c r="AC367" s="61"/>
      <c r="AD367" s="61"/>
      <c r="AE367" s="61"/>
      <c r="AF367" s="61"/>
      <c r="AG367" s="61"/>
      <c r="AH367" s="61"/>
      <c r="AI367" s="61"/>
      <c r="AJ367" s="61"/>
      <c r="AK367" s="61"/>
    </row>
    <row r="368" spans="3:37" ht="13.5" customHeight="1">
      <c r="C368" s="10"/>
      <c r="D368" s="12"/>
      <c r="F368" s="572"/>
      <c r="G368" s="572"/>
      <c r="H368" s="572"/>
      <c r="I368" s="572"/>
      <c r="J368" s="572"/>
      <c r="K368" s="572"/>
      <c r="L368" s="572"/>
      <c r="M368" s="572"/>
      <c r="N368" s="572"/>
      <c r="O368" s="61"/>
      <c r="P368" s="61"/>
      <c r="Q368" s="61"/>
      <c r="R368" s="61"/>
      <c r="S368" s="61"/>
      <c r="T368" s="61"/>
      <c r="U368" s="61"/>
      <c r="V368" s="61"/>
      <c r="W368" s="61"/>
      <c r="X368" s="61"/>
      <c r="Y368" s="61"/>
      <c r="Z368" s="61"/>
      <c r="AA368" s="61"/>
      <c r="AB368" s="61"/>
      <c r="AC368" s="61"/>
      <c r="AD368" s="61"/>
      <c r="AE368" s="61"/>
      <c r="AF368" s="61"/>
      <c r="AG368" s="61"/>
      <c r="AH368" s="61"/>
      <c r="AI368" s="61"/>
      <c r="AJ368" s="61"/>
      <c r="AK368" s="61"/>
    </row>
    <row r="369" spans="3:37" ht="13.5" customHeight="1">
      <c r="C369" s="10"/>
      <c r="D369" s="12"/>
      <c r="F369" s="572"/>
      <c r="G369" s="572"/>
      <c r="H369" s="572"/>
      <c r="I369" s="572"/>
      <c r="J369" s="572"/>
      <c r="K369" s="572"/>
      <c r="L369" s="572"/>
      <c r="M369" s="572"/>
      <c r="N369" s="572"/>
      <c r="O369" s="61"/>
      <c r="P369" s="61"/>
      <c r="Q369" s="61"/>
      <c r="R369" s="61"/>
      <c r="S369" s="61"/>
      <c r="T369" s="61"/>
      <c r="U369" s="61"/>
      <c r="V369" s="61"/>
      <c r="W369" s="61"/>
      <c r="X369" s="61"/>
      <c r="Y369" s="61"/>
      <c r="Z369" s="61"/>
      <c r="AA369" s="61"/>
      <c r="AB369" s="61"/>
      <c r="AC369" s="61"/>
      <c r="AD369" s="61"/>
      <c r="AE369" s="61"/>
      <c r="AF369" s="61"/>
      <c r="AG369" s="61"/>
      <c r="AH369" s="61"/>
      <c r="AI369" s="61"/>
      <c r="AJ369" s="61"/>
      <c r="AK369" s="61"/>
    </row>
    <row r="370" spans="3:37" ht="13.5" customHeight="1">
      <c r="C370" s="10"/>
      <c r="D370" s="12"/>
      <c r="F370" s="572"/>
      <c r="G370" s="572"/>
      <c r="H370" s="572"/>
      <c r="I370" s="572"/>
      <c r="J370" s="572"/>
      <c r="K370" s="572"/>
      <c r="L370" s="572"/>
      <c r="M370" s="572"/>
      <c r="N370" s="572"/>
      <c r="O370" s="61"/>
      <c r="P370" s="61"/>
      <c r="Q370" s="61"/>
      <c r="R370" s="61"/>
      <c r="S370" s="61"/>
      <c r="T370" s="61"/>
      <c r="U370" s="61"/>
      <c r="V370" s="61"/>
      <c r="W370" s="61"/>
      <c r="X370" s="61"/>
      <c r="Y370" s="61"/>
      <c r="Z370" s="61"/>
      <c r="AA370" s="61"/>
      <c r="AB370" s="61"/>
      <c r="AC370" s="61"/>
      <c r="AD370" s="61"/>
      <c r="AE370" s="61"/>
      <c r="AF370" s="61"/>
      <c r="AG370" s="61"/>
      <c r="AH370" s="61"/>
      <c r="AI370" s="61"/>
      <c r="AJ370" s="61"/>
      <c r="AK370" s="61"/>
    </row>
    <row r="371" spans="3:37" ht="13.5" customHeight="1">
      <c r="C371" s="10"/>
      <c r="D371" s="12"/>
      <c r="F371" s="572"/>
      <c r="G371" s="572"/>
      <c r="H371" s="572"/>
      <c r="I371" s="572"/>
      <c r="J371" s="572"/>
      <c r="K371" s="572"/>
      <c r="L371" s="572"/>
      <c r="M371" s="572"/>
      <c r="N371" s="572"/>
      <c r="O371" s="61"/>
      <c r="P371" s="61"/>
      <c r="Q371" s="61"/>
      <c r="R371" s="61"/>
      <c r="S371" s="61"/>
      <c r="T371" s="61"/>
      <c r="U371" s="61"/>
      <c r="V371" s="61"/>
      <c r="W371" s="61"/>
      <c r="X371" s="61"/>
      <c r="Y371" s="61"/>
      <c r="Z371" s="61"/>
      <c r="AA371" s="61"/>
      <c r="AB371" s="61"/>
      <c r="AC371" s="61"/>
      <c r="AD371" s="61"/>
      <c r="AE371" s="61"/>
      <c r="AF371" s="61"/>
      <c r="AG371" s="61"/>
      <c r="AH371" s="61"/>
      <c r="AI371" s="61"/>
      <c r="AJ371" s="61"/>
      <c r="AK371" s="61"/>
    </row>
    <row r="372" spans="3:37" ht="13.5" customHeight="1">
      <c r="C372" s="10"/>
      <c r="D372" s="12"/>
      <c r="F372" s="572"/>
      <c r="G372" s="572"/>
      <c r="H372" s="572"/>
      <c r="I372" s="572"/>
      <c r="J372" s="12"/>
      <c r="K372" s="12"/>
      <c r="L372" s="12"/>
      <c r="M372" s="12"/>
      <c r="N372" s="12"/>
      <c r="O372" s="61"/>
      <c r="P372" s="61"/>
      <c r="Q372" s="61"/>
      <c r="R372" s="61"/>
      <c r="S372" s="61"/>
      <c r="T372" s="61"/>
      <c r="U372" s="61"/>
      <c r="V372" s="61"/>
      <c r="W372" s="61"/>
      <c r="X372" s="61"/>
      <c r="Y372" s="61"/>
      <c r="Z372" s="61"/>
      <c r="AA372" s="61"/>
      <c r="AB372" s="61"/>
      <c r="AC372" s="61"/>
      <c r="AD372" s="61"/>
      <c r="AE372" s="61"/>
      <c r="AF372" s="61"/>
      <c r="AG372" s="61"/>
      <c r="AH372" s="61"/>
      <c r="AI372" s="61"/>
      <c r="AJ372" s="61"/>
      <c r="AK372" s="61"/>
    </row>
    <row r="373" spans="3:37" ht="13.5" customHeight="1">
      <c r="C373" s="10"/>
      <c r="D373" s="572"/>
      <c r="F373" s="572"/>
      <c r="G373" s="572"/>
      <c r="H373" s="572"/>
      <c r="I373" s="572"/>
      <c r="J373" s="572"/>
      <c r="K373" s="572"/>
      <c r="L373" s="572"/>
      <c r="M373" s="572"/>
      <c r="N373" s="572"/>
      <c r="O373" s="61"/>
      <c r="P373" s="61"/>
      <c r="Q373" s="61"/>
      <c r="R373" s="61"/>
      <c r="S373" s="61"/>
      <c r="T373" s="61"/>
      <c r="U373" s="61"/>
      <c r="V373" s="61"/>
      <c r="W373" s="61"/>
      <c r="X373" s="61"/>
      <c r="Y373" s="61"/>
      <c r="Z373" s="61"/>
      <c r="AA373" s="61"/>
      <c r="AB373" s="61"/>
      <c r="AC373" s="61"/>
      <c r="AD373" s="61"/>
      <c r="AE373" s="61"/>
      <c r="AF373" s="61"/>
      <c r="AG373" s="61"/>
      <c r="AH373" s="61"/>
      <c r="AI373" s="61"/>
      <c r="AJ373" s="61"/>
      <c r="AK373" s="61"/>
    </row>
    <row r="374" spans="3:37" ht="13.5" customHeight="1">
      <c r="C374" s="10"/>
      <c r="D374" s="572"/>
      <c r="F374" s="572"/>
      <c r="G374" s="572"/>
      <c r="H374" s="572"/>
      <c r="I374" s="572"/>
      <c r="J374" s="572"/>
      <c r="K374" s="572"/>
      <c r="L374" s="572"/>
      <c r="M374" s="572"/>
      <c r="N374" s="572"/>
      <c r="O374" s="61"/>
      <c r="P374" s="61"/>
      <c r="Q374" s="61"/>
      <c r="R374" s="61"/>
      <c r="S374" s="61"/>
      <c r="T374" s="61"/>
      <c r="U374" s="61"/>
      <c r="V374" s="61"/>
      <c r="W374" s="61"/>
      <c r="X374" s="61"/>
      <c r="Y374" s="61"/>
      <c r="Z374" s="61"/>
      <c r="AA374" s="61"/>
      <c r="AB374" s="61"/>
      <c r="AC374" s="61"/>
      <c r="AD374" s="61"/>
      <c r="AE374" s="61"/>
      <c r="AF374" s="61"/>
      <c r="AG374" s="61"/>
      <c r="AH374" s="61"/>
      <c r="AI374" s="61"/>
      <c r="AJ374" s="61"/>
      <c r="AK374" s="61"/>
    </row>
    <row r="375" spans="3:37" ht="13.5" customHeight="1">
      <c r="C375" s="10"/>
      <c r="D375" s="12"/>
      <c r="E375" s="11"/>
      <c r="F375" s="12"/>
      <c r="G375" s="12"/>
      <c r="H375" s="12"/>
      <c r="I375" s="12"/>
      <c r="J375" s="572"/>
      <c r="K375" s="572"/>
      <c r="L375" s="572"/>
      <c r="M375" s="572"/>
      <c r="N375" s="572"/>
      <c r="O375" s="61"/>
      <c r="P375" s="61"/>
      <c r="Q375" s="61"/>
      <c r="R375" s="61"/>
      <c r="S375" s="61"/>
      <c r="T375" s="61"/>
      <c r="U375" s="61"/>
      <c r="V375" s="61"/>
      <c r="W375" s="61"/>
      <c r="X375" s="61"/>
      <c r="Y375" s="61"/>
      <c r="Z375" s="61"/>
      <c r="AA375" s="61"/>
      <c r="AB375" s="61"/>
      <c r="AC375" s="61"/>
      <c r="AD375" s="61"/>
      <c r="AE375" s="61"/>
      <c r="AF375" s="61"/>
      <c r="AG375" s="61"/>
      <c r="AH375" s="61"/>
      <c r="AI375" s="61"/>
      <c r="AJ375" s="61"/>
      <c r="AK375" s="61"/>
    </row>
    <row r="376" spans="3:37" ht="13.5" customHeight="1">
      <c r="C376" s="10"/>
      <c r="D376" s="572"/>
      <c r="F376" s="572"/>
      <c r="G376" s="572"/>
      <c r="H376" s="572"/>
      <c r="I376" s="572"/>
      <c r="J376" s="572"/>
      <c r="K376" s="572"/>
      <c r="L376" s="572"/>
      <c r="M376" s="572"/>
      <c r="N376" s="572"/>
      <c r="O376" s="61"/>
      <c r="P376" s="61"/>
      <c r="Q376" s="61"/>
      <c r="R376" s="61"/>
      <c r="S376" s="61"/>
      <c r="T376" s="61"/>
      <c r="U376" s="61"/>
      <c r="V376" s="61"/>
      <c r="W376" s="61"/>
      <c r="X376" s="61"/>
      <c r="Y376" s="61"/>
      <c r="Z376" s="61"/>
      <c r="AA376" s="61"/>
      <c r="AB376" s="61"/>
      <c r="AC376" s="61"/>
      <c r="AD376" s="61"/>
      <c r="AE376" s="61"/>
      <c r="AF376" s="61"/>
      <c r="AG376" s="61"/>
      <c r="AH376" s="61"/>
      <c r="AI376" s="61"/>
      <c r="AJ376" s="61"/>
      <c r="AK376" s="61"/>
    </row>
    <row r="377" spans="3:37" ht="13.5" customHeight="1">
      <c r="C377" s="10"/>
      <c r="D377" s="572"/>
      <c r="F377" s="572"/>
      <c r="G377" s="572"/>
      <c r="H377" s="572"/>
      <c r="I377" s="572"/>
      <c r="J377" s="572"/>
      <c r="K377" s="572"/>
      <c r="L377" s="572"/>
      <c r="M377" s="572"/>
      <c r="N377" s="572"/>
      <c r="O377" s="61"/>
      <c r="P377" s="61"/>
      <c r="Q377" s="61"/>
      <c r="R377" s="61"/>
      <c r="S377" s="61"/>
      <c r="T377" s="61"/>
      <c r="U377" s="61"/>
      <c r="V377" s="61"/>
      <c r="W377" s="61"/>
      <c r="X377" s="61"/>
      <c r="Y377" s="61"/>
      <c r="Z377" s="61"/>
      <c r="AA377" s="61"/>
      <c r="AB377" s="61"/>
      <c r="AC377" s="61"/>
      <c r="AD377" s="61"/>
      <c r="AE377" s="61"/>
      <c r="AF377" s="61"/>
      <c r="AG377" s="61"/>
      <c r="AH377" s="61"/>
      <c r="AI377" s="61"/>
      <c r="AJ377" s="61"/>
      <c r="AK377" s="61"/>
    </row>
    <row r="378" spans="3:37" ht="13.5" customHeight="1">
      <c r="C378" s="10"/>
      <c r="D378" s="572"/>
      <c r="F378" s="572"/>
      <c r="G378" s="572"/>
      <c r="H378" s="572"/>
      <c r="I378" s="572"/>
      <c r="J378" s="572"/>
      <c r="K378" s="572"/>
      <c r="L378" s="572"/>
      <c r="M378" s="572"/>
      <c r="N378" s="572"/>
      <c r="O378" s="61"/>
      <c r="P378" s="61"/>
      <c r="Q378" s="61"/>
      <c r="R378" s="61"/>
      <c r="S378" s="61"/>
      <c r="T378" s="61"/>
      <c r="U378" s="61"/>
      <c r="V378" s="61"/>
      <c r="W378" s="61"/>
      <c r="X378" s="61"/>
      <c r="Y378" s="61"/>
      <c r="Z378" s="61"/>
      <c r="AA378" s="61"/>
      <c r="AB378" s="61"/>
      <c r="AC378" s="61"/>
      <c r="AD378" s="61"/>
      <c r="AE378" s="61"/>
      <c r="AF378" s="61"/>
      <c r="AG378" s="61"/>
      <c r="AH378" s="61"/>
      <c r="AI378" s="61"/>
      <c r="AJ378" s="61"/>
      <c r="AK378" s="61"/>
    </row>
    <row r="379" spans="3:37" ht="13.5" customHeight="1">
      <c r="C379" s="10"/>
      <c r="D379" s="572"/>
      <c r="F379" s="572"/>
      <c r="G379" s="572"/>
      <c r="H379" s="572"/>
      <c r="I379" s="572"/>
      <c r="J379" s="12"/>
      <c r="K379" s="12"/>
      <c r="L379" s="12"/>
      <c r="M379" s="12"/>
      <c r="N379" s="12"/>
      <c r="O379" s="61"/>
      <c r="P379" s="61"/>
      <c r="Q379" s="61"/>
      <c r="R379" s="61"/>
      <c r="S379" s="61"/>
      <c r="T379" s="61"/>
      <c r="U379" s="61"/>
      <c r="V379" s="61"/>
      <c r="W379" s="61"/>
      <c r="X379" s="61"/>
      <c r="Y379" s="61"/>
      <c r="Z379" s="61"/>
      <c r="AA379" s="61"/>
      <c r="AB379" s="61"/>
      <c r="AC379" s="61"/>
      <c r="AD379" s="61"/>
      <c r="AE379" s="61"/>
      <c r="AF379" s="61"/>
      <c r="AG379" s="61"/>
      <c r="AH379" s="61"/>
      <c r="AI379" s="61"/>
      <c r="AJ379" s="61"/>
      <c r="AK379" s="61"/>
    </row>
    <row r="380" spans="3:37" ht="13.5" customHeight="1">
      <c r="C380" s="10"/>
      <c r="D380" s="6"/>
      <c r="F380" s="572"/>
      <c r="G380" s="572"/>
      <c r="H380" s="572"/>
      <c r="I380" s="572"/>
      <c r="J380" s="572"/>
      <c r="K380" s="572"/>
      <c r="L380" s="572"/>
      <c r="M380" s="572"/>
      <c r="N380" s="572"/>
      <c r="O380" s="61"/>
      <c r="P380" s="61"/>
      <c r="Q380" s="61"/>
      <c r="R380" s="61"/>
      <c r="S380" s="61"/>
      <c r="T380" s="61"/>
      <c r="U380" s="61"/>
      <c r="V380" s="61"/>
      <c r="W380" s="61"/>
      <c r="X380" s="61"/>
      <c r="Y380" s="61"/>
      <c r="Z380" s="61"/>
      <c r="AA380" s="61"/>
      <c r="AB380" s="61"/>
      <c r="AC380" s="61"/>
      <c r="AD380" s="61"/>
      <c r="AE380" s="61"/>
      <c r="AF380" s="61"/>
      <c r="AG380" s="61"/>
      <c r="AH380" s="61"/>
      <c r="AI380" s="61"/>
      <c r="AJ380" s="61"/>
      <c r="AK380" s="61"/>
    </row>
    <row r="381" spans="3:37" ht="13.5" customHeight="1">
      <c r="C381" s="10"/>
      <c r="D381" s="572"/>
      <c r="F381" s="572"/>
      <c r="G381" s="572"/>
      <c r="H381" s="572"/>
      <c r="I381" s="572"/>
      <c r="J381" s="572"/>
      <c r="K381" s="572"/>
      <c r="L381" s="572"/>
      <c r="M381" s="572"/>
      <c r="N381" s="572"/>
      <c r="O381" s="61"/>
      <c r="P381" s="61"/>
      <c r="Q381" s="61"/>
      <c r="R381" s="61"/>
      <c r="S381" s="61"/>
      <c r="T381" s="61"/>
      <c r="U381" s="61"/>
      <c r="V381" s="61"/>
      <c r="W381" s="61"/>
      <c r="X381" s="61"/>
      <c r="Y381" s="61"/>
      <c r="Z381" s="61"/>
      <c r="AA381" s="61"/>
      <c r="AB381" s="61"/>
      <c r="AC381" s="61"/>
      <c r="AD381" s="61"/>
      <c r="AE381" s="61"/>
      <c r="AF381" s="61"/>
      <c r="AG381" s="61"/>
      <c r="AH381" s="61"/>
      <c r="AI381" s="61"/>
      <c r="AJ381" s="61"/>
      <c r="AK381" s="61"/>
    </row>
    <row r="382" spans="3:37" ht="13.5" customHeight="1">
      <c r="C382" s="10"/>
      <c r="D382" s="12"/>
      <c r="E382" s="11"/>
      <c r="F382" s="12"/>
      <c r="G382" s="12"/>
      <c r="H382" s="12"/>
      <c r="I382" s="12"/>
      <c r="J382" s="572"/>
      <c r="K382" s="572"/>
      <c r="L382" s="572"/>
      <c r="M382" s="572"/>
      <c r="N382" s="572"/>
      <c r="O382" s="61"/>
      <c r="P382" s="61"/>
      <c r="Q382" s="61"/>
      <c r="R382" s="61"/>
      <c r="S382" s="61"/>
      <c r="T382" s="61"/>
      <c r="U382" s="61"/>
      <c r="V382" s="61"/>
      <c r="W382" s="61"/>
      <c r="X382" s="61"/>
      <c r="Y382" s="61"/>
      <c r="Z382" s="61"/>
      <c r="AA382" s="61"/>
      <c r="AB382" s="61"/>
      <c r="AC382" s="61"/>
      <c r="AD382" s="61"/>
      <c r="AE382" s="61"/>
      <c r="AF382" s="61"/>
      <c r="AG382" s="61"/>
      <c r="AH382" s="61"/>
      <c r="AI382" s="61"/>
      <c r="AJ382" s="61"/>
      <c r="AK382" s="61"/>
    </row>
    <row r="383" spans="3:37" ht="13.5" customHeight="1">
      <c r="C383" s="10"/>
      <c r="D383" s="6"/>
      <c r="F383" s="572"/>
      <c r="G383" s="572"/>
      <c r="H383" s="572"/>
      <c r="I383" s="572"/>
      <c r="J383" s="572"/>
      <c r="K383" s="572"/>
      <c r="L383" s="572"/>
      <c r="M383" s="572"/>
      <c r="N383" s="572"/>
      <c r="O383" s="61"/>
      <c r="P383" s="61"/>
      <c r="Q383" s="61"/>
      <c r="R383" s="61"/>
      <c r="S383" s="61"/>
      <c r="T383" s="61"/>
      <c r="U383" s="61"/>
      <c r="V383" s="61"/>
      <c r="W383" s="61"/>
      <c r="X383" s="61"/>
      <c r="Y383" s="61"/>
      <c r="Z383" s="61"/>
      <c r="AA383" s="61"/>
      <c r="AB383" s="61"/>
      <c r="AC383" s="61"/>
      <c r="AD383" s="61"/>
      <c r="AE383" s="61"/>
      <c r="AF383" s="61"/>
      <c r="AG383" s="61"/>
      <c r="AH383" s="61"/>
      <c r="AI383" s="61"/>
      <c r="AJ383" s="61"/>
      <c r="AK383" s="61"/>
    </row>
    <row r="384" spans="3:37" ht="13.5" customHeight="1">
      <c r="C384" s="10"/>
      <c r="D384" s="6"/>
      <c r="F384" s="572"/>
      <c r="G384" s="572"/>
      <c r="H384" s="572"/>
      <c r="I384" s="5"/>
      <c r="J384" s="572"/>
      <c r="K384" s="572"/>
      <c r="L384" s="5"/>
      <c r="M384" s="5"/>
      <c r="N384" s="572"/>
      <c r="O384" s="61"/>
      <c r="P384" s="61"/>
      <c r="Q384" s="61"/>
      <c r="R384" s="61"/>
      <c r="S384" s="61"/>
      <c r="T384" s="61"/>
      <c r="U384" s="61"/>
      <c r="V384" s="61"/>
      <c r="W384" s="61"/>
      <c r="X384" s="61"/>
      <c r="Y384" s="61"/>
      <c r="Z384" s="61"/>
      <c r="AA384" s="61"/>
      <c r="AB384" s="61"/>
      <c r="AC384" s="61"/>
      <c r="AD384" s="61"/>
      <c r="AE384" s="61"/>
      <c r="AF384" s="61"/>
      <c r="AG384" s="61"/>
      <c r="AH384" s="61"/>
      <c r="AI384" s="61"/>
      <c r="AJ384" s="61"/>
      <c r="AK384" s="61"/>
    </row>
    <row r="385" spans="3:37" ht="13.5" customHeight="1">
      <c r="C385" s="10"/>
      <c r="D385" s="572"/>
      <c r="F385" s="572"/>
      <c r="G385" s="572"/>
      <c r="H385" s="572"/>
      <c r="I385" s="572"/>
      <c r="J385" s="572"/>
      <c r="K385" s="572"/>
      <c r="L385" s="5"/>
      <c r="M385" s="5"/>
      <c r="N385" s="572"/>
      <c r="O385" s="61"/>
      <c r="P385" s="61"/>
      <c r="Q385" s="61"/>
      <c r="R385" s="61"/>
      <c r="S385" s="61"/>
      <c r="T385" s="61"/>
      <c r="U385" s="61"/>
      <c r="V385" s="61"/>
      <c r="W385" s="61"/>
      <c r="X385" s="61"/>
      <c r="Y385" s="61"/>
      <c r="Z385" s="61"/>
      <c r="AA385" s="61"/>
      <c r="AB385" s="61"/>
      <c r="AC385" s="61"/>
      <c r="AD385" s="61"/>
      <c r="AE385" s="61"/>
      <c r="AF385" s="61"/>
      <c r="AG385" s="61"/>
      <c r="AH385" s="61"/>
      <c r="AI385" s="61"/>
      <c r="AJ385" s="61"/>
      <c r="AK385" s="61"/>
    </row>
    <row r="386" spans="3:37" ht="13.5" customHeight="1">
      <c r="C386" s="10"/>
      <c r="D386" s="572"/>
      <c r="F386" s="572"/>
      <c r="G386" s="572"/>
      <c r="H386" s="572"/>
      <c r="I386" s="572"/>
      <c r="J386" s="572"/>
      <c r="K386" s="572"/>
      <c r="L386" s="5"/>
      <c r="M386" s="5"/>
      <c r="N386" s="572"/>
      <c r="O386" s="61"/>
      <c r="P386" s="61"/>
      <c r="Q386" s="61"/>
      <c r="R386" s="61"/>
      <c r="S386" s="61"/>
      <c r="T386" s="61"/>
      <c r="U386" s="61"/>
      <c r="V386" s="61"/>
      <c r="W386" s="61"/>
      <c r="X386" s="61"/>
      <c r="Y386" s="61"/>
      <c r="Z386" s="61"/>
      <c r="AA386" s="61"/>
      <c r="AB386" s="61"/>
      <c r="AC386" s="61"/>
      <c r="AD386" s="61"/>
      <c r="AE386" s="61"/>
      <c r="AF386" s="61"/>
      <c r="AG386" s="61"/>
      <c r="AH386" s="61"/>
      <c r="AI386" s="61"/>
      <c r="AJ386" s="61"/>
      <c r="AK386" s="61"/>
    </row>
    <row r="387" spans="3:37" ht="13.5" customHeight="1">
      <c r="C387" s="10"/>
      <c r="D387" s="6"/>
      <c r="F387" s="572"/>
      <c r="G387" s="572"/>
      <c r="H387" s="572"/>
      <c r="I387" s="572"/>
      <c r="J387" s="572"/>
      <c r="K387" s="572"/>
      <c r="L387" s="572"/>
      <c r="M387" s="572"/>
      <c r="N387" s="572"/>
      <c r="O387" s="61"/>
      <c r="P387" s="61"/>
      <c r="Q387" s="61"/>
      <c r="R387" s="61"/>
      <c r="S387" s="61"/>
      <c r="T387" s="61"/>
      <c r="U387" s="61"/>
      <c r="V387" s="61"/>
      <c r="W387" s="61"/>
      <c r="X387" s="61"/>
      <c r="Y387" s="61"/>
      <c r="Z387" s="61"/>
      <c r="AA387" s="61"/>
      <c r="AB387" s="61"/>
      <c r="AC387" s="61"/>
      <c r="AD387" s="61"/>
      <c r="AE387" s="61"/>
      <c r="AF387" s="61"/>
      <c r="AG387" s="61"/>
      <c r="AH387" s="61"/>
      <c r="AI387" s="61"/>
      <c r="AJ387" s="61"/>
      <c r="AK387" s="61"/>
    </row>
    <row r="388" spans="3:37" ht="13.5" customHeight="1">
      <c r="C388" s="10"/>
      <c r="D388" s="6"/>
      <c r="F388" s="572"/>
      <c r="G388" s="572"/>
      <c r="H388" s="572"/>
      <c r="I388" s="572"/>
      <c r="J388" s="572"/>
      <c r="K388" s="572"/>
      <c r="L388" s="572"/>
      <c r="M388" s="572"/>
      <c r="N388" s="572"/>
      <c r="O388" s="61"/>
      <c r="P388" s="61"/>
      <c r="Q388" s="61"/>
      <c r="R388" s="61"/>
      <c r="S388" s="61"/>
      <c r="T388" s="61"/>
      <c r="U388" s="61"/>
      <c r="V388" s="61"/>
      <c r="W388" s="61"/>
      <c r="X388" s="61"/>
      <c r="Y388" s="61"/>
      <c r="Z388" s="61"/>
      <c r="AA388" s="61"/>
      <c r="AB388" s="61"/>
      <c r="AC388" s="61"/>
      <c r="AD388" s="61"/>
      <c r="AE388" s="61"/>
      <c r="AF388" s="61"/>
      <c r="AG388" s="61"/>
      <c r="AH388" s="61"/>
      <c r="AI388" s="61"/>
      <c r="AJ388" s="61"/>
      <c r="AK388" s="61"/>
    </row>
    <row r="389" spans="3:37" ht="13.5" customHeight="1">
      <c r="C389" s="10"/>
      <c r="D389" s="6"/>
      <c r="F389" s="572"/>
      <c r="G389" s="572"/>
      <c r="H389" s="572"/>
      <c r="I389" s="572"/>
      <c r="J389" s="12"/>
      <c r="K389" s="12"/>
      <c r="L389" s="12"/>
      <c r="M389" s="12"/>
      <c r="N389" s="12"/>
      <c r="O389" s="61"/>
      <c r="P389" s="61"/>
      <c r="Q389" s="61"/>
      <c r="R389" s="61"/>
      <c r="S389" s="61"/>
      <c r="T389" s="61"/>
      <c r="U389" s="61"/>
      <c r="V389" s="61"/>
      <c r="W389" s="61"/>
      <c r="X389" s="61"/>
      <c r="Y389" s="61"/>
      <c r="Z389" s="61"/>
      <c r="AA389" s="61"/>
      <c r="AB389" s="61"/>
      <c r="AC389" s="61"/>
      <c r="AD389" s="61"/>
      <c r="AE389" s="61"/>
      <c r="AF389" s="61"/>
      <c r="AG389" s="61"/>
      <c r="AH389" s="61"/>
      <c r="AI389" s="61"/>
      <c r="AJ389" s="61"/>
      <c r="AK389" s="61"/>
    </row>
    <row r="390" spans="3:37" ht="13.5" customHeight="1">
      <c r="C390" s="10"/>
      <c r="D390" s="6"/>
      <c r="F390" s="572"/>
      <c r="G390" s="572"/>
      <c r="H390" s="572"/>
      <c r="I390" s="572"/>
      <c r="J390" s="572"/>
      <c r="K390" s="572"/>
      <c r="L390" s="572"/>
      <c r="M390" s="572"/>
      <c r="N390" s="6"/>
      <c r="O390" s="61"/>
      <c r="P390" s="61"/>
      <c r="Q390" s="61"/>
      <c r="R390" s="61"/>
      <c r="S390" s="61"/>
      <c r="T390" s="61"/>
      <c r="U390" s="61"/>
      <c r="V390" s="61"/>
      <c r="W390" s="61"/>
      <c r="X390" s="61"/>
      <c r="Y390" s="61"/>
      <c r="Z390" s="61"/>
      <c r="AA390" s="61"/>
      <c r="AB390" s="61"/>
      <c r="AC390" s="61"/>
      <c r="AD390" s="61"/>
      <c r="AE390" s="61"/>
      <c r="AF390" s="61"/>
      <c r="AG390" s="61"/>
      <c r="AH390" s="61"/>
      <c r="AI390" s="61"/>
      <c r="AJ390" s="61"/>
      <c r="AK390" s="61"/>
    </row>
    <row r="391" spans="3:37" ht="13.5" customHeight="1">
      <c r="C391" s="10"/>
      <c r="D391" s="572"/>
      <c r="F391" s="572"/>
      <c r="G391" s="572"/>
      <c r="H391" s="572"/>
      <c r="I391" s="572"/>
      <c r="J391" s="572"/>
      <c r="K391" s="572"/>
      <c r="L391" s="572"/>
      <c r="M391" s="572"/>
      <c r="N391" s="6"/>
      <c r="O391" s="61"/>
      <c r="P391" s="61"/>
      <c r="Q391" s="61"/>
      <c r="R391" s="61"/>
      <c r="S391" s="61"/>
      <c r="T391" s="61"/>
      <c r="U391" s="61"/>
      <c r="V391" s="61"/>
      <c r="W391" s="61"/>
      <c r="X391" s="61"/>
      <c r="Y391" s="61"/>
      <c r="Z391" s="61"/>
      <c r="AA391" s="61"/>
      <c r="AB391" s="61"/>
      <c r="AC391" s="61"/>
      <c r="AD391" s="61"/>
      <c r="AE391" s="61"/>
      <c r="AF391" s="61"/>
      <c r="AG391" s="61"/>
      <c r="AH391" s="61"/>
      <c r="AI391" s="61"/>
      <c r="AJ391" s="61"/>
      <c r="AK391" s="61"/>
    </row>
    <row r="392" spans="3:37" ht="13.5" customHeight="1">
      <c r="C392" s="10"/>
      <c r="D392" s="12"/>
      <c r="E392" s="11"/>
      <c r="F392" s="12"/>
      <c r="G392" s="12"/>
      <c r="H392" s="12"/>
      <c r="I392" s="12"/>
      <c r="J392" s="572"/>
      <c r="K392" s="572"/>
      <c r="L392" s="572"/>
      <c r="M392" s="572"/>
      <c r="N392" s="6"/>
      <c r="O392" s="61"/>
      <c r="P392" s="61"/>
      <c r="Q392" s="61"/>
      <c r="R392" s="61"/>
      <c r="S392" s="61"/>
      <c r="T392" s="61"/>
      <c r="U392" s="61"/>
      <c r="V392" s="61"/>
      <c r="W392" s="61"/>
      <c r="X392" s="61"/>
      <c r="Y392" s="61"/>
      <c r="Z392" s="61"/>
      <c r="AA392" s="61"/>
      <c r="AB392" s="61"/>
      <c r="AC392" s="61"/>
      <c r="AD392" s="61"/>
      <c r="AE392" s="61"/>
      <c r="AF392" s="61"/>
      <c r="AG392" s="61"/>
      <c r="AH392" s="61"/>
      <c r="AI392" s="61"/>
      <c r="AJ392" s="61"/>
      <c r="AK392" s="61"/>
    </row>
    <row r="393" spans="3:37" ht="13.5" customHeight="1">
      <c r="C393" s="10"/>
      <c r="D393" s="6"/>
      <c r="F393" s="572"/>
      <c r="G393" s="572"/>
      <c r="H393" s="572"/>
      <c r="I393" s="572"/>
      <c r="J393" s="572"/>
      <c r="K393" s="572"/>
      <c r="L393" s="572"/>
      <c r="M393" s="572"/>
      <c r="N393" s="6"/>
      <c r="O393" s="61"/>
      <c r="P393" s="61"/>
      <c r="Q393" s="61"/>
      <c r="R393" s="61"/>
      <c r="S393" s="61"/>
      <c r="T393" s="61"/>
      <c r="U393" s="61"/>
      <c r="V393" s="61"/>
      <c r="W393" s="61"/>
      <c r="X393" s="61"/>
      <c r="Y393" s="61"/>
      <c r="Z393" s="61"/>
      <c r="AA393" s="61"/>
      <c r="AB393" s="61"/>
      <c r="AC393" s="61"/>
      <c r="AD393" s="61"/>
      <c r="AE393" s="61"/>
      <c r="AF393" s="61"/>
      <c r="AG393" s="61"/>
      <c r="AH393" s="61"/>
      <c r="AI393" s="61"/>
      <c r="AJ393" s="61"/>
      <c r="AK393" s="61"/>
    </row>
    <row r="394" spans="3:37" ht="13.5" customHeight="1">
      <c r="C394" s="10"/>
      <c r="D394" s="6"/>
      <c r="F394" s="572"/>
      <c r="G394" s="572"/>
      <c r="H394" s="572"/>
      <c r="I394" s="572"/>
      <c r="J394" s="572"/>
      <c r="K394" s="572"/>
      <c r="L394" s="572"/>
      <c r="M394" s="572"/>
      <c r="N394" s="6"/>
      <c r="O394" s="61"/>
      <c r="P394" s="61"/>
      <c r="Q394" s="61"/>
      <c r="R394" s="61"/>
      <c r="S394" s="61"/>
      <c r="T394" s="61"/>
      <c r="U394" s="61"/>
      <c r="V394" s="61"/>
      <c r="W394" s="61"/>
      <c r="X394" s="61"/>
      <c r="Y394" s="61"/>
      <c r="Z394" s="61"/>
      <c r="AA394" s="61"/>
      <c r="AB394" s="61"/>
      <c r="AC394" s="61"/>
      <c r="AD394" s="61"/>
      <c r="AE394" s="61"/>
      <c r="AF394" s="61"/>
      <c r="AG394" s="61"/>
      <c r="AH394" s="61"/>
      <c r="AI394" s="61"/>
      <c r="AJ394" s="61"/>
      <c r="AK394" s="61"/>
    </row>
    <row r="395" spans="3:37" ht="13.5" customHeight="1">
      <c r="C395" s="10"/>
      <c r="D395" s="6"/>
      <c r="F395" s="572"/>
      <c r="G395" s="572"/>
      <c r="H395" s="572"/>
      <c r="I395" s="572"/>
      <c r="J395" s="572"/>
      <c r="K395" s="572"/>
      <c r="L395" s="572"/>
      <c r="M395" s="572"/>
      <c r="N395" s="6"/>
      <c r="O395" s="61"/>
      <c r="P395" s="61"/>
      <c r="Q395" s="61"/>
      <c r="R395" s="61"/>
      <c r="S395" s="61"/>
      <c r="T395" s="61"/>
      <c r="U395" s="61"/>
      <c r="V395" s="61"/>
      <c r="W395" s="61"/>
      <c r="X395" s="61"/>
      <c r="Y395" s="61"/>
      <c r="Z395" s="61"/>
      <c r="AA395" s="61"/>
      <c r="AB395" s="61"/>
      <c r="AC395" s="61"/>
      <c r="AD395" s="61"/>
      <c r="AE395" s="61"/>
      <c r="AF395" s="61"/>
      <c r="AG395" s="61"/>
      <c r="AH395" s="61"/>
      <c r="AI395" s="61"/>
      <c r="AJ395" s="61"/>
      <c r="AK395" s="61"/>
    </row>
    <row r="396" spans="3:37" ht="13.5" customHeight="1">
      <c r="C396" s="10"/>
      <c r="D396" s="6"/>
      <c r="F396" s="572"/>
      <c r="G396" s="572"/>
      <c r="H396" s="572"/>
      <c r="I396" s="572"/>
      <c r="J396" s="572"/>
      <c r="K396" s="572"/>
      <c r="L396" s="572"/>
      <c r="M396" s="572"/>
      <c r="N396" s="6"/>
      <c r="O396" s="61"/>
      <c r="P396" s="61"/>
      <c r="Q396" s="61"/>
      <c r="R396" s="61"/>
      <c r="S396" s="61"/>
      <c r="T396" s="61"/>
      <c r="U396" s="61"/>
      <c r="V396" s="61"/>
      <c r="W396" s="61"/>
      <c r="X396" s="61"/>
      <c r="Y396" s="61"/>
      <c r="Z396" s="61"/>
      <c r="AA396" s="61"/>
      <c r="AB396" s="61"/>
      <c r="AC396" s="61"/>
      <c r="AD396" s="61"/>
      <c r="AE396" s="61"/>
      <c r="AF396" s="61"/>
      <c r="AG396" s="61"/>
      <c r="AH396" s="61"/>
      <c r="AI396" s="61"/>
      <c r="AJ396" s="61"/>
      <c r="AK396" s="61"/>
    </row>
    <row r="397" spans="3:37" ht="13.5" customHeight="1">
      <c r="C397" s="10"/>
      <c r="D397" s="6"/>
      <c r="F397" s="572"/>
      <c r="G397" s="572"/>
      <c r="H397" s="572"/>
      <c r="I397" s="572"/>
      <c r="J397" s="572"/>
      <c r="K397" s="572"/>
      <c r="L397" s="572"/>
      <c r="M397" s="572"/>
      <c r="N397" s="572"/>
      <c r="O397" s="61"/>
      <c r="P397" s="61"/>
      <c r="Q397" s="61"/>
      <c r="R397" s="61"/>
      <c r="S397" s="61"/>
      <c r="T397" s="61"/>
      <c r="U397" s="61"/>
      <c r="V397" s="61"/>
      <c r="W397" s="61"/>
      <c r="X397" s="61"/>
      <c r="Y397" s="61"/>
      <c r="Z397" s="61"/>
      <c r="AA397" s="61"/>
      <c r="AB397" s="61"/>
      <c r="AC397" s="61"/>
      <c r="AD397" s="61"/>
      <c r="AE397" s="61"/>
      <c r="AF397" s="61"/>
      <c r="AG397" s="61"/>
      <c r="AH397" s="61"/>
      <c r="AI397" s="61"/>
      <c r="AJ397" s="61"/>
      <c r="AK397" s="61"/>
    </row>
    <row r="398" spans="3:37" ht="13.5" customHeight="1">
      <c r="C398" s="10"/>
      <c r="D398" s="6"/>
      <c r="F398" s="572"/>
      <c r="G398" s="572"/>
      <c r="H398" s="572"/>
      <c r="I398" s="572"/>
      <c r="J398" s="572"/>
      <c r="K398" s="572"/>
      <c r="L398" s="572"/>
      <c r="M398" s="572"/>
      <c r="N398" s="572"/>
      <c r="O398" s="61"/>
      <c r="P398" s="61"/>
      <c r="Q398" s="61"/>
      <c r="R398" s="61"/>
      <c r="S398" s="61"/>
      <c r="T398" s="61"/>
      <c r="U398" s="61"/>
      <c r="V398" s="61"/>
      <c r="W398" s="61"/>
      <c r="X398" s="61"/>
      <c r="Y398" s="61"/>
      <c r="Z398" s="61"/>
      <c r="AA398" s="61"/>
      <c r="AB398" s="61"/>
      <c r="AC398" s="61"/>
      <c r="AD398" s="61"/>
      <c r="AE398" s="61"/>
      <c r="AF398" s="61"/>
      <c r="AG398" s="61"/>
      <c r="AH398" s="61"/>
      <c r="AI398" s="61"/>
      <c r="AJ398" s="61"/>
      <c r="AK398" s="61"/>
    </row>
    <row r="399" spans="3:37" ht="13.5" customHeight="1">
      <c r="C399" s="10"/>
      <c r="D399" s="6"/>
      <c r="F399" s="572"/>
      <c r="G399" s="572"/>
      <c r="H399" s="572"/>
      <c r="I399" s="572"/>
      <c r="J399" s="572"/>
      <c r="K399" s="572"/>
      <c r="L399" s="572"/>
      <c r="M399" s="572"/>
      <c r="N399" s="572"/>
      <c r="O399" s="61"/>
      <c r="P399" s="61"/>
      <c r="Q399" s="61"/>
      <c r="R399" s="61"/>
      <c r="S399" s="61"/>
      <c r="T399" s="61"/>
      <c r="U399" s="61"/>
      <c r="V399" s="61"/>
      <c r="W399" s="61"/>
      <c r="X399" s="61"/>
      <c r="Y399" s="61"/>
      <c r="Z399" s="61"/>
      <c r="AA399" s="61"/>
      <c r="AB399" s="61"/>
      <c r="AC399" s="61"/>
      <c r="AD399" s="61"/>
      <c r="AE399" s="61"/>
      <c r="AF399" s="61"/>
      <c r="AG399" s="61"/>
      <c r="AH399" s="61"/>
      <c r="AI399" s="61"/>
      <c r="AJ399" s="61"/>
      <c r="AK399" s="61"/>
    </row>
    <row r="400" spans="3:37" ht="13.5" customHeight="1">
      <c r="C400" s="10"/>
      <c r="D400" s="572"/>
      <c r="F400" s="572"/>
      <c r="G400" s="572"/>
      <c r="H400" s="572"/>
      <c r="I400" s="572"/>
      <c r="J400" s="572"/>
      <c r="K400" s="572"/>
      <c r="L400" s="572"/>
      <c r="M400" s="572"/>
      <c r="N400" s="572"/>
      <c r="O400" s="61"/>
      <c r="P400" s="61"/>
      <c r="Q400" s="61"/>
      <c r="R400" s="61"/>
      <c r="S400" s="61"/>
      <c r="T400" s="61"/>
      <c r="U400" s="61"/>
      <c r="V400" s="61"/>
      <c r="W400" s="61"/>
      <c r="X400" s="61"/>
      <c r="Y400" s="61"/>
      <c r="Z400" s="61"/>
      <c r="AA400" s="61"/>
      <c r="AB400" s="61"/>
      <c r="AC400" s="61"/>
      <c r="AD400" s="61"/>
      <c r="AE400" s="61"/>
      <c r="AF400" s="61"/>
      <c r="AG400" s="61"/>
      <c r="AH400" s="61"/>
      <c r="AI400" s="61"/>
      <c r="AJ400" s="61"/>
      <c r="AK400" s="61"/>
    </row>
    <row r="401" spans="3:37" ht="13.5" customHeight="1">
      <c r="C401" s="10"/>
      <c r="D401" s="12"/>
      <c r="F401" s="572"/>
      <c r="G401" s="572"/>
      <c r="H401" s="572"/>
      <c r="I401" s="572"/>
      <c r="J401" s="572"/>
      <c r="K401" s="572"/>
      <c r="L401" s="572"/>
      <c r="M401" s="572"/>
      <c r="N401" s="572"/>
      <c r="O401" s="61"/>
      <c r="P401" s="61"/>
      <c r="Q401" s="61"/>
      <c r="R401" s="61"/>
      <c r="S401" s="61"/>
      <c r="T401" s="61"/>
      <c r="U401" s="61"/>
      <c r="V401" s="61"/>
      <c r="W401" s="61"/>
      <c r="X401" s="61"/>
      <c r="Y401" s="61"/>
      <c r="Z401" s="61"/>
      <c r="AA401" s="61"/>
      <c r="AB401" s="61"/>
      <c r="AC401" s="61"/>
      <c r="AD401" s="61"/>
      <c r="AE401" s="61"/>
      <c r="AF401" s="61"/>
      <c r="AG401" s="61"/>
      <c r="AH401" s="61"/>
      <c r="AI401" s="61"/>
      <c r="AJ401" s="61"/>
      <c r="AK401" s="61"/>
    </row>
    <row r="402" spans="3:37" ht="13.5" customHeight="1">
      <c r="C402" s="10"/>
      <c r="D402" s="12"/>
      <c r="F402" s="572"/>
      <c r="G402" s="572"/>
      <c r="H402" s="572"/>
      <c r="I402" s="572"/>
      <c r="J402" s="572"/>
      <c r="K402" s="572"/>
      <c r="L402" s="572"/>
      <c r="M402" s="572"/>
      <c r="N402" s="572"/>
      <c r="O402" s="61"/>
      <c r="P402" s="61"/>
      <c r="Q402" s="61"/>
      <c r="R402" s="61"/>
      <c r="S402" s="61"/>
      <c r="T402" s="61"/>
      <c r="U402" s="61"/>
      <c r="V402" s="61"/>
      <c r="W402" s="61"/>
      <c r="X402" s="61"/>
      <c r="Y402" s="61"/>
      <c r="Z402" s="61"/>
      <c r="AA402" s="61"/>
      <c r="AB402" s="61"/>
      <c r="AC402" s="61"/>
      <c r="AD402" s="61"/>
      <c r="AE402" s="61"/>
      <c r="AF402" s="61"/>
      <c r="AG402" s="61"/>
      <c r="AH402" s="61"/>
      <c r="AI402" s="61"/>
      <c r="AJ402" s="61"/>
      <c r="AK402" s="61"/>
    </row>
    <row r="403" spans="3:37" ht="13.5" customHeight="1">
      <c r="C403" s="10"/>
      <c r="D403" s="12"/>
      <c r="F403" s="572"/>
      <c r="G403" s="572"/>
      <c r="H403" s="572"/>
      <c r="I403" s="572"/>
      <c r="J403" s="572"/>
      <c r="K403" s="572"/>
      <c r="L403" s="572"/>
      <c r="M403" s="572"/>
      <c r="N403" s="572"/>
      <c r="O403" s="61"/>
      <c r="P403" s="61"/>
      <c r="Q403" s="61"/>
      <c r="R403" s="61"/>
      <c r="S403" s="61"/>
      <c r="T403" s="61"/>
      <c r="U403" s="61"/>
      <c r="V403" s="61"/>
      <c r="W403" s="61"/>
      <c r="X403" s="61"/>
      <c r="Y403" s="61"/>
      <c r="Z403" s="61"/>
      <c r="AA403" s="61"/>
      <c r="AB403" s="61"/>
      <c r="AC403" s="61"/>
      <c r="AD403" s="61"/>
      <c r="AE403" s="61"/>
      <c r="AF403" s="61"/>
      <c r="AG403" s="61"/>
      <c r="AH403" s="61"/>
      <c r="AI403" s="61"/>
      <c r="AJ403" s="61"/>
      <c r="AK403" s="61"/>
    </row>
    <row r="404" spans="3:37" ht="13.5" customHeight="1">
      <c r="C404" s="10"/>
      <c r="D404" s="12"/>
      <c r="F404" s="572"/>
      <c r="G404" s="572"/>
      <c r="H404" s="572"/>
      <c r="I404" s="572"/>
      <c r="J404" s="572"/>
      <c r="K404" s="572"/>
      <c r="L404" s="572"/>
      <c r="M404" s="572"/>
      <c r="N404" s="572"/>
      <c r="O404" s="61"/>
      <c r="P404" s="61"/>
      <c r="Q404" s="61"/>
      <c r="R404" s="61"/>
      <c r="S404" s="61"/>
      <c r="T404" s="61"/>
      <c r="U404" s="61"/>
      <c r="V404" s="61"/>
      <c r="W404" s="61"/>
      <c r="X404" s="61"/>
      <c r="Y404" s="61"/>
      <c r="Z404" s="61"/>
      <c r="AA404" s="61"/>
      <c r="AB404" s="61"/>
      <c r="AC404" s="61"/>
      <c r="AD404" s="61"/>
      <c r="AE404" s="61"/>
      <c r="AF404" s="61"/>
      <c r="AG404" s="61"/>
      <c r="AH404" s="61"/>
      <c r="AI404" s="61"/>
      <c r="AJ404" s="61"/>
      <c r="AK404" s="61"/>
    </row>
    <row r="405" spans="3:37" ht="13.5" customHeight="1">
      <c r="C405" s="10"/>
      <c r="D405" s="12"/>
      <c r="F405" s="572"/>
      <c r="G405" s="572"/>
      <c r="H405" s="572"/>
      <c r="I405" s="572"/>
      <c r="J405" s="572"/>
      <c r="K405" s="572"/>
      <c r="L405" s="572"/>
      <c r="M405" s="572"/>
      <c r="N405" s="572"/>
      <c r="O405" s="61"/>
      <c r="P405" s="61"/>
      <c r="Q405" s="61"/>
      <c r="R405" s="61"/>
      <c r="S405" s="61"/>
      <c r="T405" s="61"/>
      <c r="U405" s="61"/>
      <c r="V405" s="61"/>
      <c r="W405" s="61"/>
      <c r="X405" s="61"/>
      <c r="Y405" s="61"/>
      <c r="Z405" s="61"/>
      <c r="AA405" s="61"/>
      <c r="AB405" s="61"/>
      <c r="AC405" s="61"/>
      <c r="AD405" s="61"/>
      <c r="AE405" s="61"/>
      <c r="AF405" s="61"/>
      <c r="AG405" s="61"/>
      <c r="AH405" s="61"/>
      <c r="AI405" s="61"/>
      <c r="AJ405" s="61"/>
      <c r="AK405" s="61"/>
    </row>
    <row r="406" spans="3:37" ht="13.5" customHeight="1">
      <c r="C406" s="10"/>
      <c r="D406" s="12"/>
      <c r="F406" s="572"/>
      <c r="G406" s="572"/>
      <c r="H406" s="572"/>
      <c r="I406" s="572"/>
      <c r="J406" s="572"/>
      <c r="K406" s="572"/>
      <c r="L406" s="572"/>
      <c r="M406" s="572"/>
      <c r="N406" s="572"/>
      <c r="O406" s="61"/>
      <c r="P406" s="61"/>
      <c r="Q406" s="61"/>
      <c r="R406" s="61"/>
      <c r="S406" s="61"/>
      <c r="T406" s="61"/>
      <c r="U406" s="61"/>
      <c r="V406" s="61"/>
      <c r="W406" s="61"/>
      <c r="X406" s="61"/>
      <c r="Y406" s="61"/>
      <c r="Z406" s="61"/>
      <c r="AA406" s="61"/>
      <c r="AB406" s="61"/>
      <c r="AC406" s="61"/>
      <c r="AD406" s="61"/>
      <c r="AE406" s="61"/>
      <c r="AF406" s="61"/>
      <c r="AG406" s="61"/>
      <c r="AH406" s="61"/>
      <c r="AI406" s="61"/>
      <c r="AJ406" s="61"/>
      <c r="AK406" s="61"/>
    </row>
    <row r="407" spans="3:37" ht="13.5" customHeight="1">
      <c r="C407" s="10"/>
      <c r="D407" s="12"/>
      <c r="F407" s="572"/>
      <c r="G407" s="572"/>
      <c r="H407" s="572"/>
      <c r="I407" s="572"/>
      <c r="J407" s="572"/>
      <c r="K407" s="572"/>
      <c r="L407" s="572"/>
      <c r="M407" s="572"/>
      <c r="N407" s="572"/>
      <c r="O407" s="61"/>
      <c r="P407" s="61"/>
      <c r="Q407" s="61"/>
      <c r="R407" s="61"/>
      <c r="S407" s="61"/>
      <c r="T407" s="61"/>
      <c r="U407" s="61"/>
      <c r="V407" s="61"/>
      <c r="W407" s="61"/>
      <c r="X407" s="61"/>
      <c r="Y407" s="61"/>
      <c r="Z407" s="61"/>
      <c r="AA407" s="61"/>
      <c r="AB407" s="61"/>
      <c r="AC407" s="61"/>
      <c r="AD407" s="61"/>
      <c r="AE407" s="61"/>
      <c r="AF407" s="61"/>
      <c r="AG407" s="61"/>
      <c r="AH407" s="61"/>
      <c r="AI407" s="61"/>
      <c r="AJ407" s="61"/>
      <c r="AK407" s="61"/>
    </row>
    <row r="408" spans="3:37" ht="13.5" customHeight="1">
      <c r="C408" s="10"/>
      <c r="D408" s="12"/>
      <c r="F408" s="572"/>
      <c r="G408" s="572"/>
      <c r="H408" s="572"/>
      <c r="I408" s="572"/>
      <c r="J408" s="572"/>
      <c r="K408" s="572"/>
      <c r="L408" s="572"/>
      <c r="M408" s="572"/>
      <c r="N408" s="572"/>
      <c r="O408" s="61"/>
      <c r="P408" s="61"/>
      <c r="Q408" s="61"/>
      <c r="R408" s="61"/>
      <c r="S408" s="61"/>
      <c r="T408" s="61"/>
      <c r="U408" s="61"/>
      <c r="V408" s="61"/>
      <c r="W408" s="61"/>
      <c r="X408" s="61"/>
      <c r="Y408" s="61"/>
      <c r="Z408" s="61"/>
      <c r="AA408" s="61"/>
      <c r="AB408" s="61"/>
      <c r="AC408" s="61"/>
      <c r="AD408" s="61"/>
      <c r="AE408" s="61"/>
      <c r="AF408" s="61"/>
      <c r="AG408" s="61"/>
      <c r="AH408" s="61"/>
      <c r="AI408" s="61"/>
      <c r="AJ408" s="61"/>
      <c r="AK408" s="61"/>
    </row>
    <row r="409" spans="3:37" ht="13.5" customHeight="1">
      <c r="C409" s="10"/>
      <c r="D409" s="12"/>
      <c r="F409" s="572"/>
      <c r="G409" s="572"/>
      <c r="H409" s="572"/>
      <c r="I409" s="572"/>
      <c r="J409" s="572"/>
      <c r="K409" s="572"/>
      <c r="L409" s="572"/>
      <c r="M409" s="572"/>
      <c r="N409" s="572"/>
      <c r="O409" s="61"/>
      <c r="P409" s="61"/>
      <c r="Q409" s="61"/>
      <c r="R409" s="61"/>
      <c r="S409" s="61"/>
      <c r="T409" s="61"/>
      <c r="U409" s="61"/>
      <c r="V409" s="61"/>
      <c r="W409" s="61"/>
      <c r="X409" s="61"/>
      <c r="Y409" s="61"/>
      <c r="Z409" s="61"/>
      <c r="AA409" s="61"/>
      <c r="AB409" s="61"/>
      <c r="AC409" s="61"/>
      <c r="AD409" s="61"/>
      <c r="AE409" s="61"/>
      <c r="AF409" s="61"/>
      <c r="AG409" s="61"/>
      <c r="AH409" s="61"/>
      <c r="AI409" s="61"/>
      <c r="AJ409" s="61"/>
      <c r="AK409" s="61"/>
    </row>
    <row r="410" spans="3:37" ht="13.5" customHeight="1">
      <c r="C410" s="10"/>
      <c r="D410" s="12"/>
      <c r="F410" s="572"/>
      <c r="G410" s="572"/>
      <c r="H410" s="572"/>
      <c r="I410" s="572"/>
      <c r="J410" s="12"/>
      <c r="K410" s="12"/>
      <c r="L410" s="12"/>
      <c r="M410" s="12"/>
      <c r="N410" s="12"/>
      <c r="O410" s="61"/>
      <c r="P410" s="61"/>
      <c r="Q410" s="61"/>
      <c r="R410" s="61"/>
      <c r="S410" s="61"/>
      <c r="T410" s="61"/>
      <c r="U410" s="61"/>
      <c r="V410" s="61"/>
      <c r="W410" s="61"/>
      <c r="X410" s="61"/>
      <c r="Y410" s="61"/>
      <c r="Z410" s="61"/>
      <c r="AA410" s="61"/>
      <c r="AB410" s="61"/>
      <c r="AC410" s="61"/>
      <c r="AD410" s="61"/>
      <c r="AE410" s="61"/>
      <c r="AF410" s="61"/>
      <c r="AG410" s="61"/>
      <c r="AH410" s="61"/>
      <c r="AI410" s="61"/>
      <c r="AJ410" s="61"/>
      <c r="AK410" s="61"/>
    </row>
    <row r="411" spans="3:37" ht="13.5" customHeight="1">
      <c r="C411" s="10"/>
      <c r="D411" s="572"/>
      <c r="F411" s="572"/>
      <c r="G411" s="572"/>
      <c r="H411" s="572"/>
      <c r="I411" s="572"/>
      <c r="J411" s="572"/>
      <c r="K411" s="572"/>
      <c r="L411" s="572"/>
      <c r="M411" s="572"/>
      <c r="N411" s="572"/>
      <c r="O411" s="61"/>
      <c r="P411" s="61"/>
      <c r="Q411" s="61"/>
      <c r="R411" s="61"/>
      <c r="S411" s="61"/>
      <c r="T411" s="61"/>
      <c r="U411" s="61"/>
      <c r="V411" s="61"/>
      <c r="W411" s="61"/>
      <c r="X411" s="61"/>
      <c r="Y411" s="61"/>
      <c r="Z411" s="61"/>
      <c r="AA411" s="61"/>
      <c r="AB411" s="61"/>
      <c r="AC411" s="61"/>
      <c r="AD411" s="61"/>
      <c r="AE411" s="61"/>
      <c r="AF411" s="61"/>
      <c r="AG411" s="61"/>
      <c r="AH411" s="61"/>
      <c r="AI411" s="61"/>
      <c r="AJ411" s="61"/>
      <c r="AK411" s="61"/>
    </row>
    <row r="412" spans="3:37" ht="13.5" customHeight="1">
      <c r="C412" s="10"/>
      <c r="D412" s="572"/>
      <c r="F412" s="572"/>
      <c r="G412" s="572"/>
      <c r="H412" s="572"/>
      <c r="I412" s="572"/>
      <c r="J412" s="572"/>
      <c r="K412" s="572"/>
      <c r="L412" s="572"/>
      <c r="M412" s="572"/>
      <c r="N412" s="572"/>
      <c r="O412" s="61"/>
      <c r="P412" s="61"/>
      <c r="Q412" s="61"/>
      <c r="R412" s="61"/>
      <c r="S412" s="61"/>
      <c r="T412" s="61"/>
      <c r="U412" s="61"/>
      <c r="V412" s="61"/>
      <c r="W412" s="61"/>
      <c r="X412" s="61"/>
      <c r="Y412" s="61"/>
      <c r="Z412" s="61"/>
      <c r="AA412" s="61"/>
      <c r="AB412" s="61"/>
      <c r="AC412" s="61"/>
      <c r="AD412" s="61"/>
      <c r="AE412" s="61"/>
      <c r="AF412" s="61"/>
      <c r="AG412" s="61"/>
      <c r="AH412" s="61"/>
      <c r="AI412" s="61"/>
      <c r="AJ412" s="61"/>
      <c r="AK412" s="61"/>
    </row>
    <row r="413" spans="3:37" ht="13.5" customHeight="1">
      <c r="C413" s="10"/>
      <c r="D413" s="12"/>
      <c r="E413" s="11"/>
      <c r="F413" s="12"/>
      <c r="G413" s="12"/>
      <c r="H413" s="12"/>
      <c r="I413" s="12"/>
      <c r="J413" s="572"/>
      <c r="K413" s="572"/>
      <c r="L413" s="572"/>
      <c r="M413" s="572"/>
      <c r="N413" s="572"/>
      <c r="O413" s="61"/>
      <c r="P413" s="61"/>
      <c r="Q413" s="61"/>
      <c r="R413" s="61"/>
      <c r="S413" s="61"/>
      <c r="T413" s="61"/>
      <c r="U413" s="61"/>
      <c r="V413" s="61"/>
      <c r="W413" s="61"/>
      <c r="X413" s="61"/>
      <c r="Y413" s="61"/>
      <c r="Z413" s="61"/>
      <c r="AA413" s="61"/>
      <c r="AB413" s="61"/>
      <c r="AC413" s="61"/>
      <c r="AD413" s="61"/>
      <c r="AE413" s="61"/>
      <c r="AF413" s="61"/>
      <c r="AG413" s="61"/>
      <c r="AH413" s="61"/>
      <c r="AI413" s="61"/>
      <c r="AJ413" s="61"/>
      <c r="AK413" s="61"/>
    </row>
    <row r="414" spans="3:37" ht="13.5" customHeight="1">
      <c r="C414" s="10"/>
      <c r="D414" s="572"/>
      <c r="F414" s="572"/>
      <c r="G414" s="572"/>
      <c r="H414" s="572"/>
      <c r="I414" s="572"/>
      <c r="J414" s="572"/>
      <c r="K414" s="572"/>
      <c r="L414" s="572"/>
      <c r="M414" s="572"/>
      <c r="N414" s="572"/>
      <c r="O414" s="61"/>
      <c r="P414" s="61"/>
      <c r="Q414" s="61"/>
      <c r="R414" s="61"/>
      <c r="S414" s="61"/>
      <c r="T414" s="61"/>
      <c r="U414" s="61"/>
      <c r="V414" s="61"/>
      <c r="W414" s="61"/>
      <c r="X414" s="61"/>
      <c r="Y414" s="61"/>
      <c r="Z414" s="61"/>
      <c r="AA414" s="61"/>
      <c r="AB414" s="61"/>
      <c r="AC414" s="61"/>
      <c r="AD414" s="61"/>
      <c r="AE414" s="61"/>
      <c r="AF414" s="61"/>
      <c r="AG414" s="61"/>
      <c r="AH414" s="61"/>
      <c r="AI414" s="61"/>
      <c r="AJ414" s="61"/>
      <c r="AK414" s="61"/>
    </row>
    <row r="415" spans="3:37" ht="13.5" customHeight="1">
      <c r="C415" s="10"/>
      <c r="D415" s="572"/>
      <c r="F415" s="572"/>
      <c r="G415" s="572"/>
      <c r="H415" s="572"/>
      <c r="I415" s="572"/>
      <c r="J415" s="572"/>
      <c r="K415" s="572"/>
      <c r="L415" s="572"/>
      <c r="M415" s="572"/>
      <c r="N415" s="572"/>
      <c r="O415" s="61"/>
      <c r="P415" s="61"/>
      <c r="Q415" s="61"/>
      <c r="R415" s="61"/>
      <c r="S415" s="61"/>
      <c r="T415" s="61"/>
      <c r="U415" s="61"/>
      <c r="V415" s="61"/>
      <c r="W415" s="61"/>
      <c r="X415" s="61"/>
      <c r="Y415" s="61"/>
      <c r="Z415" s="61"/>
      <c r="AA415" s="61"/>
      <c r="AB415" s="61"/>
      <c r="AC415" s="61"/>
      <c r="AD415" s="61"/>
      <c r="AE415" s="61"/>
      <c r="AF415" s="61"/>
      <c r="AG415" s="61"/>
      <c r="AH415" s="61"/>
      <c r="AI415" s="61"/>
      <c r="AJ415" s="61"/>
      <c r="AK415" s="61"/>
    </row>
    <row r="416" spans="3:37" ht="13.5" customHeight="1">
      <c r="C416" s="10"/>
      <c r="D416" s="572"/>
      <c r="F416" s="572"/>
      <c r="G416" s="572"/>
      <c r="H416" s="572"/>
      <c r="I416" s="572"/>
      <c r="J416" s="572"/>
      <c r="K416" s="572"/>
      <c r="L416" s="572"/>
      <c r="M416" s="572"/>
      <c r="N416" s="572"/>
      <c r="O416" s="61"/>
      <c r="P416" s="61"/>
      <c r="Q416" s="61"/>
      <c r="R416" s="61"/>
      <c r="S416" s="61"/>
      <c r="T416" s="61"/>
      <c r="U416" s="61"/>
      <c r="V416" s="61"/>
      <c r="W416" s="61"/>
      <c r="X416" s="61"/>
      <c r="Y416" s="61"/>
      <c r="Z416" s="61"/>
      <c r="AA416" s="61"/>
      <c r="AB416" s="61"/>
      <c r="AC416" s="61"/>
      <c r="AD416" s="61"/>
      <c r="AE416" s="61"/>
      <c r="AF416" s="61"/>
      <c r="AG416" s="61"/>
      <c r="AH416" s="61"/>
      <c r="AI416" s="61"/>
      <c r="AJ416" s="61"/>
      <c r="AK416" s="61"/>
    </row>
    <row r="417" spans="3:37" ht="13.5" customHeight="1">
      <c r="C417" s="10"/>
      <c r="D417" s="572"/>
      <c r="F417" s="572"/>
      <c r="G417" s="572"/>
      <c r="H417" s="572"/>
      <c r="I417" s="572"/>
      <c r="J417" s="12"/>
      <c r="K417" s="12"/>
      <c r="L417" s="12"/>
      <c r="M417" s="12"/>
      <c r="N417" s="12"/>
      <c r="O417" s="61"/>
      <c r="P417" s="61"/>
      <c r="Q417" s="61"/>
      <c r="R417" s="61"/>
      <c r="S417" s="61"/>
      <c r="T417" s="61"/>
      <c r="U417" s="61"/>
      <c r="V417" s="61"/>
      <c r="W417" s="61"/>
      <c r="X417" s="61"/>
      <c r="Y417" s="61"/>
      <c r="Z417" s="61"/>
      <c r="AA417" s="61"/>
      <c r="AB417" s="61"/>
      <c r="AC417" s="61"/>
      <c r="AD417" s="61"/>
      <c r="AE417" s="61"/>
      <c r="AF417" s="61"/>
      <c r="AG417" s="61"/>
      <c r="AH417" s="61"/>
      <c r="AI417" s="61"/>
      <c r="AJ417" s="61"/>
      <c r="AK417" s="61"/>
    </row>
    <row r="418" spans="3:37" ht="13.5" customHeight="1">
      <c r="C418" s="10"/>
      <c r="D418" s="6"/>
      <c r="F418" s="572"/>
      <c r="G418" s="572"/>
      <c r="H418" s="572"/>
      <c r="I418" s="572"/>
      <c r="J418" s="572"/>
      <c r="K418" s="572"/>
      <c r="L418" s="572"/>
      <c r="M418" s="572"/>
      <c r="N418" s="572"/>
      <c r="O418" s="61"/>
      <c r="P418" s="61"/>
      <c r="Q418" s="61"/>
      <c r="R418" s="61"/>
      <c r="S418" s="61"/>
      <c r="T418" s="61"/>
      <c r="U418" s="61"/>
      <c r="V418" s="61"/>
      <c r="W418" s="61"/>
      <c r="X418" s="61"/>
      <c r="Y418" s="61"/>
      <c r="Z418" s="61"/>
      <c r="AA418" s="61"/>
      <c r="AB418" s="61"/>
      <c r="AC418" s="61"/>
      <c r="AD418" s="61"/>
      <c r="AE418" s="61"/>
      <c r="AF418" s="61"/>
      <c r="AG418" s="61"/>
      <c r="AH418" s="61"/>
      <c r="AI418" s="61"/>
      <c r="AJ418" s="61"/>
      <c r="AK418" s="61"/>
    </row>
    <row r="419" spans="3:37" ht="13.5" customHeight="1">
      <c r="C419" s="10"/>
      <c r="D419" s="572"/>
      <c r="F419" s="572"/>
      <c r="G419" s="572"/>
      <c r="H419" s="572"/>
      <c r="I419" s="572"/>
      <c r="J419" s="572"/>
      <c r="K419" s="572"/>
      <c r="L419" s="572"/>
      <c r="M419" s="572"/>
      <c r="N419" s="572"/>
      <c r="O419" s="61"/>
      <c r="P419" s="61"/>
      <c r="Q419" s="61"/>
      <c r="R419" s="61"/>
      <c r="S419" s="61"/>
      <c r="T419" s="61"/>
      <c r="U419" s="61"/>
      <c r="V419" s="61"/>
      <c r="W419" s="61"/>
      <c r="X419" s="61"/>
      <c r="Y419" s="61"/>
      <c r="Z419" s="61"/>
      <c r="AA419" s="61"/>
      <c r="AB419" s="61"/>
      <c r="AC419" s="61"/>
      <c r="AD419" s="61"/>
      <c r="AE419" s="61"/>
      <c r="AF419" s="61"/>
      <c r="AG419" s="61"/>
      <c r="AH419" s="61"/>
      <c r="AI419" s="61"/>
      <c r="AJ419" s="61"/>
      <c r="AK419" s="61"/>
    </row>
    <row r="420" spans="3:37" ht="13.5" customHeight="1">
      <c r="C420" s="10"/>
      <c r="D420" s="12"/>
      <c r="E420" s="11"/>
      <c r="F420" s="12"/>
      <c r="G420" s="12"/>
      <c r="H420" s="12"/>
      <c r="I420" s="12"/>
      <c r="J420" s="572"/>
      <c r="K420" s="572"/>
      <c r="L420" s="572"/>
      <c r="M420" s="572"/>
      <c r="N420" s="572"/>
      <c r="O420" s="61"/>
      <c r="P420" s="61"/>
      <c r="Q420" s="61"/>
      <c r="R420" s="61"/>
      <c r="S420" s="61"/>
      <c r="T420" s="61"/>
      <c r="U420" s="61"/>
      <c r="V420" s="61"/>
      <c r="W420" s="61"/>
      <c r="X420" s="61"/>
      <c r="Y420" s="61"/>
      <c r="Z420" s="61"/>
      <c r="AA420" s="61"/>
      <c r="AB420" s="61"/>
      <c r="AC420" s="61"/>
      <c r="AD420" s="61"/>
      <c r="AE420" s="61"/>
      <c r="AF420" s="61"/>
      <c r="AG420" s="61"/>
      <c r="AH420" s="61"/>
      <c r="AI420" s="61"/>
      <c r="AJ420" s="61"/>
      <c r="AK420" s="61"/>
    </row>
    <row r="421" spans="3:37" ht="13.5" customHeight="1">
      <c r="C421" s="10"/>
      <c r="D421" s="6"/>
      <c r="F421" s="572"/>
      <c r="G421" s="572"/>
      <c r="H421" s="572"/>
      <c r="I421" s="572"/>
      <c r="J421" s="572"/>
      <c r="K421" s="572"/>
      <c r="L421" s="572"/>
      <c r="M421" s="572"/>
      <c r="N421" s="572"/>
      <c r="O421" s="61"/>
      <c r="P421" s="61"/>
      <c r="Q421" s="61"/>
      <c r="R421" s="61"/>
      <c r="S421" s="61"/>
      <c r="T421" s="61"/>
      <c r="U421" s="61"/>
      <c r="V421" s="61"/>
      <c r="W421" s="61"/>
      <c r="X421" s="61"/>
      <c r="Y421" s="61"/>
      <c r="Z421" s="61"/>
      <c r="AA421" s="61"/>
      <c r="AB421" s="61"/>
      <c r="AC421" s="61"/>
      <c r="AD421" s="61"/>
      <c r="AE421" s="61"/>
      <c r="AF421" s="61"/>
      <c r="AG421" s="61"/>
      <c r="AH421" s="61"/>
      <c r="AI421" s="61"/>
      <c r="AJ421" s="61"/>
      <c r="AK421" s="61"/>
    </row>
    <row r="422" spans="3:37" ht="13.5" customHeight="1">
      <c r="C422" s="10"/>
      <c r="D422" s="6"/>
      <c r="F422" s="572"/>
      <c r="G422" s="572"/>
      <c r="H422" s="572"/>
      <c r="I422" s="5"/>
      <c r="J422" s="572"/>
      <c r="K422" s="572"/>
      <c r="L422" s="5"/>
      <c r="M422" s="5"/>
      <c r="N422" s="572"/>
      <c r="O422" s="61"/>
      <c r="P422" s="61"/>
      <c r="Q422" s="61"/>
      <c r="R422" s="61"/>
      <c r="S422" s="61"/>
      <c r="T422" s="61"/>
      <c r="U422" s="61"/>
      <c r="V422" s="61"/>
      <c r="W422" s="61"/>
      <c r="X422" s="61"/>
      <c r="Y422" s="61"/>
      <c r="Z422" s="61"/>
      <c r="AA422" s="61"/>
      <c r="AB422" s="61"/>
      <c r="AC422" s="61"/>
      <c r="AD422" s="61"/>
      <c r="AE422" s="61"/>
      <c r="AF422" s="61"/>
      <c r="AG422" s="61"/>
      <c r="AH422" s="61"/>
      <c r="AI422" s="61"/>
      <c r="AJ422" s="61"/>
      <c r="AK422" s="61"/>
    </row>
    <row r="423" spans="3:37" ht="13.5" customHeight="1">
      <c r="C423" s="10"/>
      <c r="D423" s="572"/>
      <c r="F423" s="572"/>
      <c r="G423" s="572"/>
      <c r="H423" s="572"/>
      <c r="I423" s="572"/>
      <c r="J423" s="572"/>
      <c r="K423" s="572"/>
      <c r="L423" s="5"/>
      <c r="M423" s="5"/>
      <c r="N423" s="572"/>
      <c r="O423" s="61"/>
      <c r="P423" s="61"/>
      <c r="Q423" s="61"/>
      <c r="R423" s="61"/>
      <c r="S423" s="61"/>
      <c r="T423" s="61"/>
      <c r="U423" s="61"/>
      <c r="V423" s="61"/>
      <c r="W423" s="61"/>
      <c r="X423" s="61"/>
      <c r="Y423" s="61"/>
      <c r="Z423" s="61"/>
      <c r="AA423" s="61"/>
      <c r="AB423" s="61"/>
      <c r="AC423" s="61"/>
      <c r="AD423" s="61"/>
      <c r="AE423" s="61"/>
      <c r="AF423" s="61"/>
      <c r="AG423" s="61"/>
      <c r="AH423" s="61"/>
      <c r="AI423" s="61"/>
      <c r="AJ423" s="61"/>
      <c r="AK423" s="61"/>
    </row>
    <row r="424" spans="3:37" ht="13.5" customHeight="1">
      <c r="C424" s="10"/>
      <c r="D424" s="572"/>
      <c r="F424" s="572"/>
      <c r="G424" s="572"/>
      <c r="H424" s="572"/>
      <c r="I424" s="572"/>
      <c r="J424" s="572"/>
      <c r="K424" s="572"/>
      <c r="L424" s="5"/>
      <c r="M424" s="5"/>
      <c r="N424" s="572"/>
      <c r="O424" s="61"/>
      <c r="P424" s="61"/>
      <c r="Q424" s="61"/>
      <c r="R424" s="61"/>
      <c r="S424" s="61"/>
      <c r="T424" s="61"/>
      <c r="U424" s="61"/>
      <c r="V424" s="61"/>
      <c r="W424" s="61"/>
      <c r="X424" s="61"/>
      <c r="Y424" s="61"/>
      <c r="Z424" s="61"/>
      <c r="AA424" s="61"/>
      <c r="AB424" s="61"/>
      <c r="AC424" s="61"/>
      <c r="AD424" s="61"/>
      <c r="AE424" s="61"/>
      <c r="AF424" s="61"/>
      <c r="AG424" s="61"/>
      <c r="AH424" s="61"/>
      <c r="AI424" s="61"/>
      <c r="AJ424" s="61"/>
      <c r="AK424" s="61"/>
    </row>
    <row r="425" spans="3:37" ht="13.5" customHeight="1">
      <c r="C425" s="10"/>
      <c r="D425" s="6"/>
      <c r="F425" s="572"/>
      <c r="G425" s="572"/>
      <c r="H425" s="572"/>
      <c r="I425" s="572"/>
      <c r="J425" s="572"/>
      <c r="K425" s="572"/>
      <c r="L425" s="572"/>
      <c r="M425" s="572"/>
      <c r="N425" s="572"/>
      <c r="O425" s="61"/>
      <c r="P425" s="61"/>
      <c r="Q425" s="61"/>
      <c r="R425" s="61"/>
      <c r="S425" s="61"/>
      <c r="T425" s="61"/>
      <c r="U425" s="61"/>
      <c r="V425" s="61"/>
      <c r="W425" s="61"/>
      <c r="X425" s="61"/>
      <c r="Y425" s="61"/>
      <c r="Z425" s="61"/>
      <c r="AA425" s="61"/>
      <c r="AB425" s="61"/>
      <c r="AC425" s="61"/>
      <c r="AD425" s="61"/>
      <c r="AE425" s="61"/>
      <c r="AF425" s="61"/>
      <c r="AG425" s="61"/>
      <c r="AH425" s="61"/>
      <c r="AI425" s="61"/>
      <c r="AJ425" s="61"/>
      <c r="AK425" s="61"/>
    </row>
    <row r="426" spans="3:37" ht="13.5" customHeight="1">
      <c r="C426" s="10"/>
      <c r="D426" s="6"/>
      <c r="F426" s="572"/>
      <c r="G426" s="572"/>
      <c r="H426" s="572"/>
      <c r="I426" s="572"/>
      <c r="J426" s="572"/>
      <c r="K426" s="572"/>
      <c r="L426" s="572"/>
      <c r="M426" s="572"/>
      <c r="N426" s="572"/>
      <c r="O426" s="61"/>
      <c r="P426" s="61"/>
      <c r="Q426" s="61"/>
      <c r="R426" s="61"/>
      <c r="S426" s="61"/>
      <c r="T426" s="61"/>
      <c r="U426" s="61"/>
      <c r="V426" s="61"/>
      <c r="W426" s="61"/>
      <c r="X426" s="61"/>
      <c r="Y426" s="61"/>
      <c r="Z426" s="61"/>
      <c r="AA426" s="61"/>
      <c r="AB426" s="61"/>
      <c r="AC426" s="61"/>
      <c r="AD426" s="61"/>
      <c r="AE426" s="61"/>
      <c r="AF426" s="61"/>
      <c r="AG426" s="61"/>
      <c r="AH426" s="61"/>
      <c r="AI426" s="61"/>
      <c r="AJ426" s="61"/>
      <c r="AK426" s="61"/>
    </row>
    <row r="427" spans="3:37" ht="13.5" customHeight="1">
      <c r="C427" s="10"/>
      <c r="D427" s="6"/>
      <c r="F427" s="572"/>
      <c r="G427" s="572"/>
      <c r="H427" s="572"/>
      <c r="I427" s="572"/>
      <c r="J427" s="12"/>
      <c r="K427" s="12"/>
      <c r="L427" s="12"/>
      <c r="M427" s="12"/>
      <c r="N427" s="12"/>
      <c r="O427" s="61"/>
      <c r="P427" s="61"/>
      <c r="Q427" s="61"/>
      <c r="R427" s="61"/>
      <c r="S427" s="61"/>
      <c r="T427" s="61"/>
      <c r="U427" s="61"/>
      <c r="V427" s="61"/>
      <c r="W427" s="61"/>
      <c r="X427" s="61"/>
      <c r="Y427" s="61"/>
      <c r="Z427" s="61"/>
      <c r="AA427" s="61"/>
      <c r="AB427" s="61"/>
      <c r="AC427" s="61"/>
      <c r="AD427" s="61"/>
      <c r="AE427" s="61"/>
      <c r="AF427" s="61"/>
      <c r="AG427" s="61"/>
      <c r="AH427" s="61"/>
      <c r="AI427" s="61"/>
      <c r="AJ427" s="61"/>
      <c r="AK427" s="61"/>
    </row>
    <row r="428" spans="3:37" ht="13.5" customHeight="1">
      <c r="C428" s="10"/>
      <c r="D428" s="6"/>
      <c r="F428" s="572"/>
      <c r="G428" s="572"/>
      <c r="H428" s="572"/>
      <c r="I428" s="572"/>
      <c r="J428" s="572"/>
      <c r="K428" s="572"/>
      <c r="L428" s="572"/>
      <c r="M428" s="572"/>
      <c r="N428" s="6"/>
      <c r="O428" s="61"/>
      <c r="P428" s="61"/>
      <c r="Q428" s="61"/>
      <c r="R428" s="61"/>
      <c r="S428" s="61"/>
      <c r="T428" s="61"/>
      <c r="U428" s="61"/>
      <c r="V428" s="61"/>
      <c r="W428" s="61"/>
      <c r="X428" s="61"/>
      <c r="Y428" s="61"/>
      <c r="Z428" s="61"/>
      <c r="AA428" s="61"/>
      <c r="AB428" s="61"/>
      <c r="AC428" s="61"/>
      <c r="AD428" s="61"/>
      <c r="AE428" s="61"/>
      <c r="AF428" s="61"/>
      <c r="AG428" s="61"/>
      <c r="AH428" s="61"/>
      <c r="AI428" s="61"/>
      <c r="AJ428" s="61"/>
      <c r="AK428" s="61"/>
    </row>
    <row r="429" spans="3:37" ht="13.5" customHeight="1">
      <c r="C429" s="10"/>
      <c r="D429" s="572"/>
      <c r="F429" s="572"/>
      <c r="G429" s="572"/>
      <c r="H429" s="572"/>
      <c r="I429" s="572"/>
      <c r="J429" s="572"/>
      <c r="K429" s="572"/>
      <c r="L429" s="572"/>
      <c r="M429" s="572"/>
      <c r="N429" s="6"/>
      <c r="O429" s="61"/>
      <c r="P429" s="61"/>
      <c r="Q429" s="61"/>
      <c r="R429" s="61"/>
      <c r="S429" s="61"/>
      <c r="T429" s="61"/>
      <c r="U429" s="61"/>
      <c r="V429" s="61"/>
      <c r="W429" s="61"/>
      <c r="X429" s="61"/>
      <c r="Y429" s="61"/>
      <c r="Z429" s="61"/>
      <c r="AA429" s="61"/>
      <c r="AB429" s="61"/>
      <c r="AC429" s="61"/>
      <c r="AD429" s="61"/>
      <c r="AE429" s="61"/>
      <c r="AF429" s="61"/>
      <c r="AG429" s="61"/>
      <c r="AH429" s="61"/>
      <c r="AI429" s="61"/>
      <c r="AJ429" s="61"/>
      <c r="AK429" s="61"/>
    </row>
    <row r="430" spans="3:37" ht="13.5" customHeight="1">
      <c r="C430" s="10"/>
      <c r="D430" s="12"/>
      <c r="E430" s="11"/>
      <c r="F430" s="12"/>
      <c r="G430" s="12"/>
      <c r="H430" s="12"/>
      <c r="I430" s="12"/>
      <c r="J430" s="572"/>
      <c r="K430" s="572"/>
      <c r="L430" s="572"/>
      <c r="M430" s="572"/>
      <c r="N430" s="6"/>
      <c r="O430" s="61"/>
      <c r="P430" s="61"/>
      <c r="Q430" s="61"/>
      <c r="R430" s="61"/>
      <c r="S430" s="61"/>
      <c r="T430" s="61"/>
      <c r="U430" s="61"/>
      <c r="V430" s="61"/>
      <c r="W430" s="61"/>
      <c r="X430" s="61"/>
      <c r="Y430" s="61"/>
      <c r="Z430" s="61"/>
      <c r="AA430" s="61"/>
      <c r="AB430" s="61"/>
      <c r="AC430" s="61"/>
      <c r="AD430" s="61"/>
      <c r="AE430" s="61"/>
      <c r="AF430" s="61"/>
      <c r="AG430" s="61"/>
      <c r="AH430" s="61"/>
      <c r="AI430" s="61"/>
      <c r="AJ430" s="61"/>
      <c r="AK430" s="61"/>
    </row>
    <row r="431" spans="3:37" ht="13.5" customHeight="1">
      <c r="C431" s="10"/>
      <c r="D431" s="6"/>
      <c r="F431" s="572"/>
      <c r="G431" s="572"/>
      <c r="H431" s="572"/>
      <c r="I431" s="572"/>
      <c r="J431" s="572"/>
      <c r="K431" s="572"/>
      <c r="L431" s="572"/>
      <c r="M431" s="572"/>
      <c r="N431" s="6"/>
      <c r="O431" s="61"/>
      <c r="P431" s="61"/>
      <c r="Q431" s="61"/>
      <c r="R431" s="61"/>
      <c r="S431" s="61"/>
      <c r="T431" s="61"/>
      <c r="U431" s="61"/>
      <c r="V431" s="61"/>
      <c r="W431" s="61"/>
      <c r="X431" s="61"/>
      <c r="Y431" s="61"/>
      <c r="Z431" s="61"/>
      <c r="AA431" s="61"/>
      <c r="AB431" s="61"/>
      <c r="AC431" s="61"/>
      <c r="AD431" s="61"/>
      <c r="AE431" s="61"/>
      <c r="AF431" s="61"/>
      <c r="AG431" s="61"/>
      <c r="AH431" s="61"/>
      <c r="AI431" s="61"/>
      <c r="AJ431" s="61"/>
      <c r="AK431" s="61"/>
    </row>
    <row r="432" spans="3:37" ht="13.5" customHeight="1">
      <c r="C432" s="10"/>
      <c r="D432" s="6"/>
      <c r="F432" s="572"/>
      <c r="G432" s="572"/>
      <c r="H432" s="572"/>
      <c r="I432" s="572"/>
      <c r="J432" s="572"/>
      <c r="K432" s="572"/>
      <c r="L432" s="572"/>
      <c r="M432" s="572"/>
      <c r="N432" s="6"/>
      <c r="O432" s="61"/>
      <c r="P432" s="61"/>
      <c r="Q432" s="61"/>
      <c r="R432" s="61"/>
      <c r="S432" s="61"/>
      <c r="T432" s="61"/>
      <c r="U432" s="61"/>
      <c r="V432" s="61"/>
      <c r="W432" s="61"/>
      <c r="X432" s="61"/>
      <c r="Y432" s="61"/>
      <c r="Z432" s="61"/>
      <c r="AA432" s="61"/>
      <c r="AB432" s="61"/>
      <c r="AC432" s="61"/>
      <c r="AD432" s="61"/>
      <c r="AE432" s="61"/>
      <c r="AF432" s="61"/>
      <c r="AG432" s="61"/>
      <c r="AH432" s="61"/>
      <c r="AI432" s="61"/>
      <c r="AJ432" s="61"/>
      <c r="AK432" s="61"/>
    </row>
    <row r="433" spans="3:37" ht="13.5" customHeight="1">
      <c r="C433" s="10"/>
      <c r="D433" s="6"/>
      <c r="F433" s="572"/>
      <c r="G433" s="572"/>
      <c r="H433" s="572"/>
      <c r="I433" s="572"/>
      <c r="J433" s="572"/>
      <c r="K433" s="572"/>
      <c r="L433" s="572"/>
      <c r="M433" s="572"/>
      <c r="N433" s="6"/>
      <c r="O433" s="61"/>
      <c r="P433" s="61"/>
      <c r="Q433" s="61"/>
      <c r="R433" s="61"/>
      <c r="S433" s="61"/>
      <c r="T433" s="61"/>
      <c r="U433" s="61"/>
      <c r="V433" s="61"/>
      <c r="W433" s="61"/>
      <c r="X433" s="61"/>
      <c r="Y433" s="61"/>
      <c r="Z433" s="61"/>
      <c r="AA433" s="61"/>
      <c r="AB433" s="61"/>
      <c r="AC433" s="61"/>
      <c r="AD433" s="61"/>
      <c r="AE433" s="61"/>
      <c r="AF433" s="61"/>
      <c r="AG433" s="61"/>
      <c r="AH433" s="61"/>
      <c r="AI433" s="61"/>
      <c r="AJ433" s="61"/>
      <c r="AK433" s="61"/>
    </row>
    <row r="434" spans="3:37" ht="13.5" customHeight="1">
      <c r="C434" s="10"/>
      <c r="D434" s="6"/>
      <c r="F434" s="572"/>
      <c r="G434" s="572"/>
      <c r="H434" s="572"/>
      <c r="I434" s="572"/>
      <c r="J434" s="572"/>
      <c r="K434" s="572"/>
      <c r="L434" s="572"/>
      <c r="M434" s="572"/>
      <c r="N434" s="6"/>
      <c r="O434" s="61"/>
      <c r="P434" s="61"/>
      <c r="Q434" s="61"/>
      <c r="R434" s="61"/>
      <c r="S434" s="61"/>
      <c r="T434" s="61"/>
      <c r="U434" s="61"/>
      <c r="V434" s="61"/>
      <c r="W434" s="61"/>
      <c r="X434" s="61"/>
      <c r="Y434" s="61"/>
      <c r="Z434" s="61"/>
      <c r="AA434" s="61"/>
      <c r="AB434" s="61"/>
      <c r="AC434" s="61"/>
      <c r="AD434" s="61"/>
      <c r="AE434" s="61"/>
      <c r="AF434" s="61"/>
      <c r="AG434" s="61"/>
      <c r="AH434" s="61"/>
      <c r="AI434" s="61"/>
      <c r="AJ434" s="61"/>
      <c r="AK434" s="61"/>
    </row>
    <row r="435" spans="3:37" ht="13.5" customHeight="1">
      <c r="C435" s="10"/>
      <c r="D435" s="6"/>
      <c r="F435" s="572"/>
      <c r="G435" s="572"/>
      <c r="H435" s="572"/>
      <c r="I435" s="572"/>
      <c r="J435" s="572"/>
      <c r="K435" s="572"/>
      <c r="L435" s="572"/>
      <c r="M435" s="572"/>
      <c r="N435" s="572"/>
      <c r="O435" s="61"/>
      <c r="P435" s="61"/>
      <c r="Q435" s="61"/>
      <c r="R435" s="61"/>
      <c r="S435" s="61"/>
      <c r="T435" s="61"/>
      <c r="U435" s="61"/>
      <c r="V435" s="61"/>
      <c r="W435" s="61"/>
      <c r="X435" s="61"/>
      <c r="Y435" s="61"/>
      <c r="Z435" s="61"/>
      <c r="AA435" s="61"/>
      <c r="AB435" s="61"/>
      <c r="AC435" s="61"/>
      <c r="AD435" s="61"/>
      <c r="AE435" s="61"/>
      <c r="AF435" s="61"/>
      <c r="AG435" s="61"/>
      <c r="AH435" s="61"/>
      <c r="AI435" s="61"/>
      <c r="AJ435" s="61"/>
      <c r="AK435" s="61"/>
    </row>
    <row r="436" spans="3:37" ht="13.5" customHeight="1">
      <c r="C436" s="10"/>
      <c r="D436" s="6"/>
      <c r="F436" s="572"/>
      <c r="G436" s="572"/>
      <c r="H436" s="572"/>
      <c r="I436" s="572"/>
      <c r="J436" s="572"/>
      <c r="K436" s="572"/>
      <c r="L436" s="572"/>
      <c r="M436" s="572"/>
      <c r="N436" s="572"/>
      <c r="O436" s="61"/>
      <c r="P436" s="61"/>
      <c r="Q436" s="61"/>
      <c r="R436" s="61"/>
      <c r="S436" s="61"/>
      <c r="T436" s="61"/>
      <c r="U436" s="61"/>
      <c r="V436" s="61"/>
      <c r="W436" s="61"/>
      <c r="X436" s="61"/>
      <c r="Y436" s="61"/>
      <c r="Z436" s="61"/>
      <c r="AA436" s="61"/>
      <c r="AB436" s="61"/>
      <c r="AC436" s="61"/>
      <c r="AD436" s="61"/>
      <c r="AE436" s="61"/>
      <c r="AF436" s="61"/>
      <c r="AG436" s="61"/>
      <c r="AH436" s="61"/>
      <c r="AI436" s="61"/>
      <c r="AJ436" s="61"/>
      <c r="AK436" s="61"/>
    </row>
    <row r="437" spans="3:37" ht="13.5" customHeight="1">
      <c r="C437" s="10"/>
      <c r="D437" s="6"/>
      <c r="F437" s="572"/>
      <c r="G437" s="572"/>
      <c r="H437" s="572"/>
      <c r="I437" s="572"/>
      <c r="J437" s="572"/>
      <c r="K437" s="572"/>
      <c r="L437" s="572"/>
      <c r="M437" s="572"/>
      <c r="N437" s="572"/>
      <c r="O437" s="61"/>
      <c r="P437" s="61"/>
      <c r="Q437" s="61"/>
      <c r="R437" s="61"/>
      <c r="S437" s="61"/>
      <c r="T437" s="61"/>
      <c r="U437" s="61"/>
      <c r="V437" s="61"/>
      <c r="W437" s="61"/>
      <c r="X437" s="61"/>
      <c r="Y437" s="61"/>
      <c r="Z437" s="61"/>
      <c r="AA437" s="61"/>
      <c r="AB437" s="61"/>
      <c r="AC437" s="61"/>
      <c r="AD437" s="61"/>
      <c r="AE437" s="61"/>
      <c r="AF437" s="61"/>
      <c r="AG437" s="61"/>
      <c r="AH437" s="61"/>
      <c r="AI437" s="61"/>
      <c r="AJ437" s="61"/>
      <c r="AK437" s="61"/>
    </row>
    <row r="438" spans="3:37" ht="13.5" customHeight="1">
      <c r="C438" s="10"/>
      <c r="D438" s="572"/>
      <c r="F438" s="572"/>
      <c r="G438" s="572"/>
      <c r="H438" s="572"/>
      <c r="I438" s="572"/>
      <c r="J438" s="572"/>
      <c r="K438" s="572"/>
      <c r="L438" s="572"/>
      <c r="M438" s="572"/>
      <c r="N438" s="572"/>
      <c r="O438" s="61"/>
      <c r="P438" s="61"/>
      <c r="Q438" s="61"/>
      <c r="R438" s="61"/>
      <c r="S438" s="61"/>
      <c r="T438" s="61"/>
      <c r="U438" s="61"/>
      <c r="V438" s="61"/>
      <c r="W438" s="61"/>
      <c r="X438" s="61"/>
      <c r="Y438" s="61"/>
      <c r="Z438" s="61"/>
      <c r="AA438" s="61"/>
      <c r="AB438" s="61"/>
      <c r="AC438" s="61"/>
      <c r="AD438" s="61"/>
      <c r="AE438" s="61"/>
      <c r="AF438" s="61"/>
      <c r="AG438" s="61"/>
      <c r="AH438" s="61"/>
      <c r="AI438" s="61"/>
      <c r="AJ438" s="61"/>
      <c r="AK438" s="61"/>
    </row>
    <row r="439" spans="3:37" ht="13.5" customHeight="1">
      <c r="C439" s="10"/>
      <c r="D439" s="12"/>
      <c r="F439" s="572"/>
      <c r="G439" s="572"/>
      <c r="H439" s="572"/>
      <c r="I439" s="572"/>
      <c r="J439" s="572"/>
      <c r="K439" s="572"/>
      <c r="L439" s="572"/>
      <c r="M439" s="572"/>
      <c r="N439" s="572"/>
      <c r="O439" s="61"/>
      <c r="P439" s="61"/>
      <c r="Q439" s="61"/>
      <c r="R439" s="61"/>
      <c r="S439" s="61"/>
      <c r="T439" s="61"/>
      <c r="U439" s="61"/>
      <c r="V439" s="61"/>
      <c r="W439" s="61"/>
      <c r="X439" s="61"/>
      <c r="Y439" s="61"/>
      <c r="Z439" s="61"/>
      <c r="AA439" s="61"/>
      <c r="AB439" s="61"/>
      <c r="AC439" s="61"/>
      <c r="AD439" s="61"/>
      <c r="AE439" s="61"/>
      <c r="AF439" s="61"/>
      <c r="AG439" s="61"/>
      <c r="AH439" s="61"/>
      <c r="AI439" s="61"/>
      <c r="AJ439" s="61"/>
      <c r="AK439" s="61"/>
    </row>
    <row r="440" spans="3:37" ht="13.5" customHeight="1">
      <c r="C440" s="10"/>
      <c r="D440" s="12"/>
      <c r="F440" s="572"/>
      <c r="G440" s="572"/>
      <c r="H440" s="572"/>
      <c r="I440" s="572"/>
      <c r="J440" s="572"/>
      <c r="K440" s="572"/>
      <c r="L440" s="572"/>
      <c r="M440" s="572"/>
      <c r="N440" s="572"/>
      <c r="O440" s="61"/>
      <c r="P440" s="61"/>
      <c r="Q440" s="61"/>
      <c r="R440" s="61"/>
      <c r="S440" s="61"/>
      <c r="T440" s="61"/>
      <c r="U440" s="61"/>
      <c r="V440" s="61"/>
      <c r="W440" s="61"/>
      <c r="X440" s="61"/>
      <c r="Y440" s="61"/>
      <c r="Z440" s="61"/>
      <c r="AA440" s="61"/>
      <c r="AB440" s="61"/>
      <c r="AC440" s="61"/>
      <c r="AD440" s="61"/>
      <c r="AE440" s="61"/>
      <c r="AF440" s="61"/>
      <c r="AG440" s="61"/>
      <c r="AH440" s="61"/>
      <c r="AI440" s="61"/>
      <c r="AJ440" s="61"/>
      <c r="AK440" s="61"/>
    </row>
    <row r="441" spans="3:37" ht="13.5" customHeight="1">
      <c r="C441" s="10"/>
      <c r="D441" s="12"/>
      <c r="F441" s="572"/>
      <c r="G441" s="572"/>
      <c r="H441" s="572"/>
      <c r="I441" s="572"/>
      <c r="J441" s="572"/>
      <c r="K441" s="572"/>
      <c r="L441" s="572"/>
      <c r="M441" s="572"/>
      <c r="N441" s="572"/>
      <c r="O441" s="61"/>
      <c r="P441" s="61"/>
      <c r="Q441" s="61"/>
      <c r="R441" s="61"/>
      <c r="S441" s="61"/>
      <c r="T441" s="61"/>
      <c r="U441" s="61"/>
      <c r="V441" s="61"/>
      <c r="W441" s="61"/>
      <c r="X441" s="61"/>
      <c r="Y441" s="61"/>
      <c r="Z441" s="61"/>
      <c r="AA441" s="61"/>
      <c r="AB441" s="61"/>
      <c r="AC441" s="61"/>
      <c r="AD441" s="61"/>
      <c r="AE441" s="61"/>
      <c r="AF441" s="61"/>
      <c r="AG441" s="61"/>
      <c r="AH441" s="61"/>
      <c r="AI441" s="61"/>
      <c r="AJ441" s="61"/>
      <c r="AK441" s="61"/>
    </row>
    <row r="442" spans="3:37" ht="13.5" customHeight="1">
      <c r="C442" s="10"/>
      <c r="D442" s="12"/>
      <c r="F442" s="572"/>
      <c r="G442" s="572"/>
      <c r="H442" s="572"/>
      <c r="I442" s="572"/>
      <c r="J442" s="572"/>
      <c r="K442" s="572"/>
      <c r="L442" s="572"/>
      <c r="M442" s="572"/>
      <c r="N442" s="572"/>
      <c r="O442" s="61"/>
      <c r="P442" s="61"/>
      <c r="Q442" s="61"/>
      <c r="R442" s="61"/>
      <c r="S442" s="61"/>
      <c r="T442" s="61"/>
      <c r="U442" s="61"/>
      <c r="V442" s="61"/>
      <c r="W442" s="61"/>
      <c r="X442" s="61"/>
      <c r="Y442" s="61"/>
      <c r="Z442" s="61"/>
      <c r="AA442" s="61"/>
      <c r="AB442" s="61"/>
      <c r="AC442" s="61"/>
      <c r="AD442" s="61"/>
      <c r="AE442" s="61"/>
      <c r="AF442" s="61"/>
      <c r="AG442" s="61"/>
      <c r="AH442" s="61"/>
      <c r="AI442" s="61"/>
      <c r="AJ442" s="61"/>
      <c r="AK442" s="61"/>
    </row>
    <row r="443" spans="3:37" ht="13.5" customHeight="1">
      <c r="C443" s="10"/>
      <c r="D443" s="12"/>
      <c r="F443" s="572"/>
      <c r="G443" s="572"/>
      <c r="H443" s="572"/>
      <c r="I443" s="572"/>
      <c r="J443" s="572"/>
      <c r="K443" s="572"/>
      <c r="L443" s="572"/>
      <c r="M443" s="572"/>
      <c r="N443" s="572"/>
      <c r="O443" s="61"/>
      <c r="P443" s="61"/>
      <c r="Q443" s="61"/>
      <c r="R443" s="61"/>
      <c r="S443" s="61"/>
      <c r="T443" s="61"/>
      <c r="U443" s="61"/>
      <c r="V443" s="61"/>
      <c r="W443" s="61"/>
      <c r="X443" s="61"/>
      <c r="Y443" s="61"/>
      <c r="Z443" s="61"/>
      <c r="AA443" s="61"/>
      <c r="AB443" s="61"/>
      <c r="AC443" s="61"/>
      <c r="AD443" s="61"/>
      <c r="AE443" s="61"/>
      <c r="AF443" s="61"/>
      <c r="AG443" s="61"/>
      <c r="AH443" s="61"/>
      <c r="AI443" s="61"/>
      <c r="AJ443" s="61"/>
      <c r="AK443" s="61"/>
    </row>
    <row r="444" spans="3:37" ht="13.5" customHeight="1">
      <c r="C444" s="10"/>
      <c r="D444" s="12"/>
      <c r="F444" s="572"/>
      <c r="G444" s="572"/>
      <c r="H444" s="572"/>
      <c r="I444" s="572"/>
      <c r="J444" s="572"/>
      <c r="K444" s="572"/>
      <c r="L444" s="572"/>
      <c r="M444" s="572"/>
      <c r="N444" s="572"/>
      <c r="O444" s="61"/>
      <c r="P444" s="61"/>
      <c r="Q444" s="61"/>
      <c r="R444" s="61"/>
      <c r="S444" s="61"/>
      <c r="T444" s="61"/>
      <c r="U444" s="61"/>
      <c r="V444" s="61"/>
      <c r="W444" s="61"/>
      <c r="X444" s="61"/>
      <c r="Y444" s="61"/>
      <c r="Z444" s="61"/>
      <c r="AA444" s="61"/>
      <c r="AB444" s="61"/>
      <c r="AC444" s="61"/>
      <c r="AD444" s="61"/>
      <c r="AE444" s="61"/>
      <c r="AF444" s="61"/>
      <c r="AG444" s="61"/>
      <c r="AH444" s="61"/>
      <c r="AI444" s="61"/>
      <c r="AJ444" s="61"/>
      <c r="AK444" s="61"/>
    </row>
    <row r="445" spans="3:37" ht="13.5" customHeight="1">
      <c r="C445" s="10"/>
      <c r="D445" s="12"/>
      <c r="F445" s="572"/>
      <c r="G445" s="572"/>
      <c r="H445" s="572"/>
      <c r="I445" s="572"/>
      <c r="J445" s="572"/>
      <c r="K445" s="572"/>
      <c r="L445" s="572"/>
      <c r="M445" s="572"/>
      <c r="N445" s="572"/>
      <c r="O445" s="61"/>
      <c r="P445" s="61"/>
      <c r="Q445" s="61"/>
      <c r="R445" s="61"/>
      <c r="S445" s="61"/>
      <c r="T445" s="61"/>
      <c r="U445" s="61"/>
      <c r="V445" s="61"/>
      <c r="W445" s="61"/>
      <c r="X445" s="61"/>
      <c r="Y445" s="61"/>
      <c r="Z445" s="61"/>
      <c r="AA445" s="61"/>
      <c r="AB445" s="61"/>
      <c r="AC445" s="61"/>
      <c r="AD445" s="61"/>
      <c r="AE445" s="61"/>
      <c r="AF445" s="61"/>
      <c r="AG445" s="61"/>
      <c r="AH445" s="61"/>
      <c r="AI445" s="61"/>
      <c r="AJ445" s="61"/>
      <c r="AK445" s="61"/>
    </row>
    <row r="446" spans="3:37" ht="13.5" customHeight="1">
      <c r="C446" s="10"/>
      <c r="D446" s="12"/>
      <c r="F446" s="572"/>
      <c r="G446" s="572"/>
      <c r="H446" s="572"/>
      <c r="I446" s="572"/>
      <c r="J446" s="572"/>
      <c r="K446" s="572"/>
      <c r="L446" s="572"/>
      <c r="M446" s="572"/>
      <c r="N446" s="572"/>
      <c r="O446" s="61"/>
      <c r="P446" s="61"/>
      <c r="Q446" s="61"/>
      <c r="R446" s="61"/>
      <c r="S446" s="61"/>
      <c r="T446" s="61"/>
      <c r="U446" s="61"/>
      <c r="V446" s="61"/>
      <c r="W446" s="61"/>
      <c r="X446" s="61"/>
      <c r="Y446" s="61"/>
      <c r="Z446" s="61"/>
      <c r="AA446" s="61"/>
      <c r="AB446" s="61"/>
      <c r="AC446" s="61"/>
      <c r="AD446" s="61"/>
      <c r="AE446" s="61"/>
      <c r="AF446" s="61"/>
      <c r="AG446" s="61"/>
      <c r="AH446" s="61"/>
      <c r="AI446" s="61"/>
      <c r="AJ446" s="61"/>
      <c r="AK446" s="61"/>
    </row>
    <row r="447" spans="3:37" ht="13.5" customHeight="1">
      <c r="C447" s="10"/>
      <c r="D447" s="12"/>
      <c r="F447" s="572"/>
      <c r="G447" s="572"/>
      <c r="H447" s="572"/>
      <c r="I447" s="572"/>
      <c r="J447" s="572"/>
      <c r="K447" s="572"/>
      <c r="L447" s="572"/>
      <c r="M447" s="572"/>
      <c r="N447" s="572"/>
      <c r="O447" s="61"/>
      <c r="P447" s="61"/>
      <c r="Q447" s="61"/>
      <c r="R447" s="61"/>
      <c r="S447" s="61"/>
      <c r="T447" s="61"/>
      <c r="U447" s="61"/>
      <c r="V447" s="61"/>
      <c r="W447" s="61"/>
      <c r="X447" s="61"/>
      <c r="Y447" s="61"/>
      <c r="Z447" s="61"/>
      <c r="AA447" s="61"/>
      <c r="AB447" s="61"/>
      <c r="AC447" s="61"/>
      <c r="AD447" s="61"/>
      <c r="AE447" s="61"/>
      <c r="AF447" s="61"/>
      <c r="AG447" s="61"/>
      <c r="AH447" s="61"/>
      <c r="AI447" s="61"/>
      <c r="AJ447" s="61"/>
      <c r="AK447" s="61"/>
    </row>
    <row r="448" spans="3:37" ht="13.5" customHeight="1">
      <c r="C448" s="10"/>
      <c r="D448" s="12"/>
      <c r="F448" s="572"/>
      <c r="G448" s="572"/>
      <c r="H448" s="572"/>
      <c r="I448" s="572"/>
      <c r="J448" s="12"/>
      <c r="K448" s="12"/>
      <c r="L448" s="12"/>
      <c r="M448" s="12"/>
      <c r="N448" s="12"/>
      <c r="O448" s="61"/>
      <c r="P448" s="61"/>
      <c r="Q448" s="61"/>
      <c r="R448" s="61"/>
      <c r="S448" s="61"/>
      <c r="T448" s="61"/>
      <c r="U448" s="61"/>
      <c r="V448" s="61"/>
      <c r="W448" s="61"/>
      <c r="X448" s="61"/>
      <c r="Y448" s="61"/>
      <c r="Z448" s="61"/>
      <c r="AA448" s="61"/>
      <c r="AB448" s="61"/>
      <c r="AC448" s="61"/>
      <c r="AD448" s="61"/>
      <c r="AE448" s="61"/>
      <c r="AF448" s="61"/>
      <c r="AG448" s="61"/>
      <c r="AH448" s="61"/>
      <c r="AI448" s="61"/>
      <c r="AJ448" s="61"/>
      <c r="AK448" s="61"/>
    </row>
    <row r="449" spans="3:37" ht="13.5" customHeight="1">
      <c r="C449" s="10"/>
      <c r="D449" s="572"/>
      <c r="F449" s="572"/>
      <c r="G449" s="572"/>
      <c r="H449" s="572"/>
      <c r="I449" s="572"/>
      <c r="J449" s="572"/>
      <c r="K449" s="572"/>
      <c r="L449" s="572"/>
      <c r="M449" s="572"/>
      <c r="N449" s="572"/>
      <c r="O449" s="61"/>
      <c r="P449" s="61"/>
      <c r="Q449" s="61"/>
      <c r="R449" s="61"/>
      <c r="S449" s="61"/>
      <c r="T449" s="61"/>
      <c r="U449" s="61"/>
      <c r="V449" s="61"/>
      <c r="W449" s="61"/>
      <c r="X449" s="61"/>
      <c r="Y449" s="61"/>
      <c r="Z449" s="61"/>
      <c r="AA449" s="61"/>
      <c r="AB449" s="61"/>
      <c r="AC449" s="61"/>
      <c r="AD449" s="61"/>
      <c r="AE449" s="61"/>
      <c r="AF449" s="61"/>
      <c r="AG449" s="61"/>
      <c r="AH449" s="61"/>
      <c r="AI449" s="61"/>
      <c r="AJ449" s="61"/>
      <c r="AK449" s="61"/>
    </row>
    <row r="450" spans="3:37" ht="13.5" customHeight="1">
      <c r="C450" s="10"/>
      <c r="D450" s="572"/>
      <c r="F450" s="572"/>
      <c r="G450" s="572"/>
      <c r="H450" s="572"/>
      <c r="I450" s="572"/>
      <c r="J450" s="572"/>
      <c r="K450" s="572"/>
      <c r="L450" s="572"/>
      <c r="M450" s="572"/>
      <c r="N450" s="572"/>
      <c r="O450" s="61"/>
      <c r="P450" s="61"/>
      <c r="Q450" s="61"/>
      <c r="R450" s="61"/>
      <c r="S450" s="61"/>
      <c r="T450" s="61"/>
      <c r="U450" s="61"/>
      <c r="V450" s="61"/>
      <c r="W450" s="61"/>
      <c r="X450" s="61"/>
      <c r="Y450" s="61"/>
      <c r="Z450" s="61"/>
      <c r="AA450" s="61"/>
      <c r="AB450" s="61"/>
      <c r="AC450" s="61"/>
      <c r="AD450" s="61"/>
      <c r="AE450" s="61"/>
      <c r="AF450" s="61"/>
      <c r="AG450" s="61"/>
      <c r="AH450" s="61"/>
      <c r="AI450" s="61"/>
      <c r="AJ450" s="61"/>
      <c r="AK450" s="61"/>
    </row>
    <row r="451" spans="3:37" ht="13.5" customHeight="1">
      <c r="C451" s="10"/>
      <c r="D451" s="12"/>
      <c r="E451" s="11"/>
      <c r="F451" s="12"/>
      <c r="G451" s="12"/>
      <c r="H451" s="12"/>
      <c r="I451" s="12"/>
      <c r="J451" s="572"/>
      <c r="K451" s="572"/>
      <c r="L451" s="572"/>
      <c r="M451" s="572"/>
      <c r="N451" s="572"/>
      <c r="O451" s="61"/>
      <c r="P451" s="61"/>
      <c r="Q451" s="61"/>
      <c r="R451" s="61"/>
      <c r="S451" s="61"/>
      <c r="T451" s="61"/>
      <c r="U451" s="61"/>
      <c r="V451" s="61"/>
      <c r="W451" s="61"/>
      <c r="X451" s="61"/>
      <c r="Y451" s="61"/>
      <c r="Z451" s="61"/>
      <c r="AA451" s="61"/>
      <c r="AB451" s="61"/>
      <c r="AC451" s="61"/>
      <c r="AD451" s="61"/>
      <c r="AE451" s="61"/>
      <c r="AF451" s="61"/>
      <c r="AG451" s="61"/>
      <c r="AH451" s="61"/>
      <c r="AI451" s="61"/>
      <c r="AJ451" s="61"/>
      <c r="AK451" s="61"/>
    </row>
    <row r="452" spans="3:37" ht="13.5" customHeight="1">
      <c r="C452" s="10"/>
      <c r="D452" s="572"/>
      <c r="F452" s="572"/>
      <c r="G452" s="572"/>
      <c r="H452" s="572"/>
      <c r="I452" s="572"/>
      <c r="J452" s="572"/>
      <c r="K452" s="572"/>
      <c r="L452" s="572"/>
      <c r="M452" s="572"/>
      <c r="N452" s="572"/>
      <c r="O452" s="61"/>
      <c r="P452" s="61"/>
      <c r="Q452" s="61"/>
      <c r="R452" s="61"/>
      <c r="S452" s="61"/>
      <c r="T452" s="61"/>
      <c r="U452" s="61"/>
      <c r="V452" s="61"/>
      <c r="W452" s="61"/>
      <c r="X452" s="61"/>
      <c r="Y452" s="61"/>
      <c r="Z452" s="61"/>
      <c r="AA452" s="61"/>
      <c r="AB452" s="61"/>
      <c r="AC452" s="61"/>
      <c r="AD452" s="61"/>
      <c r="AE452" s="61"/>
      <c r="AF452" s="61"/>
      <c r="AG452" s="61"/>
      <c r="AH452" s="61"/>
      <c r="AI452" s="61"/>
      <c r="AJ452" s="61"/>
      <c r="AK452" s="61"/>
    </row>
    <row r="453" spans="3:37" ht="13.5" customHeight="1">
      <c r="C453" s="10"/>
      <c r="D453" s="572"/>
      <c r="F453" s="572"/>
      <c r="G453" s="572"/>
      <c r="H453" s="572"/>
      <c r="I453" s="572"/>
      <c r="J453" s="572"/>
      <c r="K453" s="572"/>
      <c r="L453" s="572"/>
      <c r="M453" s="572"/>
      <c r="N453" s="572"/>
      <c r="O453" s="61"/>
      <c r="P453" s="61"/>
      <c r="Q453" s="61"/>
      <c r="R453" s="61"/>
      <c r="S453" s="61"/>
      <c r="T453" s="61"/>
      <c r="U453" s="61"/>
      <c r="V453" s="61"/>
      <c r="W453" s="61"/>
      <c r="X453" s="61"/>
      <c r="Y453" s="61"/>
      <c r="Z453" s="61"/>
      <c r="AA453" s="61"/>
      <c r="AB453" s="61"/>
      <c r="AC453" s="61"/>
      <c r="AD453" s="61"/>
      <c r="AE453" s="61"/>
      <c r="AF453" s="61"/>
      <c r="AG453" s="61"/>
      <c r="AH453" s="61"/>
      <c r="AI453" s="61"/>
      <c r="AJ453" s="61"/>
      <c r="AK453" s="61"/>
    </row>
    <row r="454" spans="3:37" ht="13.5" customHeight="1">
      <c r="C454" s="10"/>
      <c r="D454" s="572"/>
      <c r="F454" s="572"/>
      <c r="G454" s="572"/>
      <c r="H454" s="572"/>
      <c r="I454" s="572"/>
      <c r="J454" s="572"/>
      <c r="K454" s="572"/>
      <c r="L454" s="572"/>
      <c r="M454" s="572"/>
      <c r="N454" s="572"/>
      <c r="O454" s="61"/>
      <c r="P454" s="61"/>
      <c r="Q454" s="61"/>
      <c r="R454" s="61"/>
      <c r="S454" s="61"/>
      <c r="T454" s="61"/>
      <c r="U454" s="61"/>
      <c r="V454" s="61"/>
      <c r="W454" s="61"/>
      <c r="X454" s="61"/>
      <c r="Y454" s="61"/>
      <c r="Z454" s="61"/>
      <c r="AA454" s="61"/>
      <c r="AB454" s="61"/>
      <c r="AC454" s="61"/>
      <c r="AD454" s="61"/>
      <c r="AE454" s="61"/>
      <c r="AF454" s="61"/>
      <c r="AG454" s="61"/>
      <c r="AH454" s="61"/>
      <c r="AI454" s="61"/>
      <c r="AJ454" s="61"/>
      <c r="AK454" s="61"/>
    </row>
    <row r="455" spans="3:37" ht="13.5" customHeight="1">
      <c r="C455" s="10"/>
      <c r="D455" s="572"/>
      <c r="F455" s="572"/>
      <c r="G455" s="572"/>
      <c r="H455" s="572"/>
      <c r="I455" s="572"/>
      <c r="J455" s="12"/>
      <c r="K455" s="12"/>
      <c r="L455" s="12"/>
      <c r="M455" s="12"/>
      <c r="N455" s="12"/>
      <c r="O455" s="61"/>
      <c r="P455" s="61"/>
      <c r="Q455" s="61"/>
      <c r="R455" s="61"/>
      <c r="S455" s="61"/>
      <c r="T455" s="61"/>
      <c r="U455" s="61"/>
      <c r="V455" s="61"/>
      <c r="W455" s="61"/>
      <c r="X455" s="61"/>
      <c r="Y455" s="61"/>
      <c r="Z455" s="61"/>
      <c r="AA455" s="61"/>
      <c r="AB455" s="61"/>
      <c r="AC455" s="61"/>
      <c r="AD455" s="61"/>
      <c r="AE455" s="61"/>
      <c r="AF455" s="61"/>
      <c r="AG455" s="61"/>
      <c r="AH455" s="61"/>
      <c r="AI455" s="61"/>
      <c r="AJ455" s="61"/>
      <c r="AK455" s="61"/>
    </row>
    <row r="456" spans="3:37" ht="13.5" customHeight="1">
      <c r="C456" s="10"/>
      <c r="D456" s="6"/>
      <c r="F456" s="572"/>
      <c r="G456" s="572"/>
      <c r="H456" s="572"/>
      <c r="I456" s="572"/>
      <c r="J456" s="572"/>
      <c r="K456" s="572"/>
      <c r="L456" s="572"/>
      <c r="M456" s="572"/>
      <c r="N456" s="572"/>
      <c r="O456" s="61"/>
      <c r="P456" s="61"/>
      <c r="Q456" s="61"/>
      <c r="R456" s="61"/>
      <c r="S456" s="61"/>
      <c r="T456" s="61"/>
      <c r="U456" s="61"/>
      <c r="V456" s="61"/>
      <c r="W456" s="61"/>
      <c r="X456" s="61"/>
      <c r="Y456" s="61"/>
      <c r="Z456" s="61"/>
      <c r="AA456" s="61"/>
      <c r="AB456" s="61"/>
      <c r="AC456" s="61"/>
      <c r="AD456" s="61"/>
      <c r="AE456" s="61"/>
      <c r="AF456" s="61"/>
      <c r="AG456" s="61"/>
      <c r="AH456" s="61"/>
      <c r="AI456" s="61"/>
      <c r="AJ456" s="61"/>
      <c r="AK456" s="61"/>
    </row>
    <row r="457" spans="3:37" ht="13.5" customHeight="1">
      <c r="C457" s="10"/>
      <c r="D457" s="572"/>
      <c r="F457" s="572"/>
      <c r="G457" s="572"/>
      <c r="H457" s="572"/>
      <c r="I457" s="572"/>
      <c r="J457" s="572"/>
      <c r="K457" s="572"/>
      <c r="L457" s="572"/>
      <c r="M457" s="572"/>
      <c r="N457" s="572"/>
      <c r="O457" s="61"/>
      <c r="P457" s="61"/>
      <c r="Q457" s="61"/>
      <c r="R457" s="61"/>
      <c r="S457" s="61"/>
      <c r="T457" s="61"/>
      <c r="U457" s="61"/>
      <c r="V457" s="61"/>
      <c r="W457" s="61"/>
      <c r="X457" s="61"/>
      <c r="Y457" s="61"/>
      <c r="Z457" s="61"/>
      <c r="AA457" s="61"/>
      <c r="AB457" s="61"/>
      <c r="AC457" s="61"/>
      <c r="AD457" s="61"/>
      <c r="AE457" s="61"/>
      <c r="AF457" s="61"/>
      <c r="AG457" s="61"/>
      <c r="AH457" s="61"/>
      <c r="AI457" s="61"/>
      <c r="AJ457" s="61"/>
      <c r="AK457" s="61"/>
    </row>
    <row r="458" spans="3:37" ht="13.5" customHeight="1">
      <c r="C458" s="10"/>
      <c r="D458" s="12"/>
      <c r="E458" s="11"/>
      <c r="F458" s="12"/>
      <c r="G458" s="12"/>
      <c r="H458" s="12"/>
      <c r="I458" s="12"/>
      <c r="J458" s="572"/>
      <c r="K458" s="572"/>
      <c r="L458" s="572"/>
      <c r="M458" s="572"/>
      <c r="N458" s="572"/>
      <c r="O458" s="61"/>
      <c r="P458" s="61"/>
      <c r="Q458" s="61"/>
      <c r="R458" s="61"/>
      <c r="S458" s="61"/>
      <c r="T458" s="61"/>
      <c r="U458" s="61"/>
      <c r="V458" s="61"/>
      <c r="W458" s="61"/>
      <c r="X458" s="61"/>
      <c r="Y458" s="61"/>
      <c r="Z458" s="61"/>
      <c r="AA458" s="61"/>
      <c r="AB458" s="61"/>
      <c r="AC458" s="61"/>
      <c r="AD458" s="61"/>
      <c r="AE458" s="61"/>
      <c r="AF458" s="61"/>
      <c r="AG458" s="61"/>
      <c r="AH458" s="61"/>
      <c r="AI458" s="61"/>
      <c r="AJ458" s="61"/>
      <c r="AK458" s="61"/>
    </row>
    <row r="459" spans="3:37" ht="13.5" customHeight="1">
      <c r="C459" s="10"/>
      <c r="D459" s="6"/>
      <c r="F459" s="572"/>
      <c r="G459" s="572"/>
      <c r="H459" s="572"/>
      <c r="I459" s="572"/>
      <c r="J459" s="572"/>
      <c r="K459" s="572"/>
      <c r="L459" s="572"/>
      <c r="M459" s="572"/>
      <c r="N459" s="572"/>
      <c r="O459" s="61"/>
      <c r="P459" s="61"/>
      <c r="Q459" s="61"/>
      <c r="R459" s="61"/>
      <c r="S459" s="61"/>
      <c r="T459" s="61"/>
      <c r="U459" s="61"/>
      <c r="V459" s="61"/>
      <c r="W459" s="61"/>
      <c r="X459" s="61"/>
      <c r="Y459" s="61"/>
      <c r="Z459" s="61"/>
      <c r="AA459" s="61"/>
      <c r="AB459" s="61"/>
      <c r="AC459" s="61"/>
      <c r="AD459" s="61"/>
      <c r="AE459" s="61"/>
      <c r="AF459" s="61"/>
      <c r="AG459" s="61"/>
      <c r="AH459" s="61"/>
      <c r="AI459" s="61"/>
      <c r="AJ459" s="61"/>
      <c r="AK459" s="61"/>
    </row>
    <row r="460" spans="3:37" ht="13.5" customHeight="1">
      <c r="C460" s="10"/>
      <c r="D460" s="6"/>
      <c r="F460" s="572"/>
      <c r="G460" s="572"/>
      <c r="H460" s="572"/>
      <c r="I460" s="5"/>
      <c r="J460" s="572"/>
      <c r="K460" s="572"/>
      <c r="L460" s="5"/>
      <c r="M460" s="5"/>
      <c r="N460" s="572"/>
      <c r="O460" s="61"/>
      <c r="P460" s="61"/>
      <c r="Q460" s="61"/>
      <c r="R460" s="61"/>
      <c r="S460" s="61"/>
      <c r="T460" s="61"/>
      <c r="U460" s="61"/>
      <c r="V460" s="61"/>
      <c r="W460" s="61"/>
      <c r="X460" s="61"/>
      <c r="Y460" s="61"/>
      <c r="Z460" s="61"/>
      <c r="AA460" s="61"/>
      <c r="AB460" s="61"/>
      <c r="AC460" s="61"/>
      <c r="AD460" s="61"/>
      <c r="AE460" s="61"/>
      <c r="AF460" s="61"/>
      <c r="AG460" s="61"/>
      <c r="AH460" s="61"/>
      <c r="AI460" s="61"/>
      <c r="AJ460" s="61"/>
      <c r="AK460" s="61"/>
    </row>
    <row r="461" spans="3:37" ht="13.5" customHeight="1">
      <c r="C461" s="10"/>
      <c r="D461" s="572"/>
      <c r="F461" s="572"/>
      <c r="G461" s="572"/>
      <c r="H461" s="572"/>
      <c r="I461" s="572"/>
      <c r="J461" s="572"/>
      <c r="K461" s="572"/>
      <c r="L461" s="5"/>
      <c r="M461" s="5"/>
      <c r="N461" s="572"/>
      <c r="O461" s="61"/>
      <c r="P461" s="61"/>
      <c r="Q461" s="61"/>
      <c r="R461" s="61"/>
      <c r="S461" s="61"/>
      <c r="T461" s="61"/>
      <c r="U461" s="61"/>
      <c r="V461" s="61"/>
      <c r="W461" s="61"/>
      <c r="X461" s="61"/>
      <c r="Y461" s="61"/>
      <c r="Z461" s="61"/>
      <c r="AA461" s="61"/>
      <c r="AB461" s="61"/>
      <c r="AC461" s="61"/>
      <c r="AD461" s="61"/>
      <c r="AE461" s="61"/>
      <c r="AF461" s="61"/>
      <c r="AG461" s="61"/>
      <c r="AH461" s="61"/>
      <c r="AI461" s="61"/>
      <c r="AJ461" s="61"/>
      <c r="AK461" s="61"/>
    </row>
    <row r="462" spans="3:37" ht="13.5" customHeight="1">
      <c r="C462" s="10"/>
      <c r="D462" s="572"/>
      <c r="F462" s="572"/>
      <c r="G462" s="572"/>
      <c r="H462" s="572"/>
      <c r="I462" s="572"/>
      <c r="J462" s="572"/>
      <c r="K462" s="572"/>
      <c r="L462" s="5"/>
      <c r="M462" s="5"/>
      <c r="N462" s="572"/>
      <c r="O462" s="61"/>
      <c r="P462" s="61"/>
      <c r="Q462" s="61"/>
      <c r="R462" s="61"/>
      <c r="S462" s="61"/>
      <c r="T462" s="61"/>
      <c r="U462" s="61"/>
      <c r="V462" s="61"/>
      <c r="W462" s="61"/>
      <c r="X462" s="61"/>
      <c r="Y462" s="61"/>
      <c r="Z462" s="61"/>
      <c r="AA462" s="61"/>
      <c r="AB462" s="61"/>
      <c r="AC462" s="61"/>
      <c r="AD462" s="61"/>
      <c r="AE462" s="61"/>
      <c r="AF462" s="61"/>
      <c r="AG462" s="61"/>
      <c r="AH462" s="61"/>
      <c r="AI462" s="61"/>
      <c r="AJ462" s="61"/>
      <c r="AK462" s="61"/>
    </row>
    <row r="463" spans="3:37" ht="13.5" customHeight="1">
      <c r="C463" s="10"/>
      <c r="D463" s="6"/>
      <c r="F463" s="572"/>
      <c r="G463" s="572"/>
      <c r="H463" s="572"/>
      <c r="I463" s="572"/>
      <c r="J463" s="572"/>
      <c r="K463" s="572"/>
      <c r="L463" s="572"/>
      <c r="M463" s="572"/>
      <c r="N463" s="572"/>
      <c r="O463" s="61"/>
      <c r="P463" s="61"/>
      <c r="Q463" s="61"/>
      <c r="R463" s="61"/>
      <c r="S463" s="61"/>
      <c r="T463" s="61"/>
      <c r="U463" s="61"/>
      <c r="V463" s="61"/>
      <c r="W463" s="61"/>
      <c r="X463" s="61"/>
      <c r="Y463" s="61"/>
      <c r="Z463" s="61"/>
      <c r="AA463" s="61"/>
      <c r="AB463" s="61"/>
      <c r="AC463" s="61"/>
      <c r="AD463" s="61"/>
      <c r="AE463" s="61"/>
      <c r="AF463" s="61"/>
      <c r="AG463" s="61"/>
      <c r="AH463" s="61"/>
      <c r="AI463" s="61"/>
      <c r="AJ463" s="61"/>
      <c r="AK463" s="61"/>
    </row>
    <row r="464" spans="3:37" ht="13.5" customHeight="1">
      <c r="C464" s="10"/>
      <c r="D464" s="6"/>
      <c r="F464" s="572"/>
      <c r="G464" s="572"/>
      <c r="H464" s="572"/>
      <c r="I464" s="572"/>
      <c r="J464" s="572"/>
      <c r="K464" s="572"/>
      <c r="L464" s="572"/>
      <c r="M464" s="572"/>
      <c r="N464" s="572"/>
      <c r="O464" s="61"/>
      <c r="P464" s="61"/>
      <c r="Q464" s="61"/>
      <c r="R464" s="61"/>
      <c r="S464" s="61"/>
      <c r="T464" s="61"/>
      <c r="U464" s="61"/>
      <c r="V464" s="61"/>
      <c r="W464" s="61"/>
      <c r="X464" s="61"/>
      <c r="Y464" s="61"/>
      <c r="Z464" s="61"/>
      <c r="AA464" s="61"/>
      <c r="AB464" s="61"/>
      <c r="AC464" s="61"/>
      <c r="AD464" s="61"/>
      <c r="AE464" s="61"/>
      <c r="AF464" s="61"/>
      <c r="AG464" s="61"/>
      <c r="AH464" s="61"/>
      <c r="AI464" s="61"/>
      <c r="AJ464" s="61"/>
      <c r="AK464" s="61"/>
    </row>
    <row r="465" spans="3:37" ht="13.5" customHeight="1">
      <c r="C465" s="10"/>
      <c r="D465" s="6"/>
      <c r="F465" s="572"/>
      <c r="G465" s="572"/>
      <c r="H465" s="572"/>
      <c r="I465" s="572"/>
      <c r="J465" s="12"/>
      <c r="K465" s="12"/>
      <c r="L465" s="12"/>
      <c r="M465" s="12"/>
      <c r="N465" s="12"/>
      <c r="O465" s="61"/>
      <c r="P465" s="61"/>
      <c r="Q465" s="61"/>
      <c r="R465" s="61"/>
      <c r="S465" s="61"/>
      <c r="T465" s="61"/>
      <c r="U465" s="61"/>
      <c r="V465" s="61"/>
      <c r="W465" s="61"/>
      <c r="X465" s="61"/>
      <c r="Y465" s="61"/>
      <c r="Z465" s="61"/>
      <c r="AA465" s="61"/>
      <c r="AB465" s="61"/>
      <c r="AC465" s="61"/>
      <c r="AD465" s="61"/>
      <c r="AE465" s="61"/>
      <c r="AF465" s="61"/>
      <c r="AG465" s="61"/>
      <c r="AH465" s="61"/>
      <c r="AI465" s="61"/>
      <c r="AJ465" s="61"/>
      <c r="AK465" s="61"/>
    </row>
    <row r="466" spans="3:37" ht="13.5" customHeight="1">
      <c r="C466" s="10"/>
      <c r="D466" s="6"/>
      <c r="F466" s="572"/>
      <c r="G466" s="572"/>
      <c r="H466" s="572"/>
      <c r="I466" s="572"/>
      <c r="J466" s="572"/>
      <c r="K466" s="572"/>
      <c r="L466" s="572"/>
      <c r="M466" s="572"/>
      <c r="N466" s="6"/>
      <c r="O466" s="61"/>
      <c r="P466" s="61"/>
      <c r="Q466" s="61"/>
      <c r="R466" s="61"/>
      <c r="S466" s="61"/>
      <c r="T466" s="61"/>
      <c r="U466" s="61"/>
      <c r="V466" s="61"/>
      <c r="W466" s="61"/>
      <c r="X466" s="61"/>
      <c r="Y466" s="61"/>
      <c r="Z466" s="61"/>
      <c r="AA466" s="61"/>
      <c r="AB466" s="61"/>
      <c r="AC466" s="61"/>
      <c r="AD466" s="61"/>
      <c r="AE466" s="61"/>
      <c r="AF466" s="61"/>
      <c r="AG466" s="61"/>
      <c r="AH466" s="61"/>
      <c r="AI466" s="61"/>
      <c r="AJ466" s="61"/>
      <c r="AK466" s="61"/>
    </row>
    <row r="467" spans="3:37" ht="13.5" customHeight="1">
      <c r="C467" s="10"/>
      <c r="D467" s="572"/>
      <c r="F467" s="572"/>
      <c r="G467" s="572"/>
      <c r="H467" s="572"/>
      <c r="I467" s="572"/>
      <c r="J467" s="572"/>
      <c r="K467" s="572"/>
      <c r="L467" s="572"/>
      <c r="M467" s="572"/>
      <c r="N467" s="6"/>
      <c r="O467" s="61"/>
      <c r="P467" s="61"/>
      <c r="Q467" s="61"/>
      <c r="R467" s="61"/>
      <c r="S467" s="61"/>
      <c r="T467" s="61"/>
      <c r="U467" s="61"/>
      <c r="V467" s="61"/>
      <c r="W467" s="61"/>
      <c r="X467" s="61"/>
      <c r="Y467" s="61"/>
      <c r="Z467" s="61"/>
      <c r="AA467" s="61"/>
      <c r="AB467" s="61"/>
      <c r="AC467" s="61"/>
      <c r="AD467" s="61"/>
      <c r="AE467" s="61"/>
      <c r="AF467" s="61"/>
      <c r="AG467" s="61"/>
      <c r="AH467" s="61"/>
      <c r="AI467" s="61"/>
      <c r="AJ467" s="61"/>
      <c r="AK467" s="61"/>
    </row>
    <row r="468" spans="3:37" ht="13.5" customHeight="1">
      <c r="C468" s="10"/>
      <c r="D468" s="12"/>
      <c r="E468" s="11"/>
      <c r="F468" s="12"/>
      <c r="G468" s="12"/>
      <c r="H468" s="12"/>
      <c r="I468" s="12"/>
      <c r="J468" s="572"/>
      <c r="K468" s="572"/>
      <c r="L468" s="572"/>
      <c r="M468" s="572"/>
      <c r="N468" s="6"/>
      <c r="O468" s="61"/>
      <c r="P468" s="61"/>
      <c r="Q468" s="61"/>
      <c r="R468" s="61"/>
      <c r="S468" s="61"/>
      <c r="T468" s="61"/>
      <c r="U468" s="61"/>
      <c r="V468" s="61"/>
      <c r="W468" s="61"/>
      <c r="X468" s="61"/>
      <c r="Y468" s="61"/>
      <c r="Z468" s="61"/>
      <c r="AA468" s="61"/>
      <c r="AB468" s="61"/>
      <c r="AC468" s="61"/>
      <c r="AD468" s="61"/>
      <c r="AE468" s="61"/>
      <c r="AF468" s="61"/>
      <c r="AG468" s="61"/>
      <c r="AH468" s="61"/>
      <c r="AI468" s="61"/>
      <c r="AJ468" s="61"/>
      <c r="AK468" s="61"/>
    </row>
    <row r="469" spans="3:37" ht="13.5" customHeight="1">
      <c r="C469" s="10"/>
      <c r="D469" s="6"/>
      <c r="F469" s="572"/>
      <c r="G469" s="572"/>
      <c r="H469" s="572"/>
      <c r="I469" s="572"/>
      <c r="J469" s="572"/>
      <c r="K469" s="572"/>
      <c r="L469" s="572"/>
      <c r="M469" s="572"/>
      <c r="N469" s="6"/>
      <c r="O469" s="61"/>
      <c r="P469" s="61"/>
      <c r="Q469" s="61"/>
      <c r="R469" s="61"/>
      <c r="S469" s="61"/>
      <c r="T469" s="61"/>
      <c r="U469" s="61"/>
      <c r="V469" s="61"/>
      <c r="W469" s="61"/>
      <c r="X469" s="61"/>
      <c r="Y469" s="61"/>
      <c r="Z469" s="61"/>
      <c r="AA469" s="61"/>
      <c r="AB469" s="61"/>
      <c r="AC469" s="61"/>
      <c r="AD469" s="61"/>
      <c r="AE469" s="61"/>
      <c r="AF469" s="61"/>
      <c r="AG469" s="61"/>
      <c r="AH469" s="61"/>
      <c r="AI469" s="61"/>
      <c r="AJ469" s="61"/>
      <c r="AK469" s="61"/>
    </row>
    <row r="470" spans="3:37" ht="13.5" customHeight="1">
      <c r="C470" s="10"/>
      <c r="D470" s="6"/>
      <c r="F470" s="572"/>
      <c r="G470" s="572"/>
      <c r="H470" s="572"/>
      <c r="I470" s="572"/>
      <c r="J470" s="572"/>
      <c r="K470" s="572"/>
      <c r="L470" s="572"/>
      <c r="M470" s="572"/>
      <c r="N470" s="6"/>
      <c r="O470" s="61"/>
      <c r="P470" s="61"/>
      <c r="Q470" s="61"/>
      <c r="R470" s="61"/>
      <c r="S470" s="61"/>
      <c r="T470" s="61"/>
      <c r="U470" s="61"/>
      <c r="V470" s="61"/>
      <c r="W470" s="61"/>
      <c r="X470" s="61"/>
      <c r="Y470" s="61"/>
      <c r="Z470" s="61"/>
      <c r="AA470" s="61"/>
      <c r="AB470" s="61"/>
      <c r="AC470" s="61"/>
      <c r="AD470" s="61"/>
      <c r="AE470" s="61"/>
      <c r="AF470" s="61"/>
      <c r="AG470" s="61"/>
      <c r="AH470" s="61"/>
      <c r="AI470" s="61"/>
      <c r="AJ470" s="61"/>
      <c r="AK470" s="61"/>
    </row>
    <row r="471" spans="3:37" ht="13.5" customHeight="1">
      <c r="C471" s="10"/>
      <c r="D471" s="6"/>
      <c r="F471" s="572"/>
      <c r="G471" s="572"/>
      <c r="H471" s="572"/>
      <c r="I471" s="572"/>
      <c r="J471" s="572"/>
      <c r="K471" s="572"/>
      <c r="L471" s="572"/>
      <c r="M471" s="572"/>
      <c r="N471" s="6"/>
      <c r="O471" s="61"/>
      <c r="P471" s="61"/>
      <c r="Q471" s="61"/>
      <c r="R471" s="61"/>
      <c r="S471" s="61"/>
      <c r="T471" s="61"/>
      <c r="U471" s="61"/>
      <c r="V471" s="61"/>
      <c r="W471" s="61"/>
      <c r="X471" s="61"/>
      <c r="Y471" s="61"/>
      <c r="Z471" s="61"/>
      <c r="AA471" s="61"/>
      <c r="AB471" s="61"/>
      <c r="AC471" s="61"/>
      <c r="AD471" s="61"/>
      <c r="AE471" s="61"/>
      <c r="AF471" s="61"/>
      <c r="AG471" s="61"/>
      <c r="AH471" s="61"/>
      <c r="AI471" s="61"/>
      <c r="AJ471" s="61"/>
      <c r="AK471" s="61"/>
    </row>
    <row r="472" spans="3:37" ht="13.5" customHeight="1">
      <c r="C472" s="10"/>
      <c r="D472" s="6"/>
      <c r="F472" s="572"/>
      <c r="G472" s="572"/>
      <c r="H472" s="572"/>
      <c r="I472" s="572"/>
      <c r="J472" s="572"/>
      <c r="K472" s="572"/>
      <c r="L472" s="572"/>
      <c r="M472" s="572"/>
      <c r="N472" s="6"/>
      <c r="O472" s="61"/>
      <c r="P472" s="61"/>
      <c r="Q472" s="61"/>
      <c r="R472" s="61"/>
      <c r="S472" s="61"/>
      <c r="T472" s="61"/>
      <c r="U472" s="61"/>
      <c r="V472" s="61"/>
      <c r="W472" s="61"/>
      <c r="X472" s="61"/>
      <c r="Y472" s="61"/>
      <c r="Z472" s="61"/>
      <c r="AA472" s="61"/>
      <c r="AB472" s="61"/>
      <c r="AC472" s="61"/>
      <c r="AD472" s="61"/>
      <c r="AE472" s="61"/>
      <c r="AF472" s="61"/>
      <c r="AG472" s="61"/>
      <c r="AH472" s="61"/>
      <c r="AI472" s="61"/>
      <c r="AJ472" s="61"/>
      <c r="AK472" s="61"/>
    </row>
    <row r="473" spans="3:37" ht="13.5" customHeight="1">
      <c r="C473" s="10"/>
      <c r="D473" s="6"/>
      <c r="F473" s="572"/>
      <c r="G473" s="572"/>
      <c r="H473" s="572"/>
      <c r="I473" s="572"/>
      <c r="J473" s="572"/>
      <c r="K473" s="572"/>
      <c r="L473" s="572"/>
      <c r="M473" s="572"/>
      <c r="N473" s="572"/>
      <c r="O473" s="61"/>
      <c r="P473" s="61"/>
      <c r="Q473" s="61"/>
      <c r="R473" s="61"/>
      <c r="S473" s="61"/>
      <c r="T473" s="61"/>
      <c r="U473" s="61"/>
      <c r="V473" s="61"/>
      <c r="W473" s="61"/>
      <c r="X473" s="61"/>
      <c r="Y473" s="61"/>
      <c r="Z473" s="61"/>
      <c r="AA473" s="61"/>
      <c r="AB473" s="61"/>
      <c r="AC473" s="61"/>
      <c r="AD473" s="61"/>
      <c r="AE473" s="61"/>
      <c r="AF473" s="61"/>
      <c r="AG473" s="61"/>
      <c r="AH473" s="61"/>
      <c r="AI473" s="61"/>
      <c r="AJ473" s="61"/>
      <c r="AK473" s="61"/>
    </row>
    <row r="474" spans="3:37" ht="13.5" customHeight="1">
      <c r="C474" s="10"/>
      <c r="D474" s="6"/>
      <c r="F474" s="572"/>
      <c r="G474" s="572"/>
      <c r="H474" s="572"/>
      <c r="I474" s="572"/>
      <c r="J474" s="572"/>
      <c r="K474" s="572"/>
      <c r="L474" s="572"/>
      <c r="M474" s="572"/>
      <c r="N474" s="572"/>
      <c r="O474" s="61"/>
      <c r="P474" s="61"/>
      <c r="Q474" s="61"/>
      <c r="R474" s="61"/>
      <c r="S474" s="61"/>
      <c r="T474" s="61"/>
      <c r="U474" s="61"/>
      <c r="V474" s="61"/>
      <c r="W474" s="61"/>
      <c r="X474" s="61"/>
      <c r="Y474" s="61"/>
      <c r="Z474" s="61"/>
      <c r="AA474" s="61"/>
      <c r="AB474" s="61"/>
      <c r="AC474" s="61"/>
      <c r="AD474" s="61"/>
      <c r="AE474" s="61"/>
      <c r="AF474" s="61"/>
      <c r="AG474" s="61"/>
      <c r="AH474" s="61"/>
      <c r="AI474" s="61"/>
      <c r="AJ474" s="61"/>
      <c r="AK474" s="61"/>
    </row>
    <row r="475" spans="3:37" ht="13.5" customHeight="1">
      <c r="C475" s="10"/>
      <c r="D475" s="6"/>
      <c r="F475" s="572"/>
      <c r="G475" s="572"/>
      <c r="H475" s="572"/>
      <c r="I475" s="572"/>
      <c r="J475" s="572"/>
      <c r="K475" s="572"/>
      <c r="L475" s="572"/>
      <c r="M475" s="572"/>
      <c r="N475" s="572"/>
      <c r="O475" s="61"/>
      <c r="P475" s="61"/>
      <c r="Q475" s="61"/>
      <c r="R475" s="61"/>
      <c r="S475" s="61"/>
      <c r="T475" s="61"/>
      <c r="U475" s="61"/>
      <c r="V475" s="61"/>
      <c r="W475" s="61"/>
      <c r="X475" s="61"/>
      <c r="Y475" s="61"/>
      <c r="Z475" s="61"/>
      <c r="AA475" s="61"/>
      <c r="AB475" s="61"/>
      <c r="AC475" s="61"/>
      <c r="AD475" s="61"/>
      <c r="AE475" s="61"/>
      <c r="AF475" s="61"/>
      <c r="AG475" s="61"/>
      <c r="AH475" s="61"/>
      <c r="AI475" s="61"/>
      <c r="AJ475" s="61"/>
      <c r="AK475" s="61"/>
    </row>
    <row r="476" spans="3:37" ht="13.5" customHeight="1">
      <c r="C476" s="10"/>
      <c r="D476" s="572"/>
      <c r="F476" s="572"/>
      <c r="G476" s="572"/>
      <c r="H476" s="572"/>
      <c r="I476" s="572"/>
      <c r="J476" s="572"/>
      <c r="K476" s="572"/>
      <c r="L476" s="572"/>
      <c r="M476" s="572"/>
      <c r="N476" s="572"/>
      <c r="O476" s="61"/>
      <c r="P476" s="61"/>
      <c r="Q476" s="61"/>
      <c r="R476" s="61"/>
      <c r="S476" s="61"/>
      <c r="T476" s="61"/>
      <c r="U476" s="61"/>
      <c r="V476" s="61"/>
      <c r="W476" s="61"/>
      <c r="X476" s="61"/>
      <c r="Y476" s="61"/>
      <c r="Z476" s="61"/>
      <c r="AA476" s="61"/>
      <c r="AB476" s="61"/>
      <c r="AC476" s="61"/>
      <c r="AD476" s="61"/>
      <c r="AE476" s="61"/>
      <c r="AF476" s="61"/>
      <c r="AG476" s="61"/>
      <c r="AH476" s="61"/>
      <c r="AI476" s="61"/>
      <c r="AJ476" s="61"/>
      <c r="AK476" s="61"/>
    </row>
    <row r="477" spans="3:37" ht="13.5" customHeight="1">
      <c r="C477" s="10"/>
      <c r="D477" s="12"/>
      <c r="F477" s="572"/>
      <c r="G477" s="572"/>
      <c r="H477" s="572"/>
      <c r="I477" s="572"/>
      <c r="J477" s="572"/>
      <c r="K477" s="572"/>
      <c r="L477" s="572"/>
      <c r="M477" s="572"/>
      <c r="N477" s="572"/>
      <c r="O477" s="61"/>
      <c r="P477" s="61"/>
      <c r="Q477" s="61"/>
      <c r="R477" s="61"/>
      <c r="S477" s="61"/>
      <c r="T477" s="61"/>
      <c r="U477" s="61"/>
      <c r="V477" s="61"/>
      <c r="W477" s="61"/>
      <c r="X477" s="61"/>
      <c r="Y477" s="61"/>
      <c r="Z477" s="61"/>
      <c r="AA477" s="61"/>
      <c r="AB477" s="61"/>
      <c r="AC477" s="61"/>
      <c r="AD477" s="61"/>
      <c r="AE477" s="61"/>
      <c r="AF477" s="61"/>
      <c r="AG477" s="61"/>
      <c r="AH477" s="61"/>
      <c r="AI477" s="61"/>
      <c r="AJ477" s="61"/>
      <c r="AK477" s="61"/>
    </row>
    <row r="478" spans="3:37" ht="13.5" customHeight="1">
      <c r="C478" s="10"/>
      <c r="D478" s="12"/>
      <c r="F478" s="572"/>
      <c r="G478" s="572"/>
      <c r="H478" s="572"/>
      <c r="I478" s="572"/>
      <c r="J478" s="572"/>
      <c r="K478" s="572"/>
      <c r="L478" s="572"/>
      <c r="M478" s="572"/>
      <c r="N478" s="572"/>
      <c r="O478" s="61"/>
      <c r="P478" s="61"/>
      <c r="Q478" s="61"/>
      <c r="R478" s="61"/>
      <c r="S478" s="61"/>
      <c r="T478" s="61"/>
      <c r="U478" s="61"/>
      <c r="V478" s="61"/>
      <c r="W478" s="61"/>
      <c r="X478" s="61"/>
      <c r="Y478" s="61"/>
      <c r="Z478" s="61"/>
      <c r="AA478" s="61"/>
      <c r="AB478" s="61"/>
      <c r="AC478" s="61"/>
      <c r="AD478" s="61"/>
      <c r="AE478" s="61"/>
      <c r="AF478" s="61"/>
      <c r="AG478" s="61"/>
      <c r="AH478" s="61"/>
      <c r="AI478" s="61"/>
      <c r="AJ478" s="61"/>
      <c r="AK478" s="61"/>
    </row>
    <row r="479" spans="3:37" ht="13.5" customHeight="1">
      <c r="C479" s="10"/>
      <c r="D479" s="12"/>
      <c r="F479" s="572"/>
      <c r="G479" s="572"/>
      <c r="H479" s="572"/>
      <c r="I479" s="572"/>
      <c r="J479" s="572"/>
      <c r="K479" s="572"/>
      <c r="L479" s="572"/>
      <c r="M479" s="572"/>
      <c r="N479" s="572"/>
      <c r="O479" s="61"/>
      <c r="P479" s="61"/>
      <c r="Q479" s="61"/>
      <c r="R479" s="61"/>
      <c r="S479" s="61"/>
      <c r="T479" s="61"/>
      <c r="U479" s="61"/>
      <c r="V479" s="61"/>
      <c r="W479" s="61"/>
      <c r="X479" s="61"/>
      <c r="Y479" s="61"/>
      <c r="Z479" s="61"/>
      <c r="AA479" s="61"/>
      <c r="AB479" s="61"/>
      <c r="AC479" s="61"/>
      <c r="AD479" s="61"/>
      <c r="AE479" s="61"/>
      <c r="AF479" s="61"/>
      <c r="AG479" s="61"/>
      <c r="AH479" s="61"/>
      <c r="AI479" s="61"/>
      <c r="AJ479" s="61"/>
      <c r="AK479" s="61"/>
    </row>
    <row r="480" spans="3:37" ht="13.5" customHeight="1">
      <c r="C480" s="10"/>
      <c r="D480" s="12"/>
      <c r="F480" s="572"/>
      <c r="G480" s="572"/>
      <c r="H480" s="572"/>
      <c r="I480" s="572"/>
      <c r="J480" s="572"/>
      <c r="K480" s="572"/>
      <c r="L480" s="572"/>
      <c r="M480" s="572"/>
      <c r="N480" s="572"/>
      <c r="O480" s="61"/>
      <c r="P480" s="61"/>
      <c r="Q480" s="61"/>
      <c r="R480" s="61"/>
      <c r="S480" s="61"/>
      <c r="T480" s="61"/>
      <c r="U480" s="61"/>
      <c r="V480" s="61"/>
      <c r="W480" s="61"/>
      <c r="X480" s="61"/>
      <c r="Y480" s="61"/>
      <c r="Z480" s="61"/>
      <c r="AA480" s="61"/>
      <c r="AB480" s="61"/>
      <c r="AC480" s="61"/>
      <c r="AD480" s="61"/>
      <c r="AE480" s="61"/>
      <c r="AF480" s="61"/>
      <c r="AG480" s="61"/>
      <c r="AH480" s="61"/>
      <c r="AI480" s="61"/>
      <c r="AJ480" s="61"/>
      <c r="AK480" s="61"/>
    </row>
    <row r="481" spans="3:37" ht="13.5" customHeight="1">
      <c r="C481" s="10"/>
      <c r="D481" s="12"/>
      <c r="F481" s="572"/>
      <c r="G481" s="572"/>
      <c r="H481" s="572"/>
      <c r="I481" s="572"/>
      <c r="J481" s="572"/>
      <c r="K481" s="572"/>
      <c r="L481" s="572"/>
      <c r="M481" s="572"/>
      <c r="N481" s="572"/>
      <c r="O481" s="61"/>
      <c r="P481" s="61"/>
      <c r="Q481" s="61"/>
      <c r="R481" s="61"/>
      <c r="S481" s="61"/>
      <c r="T481" s="61"/>
      <c r="U481" s="61"/>
      <c r="V481" s="61"/>
      <c r="W481" s="61"/>
      <c r="X481" s="61"/>
      <c r="Y481" s="61"/>
      <c r="Z481" s="61"/>
      <c r="AA481" s="61"/>
      <c r="AB481" s="61"/>
      <c r="AC481" s="61"/>
      <c r="AD481" s="61"/>
      <c r="AE481" s="61"/>
      <c r="AF481" s="61"/>
      <c r="AG481" s="61"/>
      <c r="AH481" s="61"/>
      <c r="AI481" s="61"/>
      <c r="AJ481" s="61"/>
      <c r="AK481" s="61"/>
    </row>
    <row r="482" spans="3:37" ht="13.5" customHeight="1">
      <c r="C482" s="10"/>
      <c r="D482" s="12"/>
      <c r="F482" s="572"/>
      <c r="G482" s="572"/>
      <c r="H482" s="572"/>
      <c r="I482" s="572"/>
      <c r="J482" s="572"/>
      <c r="K482" s="572"/>
      <c r="L482" s="572"/>
      <c r="M482" s="572"/>
      <c r="N482" s="572"/>
      <c r="O482" s="61"/>
      <c r="P482" s="61"/>
      <c r="Q482" s="61"/>
      <c r="R482" s="61"/>
      <c r="S482" s="61"/>
      <c r="T482" s="61"/>
      <c r="U482" s="61"/>
      <c r="V482" s="61"/>
      <c r="W482" s="61"/>
      <c r="X482" s="61"/>
      <c r="Y482" s="61"/>
      <c r="Z482" s="61"/>
      <c r="AA482" s="61"/>
      <c r="AB482" s="61"/>
      <c r="AC482" s="61"/>
      <c r="AD482" s="61"/>
      <c r="AE482" s="61"/>
      <c r="AF482" s="61"/>
      <c r="AG482" s="61"/>
      <c r="AH482" s="61"/>
      <c r="AI482" s="61"/>
      <c r="AJ482" s="61"/>
      <c r="AK482" s="61"/>
    </row>
    <row r="483" spans="3:37" ht="13.5" customHeight="1">
      <c r="C483" s="10"/>
      <c r="D483" s="12"/>
      <c r="F483" s="572"/>
      <c r="G483" s="572"/>
      <c r="H483" s="572"/>
      <c r="I483" s="572"/>
      <c r="J483" s="572"/>
      <c r="K483" s="572"/>
      <c r="L483" s="572"/>
      <c r="M483" s="572"/>
      <c r="N483" s="572"/>
      <c r="O483" s="61"/>
      <c r="P483" s="61"/>
      <c r="Q483" s="61"/>
      <c r="R483" s="61"/>
      <c r="S483" s="61"/>
      <c r="T483" s="61"/>
      <c r="U483" s="61"/>
      <c r="V483" s="61"/>
      <c r="W483" s="61"/>
      <c r="X483" s="61"/>
      <c r="Y483" s="61"/>
      <c r="Z483" s="61"/>
      <c r="AA483" s="61"/>
      <c r="AB483" s="61"/>
      <c r="AC483" s="61"/>
      <c r="AD483" s="61"/>
      <c r="AE483" s="61"/>
      <c r="AF483" s="61"/>
      <c r="AG483" s="61"/>
      <c r="AH483" s="61"/>
      <c r="AI483" s="61"/>
      <c r="AJ483" s="61"/>
      <c r="AK483" s="61"/>
    </row>
    <row r="484" spans="3:37" ht="13.5" customHeight="1">
      <c r="C484" s="10"/>
      <c r="D484" s="12"/>
      <c r="F484" s="572"/>
      <c r="G484" s="572"/>
      <c r="H484" s="572"/>
      <c r="I484" s="572"/>
      <c r="J484" s="572"/>
      <c r="K484" s="572"/>
      <c r="L484" s="572"/>
      <c r="M484" s="572"/>
      <c r="N484" s="572"/>
      <c r="O484" s="61"/>
      <c r="P484" s="61"/>
      <c r="Q484" s="61"/>
      <c r="R484" s="61"/>
      <c r="S484" s="61"/>
      <c r="T484" s="61"/>
      <c r="U484" s="61"/>
      <c r="V484" s="61"/>
      <c r="W484" s="61"/>
      <c r="X484" s="61"/>
      <c r="Y484" s="61"/>
      <c r="Z484" s="61"/>
      <c r="AA484" s="61"/>
      <c r="AB484" s="61"/>
      <c r="AC484" s="61"/>
      <c r="AD484" s="61"/>
      <c r="AE484" s="61"/>
      <c r="AF484" s="61"/>
      <c r="AG484" s="61"/>
      <c r="AH484" s="61"/>
      <c r="AI484" s="61"/>
      <c r="AJ484" s="61"/>
      <c r="AK484" s="61"/>
    </row>
    <row r="485" spans="3:37" ht="13.5" customHeight="1">
      <c r="C485" s="10"/>
      <c r="D485" s="12"/>
      <c r="F485" s="572"/>
      <c r="G485" s="572"/>
      <c r="H485" s="572"/>
      <c r="I485" s="572"/>
      <c r="J485" s="572"/>
      <c r="K485" s="572"/>
      <c r="L485" s="572"/>
      <c r="M485" s="572"/>
      <c r="N485" s="572"/>
      <c r="O485" s="61"/>
      <c r="P485" s="61"/>
      <c r="Q485" s="61"/>
      <c r="R485" s="61"/>
      <c r="S485" s="61"/>
      <c r="T485" s="61"/>
      <c r="U485" s="61"/>
      <c r="V485" s="61"/>
      <c r="W485" s="61"/>
      <c r="X485" s="61"/>
      <c r="Y485" s="61"/>
      <c r="Z485" s="61"/>
      <c r="AA485" s="61"/>
      <c r="AB485" s="61"/>
      <c r="AC485" s="61"/>
      <c r="AD485" s="61"/>
      <c r="AE485" s="61"/>
      <c r="AF485" s="61"/>
      <c r="AG485" s="61"/>
      <c r="AH485" s="61"/>
      <c r="AI485" s="61"/>
      <c r="AJ485" s="61"/>
      <c r="AK485" s="61"/>
    </row>
    <row r="486" spans="3:37" ht="13.5" customHeight="1">
      <c r="C486" s="10"/>
      <c r="D486" s="12"/>
      <c r="F486" s="572"/>
      <c r="G486" s="572"/>
      <c r="H486" s="572"/>
      <c r="I486" s="572"/>
      <c r="J486" s="12"/>
      <c r="K486" s="12"/>
      <c r="L486" s="12"/>
      <c r="M486" s="12"/>
      <c r="N486" s="12"/>
      <c r="O486" s="61"/>
      <c r="P486" s="61"/>
      <c r="Q486" s="61"/>
      <c r="R486" s="61"/>
      <c r="S486" s="61"/>
      <c r="T486" s="61"/>
      <c r="U486" s="61"/>
      <c r="V486" s="61"/>
      <c r="W486" s="61"/>
      <c r="X486" s="61"/>
      <c r="Y486" s="61"/>
      <c r="Z486" s="61"/>
      <c r="AA486" s="61"/>
      <c r="AB486" s="61"/>
      <c r="AC486" s="61"/>
      <c r="AD486" s="61"/>
      <c r="AE486" s="61"/>
      <c r="AF486" s="61"/>
      <c r="AG486" s="61"/>
      <c r="AH486" s="61"/>
      <c r="AI486" s="61"/>
      <c r="AJ486" s="61"/>
      <c r="AK486" s="61"/>
    </row>
    <row r="487" spans="3:37" ht="13.5" customHeight="1">
      <c r="C487" s="10"/>
      <c r="D487" s="572"/>
      <c r="F487" s="572"/>
      <c r="G487" s="572"/>
      <c r="H487" s="572"/>
      <c r="I487" s="572"/>
      <c r="J487" s="572"/>
      <c r="K487" s="572"/>
      <c r="L487" s="572"/>
      <c r="M487" s="572"/>
      <c r="N487" s="572"/>
      <c r="O487" s="61"/>
      <c r="P487" s="61"/>
      <c r="Q487" s="61"/>
      <c r="R487" s="61"/>
      <c r="S487" s="61"/>
      <c r="T487" s="61"/>
      <c r="U487" s="61"/>
      <c r="V487" s="61"/>
      <c r="W487" s="61"/>
      <c r="X487" s="61"/>
      <c r="Y487" s="61"/>
      <c r="Z487" s="61"/>
      <c r="AA487" s="61"/>
      <c r="AB487" s="61"/>
      <c r="AC487" s="61"/>
      <c r="AD487" s="61"/>
      <c r="AE487" s="61"/>
      <c r="AF487" s="61"/>
      <c r="AG487" s="61"/>
      <c r="AH487" s="61"/>
      <c r="AI487" s="61"/>
      <c r="AJ487" s="61"/>
      <c r="AK487" s="61"/>
    </row>
    <row r="488" spans="3:37" ht="13.5" customHeight="1">
      <c r="C488" s="10"/>
      <c r="D488" s="572"/>
      <c r="F488" s="572"/>
      <c r="G488" s="572"/>
      <c r="H488" s="572"/>
      <c r="I488" s="572"/>
      <c r="J488" s="572"/>
      <c r="K488" s="572"/>
      <c r="L488" s="572"/>
      <c r="M488" s="572"/>
      <c r="N488" s="572"/>
      <c r="O488" s="61"/>
      <c r="P488" s="61"/>
      <c r="Q488" s="61"/>
      <c r="R488" s="61"/>
      <c r="S488" s="61"/>
      <c r="T488" s="61"/>
      <c r="U488" s="61"/>
      <c r="V488" s="61"/>
      <c r="W488" s="61"/>
      <c r="X488" s="61"/>
      <c r="Y488" s="61"/>
      <c r="Z488" s="61"/>
      <c r="AA488" s="61"/>
      <c r="AB488" s="61"/>
      <c r="AC488" s="61"/>
      <c r="AD488" s="61"/>
      <c r="AE488" s="61"/>
      <c r="AF488" s="61"/>
      <c r="AG488" s="61"/>
      <c r="AH488" s="61"/>
      <c r="AI488" s="61"/>
      <c r="AJ488" s="61"/>
      <c r="AK488" s="61"/>
    </row>
    <row r="489" spans="3:37" ht="13.5" customHeight="1">
      <c r="C489" s="10"/>
      <c r="D489" s="12"/>
      <c r="E489" s="11"/>
      <c r="F489" s="12"/>
      <c r="G489" s="12"/>
      <c r="H489" s="12"/>
      <c r="I489" s="12"/>
      <c r="J489" s="572"/>
      <c r="K489" s="572"/>
      <c r="L489" s="572"/>
      <c r="M489" s="572"/>
      <c r="N489" s="572"/>
      <c r="O489" s="61"/>
      <c r="P489" s="61"/>
      <c r="Q489" s="61"/>
      <c r="R489" s="61"/>
      <c r="S489" s="61"/>
      <c r="T489" s="61"/>
      <c r="U489" s="61"/>
      <c r="V489" s="61"/>
      <c r="W489" s="61"/>
      <c r="X489" s="61"/>
      <c r="Y489" s="61"/>
      <c r="Z489" s="61"/>
      <c r="AA489" s="61"/>
      <c r="AB489" s="61"/>
      <c r="AC489" s="61"/>
      <c r="AD489" s="61"/>
      <c r="AE489" s="61"/>
      <c r="AF489" s="61"/>
      <c r="AG489" s="61"/>
      <c r="AH489" s="61"/>
      <c r="AI489" s="61"/>
      <c r="AJ489" s="61"/>
      <c r="AK489" s="61"/>
    </row>
    <row r="490" spans="3:37" ht="13.5" customHeight="1">
      <c r="C490" s="10"/>
      <c r="D490" s="572"/>
      <c r="F490" s="572"/>
      <c r="G490" s="572"/>
      <c r="H490" s="572"/>
      <c r="I490" s="572"/>
      <c r="J490" s="572"/>
      <c r="K490" s="572"/>
      <c r="L490" s="572"/>
      <c r="M490" s="572"/>
      <c r="N490" s="572"/>
      <c r="O490" s="61"/>
      <c r="P490" s="61"/>
      <c r="Q490" s="61"/>
      <c r="R490" s="61"/>
      <c r="S490" s="61"/>
      <c r="T490" s="61"/>
      <c r="U490" s="61"/>
      <c r="V490" s="61"/>
      <c r="W490" s="61"/>
      <c r="X490" s="61"/>
      <c r="Y490" s="61"/>
      <c r="Z490" s="61"/>
      <c r="AA490" s="61"/>
      <c r="AB490" s="61"/>
      <c r="AC490" s="61"/>
      <c r="AD490" s="61"/>
      <c r="AE490" s="61"/>
      <c r="AF490" s="61"/>
      <c r="AG490" s="61"/>
      <c r="AH490" s="61"/>
      <c r="AI490" s="61"/>
      <c r="AJ490" s="61"/>
      <c r="AK490" s="61"/>
    </row>
    <row r="491" spans="3:37" ht="13.5" customHeight="1">
      <c r="C491" s="10"/>
      <c r="D491" s="572"/>
      <c r="F491" s="572"/>
      <c r="G491" s="572"/>
      <c r="H491" s="572"/>
      <c r="I491" s="572"/>
      <c r="J491" s="572"/>
      <c r="K491" s="572"/>
      <c r="L491" s="572"/>
      <c r="M491" s="572"/>
      <c r="N491" s="572"/>
      <c r="O491" s="61"/>
      <c r="P491" s="61"/>
      <c r="Q491" s="61"/>
      <c r="R491" s="61"/>
      <c r="S491" s="61"/>
      <c r="T491" s="61"/>
      <c r="U491" s="61"/>
      <c r="V491" s="61"/>
      <c r="W491" s="61"/>
      <c r="X491" s="61"/>
      <c r="Y491" s="61"/>
      <c r="Z491" s="61"/>
      <c r="AA491" s="61"/>
      <c r="AB491" s="61"/>
      <c r="AC491" s="61"/>
      <c r="AD491" s="61"/>
      <c r="AE491" s="61"/>
      <c r="AF491" s="61"/>
      <c r="AG491" s="61"/>
      <c r="AH491" s="61"/>
      <c r="AI491" s="61"/>
      <c r="AJ491" s="61"/>
      <c r="AK491" s="61"/>
    </row>
    <row r="492" spans="3:37" ht="13.5" customHeight="1">
      <c r="C492" s="10"/>
      <c r="D492" s="572"/>
      <c r="F492" s="572"/>
      <c r="G492" s="572"/>
      <c r="H492" s="572"/>
      <c r="I492" s="572"/>
      <c r="J492" s="572"/>
      <c r="K492" s="572"/>
      <c r="L492" s="572"/>
      <c r="M492" s="572"/>
      <c r="N492" s="572"/>
      <c r="O492" s="61"/>
      <c r="P492" s="61"/>
      <c r="Q492" s="61"/>
      <c r="R492" s="61"/>
      <c r="S492" s="61"/>
      <c r="T492" s="61"/>
      <c r="U492" s="61"/>
      <c r="V492" s="61"/>
      <c r="W492" s="61"/>
      <c r="X492" s="61"/>
      <c r="Y492" s="61"/>
      <c r="Z492" s="61"/>
      <c r="AA492" s="61"/>
      <c r="AB492" s="61"/>
      <c r="AC492" s="61"/>
      <c r="AD492" s="61"/>
      <c r="AE492" s="61"/>
      <c r="AF492" s="61"/>
      <c r="AG492" s="61"/>
      <c r="AH492" s="61"/>
      <c r="AI492" s="61"/>
      <c r="AJ492" s="61"/>
      <c r="AK492" s="61"/>
    </row>
    <row r="493" spans="3:37" ht="13.5" customHeight="1">
      <c r="C493" s="10"/>
      <c r="D493" s="572"/>
      <c r="F493" s="572"/>
      <c r="G493" s="572"/>
      <c r="H493" s="572"/>
      <c r="I493" s="572"/>
      <c r="J493" s="12"/>
      <c r="K493" s="12"/>
      <c r="L493" s="12"/>
      <c r="M493" s="12"/>
      <c r="N493" s="12"/>
      <c r="O493" s="61"/>
      <c r="P493" s="61"/>
      <c r="Q493" s="61"/>
      <c r="R493" s="61"/>
      <c r="S493" s="61"/>
      <c r="T493" s="61"/>
      <c r="U493" s="61"/>
      <c r="V493" s="61"/>
      <c r="W493" s="61"/>
      <c r="X493" s="61"/>
      <c r="Y493" s="61"/>
      <c r="Z493" s="61"/>
      <c r="AA493" s="61"/>
      <c r="AB493" s="61"/>
      <c r="AC493" s="61"/>
      <c r="AD493" s="61"/>
      <c r="AE493" s="61"/>
      <c r="AF493" s="61"/>
      <c r="AG493" s="61"/>
      <c r="AH493" s="61"/>
      <c r="AI493" s="61"/>
      <c r="AJ493" s="61"/>
      <c r="AK493" s="61"/>
    </row>
    <row r="494" spans="3:37" ht="13.5" customHeight="1">
      <c r="C494" s="10"/>
      <c r="D494" s="6"/>
      <c r="F494" s="572"/>
      <c r="G494" s="572"/>
      <c r="H494" s="572"/>
      <c r="I494" s="572"/>
      <c r="J494" s="572"/>
      <c r="K494" s="572"/>
      <c r="L494" s="572"/>
      <c r="M494" s="572"/>
      <c r="N494" s="572"/>
      <c r="O494" s="61"/>
      <c r="P494" s="61"/>
      <c r="Q494" s="61"/>
      <c r="R494" s="61"/>
      <c r="S494" s="61"/>
      <c r="T494" s="61"/>
      <c r="U494" s="61"/>
      <c r="V494" s="61"/>
      <c r="W494" s="61"/>
      <c r="X494" s="61"/>
      <c r="Y494" s="61"/>
      <c r="Z494" s="61"/>
      <c r="AA494" s="61"/>
      <c r="AB494" s="61"/>
      <c r="AC494" s="61"/>
      <c r="AD494" s="61"/>
      <c r="AE494" s="61"/>
      <c r="AF494" s="61"/>
      <c r="AG494" s="61"/>
      <c r="AH494" s="61"/>
      <c r="AI494" s="61"/>
      <c r="AJ494" s="61"/>
      <c r="AK494" s="61"/>
    </row>
    <row r="495" spans="3:37" ht="13.5" customHeight="1">
      <c r="C495" s="10"/>
      <c r="D495" s="572"/>
      <c r="F495" s="572"/>
      <c r="G495" s="572"/>
      <c r="H495" s="572"/>
      <c r="I495" s="572"/>
      <c r="J495" s="572"/>
      <c r="K495" s="572"/>
      <c r="L495" s="572"/>
      <c r="M495" s="572"/>
      <c r="N495" s="572"/>
      <c r="O495" s="61"/>
      <c r="P495" s="61"/>
      <c r="Q495" s="61"/>
      <c r="R495" s="61"/>
      <c r="S495" s="61"/>
      <c r="T495" s="61"/>
      <c r="U495" s="61"/>
      <c r="V495" s="61"/>
      <c r="W495" s="61"/>
      <c r="X495" s="61"/>
      <c r="Y495" s="61"/>
      <c r="Z495" s="61"/>
      <c r="AA495" s="61"/>
      <c r="AB495" s="61"/>
      <c r="AC495" s="61"/>
      <c r="AD495" s="61"/>
      <c r="AE495" s="61"/>
      <c r="AF495" s="61"/>
      <c r="AG495" s="61"/>
      <c r="AH495" s="61"/>
      <c r="AI495" s="61"/>
      <c r="AJ495" s="61"/>
      <c r="AK495" s="61"/>
    </row>
    <row r="496" spans="3:37" ht="13.5" customHeight="1">
      <c r="C496" s="10"/>
      <c r="D496" s="12"/>
      <c r="E496" s="11"/>
      <c r="F496" s="12"/>
      <c r="G496" s="12"/>
      <c r="H496" s="12"/>
      <c r="I496" s="12"/>
      <c r="J496" s="572"/>
      <c r="K496" s="572"/>
      <c r="L496" s="572"/>
      <c r="M496" s="572"/>
      <c r="N496" s="572"/>
      <c r="O496" s="61"/>
      <c r="P496" s="61"/>
      <c r="Q496" s="61"/>
      <c r="R496" s="61"/>
      <c r="S496" s="61"/>
      <c r="T496" s="61"/>
      <c r="U496" s="61"/>
      <c r="V496" s="61"/>
      <c r="W496" s="61"/>
      <c r="X496" s="61"/>
      <c r="Y496" s="61"/>
      <c r="Z496" s="61"/>
      <c r="AA496" s="61"/>
      <c r="AB496" s="61"/>
      <c r="AC496" s="61"/>
      <c r="AD496" s="61"/>
      <c r="AE496" s="61"/>
      <c r="AF496" s="61"/>
      <c r="AG496" s="61"/>
      <c r="AH496" s="61"/>
      <c r="AI496" s="61"/>
      <c r="AJ496" s="61"/>
      <c r="AK496" s="61"/>
    </row>
    <row r="497" spans="3:37" ht="13.5" customHeight="1">
      <c r="C497" s="10"/>
      <c r="D497" s="6"/>
      <c r="F497" s="572"/>
      <c r="G497" s="572"/>
      <c r="H497" s="572"/>
      <c r="I497" s="572"/>
      <c r="J497" s="572"/>
      <c r="K497" s="572"/>
      <c r="L497" s="572"/>
      <c r="M497" s="572"/>
      <c r="N497" s="572"/>
      <c r="O497" s="61"/>
      <c r="P497" s="61"/>
      <c r="Q497" s="61"/>
      <c r="R497" s="61"/>
      <c r="S497" s="61"/>
      <c r="T497" s="61"/>
      <c r="U497" s="61"/>
      <c r="V497" s="61"/>
      <c r="W497" s="61"/>
      <c r="X497" s="61"/>
      <c r="Y497" s="61"/>
      <c r="Z497" s="61"/>
      <c r="AA497" s="61"/>
      <c r="AB497" s="61"/>
      <c r="AC497" s="61"/>
      <c r="AD497" s="61"/>
      <c r="AE497" s="61"/>
      <c r="AF497" s="61"/>
      <c r="AG497" s="61"/>
      <c r="AH497" s="61"/>
      <c r="AI497" s="61"/>
      <c r="AJ497" s="61"/>
      <c r="AK497" s="61"/>
    </row>
    <row r="498" spans="3:37" ht="13.5" customHeight="1">
      <c r="C498" s="10"/>
      <c r="D498" s="6"/>
      <c r="F498" s="572"/>
      <c r="G498" s="572"/>
      <c r="H498" s="572"/>
      <c r="I498" s="5"/>
      <c r="J498" s="572"/>
      <c r="K498" s="572"/>
      <c r="L498" s="5"/>
      <c r="M498" s="5"/>
      <c r="N498" s="572"/>
      <c r="O498" s="61"/>
      <c r="P498" s="61"/>
      <c r="Q498" s="61"/>
      <c r="R498" s="61"/>
      <c r="S498" s="61"/>
      <c r="T498" s="61"/>
      <c r="U498" s="61"/>
      <c r="V498" s="61"/>
      <c r="W498" s="61"/>
      <c r="X498" s="61"/>
      <c r="Y498" s="61"/>
      <c r="Z498" s="61"/>
      <c r="AA498" s="61"/>
      <c r="AB498" s="61"/>
      <c r="AC498" s="61"/>
      <c r="AD498" s="61"/>
      <c r="AE498" s="61"/>
      <c r="AF498" s="61"/>
      <c r="AG498" s="61"/>
      <c r="AH498" s="61"/>
      <c r="AI498" s="61"/>
      <c r="AJ498" s="61"/>
      <c r="AK498" s="61"/>
    </row>
    <row r="499" spans="3:37" ht="13.5" customHeight="1">
      <c r="C499" s="10"/>
      <c r="D499" s="572"/>
      <c r="F499" s="572"/>
      <c r="G499" s="572"/>
      <c r="H499" s="572"/>
      <c r="I499" s="572"/>
      <c r="J499" s="572"/>
      <c r="K499" s="572"/>
      <c r="L499" s="5"/>
      <c r="M499" s="5"/>
      <c r="N499" s="572"/>
      <c r="O499" s="61"/>
      <c r="P499" s="61"/>
      <c r="Q499" s="61"/>
      <c r="R499" s="61"/>
      <c r="S499" s="61"/>
      <c r="T499" s="61"/>
      <c r="U499" s="61"/>
      <c r="V499" s="61"/>
      <c r="W499" s="61"/>
      <c r="X499" s="61"/>
      <c r="Y499" s="61"/>
      <c r="Z499" s="61"/>
      <c r="AA499" s="61"/>
      <c r="AB499" s="61"/>
      <c r="AC499" s="61"/>
      <c r="AD499" s="61"/>
      <c r="AE499" s="61"/>
      <c r="AF499" s="61"/>
      <c r="AG499" s="61"/>
      <c r="AH499" s="61"/>
      <c r="AI499" s="61"/>
      <c r="AJ499" s="61"/>
      <c r="AK499" s="61"/>
    </row>
    <row r="500" spans="3:37" ht="13.5" customHeight="1">
      <c r="C500" s="10"/>
      <c r="D500" s="572"/>
      <c r="F500" s="572"/>
      <c r="G500" s="572"/>
      <c r="H500" s="572"/>
      <c r="I500" s="572"/>
      <c r="J500" s="572"/>
      <c r="K500" s="572"/>
      <c r="L500" s="5"/>
      <c r="M500" s="5"/>
      <c r="N500" s="572"/>
      <c r="O500" s="61"/>
      <c r="P500" s="61"/>
      <c r="Q500" s="61"/>
      <c r="R500" s="61"/>
      <c r="S500" s="61"/>
      <c r="T500" s="61"/>
      <c r="U500" s="61"/>
      <c r="V500" s="61"/>
      <c r="W500" s="61"/>
      <c r="X500" s="61"/>
      <c r="Y500" s="61"/>
      <c r="Z500" s="61"/>
      <c r="AA500" s="61"/>
      <c r="AB500" s="61"/>
      <c r="AC500" s="61"/>
      <c r="AD500" s="61"/>
      <c r="AE500" s="61"/>
      <c r="AF500" s="61"/>
      <c r="AG500" s="61"/>
      <c r="AH500" s="61"/>
      <c r="AI500" s="61"/>
      <c r="AJ500" s="61"/>
      <c r="AK500" s="61"/>
    </row>
    <row r="501" spans="3:37" ht="13.5" customHeight="1">
      <c r="C501" s="10"/>
      <c r="D501" s="6"/>
      <c r="F501" s="572"/>
      <c r="G501" s="572"/>
      <c r="H501" s="572"/>
      <c r="I501" s="572"/>
      <c r="J501" s="572"/>
      <c r="K501" s="572"/>
      <c r="L501" s="572"/>
      <c r="M501" s="572"/>
      <c r="N501" s="572"/>
      <c r="O501" s="61"/>
      <c r="P501" s="61"/>
      <c r="Q501" s="61"/>
      <c r="R501" s="61"/>
      <c r="S501" s="61"/>
      <c r="T501" s="61"/>
      <c r="U501" s="61"/>
      <c r="V501" s="61"/>
      <c r="W501" s="61"/>
      <c r="X501" s="61"/>
      <c r="Y501" s="61"/>
      <c r="Z501" s="61"/>
      <c r="AA501" s="61"/>
      <c r="AB501" s="61"/>
      <c r="AC501" s="61"/>
      <c r="AD501" s="61"/>
      <c r="AE501" s="61"/>
      <c r="AF501" s="61"/>
      <c r="AG501" s="61"/>
      <c r="AH501" s="61"/>
      <c r="AI501" s="61"/>
      <c r="AJ501" s="61"/>
      <c r="AK501" s="61"/>
    </row>
    <row r="502" spans="3:37" ht="13.5" customHeight="1">
      <c r="C502" s="10"/>
      <c r="D502" s="6"/>
      <c r="F502" s="572"/>
      <c r="G502" s="572"/>
      <c r="H502" s="572"/>
      <c r="I502" s="572"/>
      <c r="J502" s="572"/>
      <c r="K502" s="572"/>
      <c r="L502" s="572"/>
      <c r="M502" s="572"/>
      <c r="N502" s="572"/>
      <c r="O502" s="61"/>
      <c r="P502" s="61"/>
      <c r="Q502" s="61"/>
      <c r="R502" s="61"/>
      <c r="S502" s="61"/>
      <c r="T502" s="61"/>
      <c r="U502" s="61"/>
      <c r="V502" s="61"/>
      <c r="W502" s="61"/>
      <c r="X502" s="61"/>
      <c r="Y502" s="61"/>
      <c r="Z502" s="61"/>
      <c r="AA502" s="61"/>
      <c r="AB502" s="61"/>
      <c r="AC502" s="61"/>
      <c r="AD502" s="61"/>
      <c r="AE502" s="61"/>
      <c r="AF502" s="61"/>
      <c r="AG502" s="61"/>
      <c r="AH502" s="61"/>
      <c r="AI502" s="61"/>
      <c r="AJ502" s="61"/>
      <c r="AK502" s="61"/>
    </row>
    <row r="503" spans="3:37" ht="13.5" customHeight="1">
      <c r="C503" s="10"/>
      <c r="D503" s="6"/>
      <c r="F503" s="572"/>
      <c r="G503" s="572"/>
      <c r="H503" s="572"/>
      <c r="I503" s="572"/>
      <c r="J503" s="12"/>
      <c r="K503" s="12"/>
      <c r="L503" s="12"/>
      <c r="M503" s="12"/>
      <c r="N503" s="12"/>
      <c r="O503" s="61"/>
      <c r="P503" s="61"/>
      <c r="Q503" s="61"/>
      <c r="R503" s="61"/>
      <c r="S503" s="61"/>
      <c r="T503" s="61"/>
      <c r="U503" s="61"/>
      <c r="V503" s="61"/>
      <c r="W503" s="61"/>
      <c r="X503" s="61"/>
      <c r="Y503" s="61"/>
      <c r="Z503" s="61"/>
      <c r="AA503" s="61"/>
      <c r="AB503" s="61"/>
      <c r="AC503" s="61"/>
      <c r="AD503" s="61"/>
      <c r="AE503" s="61"/>
      <c r="AF503" s="61"/>
      <c r="AG503" s="61"/>
      <c r="AH503" s="61"/>
      <c r="AI503" s="61"/>
      <c r="AJ503" s="61"/>
      <c r="AK503" s="61"/>
    </row>
    <row r="504" spans="3:37" ht="13.5" customHeight="1">
      <c r="C504" s="10"/>
      <c r="D504" s="6"/>
      <c r="F504" s="572"/>
      <c r="G504" s="572"/>
      <c r="H504" s="572"/>
      <c r="I504" s="572"/>
      <c r="J504" s="572"/>
      <c r="K504" s="572"/>
      <c r="L504" s="572"/>
      <c r="M504" s="572"/>
      <c r="N504" s="6"/>
      <c r="O504" s="61"/>
      <c r="P504" s="61"/>
      <c r="Q504" s="61"/>
      <c r="R504" s="61"/>
      <c r="S504" s="61"/>
      <c r="T504" s="61"/>
      <c r="U504" s="61"/>
      <c r="V504" s="61"/>
      <c r="W504" s="61"/>
      <c r="X504" s="61"/>
      <c r="Y504" s="61"/>
      <c r="Z504" s="61"/>
      <c r="AA504" s="61"/>
      <c r="AB504" s="61"/>
      <c r="AC504" s="61"/>
      <c r="AD504" s="61"/>
      <c r="AE504" s="61"/>
      <c r="AF504" s="61"/>
      <c r="AG504" s="61"/>
      <c r="AH504" s="61"/>
      <c r="AI504" s="61"/>
      <c r="AJ504" s="61"/>
      <c r="AK504" s="61"/>
    </row>
    <row r="505" spans="3:37" ht="13.5" customHeight="1">
      <c r="C505" s="10"/>
      <c r="D505" s="572"/>
      <c r="F505" s="572"/>
      <c r="G505" s="572"/>
      <c r="H505" s="572"/>
      <c r="I505" s="572"/>
      <c r="J505" s="572"/>
      <c r="K505" s="572"/>
      <c r="L505" s="572"/>
      <c r="M505" s="572"/>
      <c r="N505" s="6"/>
      <c r="O505" s="61"/>
      <c r="P505" s="61"/>
      <c r="Q505" s="61"/>
      <c r="R505" s="61"/>
      <c r="S505" s="61"/>
      <c r="T505" s="61"/>
      <c r="U505" s="61"/>
      <c r="V505" s="61"/>
      <c r="W505" s="61"/>
      <c r="X505" s="61"/>
      <c r="Y505" s="61"/>
      <c r="Z505" s="61"/>
      <c r="AA505" s="61"/>
      <c r="AB505" s="61"/>
      <c r="AC505" s="61"/>
      <c r="AD505" s="61"/>
      <c r="AE505" s="61"/>
      <c r="AF505" s="61"/>
      <c r="AG505" s="61"/>
      <c r="AH505" s="61"/>
      <c r="AI505" s="61"/>
      <c r="AJ505" s="61"/>
      <c r="AK505" s="61"/>
    </row>
    <row r="506" spans="3:37" ht="13.5" customHeight="1">
      <c r="C506" s="10"/>
      <c r="D506" s="12"/>
      <c r="E506" s="11"/>
      <c r="F506" s="12"/>
      <c r="G506" s="12"/>
      <c r="H506" s="12"/>
      <c r="I506" s="12"/>
      <c r="J506" s="572"/>
      <c r="K506" s="572"/>
      <c r="L506" s="572"/>
      <c r="M506" s="572"/>
      <c r="N506" s="6"/>
      <c r="O506" s="61"/>
      <c r="P506" s="61"/>
      <c r="Q506" s="61"/>
      <c r="R506" s="61"/>
      <c r="S506" s="61"/>
      <c r="T506" s="61"/>
      <c r="U506" s="61"/>
      <c r="V506" s="61"/>
      <c r="W506" s="61"/>
      <c r="X506" s="61"/>
      <c r="Y506" s="61"/>
      <c r="Z506" s="61"/>
      <c r="AA506" s="61"/>
      <c r="AB506" s="61"/>
      <c r="AC506" s="61"/>
      <c r="AD506" s="61"/>
      <c r="AE506" s="61"/>
      <c r="AF506" s="61"/>
      <c r="AG506" s="61"/>
      <c r="AH506" s="61"/>
      <c r="AI506" s="61"/>
      <c r="AJ506" s="61"/>
      <c r="AK506" s="61"/>
    </row>
    <row r="507" spans="3:37" ht="13.5" customHeight="1">
      <c r="C507" s="10"/>
      <c r="D507" s="6"/>
      <c r="F507" s="572"/>
      <c r="G507" s="572"/>
      <c r="H507" s="572"/>
      <c r="I507" s="572"/>
      <c r="J507" s="572"/>
      <c r="K507" s="572"/>
      <c r="L507" s="572"/>
      <c r="M507" s="572"/>
      <c r="N507" s="6"/>
      <c r="O507" s="61"/>
      <c r="P507" s="61"/>
      <c r="Q507" s="61"/>
      <c r="R507" s="61"/>
      <c r="S507" s="61"/>
      <c r="T507" s="61"/>
      <c r="U507" s="61"/>
      <c r="V507" s="61"/>
      <c r="W507" s="61"/>
      <c r="X507" s="61"/>
      <c r="Y507" s="61"/>
      <c r="Z507" s="61"/>
      <c r="AA507" s="61"/>
      <c r="AB507" s="61"/>
      <c r="AC507" s="61"/>
      <c r="AD507" s="61"/>
      <c r="AE507" s="61"/>
      <c r="AF507" s="61"/>
      <c r="AG507" s="61"/>
      <c r="AH507" s="61"/>
      <c r="AI507" s="61"/>
      <c r="AJ507" s="61"/>
      <c r="AK507" s="61"/>
    </row>
    <row r="508" spans="3:37" ht="13.5" customHeight="1">
      <c r="C508" s="10"/>
      <c r="D508" s="6"/>
      <c r="F508" s="572"/>
      <c r="G508" s="572"/>
      <c r="H508" s="572"/>
      <c r="I508" s="572"/>
      <c r="J508" s="572"/>
      <c r="K508" s="572"/>
      <c r="L508" s="572"/>
      <c r="M508" s="572"/>
      <c r="N508" s="6"/>
      <c r="O508" s="61"/>
      <c r="P508" s="61"/>
      <c r="Q508" s="61"/>
      <c r="R508" s="61"/>
      <c r="S508" s="61"/>
      <c r="T508" s="61"/>
      <c r="U508" s="61"/>
      <c r="V508" s="61"/>
      <c r="W508" s="61"/>
      <c r="X508" s="61"/>
      <c r="Y508" s="61"/>
      <c r="Z508" s="61"/>
      <c r="AA508" s="61"/>
      <c r="AB508" s="61"/>
      <c r="AC508" s="61"/>
      <c r="AD508" s="61"/>
      <c r="AE508" s="61"/>
      <c r="AF508" s="61"/>
      <c r="AG508" s="61"/>
      <c r="AH508" s="61"/>
      <c r="AI508" s="61"/>
      <c r="AJ508" s="61"/>
      <c r="AK508" s="61"/>
    </row>
    <row r="509" spans="3:37" ht="13.5" customHeight="1">
      <c r="C509" s="10"/>
      <c r="D509" s="6"/>
      <c r="F509" s="572"/>
      <c r="G509" s="572"/>
      <c r="H509" s="572"/>
      <c r="I509" s="572"/>
      <c r="J509" s="572"/>
      <c r="K509" s="572"/>
      <c r="L509" s="572"/>
      <c r="M509" s="572"/>
      <c r="N509" s="6"/>
      <c r="O509" s="61"/>
      <c r="P509" s="61"/>
      <c r="Q509" s="61"/>
      <c r="R509" s="61"/>
      <c r="S509" s="61"/>
      <c r="T509" s="61"/>
      <c r="U509" s="61"/>
      <c r="V509" s="61"/>
      <c r="W509" s="61"/>
      <c r="X509" s="61"/>
      <c r="Y509" s="61"/>
      <c r="Z509" s="61"/>
      <c r="AA509" s="61"/>
      <c r="AB509" s="61"/>
      <c r="AC509" s="61"/>
      <c r="AD509" s="61"/>
      <c r="AE509" s="61"/>
      <c r="AF509" s="61"/>
      <c r="AG509" s="61"/>
      <c r="AH509" s="61"/>
      <c r="AI509" s="61"/>
      <c r="AJ509" s="61"/>
      <c r="AK509" s="61"/>
    </row>
    <row r="510" spans="3:37" ht="13.5" customHeight="1">
      <c r="C510" s="10"/>
      <c r="D510" s="6"/>
      <c r="F510" s="572"/>
      <c r="G510" s="572"/>
      <c r="H510" s="572"/>
      <c r="I510" s="572"/>
      <c r="J510" s="572"/>
      <c r="K510" s="572"/>
      <c r="L510" s="572"/>
      <c r="M510" s="572"/>
      <c r="N510" s="6"/>
      <c r="O510" s="61"/>
      <c r="P510" s="61"/>
      <c r="Q510" s="61"/>
      <c r="R510" s="61"/>
      <c r="S510" s="61"/>
      <c r="T510" s="61"/>
      <c r="U510" s="61"/>
      <c r="V510" s="61"/>
      <c r="W510" s="61"/>
      <c r="X510" s="61"/>
      <c r="Y510" s="61"/>
      <c r="Z510" s="61"/>
      <c r="AA510" s="61"/>
      <c r="AB510" s="61"/>
      <c r="AC510" s="61"/>
      <c r="AD510" s="61"/>
      <c r="AE510" s="61"/>
      <c r="AF510" s="61"/>
      <c r="AG510" s="61"/>
      <c r="AH510" s="61"/>
      <c r="AI510" s="61"/>
      <c r="AJ510" s="61"/>
      <c r="AK510" s="61"/>
    </row>
    <row r="511" spans="3:37" ht="13.5" customHeight="1">
      <c r="C511" s="10"/>
      <c r="D511" s="6"/>
      <c r="F511" s="572"/>
      <c r="G511" s="572"/>
      <c r="H511" s="572"/>
      <c r="I511" s="572"/>
      <c r="J511" s="572"/>
      <c r="K511" s="572"/>
      <c r="L511" s="572"/>
      <c r="M511" s="572"/>
      <c r="N511" s="572"/>
      <c r="O511" s="61"/>
      <c r="P511" s="61"/>
      <c r="Q511" s="61"/>
      <c r="R511" s="61"/>
      <c r="S511" s="61"/>
      <c r="T511" s="61"/>
      <c r="U511" s="61"/>
      <c r="V511" s="61"/>
      <c r="W511" s="61"/>
      <c r="X511" s="61"/>
      <c r="Y511" s="61"/>
      <c r="Z511" s="61"/>
      <c r="AA511" s="61"/>
      <c r="AB511" s="61"/>
      <c r="AC511" s="61"/>
      <c r="AD511" s="61"/>
      <c r="AE511" s="61"/>
      <c r="AF511" s="61"/>
      <c r="AG511" s="61"/>
      <c r="AH511" s="61"/>
      <c r="AI511" s="61"/>
      <c r="AJ511" s="61"/>
      <c r="AK511" s="61"/>
    </row>
    <row r="512" spans="3:37" ht="13.5" customHeight="1">
      <c r="C512" s="10"/>
      <c r="D512" s="6"/>
      <c r="F512" s="572"/>
      <c r="G512" s="572"/>
      <c r="H512" s="572"/>
      <c r="I512" s="572"/>
      <c r="J512" s="572"/>
      <c r="K512" s="572"/>
      <c r="L512" s="572"/>
      <c r="M512" s="572"/>
      <c r="N512" s="572"/>
      <c r="O512" s="61"/>
      <c r="P512" s="61"/>
      <c r="Q512" s="61"/>
      <c r="R512" s="61"/>
      <c r="S512" s="61"/>
      <c r="T512" s="61"/>
      <c r="U512" s="61"/>
      <c r="V512" s="61"/>
      <c r="W512" s="61"/>
      <c r="X512" s="61"/>
      <c r="Y512" s="61"/>
      <c r="Z512" s="61"/>
      <c r="AA512" s="61"/>
      <c r="AB512" s="61"/>
      <c r="AC512" s="61"/>
      <c r="AD512" s="61"/>
      <c r="AE512" s="61"/>
      <c r="AF512" s="61"/>
      <c r="AG512" s="61"/>
      <c r="AH512" s="61"/>
      <c r="AI512" s="61"/>
      <c r="AJ512" s="61"/>
      <c r="AK512" s="61"/>
    </row>
    <row r="513" spans="3:37" ht="13.5" customHeight="1">
      <c r="C513" s="10"/>
      <c r="D513" s="6"/>
      <c r="F513" s="572"/>
      <c r="G513" s="572"/>
      <c r="H513" s="572"/>
      <c r="I513" s="572"/>
      <c r="J513" s="572"/>
      <c r="K513" s="572"/>
      <c r="L513" s="572"/>
      <c r="M513" s="572"/>
      <c r="N513" s="572"/>
      <c r="O513" s="61"/>
      <c r="P513" s="61"/>
      <c r="Q513" s="61"/>
      <c r="R513" s="61"/>
      <c r="S513" s="61"/>
      <c r="T513" s="61"/>
      <c r="U513" s="61"/>
      <c r="V513" s="61"/>
      <c r="W513" s="61"/>
      <c r="X513" s="61"/>
      <c r="Y513" s="61"/>
      <c r="Z513" s="61"/>
      <c r="AA513" s="61"/>
      <c r="AB513" s="61"/>
      <c r="AC513" s="61"/>
      <c r="AD513" s="61"/>
      <c r="AE513" s="61"/>
      <c r="AF513" s="61"/>
      <c r="AG513" s="61"/>
      <c r="AH513" s="61"/>
      <c r="AI513" s="61"/>
      <c r="AJ513" s="61"/>
      <c r="AK513" s="61"/>
    </row>
    <row r="514" spans="3:37" ht="13.5" customHeight="1">
      <c r="C514" s="10"/>
      <c r="D514" s="572"/>
      <c r="F514" s="572"/>
      <c r="G514" s="572"/>
      <c r="H514" s="572"/>
      <c r="I514" s="572"/>
      <c r="J514" s="572"/>
      <c r="K514" s="572"/>
      <c r="L514" s="572"/>
      <c r="M514" s="572"/>
      <c r="N514" s="572"/>
      <c r="O514" s="61"/>
      <c r="P514" s="61"/>
      <c r="Q514" s="61"/>
      <c r="R514" s="61"/>
      <c r="S514" s="61"/>
      <c r="T514" s="61"/>
      <c r="U514" s="61"/>
      <c r="V514" s="61"/>
      <c r="W514" s="61"/>
      <c r="X514" s="61"/>
      <c r="Y514" s="61"/>
      <c r="Z514" s="61"/>
      <c r="AA514" s="61"/>
      <c r="AB514" s="61"/>
      <c r="AC514" s="61"/>
      <c r="AD514" s="61"/>
      <c r="AE514" s="61"/>
      <c r="AF514" s="61"/>
      <c r="AG514" s="61"/>
      <c r="AH514" s="61"/>
      <c r="AI514" s="61"/>
      <c r="AJ514" s="61"/>
      <c r="AK514" s="61"/>
    </row>
    <row r="515" spans="3:37" ht="13.5" customHeight="1">
      <c r="C515" s="10"/>
      <c r="D515" s="12"/>
      <c r="F515" s="572"/>
      <c r="G515" s="572"/>
      <c r="H515" s="572"/>
      <c r="I515" s="572"/>
      <c r="J515" s="572"/>
      <c r="K515" s="572"/>
      <c r="L515" s="572"/>
      <c r="M515" s="572"/>
      <c r="N515" s="572"/>
      <c r="O515" s="61"/>
      <c r="P515" s="61"/>
      <c r="Q515" s="61"/>
      <c r="R515" s="61"/>
      <c r="S515" s="61"/>
      <c r="T515" s="61"/>
      <c r="U515" s="61"/>
      <c r="V515" s="61"/>
      <c r="W515" s="61"/>
      <c r="X515" s="61"/>
      <c r="Y515" s="61"/>
      <c r="Z515" s="61"/>
      <c r="AA515" s="61"/>
      <c r="AB515" s="61"/>
      <c r="AC515" s="61"/>
      <c r="AD515" s="61"/>
      <c r="AE515" s="61"/>
      <c r="AF515" s="61"/>
      <c r="AG515" s="61"/>
      <c r="AH515" s="61"/>
      <c r="AI515" s="61"/>
      <c r="AJ515" s="61"/>
      <c r="AK515" s="61"/>
    </row>
    <row r="516" spans="3:37" ht="13.5" customHeight="1">
      <c r="C516" s="10"/>
      <c r="D516" s="12"/>
      <c r="F516" s="572"/>
      <c r="G516" s="572"/>
      <c r="H516" s="572"/>
      <c r="I516" s="572"/>
      <c r="J516" s="572"/>
      <c r="K516" s="572"/>
      <c r="L516" s="572"/>
      <c r="M516" s="572"/>
      <c r="N516" s="572"/>
      <c r="O516" s="61"/>
      <c r="P516" s="61"/>
      <c r="Q516" s="61"/>
      <c r="R516" s="61"/>
      <c r="S516" s="61"/>
      <c r="T516" s="61"/>
      <c r="U516" s="61"/>
      <c r="V516" s="61"/>
      <c r="W516" s="61"/>
      <c r="X516" s="61"/>
      <c r="Y516" s="61"/>
      <c r="Z516" s="61"/>
      <c r="AA516" s="61"/>
      <c r="AB516" s="61"/>
      <c r="AC516" s="61"/>
      <c r="AD516" s="61"/>
      <c r="AE516" s="61"/>
      <c r="AF516" s="61"/>
      <c r="AG516" s="61"/>
      <c r="AH516" s="61"/>
      <c r="AI516" s="61"/>
      <c r="AJ516" s="61"/>
      <c r="AK516" s="61"/>
    </row>
    <row r="517" spans="3:37" ht="13.5" customHeight="1">
      <c r="C517" s="10"/>
      <c r="D517" s="12"/>
      <c r="F517" s="572"/>
      <c r="G517" s="572"/>
      <c r="H517" s="572"/>
      <c r="I517" s="572"/>
      <c r="J517" s="572"/>
      <c r="K517" s="572"/>
      <c r="L517" s="572"/>
      <c r="M517" s="572"/>
      <c r="N517" s="572"/>
      <c r="O517" s="61"/>
      <c r="P517" s="61"/>
      <c r="Q517" s="61"/>
      <c r="R517" s="61"/>
      <c r="S517" s="61"/>
      <c r="T517" s="61"/>
      <c r="U517" s="61"/>
      <c r="V517" s="61"/>
      <c r="W517" s="61"/>
      <c r="X517" s="61"/>
      <c r="Y517" s="61"/>
      <c r="Z517" s="61"/>
      <c r="AA517" s="61"/>
      <c r="AB517" s="61"/>
      <c r="AC517" s="61"/>
      <c r="AD517" s="61"/>
      <c r="AE517" s="61"/>
      <c r="AF517" s="61"/>
      <c r="AG517" s="61"/>
      <c r="AH517" s="61"/>
      <c r="AI517" s="61"/>
      <c r="AJ517" s="61"/>
      <c r="AK517" s="61"/>
    </row>
    <row r="518" spans="3:37" ht="13.5" customHeight="1">
      <c r="C518" s="10"/>
      <c r="D518" s="12"/>
      <c r="F518" s="572"/>
      <c r="G518" s="572"/>
      <c r="H518" s="572"/>
      <c r="I518" s="572"/>
      <c r="J518" s="572"/>
      <c r="K518" s="572"/>
      <c r="L518" s="572"/>
      <c r="M518" s="572"/>
      <c r="N518" s="572"/>
      <c r="O518" s="61"/>
      <c r="P518" s="61"/>
      <c r="Q518" s="61"/>
      <c r="R518" s="61"/>
      <c r="S518" s="61"/>
      <c r="T518" s="61"/>
      <c r="U518" s="61"/>
      <c r="V518" s="61"/>
      <c r="W518" s="61"/>
      <c r="X518" s="61"/>
      <c r="Y518" s="61"/>
      <c r="Z518" s="61"/>
      <c r="AA518" s="61"/>
      <c r="AB518" s="61"/>
      <c r="AC518" s="61"/>
      <c r="AD518" s="61"/>
      <c r="AE518" s="61"/>
      <c r="AF518" s="61"/>
      <c r="AG518" s="61"/>
      <c r="AH518" s="61"/>
      <c r="AI518" s="61"/>
      <c r="AJ518" s="61"/>
      <c r="AK518" s="61"/>
    </row>
    <row r="519" spans="3:37" ht="13.5" customHeight="1">
      <c r="C519" s="10"/>
      <c r="D519" s="12"/>
      <c r="F519" s="572"/>
      <c r="G519" s="572"/>
      <c r="H519" s="572"/>
      <c r="I519" s="572"/>
      <c r="J519" s="572"/>
      <c r="K519" s="572"/>
      <c r="L519" s="572"/>
      <c r="M519" s="572"/>
      <c r="N519" s="572"/>
      <c r="O519" s="61"/>
      <c r="P519" s="61"/>
      <c r="Q519" s="61"/>
      <c r="R519" s="61"/>
      <c r="S519" s="61"/>
      <c r="T519" s="61"/>
      <c r="U519" s="61"/>
      <c r="V519" s="61"/>
      <c r="W519" s="61"/>
      <c r="X519" s="61"/>
      <c r="Y519" s="61"/>
      <c r="Z519" s="61"/>
      <c r="AA519" s="61"/>
      <c r="AB519" s="61"/>
      <c r="AC519" s="61"/>
      <c r="AD519" s="61"/>
      <c r="AE519" s="61"/>
      <c r="AF519" s="61"/>
      <c r="AG519" s="61"/>
      <c r="AH519" s="61"/>
      <c r="AI519" s="61"/>
      <c r="AJ519" s="61"/>
      <c r="AK519" s="61"/>
    </row>
    <row r="520" spans="3:37" ht="13.5" customHeight="1">
      <c r="C520" s="10"/>
      <c r="D520" s="12"/>
      <c r="F520" s="572"/>
      <c r="G520" s="572"/>
      <c r="H520" s="572"/>
      <c r="I520" s="572"/>
      <c r="J520" s="572"/>
      <c r="K520" s="572"/>
      <c r="L520" s="572"/>
      <c r="M520" s="572"/>
      <c r="N520" s="572"/>
      <c r="O520" s="61"/>
      <c r="P520" s="61"/>
      <c r="Q520" s="61"/>
      <c r="R520" s="61"/>
      <c r="S520" s="61"/>
      <c r="T520" s="61"/>
      <c r="U520" s="61"/>
      <c r="V520" s="61"/>
      <c r="W520" s="61"/>
      <c r="X520" s="61"/>
      <c r="Y520" s="61"/>
      <c r="Z520" s="61"/>
      <c r="AA520" s="61"/>
      <c r="AB520" s="61"/>
      <c r="AC520" s="61"/>
      <c r="AD520" s="61"/>
      <c r="AE520" s="61"/>
      <c r="AF520" s="61"/>
      <c r="AG520" s="61"/>
      <c r="AH520" s="61"/>
      <c r="AI520" s="61"/>
      <c r="AJ520" s="61"/>
      <c r="AK520" s="61"/>
    </row>
    <row r="521" spans="3:37" ht="13.5" customHeight="1">
      <c r="C521" s="10"/>
      <c r="D521" s="12"/>
      <c r="F521" s="572"/>
      <c r="G521" s="572"/>
      <c r="H521" s="572"/>
      <c r="I521" s="572"/>
      <c r="J521" s="572"/>
      <c r="K521" s="572"/>
      <c r="L521" s="572"/>
      <c r="M521" s="572"/>
      <c r="N521" s="572"/>
      <c r="O521" s="61"/>
      <c r="P521" s="61"/>
      <c r="Q521" s="61"/>
      <c r="R521" s="61"/>
      <c r="S521" s="61"/>
      <c r="T521" s="61"/>
      <c r="U521" s="61"/>
      <c r="V521" s="61"/>
      <c r="W521" s="61"/>
      <c r="X521" s="61"/>
      <c r="Y521" s="61"/>
      <c r="Z521" s="61"/>
      <c r="AA521" s="61"/>
      <c r="AB521" s="61"/>
      <c r="AC521" s="61"/>
      <c r="AD521" s="61"/>
      <c r="AE521" s="61"/>
      <c r="AF521" s="61"/>
      <c r="AG521" s="61"/>
      <c r="AH521" s="61"/>
      <c r="AI521" s="61"/>
      <c r="AJ521" s="61"/>
      <c r="AK521" s="61"/>
    </row>
    <row r="522" spans="3:37" ht="13.5" customHeight="1">
      <c r="C522" s="10"/>
      <c r="D522" s="12"/>
      <c r="F522" s="572"/>
      <c r="G522" s="572"/>
      <c r="H522" s="572"/>
      <c r="I522" s="572"/>
      <c r="J522" s="572"/>
      <c r="K522" s="572"/>
      <c r="L522" s="572"/>
      <c r="M522" s="572"/>
      <c r="N522" s="572"/>
      <c r="O522" s="61"/>
      <c r="P522" s="61"/>
      <c r="Q522" s="61"/>
      <c r="R522" s="61"/>
      <c r="S522" s="61"/>
      <c r="T522" s="61"/>
      <c r="U522" s="61"/>
      <c r="V522" s="61"/>
      <c r="W522" s="61"/>
      <c r="X522" s="61"/>
      <c r="Y522" s="61"/>
      <c r="Z522" s="61"/>
      <c r="AA522" s="61"/>
      <c r="AB522" s="61"/>
      <c r="AC522" s="61"/>
      <c r="AD522" s="61"/>
      <c r="AE522" s="61"/>
      <c r="AF522" s="61"/>
      <c r="AG522" s="61"/>
      <c r="AH522" s="61"/>
      <c r="AI522" s="61"/>
      <c r="AJ522" s="61"/>
      <c r="AK522" s="61"/>
    </row>
    <row r="523" spans="3:37" ht="13.5" customHeight="1">
      <c r="C523" s="10"/>
      <c r="D523" s="12"/>
      <c r="F523" s="572"/>
      <c r="G523" s="572"/>
      <c r="H523" s="572"/>
      <c r="I523" s="572"/>
      <c r="J523" s="572"/>
      <c r="K523" s="572"/>
      <c r="L523" s="572"/>
      <c r="M523" s="572"/>
      <c r="N523" s="572"/>
      <c r="O523" s="61"/>
      <c r="P523" s="61"/>
      <c r="Q523" s="61"/>
      <c r="R523" s="61"/>
      <c r="S523" s="61"/>
      <c r="T523" s="61"/>
      <c r="U523" s="61"/>
      <c r="V523" s="61"/>
      <c r="W523" s="61"/>
      <c r="X523" s="61"/>
      <c r="Y523" s="61"/>
      <c r="Z523" s="61"/>
      <c r="AA523" s="61"/>
      <c r="AB523" s="61"/>
      <c r="AC523" s="61"/>
      <c r="AD523" s="61"/>
      <c r="AE523" s="61"/>
      <c r="AF523" s="61"/>
      <c r="AG523" s="61"/>
      <c r="AH523" s="61"/>
      <c r="AI523" s="61"/>
      <c r="AJ523" s="61"/>
      <c r="AK523" s="61"/>
    </row>
    <row r="524" spans="3:37" ht="13.5" customHeight="1">
      <c r="C524" s="10"/>
      <c r="D524" s="12"/>
      <c r="F524" s="572"/>
      <c r="G524" s="572"/>
      <c r="H524" s="572"/>
      <c r="I524" s="572"/>
      <c r="J524" s="12"/>
      <c r="K524" s="12"/>
      <c r="L524" s="12"/>
      <c r="M524" s="12"/>
      <c r="N524" s="12"/>
      <c r="O524" s="61"/>
      <c r="P524" s="61"/>
      <c r="Q524" s="61"/>
      <c r="R524" s="61"/>
      <c r="S524" s="61"/>
      <c r="T524" s="61"/>
      <c r="U524" s="61"/>
      <c r="V524" s="61"/>
      <c r="W524" s="61"/>
      <c r="X524" s="61"/>
      <c r="Y524" s="61"/>
      <c r="Z524" s="61"/>
      <c r="AA524" s="61"/>
      <c r="AB524" s="61"/>
      <c r="AC524" s="61"/>
      <c r="AD524" s="61"/>
      <c r="AE524" s="61"/>
      <c r="AF524" s="61"/>
      <c r="AG524" s="61"/>
      <c r="AH524" s="61"/>
      <c r="AI524" s="61"/>
      <c r="AJ524" s="61"/>
      <c r="AK524" s="61"/>
    </row>
    <row r="525" spans="3:37" ht="13.5" customHeight="1">
      <c r="C525" s="10"/>
      <c r="D525" s="572"/>
      <c r="F525" s="572"/>
      <c r="G525" s="572"/>
      <c r="H525" s="572"/>
      <c r="I525" s="572"/>
      <c r="J525" s="572"/>
      <c r="K525" s="572"/>
      <c r="L525" s="572"/>
      <c r="M525" s="572"/>
      <c r="N525" s="572"/>
      <c r="O525" s="61"/>
      <c r="P525" s="61"/>
      <c r="Q525" s="61"/>
      <c r="R525" s="61"/>
      <c r="S525" s="61"/>
      <c r="T525" s="61"/>
      <c r="U525" s="61"/>
      <c r="V525" s="61"/>
      <c r="W525" s="61"/>
      <c r="X525" s="61"/>
      <c r="Y525" s="61"/>
      <c r="Z525" s="61"/>
      <c r="AA525" s="61"/>
      <c r="AB525" s="61"/>
      <c r="AC525" s="61"/>
      <c r="AD525" s="61"/>
      <c r="AE525" s="61"/>
      <c r="AF525" s="61"/>
      <c r="AG525" s="61"/>
      <c r="AH525" s="61"/>
      <c r="AI525" s="61"/>
      <c r="AJ525" s="61"/>
      <c r="AK525" s="61"/>
    </row>
    <row r="526" spans="3:37" ht="13.5" customHeight="1">
      <c r="C526" s="10"/>
      <c r="D526" s="572"/>
      <c r="F526" s="572"/>
      <c r="G526" s="572"/>
      <c r="H526" s="572"/>
      <c r="I526" s="572"/>
      <c r="J526" s="572"/>
      <c r="K526" s="572"/>
      <c r="L526" s="572"/>
      <c r="M526" s="572"/>
      <c r="N526" s="572"/>
      <c r="O526" s="61"/>
      <c r="P526" s="61"/>
      <c r="Q526" s="61"/>
      <c r="R526" s="61"/>
      <c r="S526" s="61"/>
      <c r="T526" s="61"/>
      <c r="U526" s="61"/>
      <c r="V526" s="61"/>
      <c r="W526" s="61"/>
      <c r="X526" s="61"/>
      <c r="Y526" s="61"/>
      <c r="Z526" s="61"/>
      <c r="AA526" s="61"/>
      <c r="AB526" s="61"/>
      <c r="AC526" s="61"/>
      <c r="AD526" s="61"/>
      <c r="AE526" s="61"/>
      <c r="AF526" s="61"/>
      <c r="AG526" s="61"/>
      <c r="AH526" s="61"/>
      <c r="AI526" s="61"/>
      <c r="AJ526" s="61"/>
      <c r="AK526" s="61"/>
    </row>
    <row r="527" spans="3:37" ht="13.5" customHeight="1">
      <c r="C527" s="10"/>
      <c r="D527" s="12"/>
      <c r="E527" s="11"/>
      <c r="F527" s="12"/>
      <c r="G527" s="12"/>
      <c r="H527" s="12"/>
      <c r="I527" s="12"/>
      <c r="J527" s="572"/>
      <c r="K527" s="572"/>
      <c r="L527" s="572"/>
      <c r="M527" s="572"/>
      <c r="N527" s="572"/>
      <c r="O527" s="61"/>
      <c r="P527" s="61"/>
      <c r="Q527" s="61"/>
      <c r="R527" s="61"/>
      <c r="S527" s="61"/>
      <c r="T527" s="61"/>
      <c r="U527" s="61"/>
      <c r="V527" s="61"/>
      <c r="W527" s="61"/>
      <c r="X527" s="61"/>
      <c r="Y527" s="61"/>
      <c r="Z527" s="61"/>
      <c r="AA527" s="61"/>
      <c r="AB527" s="61"/>
      <c r="AC527" s="61"/>
      <c r="AD527" s="61"/>
      <c r="AE527" s="61"/>
      <c r="AF527" s="61"/>
      <c r="AG527" s="61"/>
      <c r="AH527" s="61"/>
      <c r="AI527" s="61"/>
      <c r="AJ527" s="61"/>
      <c r="AK527" s="61"/>
    </row>
    <row r="528" spans="3:37" ht="13.5" customHeight="1">
      <c r="C528" s="10"/>
      <c r="D528" s="572"/>
      <c r="F528" s="572"/>
      <c r="G528" s="572"/>
      <c r="H528" s="572"/>
      <c r="I528" s="572"/>
      <c r="J528" s="572"/>
      <c r="K528" s="572"/>
      <c r="L528" s="572"/>
      <c r="M528" s="572"/>
      <c r="N528" s="572"/>
      <c r="O528" s="61"/>
      <c r="P528" s="61"/>
      <c r="Q528" s="61"/>
      <c r="R528" s="61"/>
      <c r="S528" s="61"/>
      <c r="T528" s="61"/>
      <c r="U528" s="61"/>
      <c r="V528" s="61"/>
      <c r="W528" s="61"/>
      <c r="X528" s="61"/>
      <c r="Y528" s="61"/>
      <c r="Z528" s="61"/>
      <c r="AA528" s="61"/>
      <c r="AB528" s="61"/>
      <c r="AC528" s="61"/>
      <c r="AD528" s="61"/>
      <c r="AE528" s="61"/>
      <c r="AF528" s="61"/>
      <c r="AG528" s="61"/>
      <c r="AH528" s="61"/>
      <c r="AI528" s="61"/>
      <c r="AJ528" s="61"/>
      <c r="AK528" s="61"/>
    </row>
    <row r="529" spans="3:37" ht="13.5" customHeight="1">
      <c r="C529" s="10"/>
      <c r="D529" s="572"/>
      <c r="F529" s="572"/>
      <c r="G529" s="572"/>
      <c r="H529" s="572"/>
      <c r="I529" s="572"/>
      <c r="J529" s="572"/>
      <c r="K529" s="572"/>
      <c r="L529" s="572"/>
      <c r="M529" s="572"/>
      <c r="N529" s="572"/>
      <c r="O529" s="61"/>
      <c r="P529" s="61"/>
      <c r="Q529" s="61"/>
      <c r="R529" s="61"/>
      <c r="S529" s="61"/>
      <c r="T529" s="61"/>
      <c r="U529" s="61"/>
      <c r="V529" s="61"/>
      <c r="W529" s="61"/>
      <c r="X529" s="61"/>
      <c r="Y529" s="61"/>
      <c r="Z529" s="61"/>
      <c r="AA529" s="61"/>
      <c r="AB529" s="61"/>
      <c r="AC529" s="61"/>
      <c r="AD529" s="61"/>
      <c r="AE529" s="61"/>
      <c r="AF529" s="61"/>
      <c r="AG529" s="61"/>
      <c r="AH529" s="61"/>
      <c r="AI529" s="61"/>
      <c r="AJ529" s="61"/>
      <c r="AK529" s="61"/>
    </row>
    <row r="530" spans="3:37" ht="13.5" customHeight="1">
      <c r="C530" s="10"/>
      <c r="D530" s="572"/>
      <c r="F530" s="572"/>
      <c r="G530" s="572"/>
      <c r="H530" s="572"/>
      <c r="I530" s="572"/>
      <c r="J530" s="572"/>
      <c r="K530" s="572"/>
      <c r="L530" s="572"/>
      <c r="M530" s="572"/>
      <c r="N530" s="572"/>
      <c r="O530" s="61"/>
      <c r="P530" s="61"/>
      <c r="Q530" s="61"/>
      <c r="R530" s="61"/>
      <c r="S530" s="61"/>
      <c r="T530" s="61"/>
      <c r="U530" s="61"/>
      <c r="V530" s="61"/>
      <c r="W530" s="61"/>
      <c r="X530" s="61"/>
      <c r="Y530" s="61"/>
      <c r="Z530" s="61"/>
      <c r="AA530" s="61"/>
      <c r="AB530" s="61"/>
      <c r="AC530" s="61"/>
      <c r="AD530" s="61"/>
      <c r="AE530" s="61"/>
      <c r="AF530" s="61"/>
      <c r="AG530" s="61"/>
      <c r="AH530" s="61"/>
      <c r="AI530" s="61"/>
      <c r="AJ530" s="61"/>
      <c r="AK530" s="61"/>
    </row>
    <row r="531" spans="3:37" ht="13.5" customHeight="1">
      <c r="C531" s="10"/>
      <c r="D531" s="572"/>
      <c r="F531" s="572"/>
      <c r="G531" s="572"/>
      <c r="H531" s="572"/>
      <c r="I531" s="572"/>
      <c r="J531" s="12"/>
      <c r="K531" s="12"/>
      <c r="L531" s="12"/>
      <c r="M531" s="12"/>
      <c r="N531" s="12"/>
      <c r="O531" s="61"/>
      <c r="P531" s="61"/>
      <c r="Q531" s="61"/>
      <c r="R531" s="61"/>
      <c r="S531" s="61"/>
      <c r="T531" s="61"/>
      <c r="U531" s="61"/>
      <c r="V531" s="61"/>
      <c r="W531" s="61"/>
      <c r="X531" s="61"/>
      <c r="Y531" s="61"/>
      <c r="Z531" s="61"/>
      <c r="AA531" s="61"/>
      <c r="AB531" s="61"/>
      <c r="AC531" s="61"/>
      <c r="AD531" s="61"/>
      <c r="AE531" s="61"/>
      <c r="AF531" s="61"/>
      <c r="AG531" s="61"/>
      <c r="AH531" s="61"/>
      <c r="AI531" s="61"/>
      <c r="AJ531" s="61"/>
      <c r="AK531" s="61"/>
    </row>
    <row r="532" spans="3:37" ht="13.5" customHeight="1">
      <c r="C532" s="10"/>
      <c r="D532" s="6"/>
      <c r="F532" s="572"/>
      <c r="G532" s="572"/>
      <c r="H532" s="572"/>
      <c r="I532" s="572"/>
      <c r="J532" s="572"/>
      <c r="K532" s="572"/>
      <c r="L532" s="572"/>
      <c r="M532" s="572"/>
      <c r="N532" s="572"/>
      <c r="O532" s="61"/>
      <c r="P532" s="61"/>
      <c r="Q532" s="61"/>
      <c r="R532" s="61"/>
      <c r="S532" s="61"/>
      <c r="T532" s="61"/>
      <c r="U532" s="61"/>
      <c r="V532" s="61"/>
      <c r="W532" s="61"/>
      <c r="X532" s="61"/>
      <c r="Y532" s="61"/>
      <c r="Z532" s="61"/>
      <c r="AA532" s="61"/>
      <c r="AB532" s="61"/>
      <c r="AC532" s="61"/>
      <c r="AD532" s="61"/>
      <c r="AE532" s="61"/>
      <c r="AF532" s="61"/>
      <c r="AG532" s="61"/>
      <c r="AH532" s="61"/>
      <c r="AI532" s="61"/>
      <c r="AJ532" s="61"/>
      <c r="AK532" s="61"/>
    </row>
    <row r="533" spans="3:37" ht="13.5" customHeight="1">
      <c r="C533" s="10"/>
      <c r="D533" s="572"/>
      <c r="F533" s="572"/>
      <c r="G533" s="572"/>
      <c r="H533" s="572"/>
      <c r="I533" s="572"/>
      <c r="J533" s="572"/>
      <c r="K533" s="572"/>
      <c r="L533" s="572"/>
      <c r="M533" s="572"/>
      <c r="N533" s="572"/>
      <c r="O533" s="61"/>
      <c r="P533" s="61"/>
      <c r="Q533" s="61"/>
      <c r="R533" s="61"/>
      <c r="S533" s="61"/>
      <c r="T533" s="61"/>
      <c r="U533" s="61"/>
      <c r="V533" s="61"/>
      <c r="W533" s="61"/>
      <c r="X533" s="61"/>
      <c r="Y533" s="61"/>
      <c r="Z533" s="61"/>
      <c r="AA533" s="61"/>
      <c r="AB533" s="61"/>
      <c r="AC533" s="61"/>
      <c r="AD533" s="61"/>
      <c r="AE533" s="61"/>
      <c r="AF533" s="61"/>
      <c r="AG533" s="61"/>
      <c r="AH533" s="61"/>
      <c r="AI533" s="61"/>
      <c r="AJ533" s="61"/>
      <c r="AK533" s="61"/>
    </row>
    <row r="534" spans="3:37" ht="13.5" customHeight="1">
      <c r="C534" s="10"/>
      <c r="D534" s="12"/>
      <c r="E534" s="11"/>
      <c r="F534" s="12"/>
      <c r="G534" s="12"/>
      <c r="H534" s="12"/>
      <c r="I534" s="12"/>
      <c r="J534" s="572"/>
      <c r="K534" s="572"/>
      <c r="L534" s="572"/>
      <c r="M534" s="572"/>
      <c r="N534" s="572"/>
      <c r="O534" s="61"/>
      <c r="P534" s="61"/>
      <c r="Q534" s="61"/>
      <c r="R534" s="61"/>
      <c r="S534" s="61"/>
      <c r="T534" s="61"/>
      <c r="U534" s="61"/>
      <c r="V534" s="61"/>
      <c r="W534" s="61"/>
      <c r="X534" s="61"/>
      <c r="Y534" s="61"/>
      <c r="Z534" s="61"/>
      <c r="AA534" s="61"/>
      <c r="AB534" s="61"/>
      <c r="AC534" s="61"/>
      <c r="AD534" s="61"/>
      <c r="AE534" s="61"/>
      <c r="AF534" s="61"/>
      <c r="AG534" s="61"/>
      <c r="AH534" s="61"/>
      <c r="AI534" s="61"/>
      <c r="AJ534" s="61"/>
      <c r="AK534" s="61"/>
    </row>
    <row r="535" spans="3:37" ht="13.5" customHeight="1">
      <c r="C535" s="10"/>
      <c r="D535" s="6"/>
      <c r="F535" s="572"/>
      <c r="G535" s="572"/>
      <c r="H535" s="572"/>
      <c r="I535" s="572"/>
      <c r="J535" s="572"/>
      <c r="K535" s="572"/>
      <c r="L535" s="572"/>
      <c r="M535" s="572"/>
      <c r="N535" s="572"/>
      <c r="O535" s="61"/>
      <c r="P535" s="61"/>
      <c r="Q535" s="61"/>
      <c r="R535" s="61"/>
      <c r="S535" s="61"/>
      <c r="T535" s="61"/>
      <c r="U535" s="61"/>
      <c r="V535" s="61"/>
      <c r="W535" s="61"/>
      <c r="X535" s="61"/>
      <c r="Y535" s="61"/>
      <c r="Z535" s="61"/>
      <c r="AA535" s="61"/>
      <c r="AB535" s="61"/>
      <c r="AC535" s="61"/>
      <c r="AD535" s="61"/>
      <c r="AE535" s="61"/>
      <c r="AF535" s="61"/>
      <c r="AG535" s="61"/>
      <c r="AH535" s="61"/>
      <c r="AI535" s="61"/>
      <c r="AJ535" s="61"/>
      <c r="AK535" s="61"/>
    </row>
    <row r="536" spans="3:37" ht="13.5" customHeight="1">
      <c r="C536" s="10"/>
      <c r="D536" s="6"/>
      <c r="F536" s="572"/>
      <c r="G536" s="572"/>
      <c r="H536" s="572"/>
      <c r="I536" s="5"/>
      <c r="J536" s="572"/>
      <c r="K536" s="572"/>
      <c r="L536" s="5"/>
      <c r="M536" s="5"/>
      <c r="N536" s="572"/>
      <c r="O536" s="61"/>
      <c r="P536" s="61"/>
      <c r="Q536" s="61"/>
      <c r="R536" s="61"/>
      <c r="S536" s="61"/>
      <c r="T536" s="61"/>
      <c r="U536" s="61"/>
      <c r="V536" s="61"/>
      <c r="W536" s="61"/>
      <c r="X536" s="61"/>
      <c r="Y536" s="61"/>
      <c r="Z536" s="61"/>
      <c r="AA536" s="61"/>
      <c r="AB536" s="61"/>
      <c r="AC536" s="61"/>
      <c r="AD536" s="61"/>
      <c r="AE536" s="61"/>
      <c r="AF536" s="61"/>
      <c r="AG536" s="61"/>
      <c r="AH536" s="61"/>
      <c r="AI536" s="61"/>
      <c r="AJ536" s="61"/>
      <c r="AK536" s="61"/>
    </row>
    <row r="537" spans="3:37" ht="13.5" customHeight="1">
      <c r="C537" s="10"/>
      <c r="D537" s="572"/>
      <c r="F537" s="572"/>
      <c r="G537" s="572"/>
      <c r="H537" s="572"/>
      <c r="I537" s="572"/>
      <c r="J537" s="572"/>
      <c r="K537" s="572"/>
      <c r="L537" s="5"/>
      <c r="M537" s="5"/>
      <c r="N537" s="572"/>
      <c r="O537" s="61"/>
      <c r="P537" s="61"/>
      <c r="Q537" s="61"/>
      <c r="R537" s="61"/>
      <c r="S537" s="61"/>
      <c r="T537" s="61"/>
      <c r="U537" s="61"/>
      <c r="V537" s="61"/>
      <c r="W537" s="61"/>
      <c r="X537" s="61"/>
      <c r="Y537" s="61"/>
      <c r="Z537" s="61"/>
      <c r="AA537" s="61"/>
      <c r="AB537" s="61"/>
      <c r="AC537" s="61"/>
      <c r="AD537" s="61"/>
      <c r="AE537" s="61"/>
      <c r="AF537" s="61"/>
      <c r="AG537" s="61"/>
      <c r="AH537" s="61"/>
      <c r="AI537" s="61"/>
      <c r="AJ537" s="61"/>
      <c r="AK537" s="61"/>
    </row>
    <row r="538" spans="3:37" ht="13.5" customHeight="1">
      <c r="C538" s="10"/>
      <c r="D538" s="572"/>
      <c r="F538" s="572"/>
      <c r="G538" s="572"/>
      <c r="H538" s="572"/>
      <c r="I538" s="572"/>
      <c r="J538" s="572"/>
      <c r="K538" s="572"/>
      <c r="L538" s="5"/>
      <c r="M538" s="5"/>
      <c r="N538" s="572"/>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row>
    <row r="539" spans="3:37" ht="13.5" customHeight="1">
      <c r="C539" s="10"/>
      <c r="D539" s="6"/>
      <c r="F539" s="572"/>
      <c r="G539" s="572"/>
      <c r="H539" s="572"/>
      <c r="I539" s="572"/>
      <c r="J539" s="572"/>
      <c r="K539" s="572"/>
      <c r="L539" s="572"/>
      <c r="M539" s="572"/>
      <c r="N539" s="572"/>
      <c r="O539" s="61"/>
      <c r="P539" s="61"/>
      <c r="Q539" s="61"/>
      <c r="R539" s="61"/>
      <c r="S539" s="61"/>
      <c r="T539" s="61"/>
      <c r="U539" s="61"/>
      <c r="V539" s="61"/>
      <c r="W539" s="61"/>
      <c r="X539" s="61"/>
      <c r="Y539" s="61"/>
      <c r="Z539" s="61"/>
      <c r="AA539" s="61"/>
      <c r="AB539" s="61"/>
      <c r="AC539" s="61"/>
      <c r="AD539" s="61"/>
      <c r="AE539" s="61"/>
      <c r="AF539" s="61"/>
      <c r="AG539" s="61"/>
      <c r="AH539" s="61"/>
      <c r="AI539" s="61"/>
      <c r="AJ539" s="61"/>
      <c r="AK539" s="61"/>
    </row>
    <row r="540" spans="3:37" ht="13.5" customHeight="1">
      <c r="C540" s="10"/>
      <c r="D540" s="6"/>
      <c r="F540" s="572"/>
      <c r="G540" s="572"/>
      <c r="H540" s="572"/>
      <c r="I540" s="572"/>
      <c r="J540" s="572"/>
      <c r="K540" s="572"/>
      <c r="L540" s="572"/>
      <c r="M540" s="572"/>
      <c r="N540" s="572"/>
      <c r="O540" s="61"/>
      <c r="P540" s="61"/>
      <c r="Q540" s="61"/>
      <c r="R540" s="61"/>
      <c r="S540" s="61"/>
      <c r="T540" s="61"/>
      <c r="U540" s="61"/>
      <c r="V540" s="61"/>
      <c r="W540" s="61"/>
      <c r="X540" s="61"/>
      <c r="Y540" s="61"/>
      <c r="Z540" s="61"/>
      <c r="AA540" s="61"/>
      <c r="AB540" s="61"/>
      <c r="AC540" s="61"/>
      <c r="AD540" s="61"/>
      <c r="AE540" s="61"/>
      <c r="AF540" s="61"/>
      <c r="AG540" s="61"/>
      <c r="AH540" s="61"/>
      <c r="AI540" s="61"/>
      <c r="AJ540" s="61"/>
      <c r="AK540" s="61"/>
    </row>
    <row r="541" spans="3:37" ht="13.5" customHeight="1">
      <c r="C541" s="10"/>
      <c r="D541" s="6"/>
      <c r="F541" s="572"/>
      <c r="G541" s="572"/>
      <c r="H541" s="572"/>
      <c r="I541" s="572"/>
      <c r="J541" s="12"/>
      <c r="K541" s="12"/>
      <c r="L541" s="12"/>
      <c r="M541" s="12"/>
      <c r="N541" s="12"/>
      <c r="O541" s="61"/>
      <c r="P541" s="61"/>
      <c r="Q541" s="61"/>
      <c r="R541" s="61"/>
      <c r="S541" s="61"/>
      <c r="T541" s="61"/>
      <c r="U541" s="61"/>
      <c r="V541" s="61"/>
      <c r="W541" s="61"/>
      <c r="X541" s="61"/>
      <c r="Y541" s="61"/>
      <c r="Z541" s="61"/>
      <c r="AA541" s="61"/>
      <c r="AB541" s="61"/>
      <c r="AC541" s="61"/>
      <c r="AD541" s="61"/>
      <c r="AE541" s="61"/>
      <c r="AF541" s="61"/>
      <c r="AG541" s="61"/>
      <c r="AH541" s="61"/>
      <c r="AI541" s="61"/>
      <c r="AJ541" s="61"/>
      <c r="AK541" s="61"/>
    </row>
    <row r="542" spans="3:37" ht="13.5" customHeight="1">
      <c r="C542" s="10"/>
      <c r="D542" s="6"/>
      <c r="F542" s="572"/>
      <c r="G542" s="572"/>
      <c r="H542" s="572"/>
      <c r="I542" s="572"/>
      <c r="J542" s="572"/>
      <c r="K542" s="572"/>
      <c r="L542" s="572"/>
      <c r="M542" s="572"/>
      <c r="N542" s="6"/>
      <c r="O542" s="61"/>
      <c r="P542" s="61"/>
      <c r="Q542" s="61"/>
      <c r="R542" s="61"/>
      <c r="S542" s="61"/>
      <c r="T542" s="61"/>
      <c r="U542" s="61"/>
      <c r="V542" s="61"/>
      <c r="W542" s="61"/>
      <c r="X542" s="61"/>
      <c r="Y542" s="61"/>
      <c r="Z542" s="61"/>
      <c r="AA542" s="61"/>
      <c r="AB542" s="61"/>
      <c r="AC542" s="61"/>
      <c r="AD542" s="61"/>
      <c r="AE542" s="61"/>
      <c r="AF542" s="61"/>
      <c r="AG542" s="61"/>
      <c r="AH542" s="61"/>
      <c r="AI542" s="61"/>
      <c r="AJ542" s="61"/>
      <c r="AK542" s="61"/>
    </row>
    <row r="543" spans="3:37" ht="13.5" customHeight="1">
      <c r="C543" s="10"/>
      <c r="D543" s="572"/>
      <c r="F543" s="572"/>
      <c r="G543" s="572"/>
      <c r="H543" s="572"/>
      <c r="I543" s="572"/>
      <c r="J543" s="572"/>
      <c r="K543" s="572"/>
      <c r="L543" s="572"/>
      <c r="M543" s="572"/>
      <c r="N543" s="6"/>
      <c r="O543" s="61"/>
      <c r="P543" s="61"/>
      <c r="Q543" s="61"/>
      <c r="R543" s="61"/>
      <c r="S543" s="61"/>
      <c r="T543" s="61"/>
      <c r="U543" s="61"/>
      <c r="V543" s="61"/>
      <c r="W543" s="61"/>
      <c r="X543" s="61"/>
      <c r="Y543" s="61"/>
      <c r="Z543" s="61"/>
      <c r="AA543" s="61"/>
      <c r="AB543" s="61"/>
      <c r="AC543" s="61"/>
      <c r="AD543" s="61"/>
      <c r="AE543" s="61"/>
      <c r="AF543" s="61"/>
      <c r="AG543" s="61"/>
      <c r="AH543" s="61"/>
      <c r="AI543" s="61"/>
      <c r="AJ543" s="61"/>
      <c r="AK543" s="61"/>
    </row>
    <row r="544" spans="3:37" ht="13.5" customHeight="1">
      <c r="C544" s="10"/>
      <c r="D544" s="12"/>
      <c r="E544" s="11"/>
      <c r="F544" s="12"/>
      <c r="G544" s="12"/>
      <c r="H544" s="12"/>
      <c r="I544" s="12"/>
      <c r="J544" s="572"/>
      <c r="K544" s="572"/>
      <c r="L544" s="572"/>
      <c r="M544" s="572"/>
      <c r="N544" s="6"/>
      <c r="O544" s="61"/>
      <c r="P544" s="61"/>
      <c r="Q544" s="61"/>
      <c r="R544" s="61"/>
      <c r="S544" s="61"/>
      <c r="T544" s="61"/>
      <c r="U544" s="61"/>
      <c r="V544" s="61"/>
      <c r="W544" s="61"/>
      <c r="X544" s="61"/>
      <c r="Y544" s="61"/>
      <c r="Z544" s="61"/>
      <c r="AA544" s="61"/>
      <c r="AB544" s="61"/>
      <c r="AC544" s="61"/>
      <c r="AD544" s="61"/>
      <c r="AE544" s="61"/>
      <c r="AF544" s="61"/>
      <c r="AG544" s="61"/>
      <c r="AH544" s="61"/>
      <c r="AI544" s="61"/>
      <c r="AJ544" s="61"/>
      <c r="AK544" s="61"/>
    </row>
    <row r="545" spans="3:37" ht="13.5" customHeight="1">
      <c r="C545" s="10"/>
      <c r="D545" s="6"/>
      <c r="F545" s="572"/>
      <c r="G545" s="572"/>
      <c r="H545" s="572"/>
      <c r="I545" s="572"/>
      <c r="J545" s="572"/>
      <c r="K545" s="572"/>
      <c r="L545" s="572"/>
      <c r="M545" s="572"/>
      <c r="N545" s="6"/>
      <c r="O545" s="61"/>
      <c r="P545" s="61"/>
      <c r="Q545" s="61"/>
      <c r="R545" s="61"/>
      <c r="S545" s="61"/>
      <c r="T545" s="61"/>
      <c r="U545" s="61"/>
      <c r="V545" s="61"/>
      <c r="W545" s="61"/>
      <c r="X545" s="61"/>
      <c r="Y545" s="61"/>
      <c r="Z545" s="61"/>
      <c r="AA545" s="61"/>
      <c r="AB545" s="61"/>
      <c r="AC545" s="61"/>
      <c r="AD545" s="61"/>
      <c r="AE545" s="61"/>
      <c r="AF545" s="61"/>
      <c r="AG545" s="61"/>
      <c r="AH545" s="61"/>
      <c r="AI545" s="61"/>
      <c r="AJ545" s="61"/>
      <c r="AK545" s="61"/>
    </row>
    <row r="546" spans="3:37" ht="13.5" customHeight="1">
      <c r="C546" s="10"/>
      <c r="D546" s="6"/>
      <c r="F546" s="572"/>
      <c r="G546" s="572"/>
      <c r="H546" s="572"/>
      <c r="I546" s="572"/>
      <c r="J546" s="572"/>
      <c r="K546" s="572"/>
      <c r="L546" s="572"/>
      <c r="M546" s="572"/>
      <c r="N546" s="6"/>
      <c r="O546" s="61"/>
      <c r="P546" s="61"/>
      <c r="Q546" s="61"/>
      <c r="R546" s="61"/>
      <c r="S546" s="61"/>
      <c r="T546" s="61"/>
      <c r="U546" s="61"/>
      <c r="V546" s="61"/>
      <c r="W546" s="61"/>
      <c r="X546" s="61"/>
      <c r="Y546" s="61"/>
      <c r="Z546" s="61"/>
      <c r="AA546" s="61"/>
      <c r="AB546" s="61"/>
      <c r="AC546" s="61"/>
      <c r="AD546" s="61"/>
      <c r="AE546" s="61"/>
      <c r="AF546" s="61"/>
      <c r="AG546" s="61"/>
      <c r="AH546" s="61"/>
      <c r="AI546" s="61"/>
      <c r="AJ546" s="61"/>
      <c r="AK546" s="61"/>
    </row>
    <row r="547" spans="3:37" ht="13.5" customHeight="1">
      <c r="C547" s="10"/>
      <c r="D547" s="6"/>
      <c r="F547" s="572"/>
      <c r="G547" s="572"/>
      <c r="H547" s="572"/>
      <c r="I547" s="572"/>
      <c r="J547" s="572"/>
      <c r="K547" s="572"/>
      <c r="L547" s="572"/>
      <c r="M547" s="572"/>
      <c r="N547" s="6"/>
      <c r="O547" s="61"/>
      <c r="P547" s="61"/>
      <c r="Q547" s="61"/>
      <c r="R547" s="61"/>
      <c r="S547" s="61"/>
      <c r="T547" s="61"/>
      <c r="U547" s="61"/>
      <c r="V547" s="61"/>
      <c r="W547" s="61"/>
      <c r="X547" s="61"/>
      <c r="Y547" s="61"/>
      <c r="Z547" s="61"/>
      <c r="AA547" s="61"/>
      <c r="AB547" s="61"/>
      <c r="AC547" s="61"/>
      <c r="AD547" s="61"/>
      <c r="AE547" s="61"/>
      <c r="AF547" s="61"/>
      <c r="AG547" s="61"/>
      <c r="AH547" s="61"/>
      <c r="AI547" s="61"/>
      <c r="AJ547" s="61"/>
      <c r="AK547" s="61"/>
    </row>
    <row r="548" spans="3:37" ht="13.5" customHeight="1">
      <c r="C548" s="10"/>
      <c r="D548" s="6"/>
      <c r="F548" s="572"/>
      <c r="G548" s="572"/>
      <c r="H548" s="572"/>
      <c r="I548" s="572"/>
      <c r="J548" s="572"/>
      <c r="K548" s="572"/>
      <c r="L548" s="572"/>
      <c r="M548" s="572"/>
      <c r="N548" s="6"/>
      <c r="O548" s="61"/>
      <c r="P548" s="61"/>
      <c r="Q548" s="61"/>
      <c r="R548" s="61"/>
      <c r="S548" s="61"/>
      <c r="T548" s="61"/>
      <c r="U548" s="61"/>
      <c r="V548" s="61"/>
      <c r="W548" s="61"/>
      <c r="X548" s="61"/>
      <c r="Y548" s="61"/>
      <c r="Z548" s="61"/>
      <c r="AA548" s="61"/>
      <c r="AB548" s="61"/>
      <c r="AC548" s="61"/>
      <c r="AD548" s="61"/>
      <c r="AE548" s="61"/>
      <c r="AF548" s="61"/>
      <c r="AG548" s="61"/>
      <c r="AH548" s="61"/>
      <c r="AI548" s="61"/>
      <c r="AJ548" s="61"/>
      <c r="AK548" s="61"/>
    </row>
    <row r="549" spans="3:37" ht="13.5" customHeight="1">
      <c r="C549" s="10"/>
      <c r="D549" s="6"/>
      <c r="F549" s="572"/>
      <c r="G549" s="572"/>
      <c r="H549" s="572"/>
      <c r="I549" s="572"/>
      <c r="J549" s="572"/>
      <c r="K549" s="572"/>
      <c r="L549" s="572"/>
      <c r="M549" s="572"/>
      <c r="N549" s="572"/>
      <c r="O549" s="61"/>
      <c r="P549" s="61"/>
      <c r="Q549" s="61"/>
      <c r="R549" s="61"/>
      <c r="S549" s="61"/>
      <c r="T549" s="61"/>
      <c r="U549" s="61"/>
      <c r="V549" s="61"/>
      <c r="W549" s="61"/>
      <c r="X549" s="61"/>
      <c r="Y549" s="61"/>
      <c r="Z549" s="61"/>
      <c r="AA549" s="61"/>
      <c r="AB549" s="61"/>
      <c r="AC549" s="61"/>
      <c r="AD549" s="61"/>
      <c r="AE549" s="61"/>
      <c r="AF549" s="61"/>
      <c r="AG549" s="61"/>
      <c r="AH549" s="61"/>
      <c r="AI549" s="61"/>
      <c r="AJ549" s="61"/>
      <c r="AK549" s="61"/>
    </row>
    <row r="550" spans="3:37" ht="13.5" customHeight="1">
      <c r="C550" s="10"/>
      <c r="D550" s="6"/>
      <c r="F550" s="572"/>
      <c r="G550" s="572"/>
      <c r="H550" s="572"/>
      <c r="I550" s="572"/>
      <c r="J550" s="572"/>
      <c r="K550" s="572"/>
      <c r="L550" s="572"/>
      <c r="M550" s="572"/>
      <c r="N550" s="572"/>
      <c r="O550" s="61"/>
      <c r="P550" s="61"/>
      <c r="Q550" s="61"/>
      <c r="R550" s="61"/>
      <c r="S550" s="61"/>
      <c r="T550" s="61"/>
      <c r="U550" s="61"/>
      <c r="V550" s="61"/>
      <c r="W550" s="61"/>
      <c r="X550" s="61"/>
      <c r="Y550" s="61"/>
      <c r="Z550" s="61"/>
      <c r="AA550" s="61"/>
      <c r="AB550" s="61"/>
      <c r="AC550" s="61"/>
      <c r="AD550" s="61"/>
      <c r="AE550" s="61"/>
      <c r="AF550" s="61"/>
      <c r="AG550" s="61"/>
      <c r="AH550" s="61"/>
      <c r="AI550" s="61"/>
      <c r="AJ550" s="61"/>
      <c r="AK550" s="61"/>
    </row>
    <row r="551" spans="3:37" ht="13.5" customHeight="1">
      <c r="C551" s="10"/>
      <c r="D551" s="6"/>
      <c r="F551" s="572"/>
      <c r="G551" s="572"/>
      <c r="H551" s="572"/>
      <c r="I551" s="572"/>
      <c r="J551" s="572"/>
      <c r="K551" s="572"/>
      <c r="L551" s="572"/>
      <c r="M551" s="572"/>
      <c r="N551" s="572"/>
      <c r="O551" s="61"/>
      <c r="P551" s="61"/>
      <c r="Q551" s="61"/>
      <c r="R551" s="61"/>
      <c r="S551" s="61"/>
      <c r="T551" s="61"/>
      <c r="U551" s="61"/>
      <c r="V551" s="61"/>
      <c r="W551" s="61"/>
      <c r="X551" s="61"/>
      <c r="Y551" s="61"/>
      <c r="Z551" s="61"/>
      <c r="AA551" s="61"/>
      <c r="AB551" s="61"/>
      <c r="AC551" s="61"/>
      <c r="AD551" s="61"/>
      <c r="AE551" s="61"/>
      <c r="AF551" s="61"/>
      <c r="AG551" s="61"/>
      <c r="AH551" s="61"/>
      <c r="AI551" s="61"/>
      <c r="AJ551" s="61"/>
      <c r="AK551" s="61"/>
    </row>
    <row r="552" spans="3:37" ht="13.5" customHeight="1">
      <c r="C552" s="10"/>
      <c r="D552" s="572"/>
      <c r="F552" s="572"/>
      <c r="G552" s="572"/>
      <c r="H552" s="572"/>
      <c r="I552" s="572"/>
      <c r="J552" s="572"/>
      <c r="K552" s="572"/>
      <c r="L552" s="572"/>
      <c r="M552" s="572"/>
      <c r="N552" s="572"/>
      <c r="O552" s="61"/>
      <c r="P552" s="61"/>
      <c r="Q552" s="61"/>
      <c r="R552" s="61"/>
      <c r="S552" s="61"/>
      <c r="T552" s="61"/>
      <c r="U552" s="61"/>
      <c r="V552" s="61"/>
      <c r="W552" s="61"/>
      <c r="X552" s="61"/>
      <c r="Y552" s="61"/>
      <c r="Z552" s="61"/>
      <c r="AA552" s="61"/>
      <c r="AB552" s="61"/>
      <c r="AC552" s="61"/>
      <c r="AD552" s="61"/>
      <c r="AE552" s="61"/>
      <c r="AF552" s="61"/>
      <c r="AG552" s="61"/>
      <c r="AH552" s="61"/>
      <c r="AI552" s="61"/>
      <c r="AJ552" s="61"/>
      <c r="AK552" s="61"/>
    </row>
    <row r="553" spans="3:37" ht="13.5" customHeight="1">
      <c r="C553" s="10"/>
      <c r="D553" s="12"/>
      <c r="F553" s="572"/>
      <c r="G553" s="572"/>
      <c r="H553" s="572"/>
      <c r="I553" s="572"/>
      <c r="J553" s="572"/>
      <c r="K553" s="572"/>
      <c r="L553" s="572"/>
      <c r="M553" s="572"/>
      <c r="N553" s="572"/>
      <c r="O553" s="61"/>
      <c r="P553" s="61"/>
      <c r="Q553" s="61"/>
      <c r="R553" s="61"/>
      <c r="S553" s="61"/>
      <c r="T553" s="61"/>
      <c r="U553" s="61"/>
      <c r="V553" s="61"/>
      <c r="W553" s="61"/>
      <c r="X553" s="61"/>
      <c r="Y553" s="61"/>
      <c r="Z553" s="61"/>
      <c r="AA553" s="61"/>
      <c r="AB553" s="61"/>
      <c r="AC553" s="61"/>
      <c r="AD553" s="61"/>
      <c r="AE553" s="61"/>
      <c r="AF553" s="61"/>
      <c r="AG553" s="61"/>
      <c r="AH553" s="61"/>
      <c r="AI553" s="61"/>
      <c r="AJ553" s="61"/>
      <c r="AK553" s="61"/>
    </row>
    <row r="554" spans="3:37" ht="13.5" customHeight="1">
      <c r="C554" s="10"/>
      <c r="D554" s="12"/>
      <c r="F554" s="572"/>
      <c r="G554" s="572"/>
      <c r="H554" s="572"/>
      <c r="I554" s="572"/>
      <c r="J554" s="572"/>
      <c r="K554" s="572"/>
      <c r="L554" s="572"/>
      <c r="M554" s="572"/>
      <c r="N554" s="572"/>
      <c r="O554" s="61"/>
      <c r="P554" s="61"/>
      <c r="Q554" s="61"/>
      <c r="R554" s="61"/>
      <c r="S554" s="61"/>
      <c r="T554" s="61"/>
      <c r="U554" s="61"/>
      <c r="V554" s="61"/>
      <c r="W554" s="61"/>
      <c r="X554" s="61"/>
      <c r="Y554" s="61"/>
      <c r="Z554" s="61"/>
      <c r="AA554" s="61"/>
      <c r="AB554" s="61"/>
      <c r="AC554" s="61"/>
      <c r="AD554" s="61"/>
      <c r="AE554" s="61"/>
      <c r="AF554" s="61"/>
      <c r="AG554" s="61"/>
      <c r="AH554" s="61"/>
      <c r="AI554" s="61"/>
      <c r="AJ554" s="61"/>
      <c r="AK554" s="61"/>
    </row>
    <row r="555" spans="3:37" ht="13.5" customHeight="1">
      <c r="C555" s="10"/>
      <c r="D555" s="12"/>
      <c r="F555" s="572"/>
      <c r="G555" s="572"/>
      <c r="H555" s="572"/>
      <c r="I555" s="572"/>
      <c r="J555" s="572"/>
      <c r="K555" s="572"/>
      <c r="L555" s="572"/>
      <c r="M555" s="572"/>
      <c r="N555" s="572"/>
      <c r="O555" s="61"/>
      <c r="P555" s="61"/>
      <c r="Q555" s="61"/>
      <c r="R555" s="61"/>
      <c r="S555" s="61"/>
      <c r="T555" s="61"/>
      <c r="U555" s="61"/>
      <c r="V555" s="61"/>
      <c r="W555" s="61"/>
      <c r="X555" s="61"/>
      <c r="Y555" s="61"/>
      <c r="Z555" s="61"/>
      <c r="AA555" s="61"/>
      <c r="AB555" s="61"/>
      <c r="AC555" s="61"/>
      <c r="AD555" s="61"/>
      <c r="AE555" s="61"/>
      <c r="AF555" s="61"/>
      <c r="AG555" s="61"/>
      <c r="AH555" s="61"/>
      <c r="AI555" s="61"/>
      <c r="AJ555" s="61"/>
      <c r="AK555" s="61"/>
    </row>
    <row r="556" spans="3:37" ht="13.5" customHeight="1">
      <c r="C556" s="10"/>
      <c r="D556" s="12"/>
      <c r="F556" s="572"/>
      <c r="G556" s="572"/>
      <c r="H556" s="572"/>
      <c r="I556" s="572"/>
      <c r="J556" s="572"/>
      <c r="K556" s="572"/>
      <c r="L556" s="572"/>
      <c r="M556" s="572"/>
      <c r="N556" s="572"/>
      <c r="O556" s="61"/>
      <c r="P556" s="61"/>
      <c r="Q556" s="61"/>
      <c r="R556" s="61"/>
      <c r="S556" s="61"/>
      <c r="T556" s="61"/>
      <c r="U556" s="61"/>
      <c r="V556" s="61"/>
      <c r="W556" s="61"/>
      <c r="X556" s="61"/>
      <c r="Y556" s="61"/>
      <c r="Z556" s="61"/>
      <c r="AA556" s="61"/>
      <c r="AB556" s="61"/>
      <c r="AC556" s="61"/>
      <c r="AD556" s="61"/>
      <c r="AE556" s="61"/>
      <c r="AF556" s="61"/>
      <c r="AG556" s="61"/>
      <c r="AH556" s="61"/>
      <c r="AI556" s="61"/>
      <c r="AJ556" s="61"/>
      <c r="AK556" s="61"/>
    </row>
    <row r="557" spans="3:37" ht="13.5" customHeight="1">
      <c r="C557" s="10"/>
      <c r="D557" s="12"/>
      <c r="F557" s="572"/>
      <c r="G557" s="572"/>
      <c r="H557" s="572"/>
      <c r="I557" s="572"/>
      <c r="J557" s="572"/>
      <c r="K557" s="572"/>
      <c r="L557" s="572"/>
      <c r="M557" s="572"/>
      <c r="N557" s="572"/>
      <c r="O557" s="61"/>
      <c r="P557" s="61"/>
      <c r="Q557" s="61"/>
      <c r="R557" s="61"/>
      <c r="S557" s="61"/>
      <c r="T557" s="61"/>
      <c r="U557" s="61"/>
      <c r="V557" s="61"/>
      <c r="W557" s="61"/>
      <c r="X557" s="61"/>
      <c r="Y557" s="61"/>
      <c r="Z557" s="61"/>
      <c r="AA557" s="61"/>
      <c r="AB557" s="61"/>
      <c r="AC557" s="61"/>
      <c r="AD557" s="61"/>
      <c r="AE557" s="61"/>
      <c r="AF557" s="61"/>
      <c r="AG557" s="61"/>
      <c r="AH557" s="61"/>
      <c r="AI557" s="61"/>
      <c r="AJ557" s="61"/>
      <c r="AK557" s="61"/>
    </row>
    <row r="558" spans="3:37" ht="13.5" customHeight="1">
      <c r="C558" s="10"/>
      <c r="D558" s="12"/>
      <c r="F558" s="572"/>
      <c r="G558" s="572"/>
      <c r="H558" s="572"/>
      <c r="I558" s="572"/>
      <c r="J558" s="572"/>
      <c r="K558" s="572"/>
      <c r="L558" s="572"/>
      <c r="M558" s="572"/>
      <c r="N558" s="572"/>
      <c r="O558" s="61"/>
      <c r="P558" s="61"/>
      <c r="Q558" s="61"/>
      <c r="R558" s="61"/>
      <c r="S558" s="61"/>
      <c r="T558" s="61"/>
      <c r="U558" s="61"/>
      <c r="V558" s="61"/>
      <c r="W558" s="61"/>
      <c r="X558" s="61"/>
      <c r="Y558" s="61"/>
      <c r="Z558" s="61"/>
      <c r="AA558" s="61"/>
      <c r="AB558" s="61"/>
      <c r="AC558" s="61"/>
      <c r="AD558" s="61"/>
      <c r="AE558" s="61"/>
      <c r="AF558" s="61"/>
      <c r="AG558" s="61"/>
      <c r="AH558" s="61"/>
      <c r="AI558" s="61"/>
      <c r="AJ558" s="61"/>
      <c r="AK558" s="61"/>
    </row>
    <row r="559" spans="3:37" ht="13.5" customHeight="1">
      <c r="C559" s="10"/>
      <c r="D559" s="12"/>
      <c r="F559" s="572"/>
      <c r="G559" s="572"/>
      <c r="H559" s="572"/>
      <c r="I559" s="572"/>
      <c r="J559" s="572"/>
      <c r="K559" s="572"/>
      <c r="L559" s="572"/>
      <c r="M559" s="572"/>
      <c r="N559" s="572"/>
      <c r="O559" s="61"/>
      <c r="P559" s="61"/>
      <c r="Q559" s="61"/>
      <c r="R559" s="61"/>
      <c r="S559" s="61"/>
      <c r="T559" s="61"/>
      <c r="U559" s="61"/>
      <c r="V559" s="61"/>
      <c r="W559" s="61"/>
      <c r="X559" s="61"/>
      <c r="Y559" s="61"/>
      <c r="Z559" s="61"/>
      <c r="AA559" s="61"/>
      <c r="AB559" s="61"/>
      <c r="AC559" s="61"/>
      <c r="AD559" s="61"/>
      <c r="AE559" s="61"/>
      <c r="AF559" s="61"/>
      <c r="AG559" s="61"/>
      <c r="AH559" s="61"/>
      <c r="AI559" s="61"/>
      <c r="AJ559" s="61"/>
      <c r="AK559" s="61"/>
    </row>
    <row r="560" spans="3:37" ht="13.5" customHeight="1">
      <c r="C560" s="10"/>
      <c r="D560" s="12"/>
      <c r="F560" s="572"/>
      <c r="G560" s="572"/>
      <c r="H560" s="572"/>
      <c r="I560" s="572"/>
      <c r="J560" s="572"/>
      <c r="K560" s="572"/>
      <c r="L560" s="572"/>
      <c r="M560" s="572"/>
      <c r="N560" s="572"/>
      <c r="O560" s="61"/>
      <c r="P560" s="61"/>
      <c r="Q560" s="61"/>
      <c r="R560" s="61"/>
      <c r="S560" s="61"/>
      <c r="T560" s="61"/>
      <c r="U560" s="61"/>
      <c r="V560" s="61"/>
      <c r="W560" s="61"/>
      <c r="X560" s="61"/>
      <c r="Y560" s="61"/>
      <c r="Z560" s="61"/>
      <c r="AA560" s="61"/>
      <c r="AB560" s="61"/>
      <c r="AC560" s="61"/>
      <c r="AD560" s="61"/>
      <c r="AE560" s="61"/>
      <c r="AF560" s="61"/>
      <c r="AG560" s="61"/>
      <c r="AH560" s="61"/>
      <c r="AI560" s="61"/>
      <c r="AJ560" s="61"/>
      <c r="AK560" s="61"/>
    </row>
    <row r="561" spans="3:37" ht="13.5" customHeight="1">
      <c r="C561" s="10"/>
      <c r="D561" s="12"/>
      <c r="F561" s="572"/>
      <c r="G561" s="572"/>
      <c r="H561" s="572"/>
      <c r="I561" s="572"/>
      <c r="J561" s="572"/>
      <c r="K561" s="572"/>
      <c r="L561" s="572"/>
      <c r="M561" s="572"/>
      <c r="N561" s="572"/>
      <c r="O561" s="61"/>
      <c r="P561" s="61"/>
      <c r="Q561" s="61"/>
      <c r="R561" s="61"/>
      <c r="S561" s="61"/>
      <c r="T561" s="61"/>
      <c r="U561" s="61"/>
      <c r="V561" s="61"/>
      <c r="W561" s="61"/>
      <c r="X561" s="61"/>
      <c r="Y561" s="61"/>
      <c r="Z561" s="61"/>
      <c r="AA561" s="61"/>
      <c r="AB561" s="61"/>
      <c r="AC561" s="61"/>
      <c r="AD561" s="61"/>
      <c r="AE561" s="61"/>
      <c r="AF561" s="61"/>
      <c r="AG561" s="61"/>
      <c r="AH561" s="61"/>
      <c r="AI561" s="61"/>
      <c r="AJ561" s="61"/>
      <c r="AK561" s="61"/>
    </row>
    <row r="562" spans="3:37" ht="13.5" customHeight="1">
      <c r="C562" s="10"/>
      <c r="D562" s="12"/>
      <c r="F562" s="572"/>
      <c r="G562" s="572"/>
      <c r="H562" s="572"/>
      <c r="I562" s="572"/>
      <c r="J562" s="12"/>
      <c r="K562" s="12"/>
      <c r="L562" s="12"/>
      <c r="M562" s="12"/>
      <c r="N562" s="12"/>
      <c r="O562" s="61"/>
      <c r="P562" s="61"/>
      <c r="Q562" s="61"/>
      <c r="R562" s="61"/>
      <c r="S562" s="61"/>
      <c r="T562" s="61"/>
      <c r="U562" s="61"/>
      <c r="V562" s="61"/>
      <c r="W562" s="61"/>
      <c r="X562" s="61"/>
      <c r="Y562" s="61"/>
      <c r="Z562" s="61"/>
      <c r="AA562" s="61"/>
      <c r="AB562" s="61"/>
      <c r="AC562" s="61"/>
      <c r="AD562" s="61"/>
      <c r="AE562" s="61"/>
      <c r="AF562" s="61"/>
      <c r="AG562" s="61"/>
      <c r="AH562" s="61"/>
      <c r="AI562" s="61"/>
      <c r="AJ562" s="61"/>
      <c r="AK562" s="61"/>
    </row>
    <row r="563" spans="3:37" ht="13.5" customHeight="1">
      <c r="C563" s="10"/>
      <c r="D563" s="572"/>
      <c r="F563" s="572"/>
      <c r="G563" s="572"/>
      <c r="H563" s="572"/>
      <c r="I563" s="572"/>
      <c r="J563" s="572"/>
      <c r="K563" s="572"/>
      <c r="L563" s="572"/>
      <c r="M563" s="572"/>
      <c r="N563" s="572"/>
      <c r="O563" s="61"/>
      <c r="P563" s="61"/>
      <c r="Q563" s="61"/>
      <c r="R563" s="61"/>
      <c r="S563" s="61"/>
      <c r="T563" s="61"/>
      <c r="U563" s="61"/>
      <c r="V563" s="61"/>
      <c r="W563" s="61"/>
      <c r="X563" s="61"/>
      <c r="Y563" s="61"/>
      <c r="Z563" s="61"/>
      <c r="AA563" s="61"/>
      <c r="AB563" s="61"/>
      <c r="AC563" s="61"/>
      <c r="AD563" s="61"/>
      <c r="AE563" s="61"/>
      <c r="AF563" s="61"/>
      <c r="AG563" s="61"/>
      <c r="AH563" s="61"/>
      <c r="AI563" s="61"/>
      <c r="AJ563" s="61"/>
      <c r="AK563" s="61"/>
    </row>
    <row r="564" spans="3:37" ht="13.5" customHeight="1">
      <c r="C564" s="10"/>
      <c r="D564" s="572"/>
      <c r="F564" s="572"/>
      <c r="G564" s="572"/>
      <c r="H564" s="572"/>
      <c r="I564" s="572"/>
      <c r="J564" s="572"/>
      <c r="K564" s="572"/>
      <c r="L564" s="572"/>
      <c r="M564" s="572"/>
      <c r="N564" s="572"/>
      <c r="O564" s="61"/>
      <c r="P564" s="61"/>
      <c r="Q564" s="61"/>
      <c r="R564" s="61"/>
      <c r="S564" s="61"/>
      <c r="T564" s="61"/>
      <c r="U564" s="61"/>
      <c r="V564" s="61"/>
      <c r="W564" s="61"/>
      <c r="X564" s="61"/>
      <c r="Y564" s="61"/>
      <c r="Z564" s="61"/>
      <c r="AA564" s="61"/>
      <c r="AB564" s="61"/>
      <c r="AC564" s="61"/>
      <c r="AD564" s="61"/>
      <c r="AE564" s="61"/>
      <c r="AF564" s="61"/>
      <c r="AG564" s="61"/>
      <c r="AH564" s="61"/>
      <c r="AI564" s="61"/>
      <c r="AJ564" s="61"/>
      <c r="AK564" s="61"/>
    </row>
    <row r="565" spans="3:37" ht="13.5" customHeight="1">
      <c r="C565" s="10"/>
      <c r="D565" s="12"/>
      <c r="E565" s="11"/>
      <c r="F565" s="12"/>
      <c r="G565" s="12"/>
      <c r="H565" s="12"/>
      <c r="I565" s="12"/>
      <c r="J565" s="572"/>
      <c r="K565" s="572"/>
      <c r="L565" s="572"/>
      <c r="M565" s="572"/>
      <c r="N565" s="572"/>
      <c r="O565" s="61"/>
      <c r="P565" s="61"/>
      <c r="Q565" s="61"/>
      <c r="R565" s="61"/>
      <c r="S565" s="61"/>
      <c r="T565" s="61"/>
      <c r="U565" s="61"/>
      <c r="V565" s="61"/>
      <c r="W565" s="61"/>
      <c r="X565" s="61"/>
      <c r="Y565" s="61"/>
      <c r="Z565" s="61"/>
      <c r="AA565" s="61"/>
      <c r="AB565" s="61"/>
      <c r="AC565" s="61"/>
      <c r="AD565" s="61"/>
      <c r="AE565" s="61"/>
      <c r="AF565" s="61"/>
      <c r="AG565" s="61"/>
      <c r="AH565" s="61"/>
      <c r="AI565" s="61"/>
      <c r="AJ565" s="61"/>
      <c r="AK565" s="61"/>
    </row>
    <row r="566" spans="3:37" ht="13.5" customHeight="1">
      <c r="C566" s="10"/>
      <c r="D566" s="572"/>
      <c r="F566" s="572"/>
      <c r="G566" s="572"/>
      <c r="H566" s="572"/>
      <c r="I566" s="572"/>
      <c r="J566" s="572"/>
      <c r="K566" s="572"/>
      <c r="L566" s="572"/>
      <c r="M566" s="572"/>
      <c r="N566" s="572"/>
      <c r="O566" s="61"/>
      <c r="P566" s="61"/>
      <c r="Q566" s="61"/>
      <c r="R566" s="61"/>
      <c r="S566" s="61"/>
      <c r="T566" s="61"/>
      <c r="U566" s="61"/>
      <c r="V566" s="61"/>
      <c r="W566" s="61"/>
      <c r="X566" s="61"/>
      <c r="Y566" s="61"/>
      <c r="Z566" s="61"/>
      <c r="AA566" s="61"/>
      <c r="AB566" s="61"/>
      <c r="AC566" s="61"/>
      <c r="AD566" s="61"/>
      <c r="AE566" s="61"/>
      <c r="AF566" s="61"/>
      <c r="AG566" s="61"/>
      <c r="AH566" s="61"/>
      <c r="AI566" s="61"/>
      <c r="AJ566" s="61"/>
      <c r="AK566" s="61"/>
    </row>
    <row r="567" spans="3:37" ht="13.5" customHeight="1">
      <c r="C567" s="10"/>
      <c r="D567" s="572"/>
      <c r="F567" s="572"/>
      <c r="G567" s="572"/>
      <c r="H567" s="572"/>
      <c r="I567" s="572"/>
      <c r="J567" s="572"/>
      <c r="K567" s="572"/>
      <c r="L567" s="572"/>
      <c r="M567" s="572"/>
      <c r="N567" s="572"/>
      <c r="O567" s="61"/>
      <c r="P567" s="61"/>
      <c r="Q567" s="61"/>
      <c r="R567" s="61"/>
      <c r="S567" s="61"/>
      <c r="T567" s="61"/>
      <c r="U567" s="61"/>
      <c r="V567" s="61"/>
      <c r="W567" s="61"/>
      <c r="X567" s="61"/>
      <c r="Y567" s="61"/>
      <c r="Z567" s="61"/>
      <c r="AA567" s="61"/>
      <c r="AB567" s="61"/>
      <c r="AC567" s="61"/>
      <c r="AD567" s="61"/>
      <c r="AE567" s="61"/>
      <c r="AF567" s="61"/>
      <c r="AG567" s="61"/>
      <c r="AH567" s="61"/>
      <c r="AI567" s="61"/>
      <c r="AJ567" s="61"/>
      <c r="AK567" s="61"/>
    </row>
    <row r="568" spans="3:37" ht="13.5" customHeight="1">
      <c r="C568" s="10"/>
      <c r="D568" s="572"/>
      <c r="F568" s="572"/>
      <c r="G568" s="572"/>
      <c r="H568" s="572"/>
      <c r="I568" s="572"/>
      <c r="J568" s="572"/>
      <c r="K568" s="572"/>
      <c r="L568" s="572"/>
      <c r="M568" s="572"/>
      <c r="N568" s="572"/>
      <c r="O568" s="61"/>
      <c r="P568" s="61"/>
      <c r="Q568" s="61"/>
      <c r="R568" s="61"/>
      <c r="S568" s="61"/>
      <c r="T568" s="61"/>
      <c r="U568" s="61"/>
      <c r="V568" s="61"/>
      <c r="W568" s="61"/>
      <c r="X568" s="61"/>
      <c r="Y568" s="61"/>
      <c r="Z568" s="61"/>
      <c r="AA568" s="61"/>
      <c r="AB568" s="61"/>
      <c r="AC568" s="61"/>
      <c r="AD568" s="61"/>
      <c r="AE568" s="61"/>
      <c r="AF568" s="61"/>
      <c r="AG568" s="61"/>
      <c r="AH568" s="61"/>
      <c r="AI568" s="61"/>
      <c r="AJ568" s="61"/>
      <c r="AK568" s="61"/>
    </row>
    <row r="569" spans="3:37" ht="13.5" customHeight="1">
      <c r="C569" s="10"/>
      <c r="D569" s="572"/>
      <c r="F569" s="572"/>
      <c r="G569" s="572"/>
      <c r="H569" s="572"/>
      <c r="I569" s="572"/>
      <c r="J569" s="12"/>
      <c r="K569" s="12"/>
      <c r="L569" s="12"/>
      <c r="M569" s="12"/>
      <c r="N569" s="12"/>
      <c r="O569" s="61"/>
      <c r="P569" s="61"/>
      <c r="Q569" s="61"/>
      <c r="R569" s="61"/>
      <c r="S569" s="61"/>
      <c r="T569" s="61"/>
      <c r="U569" s="61"/>
      <c r="V569" s="61"/>
      <c r="W569" s="61"/>
      <c r="X569" s="61"/>
      <c r="Y569" s="61"/>
      <c r="Z569" s="61"/>
      <c r="AA569" s="61"/>
      <c r="AB569" s="61"/>
      <c r="AC569" s="61"/>
      <c r="AD569" s="61"/>
      <c r="AE569" s="61"/>
      <c r="AF569" s="61"/>
      <c r="AG569" s="61"/>
      <c r="AH569" s="61"/>
      <c r="AI569" s="61"/>
      <c r="AJ569" s="61"/>
      <c r="AK569" s="61"/>
    </row>
    <row r="570" spans="3:37" ht="13.5" customHeight="1">
      <c r="C570" s="10"/>
      <c r="D570" s="6"/>
      <c r="F570" s="572"/>
      <c r="G570" s="572"/>
      <c r="H570" s="572"/>
      <c r="I570" s="572"/>
      <c r="J570" s="572"/>
      <c r="K570" s="572"/>
      <c r="L570" s="572"/>
      <c r="M570" s="572"/>
      <c r="N570" s="572"/>
      <c r="O570" s="61"/>
      <c r="P570" s="61"/>
      <c r="Q570" s="61"/>
      <c r="R570" s="61"/>
      <c r="S570" s="61"/>
      <c r="T570" s="61"/>
      <c r="U570" s="61"/>
      <c r="V570" s="61"/>
      <c r="W570" s="61"/>
      <c r="X570" s="61"/>
      <c r="Y570" s="61"/>
      <c r="Z570" s="61"/>
      <c r="AA570" s="61"/>
      <c r="AB570" s="61"/>
      <c r="AC570" s="61"/>
      <c r="AD570" s="61"/>
      <c r="AE570" s="61"/>
      <c r="AF570" s="61"/>
      <c r="AG570" s="61"/>
      <c r="AH570" s="61"/>
      <c r="AI570" s="61"/>
      <c r="AJ570" s="61"/>
      <c r="AK570" s="61"/>
    </row>
    <row r="571" spans="3:37" ht="13.5" customHeight="1">
      <c r="C571" s="10"/>
      <c r="D571" s="572"/>
      <c r="F571" s="572"/>
      <c r="G571" s="572"/>
      <c r="H571" s="572"/>
      <c r="I571" s="572"/>
      <c r="J571" s="572"/>
      <c r="K571" s="572"/>
      <c r="L571" s="572"/>
      <c r="M571" s="572"/>
      <c r="N571" s="572"/>
      <c r="O571" s="61"/>
      <c r="P571" s="61"/>
      <c r="Q571" s="61"/>
      <c r="R571" s="61"/>
      <c r="S571" s="61"/>
      <c r="T571" s="61"/>
      <c r="U571" s="61"/>
      <c r="V571" s="61"/>
      <c r="W571" s="61"/>
      <c r="X571" s="61"/>
      <c r="Y571" s="61"/>
      <c r="Z571" s="61"/>
      <c r="AA571" s="61"/>
      <c r="AB571" s="61"/>
      <c r="AC571" s="61"/>
      <c r="AD571" s="61"/>
      <c r="AE571" s="61"/>
      <c r="AF571" s="61"/>
      <c r="AG571" s="61"/>
      <c r="AH571" s="61"/>
      <c r="AI571" s="61"/>
      <c r="AJ571" s="61"/>
      <c r="AK571" s="61"/>
    </row>
    <row r="572" spans="3:37" ht="13.5" customHeight="1">
      <c r="C572" s="10"/>
      <c r="D572" s="12"/>
      <c r="E572" s="11"/>
      <c r="F572" s="12"/>
      <c r="G572" s="12"/>
      <c r="H572" s="12"/>
      <c r="I572" s="12"/>
      <c r="J572" s="572"/>
      <c r="K572" s="572"/>
      <c r="L572" s="572"/>
      <c r="M572" s="572"/>
      <c r="N572" s="572"/>
      <c r="O572" s="61"/>
      <c r="P572" s="61"/>
      <c r="Q572" s="61"/>
      <c r="R572" s="61"/>
      <c r="S572" s="61"/>
      <c r="T572" s="61"/>
      <c r="U572" s="61"/>
      <c r="V572" s="61"/>
      <c r="W572" s="61"/>
      <c r="X572" s="61"/>
      <c r="Y572" s="61"/>
      <c r="Z572" s="61"/>
      <c r="AA572" s="61"/>
      <c r="AB572" s="61"/>
      <c r="AC572" s="61"/>
      <c r="AD572" s="61"/>
      <c r="AE572" s="61"/>
      <c r="AF572" s="61"/>
      <c r="AG572" s="61"/>
      <c r="AH572" s="61"/>
      <c r="AI572" s="61"/>
      <c r="AJ572" s="61"/>
      <c r="AK572" s="61"/>
    </row>
    <row r="573" spans="3:37" ht="13.5" customHeight="1">
      <c r="C573" s="10"/>
      <c r="D573" s="6"/>
      <c r="F573" s="572"/>
      <c r="G573" s="572"/>
      <c r="H573" s="572"/>
      <c r="I573" s="572"/>
      <c r="J573" s="572"/>
      <c r="K573" s="572"/>
      <c r="L573" s="572"/>
      <c r="M573" s="572"/>
      <c r="N573" s="572"/>
      <c r="O573" s="61"/>
      <c r="P573" s="61"/>
      <c r="Q573" s="61"/>
      <c r="R573" s="61"/>
      <c r="S573" s="61"/>
      <c r="T573" s="61"/>
      <c r="U573" s="61"/>
      <c r="V573" s="61"/>
      <c r="W573" s="61"/>
      <c r="X573" s="61"/>
      <c r="Y573" s="61"/>
      <c r="Z573" s="61"/>
      <c r="AA573" s="61"/>
      <c r="AB573" s="61"/>
      <c r="AC573" s="61"/>
      <c r="AD573" s="61"/>
      <c r="AE573" s="61"/>
      <c r="AF573" s="61"/>
      <c r="AG573" s="61"/>
      <c r="AH573" s="61"/>
      <c r="AI573" s="61"/>
      <c r="AJ573" s="61"/>
      <c r="AK573" s="61"/>
    </row>
    <row r="574" spans="3:37" ht="13.5" customHeight="1">
      <c r="C574" s="10"/>
      <c r="D574" s="6"/>
      <c r="F574" s="572"/>
      <c r="G574" s="572"/>
      <c r="H574" s="572"/>
      <c r="I574" s="5"/>
      <c r="J574" s="572"/>
      <c r="K574" s="572"/>
      <c r="L574" s="5"/>
      <c r="M574" s="5"/>
      <c r="N574" s="572"/>
      <c r="O574" s="61"/>
      <c r="P574" s="61"/>
      <c r="Q574" s="61"/>
      <c r="R574" s="61"/>
      <c r="S574" s="61"/>
      <c r="T574" s="61"/>
      <c r="U574" s="61"/>
      <c r="V574" s="61"/>
      <c r="W574" s="61"/>
      <c r="X574" s="61"/>
      <c r="Y574" s="61"/>
      <c r="Z574" s="61"/>
      <c r="AA574" s="61"/>
      <c r="AB574" s="61"/>
      <c r="AC574" s="61"/>
      <c r="AD574" s="61"/>
      <c r="AE574" s="61"/>
      <c r="AF574" s="61"/>
      <c r="AG574" s="61"/>
      <c r="AH574" s="61"/>
      <c r="AI574" s="61"/>
      <c r="AJ574" s="61"/>
      <c r="AK574" s="61"/>
    </row>
    <row r="575" spans="3:37" ht="13.5" customHeight="1">
      <c r="C575" s="10"/>
      <c r="D575" s="572"/>
      <c r="F575" s="572"/>
      <c r="G575" s="572"/>
      <c r="H575" s="572"/>
      <c r="I575" s="572"/>
      <c r="J575" s="572"/>
      <c r="K575" s="572"/>
      <c r="L575" s="5"/>
      <c r="M575" s="5"/>
      <c r="N575" s="572"/>
      <c r="O575" s="61"/>
      <c r="P575" s="61"/>
      <c r="Q575" s="61"/>
      <c r="R575" s="61"/>
      <c r="S575" s="61"/>
      <c r="T575" s="61"/>
      <c r="U575" s="61"/>
      <c r="V575" s="61"/>
      <c r="W575" s="61"/>
      <c r="X575" s="61"/>
      <c r="Y575" s="61"/>
      <c r="Z575" s="61"/>
      <c r="AA575" s="61"/>
      <c r="AB575" s="61"/>
      <c r="AC575" s="61"/>
      <c r="AD575" s="61"/>
      <c r="AE575" s="61"/>
      <c r="AF575" s="61"/>
      <c r="AG575" s="61"/>
      <c r="AH575" s="61"/>
      <c r="AI575" s="61"/>
      <c r="AJ575" s="61"/>
      <c r="AK575" s="61"/>
    </row>
    <row r="576" spans="3:37" ht="13.5" customHeight="1">
      <c r="C576" s="10"/>
      <c r="D576" s="572"/>
      <c r="F576" s="572"/>
      <c r="G576" s="572"/>
      <c r="H576" s="572"/>
      <c r="I576" s="572"/>
      <c r="J576" s="572"/>
      <c r="K576" s="572"/>
      <c r="L576" s="5"/>
      <c r="M576" s="5"/>
      <c r="N576" s="572"/>
      <c r="O576" s="61"/>
      <c r="P576" s="61"/>
      <c r="Q576" s="61"/>
      <c r="R576" s="61"/>
      <c r="S576" s="61"/>
      <c r="T576" s="61"/>
      <c r="U576" s="61"/>
      <c r="V576" s="61"/>
      <c r="W576" s="61"/>
      <c r="X576" s="61"/>
      <c r="Y576" s="61"/>
      <c r="Z576" s="61"/>
      <c r="AA576" s="61"/>
      <c r="AB576" s="61"/>
      <c r="AC576" s="61"/>
      <c r="AD576" s="61"/>
      <c r="AE576" s="61"/>
      <c r="AF576" s="61"/>
      <c r="AG576" s="61"/>
      <c r="AH576" s="61"/>
      <c r="AI576" s="61"/>
      <c r="AJ576" s="61"/>
      <c r="AK576" s="61"/>
    </row>
    <row r="577" spans="3:37" ht="13.5" customHeight="1">
      <c r="C577" s="10"/>
      <c r="D577" s="6"/>
      <c r="F577" s="572"/>
      <c r="G577" s="572"/>
      <c r="H577" s="572"/>
      <c r="I577" s="572"/>
      <c r="J577" s="572"/>
      <c r="K577" s="572"/>
      <c r="L577" s="572"/>
      <c r="M577" s="572"/>
      <c r="N577" s="572"/>
      <c r="O577" s="61"/>
      <c r="P577" s="61"/>
      <c r="Q577" s="61"/>
      <c r="R577" s="61"/>
      <c r="S577" s="61"/>
      <c r="T577" s="61"/>
      <c r="U577" s="61"/>
      <c r="V577" s="61"/>
      <c r="W577" s="61"/>
      <c r="X577" s="61"/>
      <c r="Y577" s="61"/>
      <c r="Z577" s="61"/>
      <c r="AA577" s="61"/>
      <c r="AB577" s="61"/>
      <c r="AC577" s="61"/>
      <c r="AD577" s="61"/>
      <c r="AE577" s="61"/>
      <c r="AF577" s="61"/>
      <c r="AG577" s="61"/>
      <c r="AH577" s="61"/>
      <c r="AI577" s="61"/>
      <c r="AJ577" s="61"/>
      <c r="AK577" s="61"/>
    </row>
    <row r="578" spans="3:37" ht="13.5" customHeight="1">
      <c r="C578" s="10"/>
      <c r="D578" s="6"/>
      <c r="F578" s="572"/>
      <c r="G578" s="572"/>
      <c r="H578" s="572"/>
      <c r="I578" s="572"/>
      <c r="J578" s="572"/>
      <c r="K578" s="572"/>
      <c r="L578" s="572"/>
      <c r="M578" s="572"/>
      <c r="N578" s="572"/>
      <c r="O578" s="61"/>
      <c r="P578" s="61"/>
      <c r="Q578" s="61"/>
      <c r="R578" s="61"/>
      <c r="S578" s="61"/>
      <c r="T578" s="61"/>
      <c r="U578" s="61"/>
      <c r="V578" s="61"/>
      <c r="W578" s="61"/>
      <c r="X578" s="61"/>
      <c r="Y578" s="61"/>
      <c r="Z578" s="61"/>
      <c r="AA578" s="61"/>
      <c r="AB578" s="61"/>
      <c r="AC578" s="61"/>
      <c r="AD578" s="61"/>
      <c r="AE578" s="61"/>
      <c r="AF578" s="61"/>
      <c r="AG578" s="61"/>
      <c r="AH578" s="61"/>
      <c r="AI578" s="61"/>
      <c r="AJ578" s="61"/>
      <c r="AK578" s="61"/>
    </row>
    <row r="579" spans="3:37" ht="13.5" customHeight="1">
      <c r="C579" s="10"/>
      <c r="D579" s="6"/>
      <c r="F579" s="572"/>
      <c r="G579" s="572"/>
      <c r="H579" s="572"/>
      <c r="I579" s="572"/>
      <c r="J579" s="12"/>
      <c r="K579" s="12"/>
      <c r="L579" s="12"/>
      <c r="M579" s="12"/>
      <c r="N579" s="12"/>
      <c r="O579" s="61"/>
      <c r="P579" s="61"/>
      <c r="Q579" s="61"/>
      <c r="R579" s="61"/>
      <c r="S579" s="61"/>
      <c r="T579" s="61"/>
      <c r="U579" s="61"/>
      <c r="V579" s="61"/>
      <c r="W579" s="61"/>
      <c r="X579" s="61"/>
      <c r="Y579" s="61"/>
      <c r="Z579" s="61"/>
      <c r="AA579" s="61"/>
      <c r="AB579" s="61"/>
      <c r="AC579" s="61"/>
      <c r="AD579" s="61"/>
      <c r="AE579" s="61"/>
      <c r="AF579" s="61"/>
      <c r="AG579" s="61"/>
      <c r="AH579" s="61"/>
      <c r="AI579" s="61"/>
      <c r="AJ579" s="61"/>
      <c r="AK579" s="61"/>
    </row>
    <row r="580" spans="3:37" ht="13.5" customHeight="1">
      <c r="C580" s="10"/>
      <c r="D580" s="6"/>
      <c r="F580" s="572"/>
      <c r="G580" s="572"/>
      <c r="H580" s="572"/>
      <c r="I580" s="572"/>
      <c r="J580" s="572"/>
      <c r="K580" s="572"/>
      <c r="L580" s="572"/>
      <c r="M580" s="572"/>
      <c r="N580" s="6"/>
      <c r="O580" s="61"/>
      <c r="P580" s="61"/>
      <c r="Q580" s="61"/>
      <c r="R580" s="61"/>
      <c r="S580" s="61"/>
      <c r="T580" s="61"/>
      <c r="U580" s="61"/>
      <c r="V580" s="61"/>
      <c r="W580" s="61"/>
      <c r="X580" s="61"/>
      <c r="Y580" s="61"/>
      <c r="Z580" s="61"/>
      <c r="AA580" s="61"/>
      <c r="AB580" s="61"/>
      <c r="AC580" s="61"/>
      <c r="AD580" s="61"/>
      <c r="AE580" s="61"/>
      <c r="AF580" s="61"/>
      <c r="AG580" s="61"/>
      <c r="AH580" s="61"/>
      <c r="AI580" s="61"/>
      <c r="AJ580" s="61"/>
      <c r="AK580" s="61"/>
    </row>
    <row r="581" spans="3:37" ht="13.5" customHeight="1">
      <c r="C581" s="10"/>
      <c r="D581" s="572"/>
      <c r="F581" s="572"/>
      <c r="G581" s="572"/>
      <c r="H581" s="572"/>
      <c r="I581" s="572"/>
      <c r="J581" s="572"/>
      <c r="K581" s="572"/>
      <c r="L581" s="572"/>
      <c r="M581" s="572"/>
      <c r="N581" s="6"/>
      <c r="O581" s="61"/>
      <c r="P581" s="61"/>
      <c r="Q581" s="61"/>
      <c r="R581" s="61"/>
      <c r="S581" s="61"/>
      <c r="T581" s="61"/>
      <c r="U581" s="61"/>
      <c r="V581" s="61"/>
      <c r="W581" s="61"/>
      <c r="X581" s="61"/>
      <c r="Y581" s="61"/>
      <c r="Z581" s="61"/>
      <c r="AA581" s="61"/>
      <c r="AB581" s="61"/>
      <c r="AC581" s="61"/>
      <c r="AD581" s="61"/>
      <c r="AE581" s="61"/>
      <c r="AF581" s="61"/>
      <c r="AG581" s="61"/>
      <c r="AH581" s="61"/>
      <c r="AI581" s="61"/>
      <c r="AJ581" s="61"/>
      <c r="AK581" s="61"/>
    </row>
    <row r="582" spans="3:37" ht="13.5" customHeight="1">
      <c r="C582" s="10"/>
      <c r="D582" s="12"/>
      <c r="E582" s="11"/>
      <c r="F582" s="12"/>
      <c r="G582" s="12"/>
      <c r="H582" s="12"/>
      <c r="I582" s="12"/>
      <c r="J582" s="572"/>
      <c r="K582" s="572"/>
      <c r="L582" s="572"/>
      <c r="M582" s="572"/>
      <c r="N582" s="6"/>
      <c r="O582" s="61"/>
      <c r="P582" s="61"/>
      <c r="Q582" s="61"/>
      <c r="R582" s="61"/>
      <c r="S582" s="61"/>
      <c r="T582" s="61"/>
      <c r="U582" s="61"/>
      <c r="V582" s="61"/>
      <c r="W582" s="61"/>
      <c r="X582" s="61"/>
      <c r="Y582" s="61"/>
      <c r="Z582" s="61"/>
      <c r="AA582" s="61"/>
      <c r="AB582" s="61"/>
      <c r="AC582" s="61"/>
      <c r="AD582" s="61"/>
      <c r="AE582" s="61"/>
      <c r="AF582" s="61"/>
      <c r="AG582" s="61"/>
      <c r="AH582" s="61"/>
      <c r="AI582" s="61"/>
      <c r="AJ582" s="61"/>
      <c r="AK582" s="61"/>
    </row>
    <row r="583" spans="3:37" ht="13.5" customHeight="1">
      <c r="C583" s="10"/>
      <c r="D583" s="6"/>
      <c r="F583" s="572"/>
      <c r="G583" s="572"/>
      <c r="H583" s="572"/>
      <c r="I583" s="572"/>
      <c r="J583" s="572"/>
      <c r="K583" s="572"/>
      <c r="L583" s="572"/>
      <c r="M583" s="572"/>
      <c r="N583" s="6"/>
      <c r="O583" s="61"/>
      <c r="P583" s="61"/>
      <c r="Q583" s="61"/>
      <c r="R583" s="61"/>
      <c r="S583" s="61"/>
      <c r="T583" s="61"/>
      <c r="U583" s="61"/>
      <c r="V583" s="61"/>
      <c r="W583" s="61"/>
      <c r="X583" s="61"/>
      <c r="Y583" s="61"/>
      <c r="Z583" s="61"/>
      <c r="AA583" s="61"/>
      <c r="AB583" s="61"/>
      <c r="AC583" s="61"/>
      <c r="AD583" s="61"/>
      <c r="AE583" s="61"/>
      <c r="AF583" s="61"/>
      <c r="AG583" s="61"/>
      <c r="AH583" s="61"/>
      <c r="AI583" s="61"/>
      <c r="AJ583" s="61"/>
      <c r="AK583" s="61"/>
    </row>
    <row r="584" spans="3:37" ht="13.5" customHeight="1">
      <c r="C584" s="10"/>
      <c r="D584" s="6"/>
      <c r="F584" s="572"/>
      <c r="G584" s="572"/>
      <c r="H584" s="572"/>
      <c r="I584" s="572"/>
      <c r="J584" s="572"/>
      <c r="K584" s="572"/>
      <c r="L584" s="572"/>
      <c r="M584" s="572"/>
      <c r="N584" s="6"/>
      <c r="O584" s="61"/>
      <c r="P584" s="61"/>
      <c r="Q584" s="61"/>
      <c r="R584" s="61"/>
      <c r="S584" s="61"/>
      <c r="T584" s="61"/>
      <c r="U584" s="61"/>
      <c r="V584" s="61"/>
      <c r="W584" s="61"/>
      <c r="X584" s="61"/>
      <c r="Y584" s="61"/>
      <c r="Z584" s="61"/>
      <c r="AA584" s="61"/>
      <c r="AB584" s="61"/>
      <c r="AC584" s="61"/>
      <c r="AD584" s="61"/>
      <c r="AE584" s="61"/>
      <c r="AF584" s="61"/>
      <c r="AG584" s="61"/>
      <c r="AH584" s="61"/>
      <c r="AI584" s="61"/>
      <c r="AJ584" s="61"/>
      <c r="AK584" s="61"/>
    </row>
    <row r="585" spans="3:37" ht="13.5" customHeight="1">
      <c r="C585" s="10"/>
      <c r="D585" s="6"/>
      <c r="F585" s="572"/>
      <c r="G585" s="572"/>
      <c r="H585" s="572"/>
      <c r="I585" s="572"/>
      <c r="J585" s="572"/>
      <c r="K585" s="572"/>
      <c r="L585" s="572"/>
      <c r="M585" s="572"/>
      <c r="N585" s="6"/>
      <c r="O585" s="61"/>
      <c r="P585" s="61"/>
      <c r="Q585" s="61"/>
      <c r="R585" s="61"/>
      <c r="S585" s="61"/>
      <c r="T585" s="61"/>
      <c r="U585" s="61"/>
      <c r="V585" s="61"/>
      <c r="W585" s="61"/>
      <c r="X585" s="61"/>
      <c r="Y585" s="61"/>
      <c r="Z585" s="61"/>
      <c r="AA585" s="61"/>
      <c r="AB585" s="61"/>
      <c r="AC585" s="61"/>
      <c r="AD585" s="61"/>
      <c r="AE585" s="61"/>
      <c r="AF585" s="61"/>
      <c r="AG585" s="61"/>
      <c r="AH585" s="61"/>
      <c r="AI585" s="61"/>
      <c r="AJ585" s="61"/>
      <c r="AK585" s="61"/>
    </row>
    <row r="586" spans="3:37" ht="13.5" customHeight="1">
      <c r="C586" s="10"/>
      <c r="D586" s="6"/>
      <c r="F586" s="572"/>
      <c r="G586" s="572"/>
      <c r="H586" s="572"/>
      <c r="I586" s="572"/>
      <c r="J586" s="572"/>
      <c r="K586" s="572"/>
      <c r="L586" s="572"/>
      <c r="M586" s="572"/>
      <c r="N586" s="6"/>
      <c r="O586" s="61"/>
      <c r="P586" s="61"/>
      <c r="Q586" s="61"/>
      <c r="R586" s="61"/>
      <c r="S586" s="61"/>
      <c r="T586" s="61"/>
      <c r="U586" s="61"/>
      <c r="V586" s="61"/>
      <c r="W586" s="61"/>
      <c r="X586" s="61"/>
      <c r="Y586" s="61"/>
      <c r="Z586" s="61"/>
      <c r="AA586" s="61"/>
      <c r="AB586" s="61"/>
      <c r="AC586" s="61"/>
      <c r="AD586" s="61"/>
      <c r="AE586" s="61"/>
      <c r="AF586" s="61"/>
      <c r="AG586" s="61"/>
      <c r="AH586" s="61"/>
      <c r="AI586" s="61"/>
      <c r="AJ586" s="61"/>
      <c r="AK586" s="61"/>
    </row>
    <row r="587" spans="3:37" ht="13.5" customHeight="1">
      <c r="C587" s="10"/>
      <c r="D587" s="6"/>
      <c r="F587" s="572"/>
      <c r="G587" s="572"/>
      <c r="H587" s="572"/>
      <c r="I587" s="572"/>
      <c r="J587" s="572"/>
      <c r="K587" s="572"/>
      <c r="L587" s="572"/>
      <c r="M587" s="572"/>
      <c r="N587" s="572"/>
      <c r="O587" s="61"/>
      <c r="P587" s="61"/>
      <c r="Q587" s="61"/>
      <c r="R587" s="61"/>
      <c r="S587" s="61"/>
      <c r="T587" s="61"/>
      <c r="U587" s="61"/>
      <c r="V587" s="61"/>
      <c r="W587" s="61"/>
      <c r="X587" s="61"/>
      <c r="Y587" s="61"/>
      <c r="Z587" s="61"/>
      <c r="AA587" s="61"/>
      <c r="AB587" s="61"/>
      <c r="AC587" s="61"/>
      <c r="AD587" s="61"/>
      <c r="AE587" s="61"/>
      <c r="AF587" s="61"/>
      <c r="AG587" s="61"/>
      <c r="AH587" s="61"/>
      <c r="AI587" s="61"/>
      <c r="AJ587" s="61"/>
      <c r="AK587" s="61"/>
    </row>
    <row r="588" spans="3:37" ht="13.5" customHeight="1">
      <c r="C588" s="10"/>
      <c r="D588" s="6"/>
      <c r="F588" s="572"/>
      <c r="G588" s="572"/>
      <c r="H588" s="572"/>
      <c r="I588" s="572"/>
      <c r="J588" s="572"/>
      <c r="K588" s="572"/>
      <c r="L588" s="572"/>
      <c r="M588" s="572"/>
      <c r="N588" s="572"/>
      <c r="O588" s="61"/>
      <c r="P588" s="61"/>
      <c r="Q588" s="61"/>
      <c r="R588" s="61"/>
      <c r="S588" s="61"/>
      <c r="T588" s="61"/>
      <c r="U588" s="61"/>
      <c r="V588" s="61"/>
      <c r="W588" s="61"/>
      <c r="X588" s="61"/>
      <c r="Y588" s="61"/>
      <c r="Z588" s="61"/>
      <c r="AA588" s="61"/>
      <c r="AB588" s="61"/>
      <c r="AC588" s="61"/>
      <c r="AD588" s="61"/>
      <c r="AE588" s="61"/>
      <c r="AF588" s="61"/>
      <c r="AG588" s="61"/>
      <c r="AH588" s="61"/>
      <c r="AI588" s="61"/>
      <c r="AJ588" s="61"/>
      <c r="AK588" s="61"/>
    </row>
    <row r="589" spans="3:37" ht="13.5" customHeight="1">
      <c r="C589" s="10"/>
      <c r="D589" s="6"/>
      <c r="F589" s="572"/>
      <c r="G589" s="572"/>
      <c r="H589" s="572"/>
      <c r="I589" s="572"/>
      <c r="J589" s="572"/>
      <c r="K589" s="572"/>
      <c r="L589" s="572"/>
      <c r="M589" s="572"/>
      <c r="N589" s="572"/>
      <c r="O589" s="61"/>
      <c r="P589" s="61"/>
      <c r="Q589" s="61"/>
      <c r="R589" s="61"/>
      <c r="S589" s="61"/>
      <c r="T589" s="61"/>
      <c r="U589" s="61"/>
      <c r="V589" s="61"/>
      <c r="W589" s="61"/>
      <c r="X589" s="61"/>
      <c r="Y589" s="61"/>
      <c r="Z589" s="61"/>
      <c r="AA589" s="61"/>
      <c r="AB589" s="61"/>
      <c r="AC589" s="61"/>
      <c r="AD589" s="61"/>
      <c r="AE589" s="61"/>
      <c r="AF589" s="61"/>
      <c r="AG589" s="61"/>
      <c r="AH589" s="61"/>
      <c r="AI589" s="61"/>
      <c r="AJ589" s="61"/>
      <c r="AK589" s="61"/>
    </row>
    <row r="590" spans="3:37" ht="13.5" customHeight="1">
      <c r="C590" s="10"/>
      <c r="D590" s="572"/>
      <c r="F590" s="572"/>
      <c r="G590" s="572"/>
      <c r="H590" s="572"/>
      <c r="I590" s="572"/>
      <c r="J590" s="572"/>
      <c r="K590" s="572"/>
      <c r="L590" s="572"/>
      <c r="M590" s="572"/>
      <c r="N590" s="572"/>
      <c r="O590" s="61"/>
      <c r="P590" s="61"/>
      <c r="Q590" s="61"/>
      <c r="R590" s="61"/>
      <c r="S590" s="61"/>
      <c r="T590" s="61"/>
      <c r="U590" s="61"/>
      <c r="V590" s="61"/>
      <c r="W590" s="61"/>
      <c r="X590" s="61"/>
      <c r="Y590" s="61"/>
      <c r="Z590" s="61"/>
      <c r="AA590" s="61"/>
      <c r="AB590" s="61"/>
      <c r="AC590" s="61"/>
      <c r="AD590" s="61"/>
      <c r="AE590" s="61"/>
      <c r="AF590" s="61"/>
      <c r="AG590" s="61"/>
      <c r="AH590" s="61"/>
      <c r="AI590" s="61"/>
      <c r="AJ590" s="61"/>
      <c r="AK590" s="61"/>
    </row>
    <row r="591" spans="3:37" ht="13.5" customHeight="1">
      <c r="C591" s="10"/>
      <c r="D591" s="12"/>
      <c r="F591" s="572"/>
      <c r="G591" s="572"/>
      <c r="H591" s="572"/>
      <c r="I591" s="572"/>
      <c r="J591" s="572"/>
      <c r="K591" s="572"/>
      <c r="L591" s="572"/>
      <c r="M591" s="572"/>
      <c r="N591" s="572"/>
      <c r="O591" s="61"/>
      <c r="P591" s="61"/>
      <c r="Q591" s="61"/>
      <c r="R591" s="61"/>
      <c r="S591" s="61"/>
      <c r="T591" s="61"/>
      <c r="U591" s="61"/>
      <c r="V591" s="61"/>
      <c r="W591" s="61"/>
      <c r="X591" s="61"/>
      <c r="Y591" s="61"/>
      <c r="Z591" s="61"/>
      <c r="AA591" s="61"/>
      <c r="AB591" s="61"/>
      <c r="AC591" s="61"/>
      <c r="AD591" s="61"/>
      <c r="AE591" s="61"/>
      <c r="AF591" s="61"/>
      <c r="AG591" s="61"/>
      <c r="AH591" s="61"/>
      <c r="AI591" s="61"/>
      <c r="AJ591" s="61"/>
      <c r="AK591" s="61"/>
    </row>
    <row r="592" spans="3:37" ht="13.5" customHeight="1">
      <c r="C592" s="10"/>
      <c r="D592" s="12"/>
      <c r="F592" s="572"/>
      <c r="G592" s="572"/>
      <c r="H592" s="572"/>
      <c r="I592" s="572"/>
      <c r="J592" s="572"/>
      <c r="K592" s="572"/>
      <c r="L592" s="572"/>
      <c r="M592" s="572"/>
      <c r="N592" s="572"/>
      <c r="O592" s="61"/>
      <c r="P592" s="61"/>
      <c r="Q592" s="61"/>
      <c r="R592" s="61"/>
      <c r="S592" s="61"/>
      <c r="T592" s="61"/>
      <c r="U592" s="61"/>
      <c r="V592" s="61"/>
      <c r="W592" s="61"/>
      <c r="X592" s="61"/>
      <c r="Y592" s="61"/>
      <c r="Z592" s="61"/>
      <c r="AA592" s="61"/>
      <c r="AB592" s="61"/>
      <c r="AC592" s="61"/>
      <c r="AD592" s="61"/>
      <c r="AE592" s="61"/>
      <c r="AF592" s="61"/>
      <c r="AG592" s="61"/>
      <c r="AH592" s="61"/>
      <c r="AI592" s="61"/>
      <c r="AJ592" s="61"/>
      <c r="AK592" s="61"/>
    </row>
    <row r="593" spans="3:37" ht="13.5" customHeight="1">
      <c r="C593" s="10"/>
      <c r="D593" s="12"/>
      <c r="F593" s="572"/>
      <c r="G593" s="572"/>
      <c r="H593" s="572"/>
      <c r="I593" s="572"/>
      <c r="J593" s="572"/>
      <c r="K593" s="572"/>
      <c r="L593" s="572"/>
      <c r="M593" s="572"/>
      <c r="N593" s="572"/>
      <c r="O593" s="61"/>
      <c r="P593" s="61"/>
      <c r="Q593" s="61"/>
      <c r="R593" s="61"/>
      <c r="S593" s="61"/>
      <c r="T593" s="61"/>
      <c r="U593" s="61"/>
      <c r="V593" s="61"/>
      <c r="W593" s="61"/>
      <c r="X593" s="61"/>
      <c r="Y593" s="61"/>
      <c r="Z593" s="61"/>
      <c r="AA593" s="61"/>
      <c r="AB593" s="61"/>
      <c r="AC593" s="61"/>
      <c r="AD593" s="61"/>
      <c r="AE593" s="61"/>
      <c r="AF593" s="61"/>
      <c r="AG593" s="61"/>
      <c r="AH593" s="61"/>
      <c r="AI593" s="61"/>
      <c r="AJ593" s="61"/>
      <c r="AK593" s="61"/>
    </row>
    <row r="594" spans="3:37" ht="13.5" customHeight="1">
      <c r="C594" s="10"/>
      <c r="D594" s="12"/>
      <c r="F594" s="572"/>
      <c r="G594" s="572"/>
      <c r="H594" s="572"/>
      <c r="I594" s="572"/>
      <c r="J594" s="572"/>
      <c r="K594" s="572"/>
      <c r="L594" s="572"/>
      <c r="M594" s="572"/>
      <c r="N594" s="572"/>
      <c r="O594" s="61"/>
      <c r="P594" s="61"/>
      <c r="Q594" s="61"/>
      <c r="R594" s="61"/>
      <c r="S594" s="61"/>
      <c r="T594" s="61"/>
      <c r="U594" s="61"/>
      <c r="V594" s="61"/>
      <c r="W594" s="61"/>
      <c r="X594" s="61"/>
      <c r="Y594" s="61"/>
      <c r="Z594" s="61"/>
      <c r="AA594" s="61"/>
      <c r="AB594" s="61"/>
      <c r="AC594" s="61"/>
      <c r="AD594" s="61"/>
      <c r="AE594" s="61"/>
      <c r="AF594" s="61"/>
      <c r="AG594" s="61"/>
      <c r="AH594" s="61"/>
      <c r="AI594" s="61"/>
      <c r="AJ594" s="61"/>
      <c r="AK594" s="61"/>
    </row>
    <row r="595" spans="3:37" ht="13.5" customHeight="1">
      <c r="C595" s="10"/>
      <c r="D595" s="12"/>
      <c r="F595" s="572"/>
      <c r="G595" s="572"/>
      <c r="H595" s="572"/>
      <c r="I595" s="572"/>
      <c r="J595" s="572"/>
      <c r="K595" s="572"/>
      <c r="L595" s="572"/>
      <c r="M595" s="572"/>
      <c r="N595" s="572"/>
      <c r="O595" s="61"/>
      <c r="P595" s="61"/>
      <c r="Q595" s="61"/>
      <c r="R595" s="61"/>
      <c r="S595" s="61"/>
      <c r="T595" s="61"/>
      <c r="U595" s="61"/>
      <c r="V595" s="61"/>
      <c r="W595" s="61"/>
      <c r="X595" s="61"/>
      <c r="Y595" s="61"/>
      <c r="Z595" s="61"/>
      <c r="AA595" s="61"/>
      <c r="AB595" s="61"/>
      <c r="AC595" s="61"/>
      <c r="AD595" s="61"/>
      <c r="AE595" s="61"/>
      <c r="AF595" s="61"/>
      <c r="AG595" s="61"/>
      <c r="AH595" s="61"/>
      <c r="AI595" s="61"/>
      <c r="AJ595" s="61"/>
      <c r="AK595" s="61"/>
    </row>
    <row r="596" spans="3:37" ht="13.5" customHeight="1">
      <c r="C596" s="10"/>
      <c r="D596" s="12"/>
      <c r="F596" s="572"/>
      <c r="G596" s="572"/>
      <c r="H596" s="572"/>
      <c r="I596" s="572"/>
      <c r="J596" s="572"/>
      <c r="K596" s="572"/>
      <c r="L596" s="572"/>
      <c r="M596" s="572"/>
      <c r="N596" s="572"/>
      <c r="O596" s="61"/>
      <c r="P596" s="61"/>
      <c r="Q596" s="61"/>
      <c r="R596" s="61"/>
      <c r="S596" s="61"/>
      <c r="T596" s="61"/>
      <c r="U596" s="61"/>
      <c r="V596" s="61"/>
      <c r="W596" s="61"/>
      <c r="X596" s="61"/>
      <c r="Y596" s="61"/>
      <c r="Z596" s="61"/>
      <c r="AA596" s="61"/>
      <c r="AB596" s="61"/>
      <c r="AC596" s="61"/>
      <c r="AD596" s="61"/>
      <c r="AE596" s="61"/>
      <c r="AF596" s="61"/>
      <c r="AG596" s="61"/>
      <c r="AH596" s="61"/>
      <c r="AI596" s="61"/>
      <c r="AJ596" s="61"/>
      <c r="AK596" s="61"/>
    </row>
    <row r="597" spans="3:37" ht="13.5" customHeight="1">
      <c r="C597" s="10"/>
      <c r="D597" s="12"/>
      <c r="F597" s="572"/>
      <c r="G597" s="572"/>
      <c r="H597" s="572"/>
      <c r="I597" s="572"/>
      <c r="J597" s="572"/>
      <c r="K597" s="572"/>
      <c r="L597" s="572"/>
      <c r="M597" s="572"/>
      <c r="N597" s="572"/>
      <c r="O597" s="61"/>
      <c r="P597" s="61"/>
      <c r="Q597" s="61"/>
      <c r="R597" s="61"/>
      <c r="S597" s="61"/>
      <c r="T597" s="61"/>
      <c r="U597" s="61"/>
      <c r="V597" s="61"/>
      <c r="W597" s="61"/>
      <c r="X597" s="61"/>
      <c r="Y597" s="61"/>
      <c r="Z597" s="61"/>
      <c r="AA597" s="61"/>
      <c r="AB597" s="61"/>
      <c r="AC597" s="61"/>
      <c r="AD597" s="61"/>
      <c r="AE597" s="61"/>
      <c r="AF597" s="61"/>
      <c r="AG597" s="61"/>
      <c r="AH597" s="61"/>
      <c r="AI597" s="61"/>
      <c r="AJ597" s="61"/>
      <c r="AK597" s="61"/>
    </row>
    <row r="598" spans="3:37" ht="13.5" customHeight="1">
      <c r="C598" s="10"/>
      <c r="D598" s="12"/>
      <c r="F598" s="572"/>
      <c r="G598" s="572"/>
      <c r="H598" s="572"/>
      <c r="I598" s="572"/>
      <c r="J598" s="572"/>
      <c r="K598" s="572"/>
      <c r="L598" s="572"/>
      <c r="M598" s="572"/>
      <c r="N598" s="572"/>
      <c r="O598" s="61"/>
      <c r="P598" s="61"/>
      <c r="Q598" s="61"/>
      <c r="R598" s="61"/>
      <c r="S598" s="61"/>
      <c r="T598" s="61"/>
      <c r="U598" s="61"/>
      <c r="V598" s="61"/>
      <c r="W598" s="61"/>
      <c r="X598" s="61"/>
      <c r="Y598" s="61"/>
      <c r="Z598" s="61"/>
      <c r="AA598" s="61"/>
      <c r="AB598" s="61"/>
      <c r="AC598" s="61"/>
      <c r="AD598" s="61"/>
      <c r="AE598" s="61"/>
      <c r="AF598" s="61"/>
      <c r="AG598" s="61"/>
      <c r="AH598" s="61"/>
      <c r="AI598" s="61"/>
      <c r="AJ598" s="61"/>
      <c r="AK598" s="61"/>
    </row>
    <row r="599" spans="3:37" ht="13.5" customHeight="1">
      <c r="C599" s="10"/>
      <c r="D599" s="12"/>
      <c r="F599" s="572"/>
      <c r="G599" s="572"/>
      <c r="H599" s="572"/>
      <c r="I599" s="572"/>
      <c r="J599" s="572"/>
      <c r="K599" s="572"/>
      <c r="L599" s="572"/>
      <c r="M599" s="572"/>
      <c r="N599" s="572"/>
      <c r="O599" s="61"/>
      <c r="P599" s="61"/>
      <c r="Q599" s="61"/>
      <c r="R599" s="61"/>
      <c r="S599" s="61"/>
      <c r="T599" s="61"/>
      <c r="U599" s="61"/>
      <c r="V599" s="61"/>
      <c r="W599" s="61"/>
      <c r="X599" s="61"/>
      <c r="Y599" s="61"/>
      <c r="Z599" s="61"/>
      <c r="AA599" s="61"/>
      <c r="AB599" s="61"/>
      <c r="AC599" s="61"/>
      <c r="AD599" s="61"/>
      <c r="AE599" s="61"/>
      <c r="AF599" s="61"/>
      <c r="AG599" s="61"/>
      <c r="AH599" s="61"/>
      <c r="AI599" s="61"/>
      <c r="AJ599" s="61"/>
      <c r="AK599" s="61"/>
    </row>
    <row r="600" spans="3:37" ht="13.5" customHeight="1">
      <c r="C600" s="10"/>
      <c r="D600" s="12"/>
      <c r="F600" s="572"/>
      <c r="G600" s="572"/>
      <c r="H600" s="572"/>
      <c r="I600" s="572"/>
      <c r="J600" s="12"/>
      <c r="K600" s="12"/>
      <c r="L600" s="12"/>
      <c r="M600" s="12"/>
      <c r="N600" s="12"/>
      <c r="O600" s="61"/>
      <c r="P600" s="61"/>
      <c r="Q600" s="61"/>
      <c r="R600" s="61"/>
      <c r="S600" s="61"/>
      <c r="T600" s="61"/>
      <c r="U600" s="61"/>
      <c r="V600" s="61"/>
      <c r="W600" s="61"/>
      <c r="X600" s="61"/>
      <c r="Y600" s="61"/>
      <c r="Z600" s="61"/>
      <c r="AA600" s="61"/>
      <c r="AB600" s="61"/>
      <c r="AC600" s="61"/>
      <c r="AD600" s="61"/>
      <c r="AE600" s="61"/>
      <c r="AF600" s="61"/>
      <c r="AG600" s="61"/>
      <c r="AH600" s="61"/>
      <c r="AI600" s="61"/>
      <c r="AJ600" s="61"/>
      <c r="AK600" s="61"/>
    </row>
    <row r="601" spans="3:37" ht="13.5" customHeight="1">
      <c r="C601" s="10"/>
      <c r="D601" s="572"/>
      <c r="F601" s="572"/>
      <c r="G601" s="572"/>
      <c r="H601" s="572"/>
      <c r="I601" s="572"/>
      <c r="J601" s="572"/>
      <c r="K601" s="572"/>
      <c r="L601" s="572"/>
      <c r="M601" s="572"/>
      <c r="N601" s="572"/>
      <c r="O601" s="61"/>
      <c r="P601" s="61"/>
      <c r="Q601" s="61"/>
      <c r="R601" s="61"/>
      <c r="S601" s="61"/>
      <c r="T601" s="61"/>
      <c r="U601" s="61"/>
      <c r="V601" s="61"/>
      <c r="W601" s="61"/>
      <c r="X601" s="61"/>
      <c r="Y601" s="61"/>
      <c r="Z601" s="61"/>
      <c r="AA601" s="61"/>
      <c r="AB601" s="61"/>
      <c r="AC601" s="61"/>
      <c r="AD601" s="61"/>
      <c r="AE601" s="61"/>
      <c r="AF601" s="61"/>
      <c r="AG601" s="61"/>
      <c r="AH601" s="61"/>
      <c r="AI601" s="61"/>
      <c r="AJ601" s="61"/>
      <c r="AK601" s="61"/>
    </row>
    <row r="602" spans="3:37" ht="13.5" customHeight="1">
      <c r="C602" s="10"/>
      <c r="D602" s="572"/>
      <c r="F602" s="572"/>
      <c r="G602" s="572"/>
      <c r="H602" s="572"/>
      <c r="I602" s="572"/>
      <c r="J602" s="572"/>
      <c r="K602" s="572"/>
      <c r="L602" s="572"/>
      <c r="M602" s="572"/>
      <c r="N602" s="572"/>
      <c r="O602" s="61"/>
      <c r="P602" s="61"/>
      <c r="Q602" s="61"/>
      <c r="R602" s="61"/>
      <c r="S602" s="61"/>
      <c r="T602" s="61"/>
      <c r="U602" s="61"/>
      <c r="V602" s="61"/>
      <c r="W602" s="61"/>
      <c r="X602" s="61"/>
      <c r="Y602" s="61"/>
      <c r="Z602" s="61"/>
      <c r="AA602" s="61"/>
      <c r="AB602" s="61"/>
      <c r="AC602" s="61"/>
      <c r="AD602" s="61"/>
      <c r="AE602" s="61"/>
      <c r="AF602" s="61"/>
      <c r="AG602" s="61"/>
      <c r="AH602" s="61"/>
      <c r="AI602" s="61"/>
      <c r="AJ602" s="61"/>
      <c r="AK602" s="61"/>
    </row>
    <row r="603" spans="3:37" ht="13.5" customHeight="1">
      <c r="C603" s="10"/>
      <c r="D603" s="12"/>
      <c r="E603" s="11"/>
      <c r="F603" s="12"/>
      <c r="G603" s="12"/>
      <c r="H603" s="12"/>
      <c r="I603" s="12"/>
      <c r="J603" s="572"/>
      <c r="K603" s="572"/>
      <c r="L603" s="572"/>
      <c r="M603" s="572"/>
      <c r="N603" s="572"/>
      <c r="O603" s="61"/>
      <c r="P603" s="61"/>
      <c r="Q603" s="61"/>
      <c r="R603" s="61"/>
      <c r="S603" s="61"/>
      <c r="T603" s="61"/>
      <c r="U603" s="61"/>
      <c r="V603" s="61"/>
      <c r="W603" s="61"/>
      <c r="X603" s="61"/>
      <c r="Y603" s="61"/>
      <c r="Z603" s="61"/>
      <c r="AA603" s="61"/>
      <c r="AB603" s="61"/>
      <c r="AC603" s="61"/>
      <c r="AD603" s="61"/>
      <c r="AE603" s="61"/>
      <c r="AF603" s="61"/>
      <c r="AG603" s="61"/>
      <c r="AH603" s="61"/>
      <c r="AI603" s="61"/>
      <c r="AJ603" s="61"/>
      <c r="AK603" s="61"/>
    </row>
    <row r="604" spans="3:37" ht="13.5" customHeight="1">
      <c r="C604" s="10"/>
      <c r="D604" s="572"/>
      <c r="F604" s="572"/>
      <c r="G604" s="572"/>
      <c r="H604" s="572"/>
      <c r="I604" s="572"/>
      <c r="J604" s="572"/>
      <c r="K604" s="572"/>
      <c r="L604" s="572"/>
      <c r="M604" s="572"/>
      <c r="N604" s="572"/>
      <c r="O604" s="61"/>
      <c r="P604" s="61"/>
      <c r="Q604" s="61"/>
      <c r="R604" s="61"/>
      <c r="S604" s="61"/>
      <c r="T604" s="61"/>
      <c r="U604" s="61"/>
      <c r="V604" s="61"/>
      <c r="W604" s="61"/>
      <c r="X604" s="61"/>
      <c r="Y604" s="61"/>
      <c r="Z604" s="61"/>
      <c r="AA604" s="61"/>
      <c r="AB604" s="61"/>
      <c r="AC604" s="61"/>
      <c r="AD604" s="61"/>
      <c r="AE604" s="61"/>
      <c r="AF604" s="61"/>
      <c r="AG604" s="61"/>
      <c r="AH604" s="61"/>
      <c r="AI604" s="61"/>
      <c r="AJ604" s="61"/>
      <c r="AK604" s="61"/>
    </row>
    <row r="605" spans="3:37" ht="13.5" customHeight="1">
      <c r="C605" s="10"/>
      <c r="D605" s="572"/>
      <c r="E605" s="61"/>
      <c r="F605" s="61"/>
      <c r="G605" s="61"/>
      <c r="H605" s="61"/>
      <c r="I605" s="61"/>
      <c r="J605" s="61"/>
      <c r="K605" s="61"/>
      <c r="L605" s="61"/>
      <c r="M605" s="61"/>
      <c r="N605" s="61"/>
      <c r="O605" s="61"/>
      <c r="P605" s="61"/>
      <c r="Q605" s="61"/>
      <c r="R605" s="61"/>
      <c r="S605" s="61"/>
      <c r="T605" s="61"/>
      <c r="U605" s="61"/>
      <c r="V605" s="61"/>
      <c r="W605" s="61"/>
      <c r="X605" s="61"/>
      <c r="Y605" s="61"/>
      <c r="Z605" s="61"/>
      <c r="AA605" s="61"/>
      <c r="AB605" s="61"/>
      <c r="AC605" s="61"/>
      <c r="AD605" s="61"/>
      <c r="AE605" s="61"/>
      <c r="AF605" s="61"/>
      <c r="AG605" s="61"/>
      <c r="AH605" s="61"/>
      <c r="AI605" s="61"/>
      <c r="AJ605" s="61"/>
      <c r="AK605" s="61"/>
    </row>
    <row r="606" spans="3:37" ht="13.5" customHeight="1">
      <c r="C606" s="10"/>
      <c r="D606" s="572"/>
      <c r="E606" s="61"/>
      <c r="F606" s="61"/>
      <c r="G606" s="61"/>
      <c r="H606" s="61"/>
      <c r="I606" s="61"/>
      <c r="J606" s="61"/>
      <c r="K606" s="61"/>
      <c r="L606" s="61"/>
      <c r="M606" s="61"/>
      <c r="N606" s="61"/>
      <c r="O606" s="61"/>
      <c r="P606" s="61"/>
      <c r="Q606" s="61"/>
      <c r="R606" s="61"/>
      <c r="S606" s="61"/>
      <c r="T606" s="61"/>
      <c r="U606" s="61"/>
      <c r="V606" s="61"/>
      <c r="W606" s="61"/>
      <c r="X606" s="61"/>
      <c r="Y606" s="61"/>
      <c r="Z606" s="61"/>
      <c r="AA606" s="61"/>
      <c r="AB606" s="61"/>
      <c r="AC606" s="61"/>
      <c r="AD606" s="61"/>
      <c r="AE606" s="61"/>
      <c r="AF606" s="61"/>
      <c r="AG606" s="61"/>
      <c r="AH606" s="61"/>
      <c r="AI606" s="61"/>
      <c r="AJ606" s="61"/>
      <c r="AK606" s="61"/>
    </row>
    <row r="607" spans="3:37" ht="13.5" customHeight="1">
      <c r="C607" s="10"/>
      <c r="D607" s="572"/>
      <c r="E607" s="61"/>
      <c r="F607" s="61"/>
      <c r="G607" s="61"/>
      <c r="H607" s="61"/>
      <c r="I607" s="61"/>
      <c r="J607" s="61"/>
      <c r="K607" s="61"/>
      <c r="L607" s="61"/>
      <c r="M607" s="61"/>
      <c r="N607" s="61"/>
      <c r="O607" s="61"/>
      <c r="P607" s="61"/>
      <c r="Q607" s="61"/>
      <c r="R607" s="61"/>
      <c r="S607" s="61"/>
      <c r="T607" s="61"/>
      <c r="U607" s="61"/>
      <c r="V607" s="61"/>
      <c r="W607" s="61"/>
      <c r="X607" s="61"/>
      <c r="Y607" s="61"/>
      <c r="Z607" s="61"/>
      <c r="AA607" s="61"/>
      <c r="AB607" s="61"/>
      <c r="AC607" s="61"/>
      <c r="AD607" s="61"/>
      <c r="AE607" s="61"/>
      <c r="AF607" s="61"/>
      <c r="AG607" s="61"/>
      <c r="AH607" s="61"/>
      <c r="AI607" s="61"/>
      <c r="AJ607" s="61"/>
      <c r="AK607" s="61"/>
    </row>
    <row r="608" spans="3:37" ht="13.5" customHeight="1">
      <c r="C608" s="10"/>
      <c r="D608" s="6"/>
      <c r="E608" s="61"/>
      <c r="F608" s="61"/>
      <c r="G608" s="61"/>
      <c r="H608" s="61"/>
      <c r="I608" s="61"/>
      <c r="J608" s="61"/>
      <c r="K608" s="61"/>
      <c r="L608" s="61"/>
      <c r="M608" s="61"/>
      <c r="N608" s="61"/>
      <c r="O608" s="61"/>
      <c r="P608" s="61"/>
      <c r="Q608" s="61"/>
      <c r="R608" s="61"/>
      <c r="S608" s="61"/>
      <c r="T608" s="61"/>
      <c r="U608" s="61"/>
      <c r="V608" s="61"/>
      <c r="W608" s="61"/>
      <c r="X608" s="61"/>
      <c r="Y608" s="61"/>
      <c r="Z608" s="61"/>
      <c r="AA608" s="61"/>
      <c r="AB608" s="61"/>
      <c r="AC608" s="61"/>
      <c r="AD608" s="61"/>
      <c r="AE608" s="61"/>
      <c r="AF608" s="61"/>
      <c r="AG608" s="61"/>
      <c r="AH608" s="61"/>
      <c r="AI608" s="61"/>
      <c r="AJ608" s="61"/>
      <c r="AK608" s="61"/>
    </row>
    <row r="609" spans="3:37" ht="13.5" customHeight="1">
      <c r="C609" s="10"/>
      <c r="D609" s="572"/>
      <c r="E609" s="61"/>
      <c r="F609" s="61"/>
      <c r="G609" s="61"/>
      <c r="H609" s="61"/>
      <c r="I609" s="61"/>
      <c r="J609" s="61"/>
      <c r="K609" s="61"/>
      <c r="L609" s="61"/>
      <c r="M609" s="61"/>
      <c r="N609" s="61"/>
      <c r="O609" s="61"/>
      <c r="P609" s="61"/>
      <c r="Q609" s="61"/>
      <c r="R609" s="61"/>
      <c r="S609" s="61"/>
      <c r="T609" s="61"/>
      <c r="U609" s="61"/>
      <c r="V609" s="61"/>
      <c r="W609" s="61"/>
      <c r="X609" s="61"/>
      <c r="Y609" s="61"/>
      <c r="Z609" s="61"/>
      <c r="AA609" s="61"/>
      <c r="AB609" s="61"/>
      <c r="AC609" s="61"/>
      <c r="AD609" s="61"/>
      <c r="AE609" s="61"/>
      <c r="AF609" s="61"/>
      <c r="AG609" s="61"/>
      <c r="AH609" s="61"/>
      <c r="AI609" s="61"/>
      <c r="AJ609" s="61"/>
      <c r="AK609" s="61"/>
    </row>
  </sheetData>
  <mergeCells count="19">
    <mergeCell ref="D60:AD60"/>
    <mergeCell ref="D4:U4"/>
    <mergeCell ref="D6:U6"/>
    <mergeCell ref="D8:V10"/>
    <mergeCell ref="H11:I11"/>
    <mergeCell ref="J11:M11"/>
    <mergeCell ref="H12:I12"/>
    <mergeCell ref="J12:M12"/>
    <mergeCell ref="D15:AD15"/>
    <mergeCell ref="D22:AD22"/>
    <mergeCell ref="D27:AD27"/>
    <mergeCell ref="D33:U34"/>
    <mergeCell ref="D39:S39"/>
    <mergeCell ref="D66:U67"/>
    <mergeCell ref="D72:X72"/>
    <mergeCell ref="E103:T104"/>
    <mergeCell ref="E124:T125"/>
    <mergeCell ref="E128:F128"/>
    <mergeCell ref="D126:T127"/>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AT69"/>
  <sheetViews>
    <sheetView showGridLines="0" zoomScale="115" zoomScaleNormal="115" zoomScaleSheetLayoutView="100" workbookViewId="0">
      <selection activeCell="E68" sqref="E68"/>
    </sheetView>
  </sheetViews>
  <sheetFormatPr defaultColWidth="14.42578125" defaultRowHeight="14.1" customHeight="1"/>
  <cols>
    <col min="1" max="1" width="4" style="230" customWidth="1"/>
    <col min="2" max="2" width="4.42578125" style="229" bestFit="1" customWidth="1"/>
    <col min="3" max="3" width="4.7109375" style="10" customWidth="1"/>
    <col min="4" max="23" width="4.7109375" style="15" customWidth="1"/>
    <col min="24" max="35" width="4.7109375" style="191" customWidth="1"/>
    <col min="36" max="45" width="4.28515625" style="191" customWidth="1"/>
    <col min="46" max="16384" width="14.42578125" style="191"/>
  </cols>
  <sheetData>
    <row r="1" spans="1:30" ht="14.1" customHeight="1">
      <c r="A1" s="216"/>
      <c r="B1" s="217">
        <v>9</v>
      </c>
      <c r="C1" s="218"/>
      <c r="D1" s="219" t="str">
        <f>"SECCIÓN "&amp;B1&amp;". GENERO"</f>
        <v>SECCIÓN 9. GENERO</v>
      </c>
      <c r="E1" s="563"/>
      <c r="F1" s="563"/>
      <c r="G1" s="563"/>
      <c r="H1" s="563"/>
      <c r="I1" s="563"/>
      <c r="J1" s="563"/>
      <c r="K1" s="563"/>
      <c r="L1" s="563"/>
      <c r="M1" s="563"/>
      <c r="N1" s="563"/>
      <c r="O1" s="563"/>
      <c r="P1" s="563"/>
      <c r="Q1" s="563"/>
      <c r="R1" s="563"/>
      <c r="S1" s="563"/>
      <c r="T1" s="563"/>
      <c r="U1" s="563"/>
      <c r="V1" s="563"/>
      <c r="W1" s="563"/>
    </row>
    <row r="2" spans="1:30" ht="14.1" customHeight="1">
      <c r="A2" s="216"/>
      <c r="B2" s="566"/>
      <c r="D2" s="563"/>
      <c r="E2" s="563"/>
      <c r="F2" s="563"/>
      <c r="G2" s="563"/>
      <c r="H2" s="563"/>
      <c r="I2" s="563"/>
      <c r="J2" s="563"/>
      <c r="K2" s="563"/>
      <c r="L2" s="563"/>
      <c r="M2" s="563"/>
      <c r="N2" s="563"/>
      <c r="O2" s="563"/>
      <c r="P2" s="563"/>
      <c r="Q2" s="563"/>
      <c r="R2" s="563"/>
      <c r="S2" s="563"/>
      <c r="T2" s="563"/>
      <c r="U2" s="563"/>
      <c r="V2" s="563"/>
      <c r="W2" s="563"/>
    </row>
    <row r="3" spans="1:30" ht="14.1" customHeight="1">
      <c r="A3" s="216"/>
      <c r="B3" s="439"/>
      <c r="D3" s="191" t="s">
        <v>584</v>
      </c>
      <c r="E3" s="563"/>
      <c r="F3" s="563"/>
      <c r="G3" s="563"/>
      <c r="H3" s="563"/>
      <c r="I3" s="563"/>
      <c r="J3" s="563"/>
      <c r="K3" s="563"/>
      <c r="L3" s="563"/>
      <c r="M3" s="563"/>
      <c r="N3" s="563"/>
      <c r="O3" s="563"/>
      <c r="P3" s="563"/>
      <c r="Q3" s="563"/>
      <c r="R3" s="563"/>
      <c r="S3" s="563"/>
      <c r="T3" s="563"/>
      <c r="U3" s="563"/>
      <c r="V3" s="563"/>
      <c r="W3" s="563"/>
    </row>
    <row r="4" spans="1:30" ht="14.1" customHeight="1">
      <c r="A4" s="216"/>
      <c r="B4" s="439"/>
      <c r="C4" s="10">
        <f>B1+0.01</f>
        <v>9.01</v>
      </c>
      <c r="D4" s="192" t="s">
        <v>585</v>
      </c>
      <c r="E4" s="221"/>
      <c r="F4" s="221"/>
      <c r="G4" s="221"/>
      <c r="H4" s="221"/>
      <c r="I4" s="221"/>
      <c r="J4" s="221"/>
      <c r="K4" s="221"/>
      <c r="L4" s="221"/>
      <c r="M4" s="221"/>
      <c r="N4" s="221"/>
      <c r="O4" s="221"/>
      <c r="P4" s="221"/>
      <c r="Q4" s="221"/>
      <c r="R4" s="221"/>
      <c r="S4" s="221"/>
      <c r="T4" s="221"/>
      <c r="U4" s="221"/>
      <c r="V4" s="221"/>
      <c r="W4" s="221"/>
    </row>
    <row r="5" spans="1:30" ht="14.1" customHeight="1">
      <c r="A5" s="216"/>
      <c r="B5" s="222"/>
      <c r="D5" s="223"/>
      <c r="E5" s="146">
        <v>1</v>
      </c>
      <c r="F5" s="221" t="s">
        <v>586</v>
      </c>
      <c r="G5" s="221"/>
      <c r="H5" s="221"/>
      <c r="I5" s="221"/>
      <c r="J5" s="221"/>
      <c r="K5" s="221"/>
      <c r="L5" s="221"/>
      <c r="M5" s="221"/>
      <c r="N5" s="221"/>
      <c r="O5" s="146"/>
      <c r="P5" s="221"/>
      <c r="Q5" s="221"/>
      <c r="R5" s="221"/>
      <c r="S5" s="221"/>
      <c r="T5" s="221"/>
      <c r="U5" s="221"/>
      <c r="V5" s="221"/>
      <c r="W5" s="221"/>
    </row>
    <row r="6" spans="1:30" ht="14.1" customHeight="1">
      <c r="A6" s="216"/>
      <c r="B6" s="439"/>
      <c r="D6" s="221"/>
      <c r="E6" s="508">
        <v>2</v>
      </c>
      <c r="F6" s="191" t="s">
        <v>434</v>
      </c>
      <c r="G6" s="221"/>
      <c r="H6" s="221"/>
      <c r="I6" s="221"/>
      <c r="J6" s="221"/>
      <c r="K6" s="221"/>
      <c r="L6" s="221"/>
      <c r="M6" s="221"/>
      <c r="N6" s="221"/>
      <c r="O6" s="146"/>
      <c r="P6" s="221"/>
      <c r="Q6" s="221"/>
      <c r="R6" s="221"/>
      <c r="S6" s="221"/>
      <c r="T6" s="221"/>
      <c r="U6" s="221"/>
      <c r="V6" s="221"/>
      <c r="W6" s="221"/>
    </row>
    <row r="7" spans="1:30" ht="14.1" customHeight="1">
      <c r="A7" s="216"/>
      <c r="B7" s="222"/>
      <c r="D7" s="221"/>
      <c r="E7" s="146">
        <v>3</v>
      </c>
      <c r="F7" s="221" t="s">
        <v>587</v>
      </c>
      <c r="G7" s="221"/>
      <c r="H7" s="221"/>
      <c r="I7" s="221"/>
      <c r="J7" s="221"/>
      <c r="K7" s="221"/>
      <c r="L7" s="221"/>
      <c r="M7" s="221"/>
      <c r="N7" s="221"/>
      <c r="O7" s="146"/>
      <c r="P7" s="221"/>
      <c r="Q7" s="221"/>
      <c r="R7" s="221"/>
      <c r="S7" s="221"/>
      <c r="T7" s="221"/>
      <c r="U7" s="221"/>
      <c r="V7" s="221"/>
      <c r="W7" s="221"/>
    </row>
    <row r="8" spans="1:30" ht="14.1" customHeight="1">
      <c r="A8" s="216"/>
      <c r="B8" s="222"/>
      <c r="D8" s="221"/>
      <c r="E8" s="146">
        <v>4</v>
      </c>
      <c r="F8" s="221" t="s">
        <v>588</v>
      </c>
      <c r="G8" s="221"/>
      <c r="H8" s="221"/>
      <c r="I8" s="221"/>
      <c r="J8" s="221"/>
      <c r="K8" s="221"/>
      <c r="L8" s="221"/>
      <c r="M8" s="221"/>
      <c r="N8" s="221"/>
      <c r="O8" s="146"/>
      <c r="P8" s="221"/>
      <c r="Q8" s="221"/>
      <c r="R8" s="221"/>
      <c r="S8" s="221"/>
      <c r="T8" s="221"/>
      <c r="U8" s="221"/>
      <c r="V8" s="221"/>
      <c r="W8" s="221"/>
      <c r="AC8" s="220"/>
    </row>
    <row r="9" spans="1:30" ht="14.1" customHeight="1">
      <c r="A9" s="216"/>
      <c r="B9" s="224"/>
      <c r="D9" s="221"/>
      <c r="E9" s="221"/>
      <c r="F9" s="221"/>
      <c r="G9" s="221"/>
      <c r="H9" s="221"/>
      <c r="I9" s="221"/>
      <c r="J9" s="221"/>
      <c r="K9" s="221"/>
      <c r="L9" s="221"/>
      <c r="M9" s="221"/>
      <c r="N9" s="221"/>
      <c r="O9" s="221"/>
      <c r="P9" s="221"/>
      <c r="Q9" s="221"/>
      <c r="R9" s="221"/>
      <c r="S9" s="221"/>
      <c r="T9" s="221"/>
      <c r="U9" s="221"/>
      <c r="V9" s="221"/>
      <c r="W9" s="221"/>
      <c r="AC9" s="220"/>
    </row>
    <row r="10" spans="1:30" ht="14.1" customHeight="1">
      <c r="A10" s="216"/>
      <c r="B10" s="439"/>
      <c r="C10" s="10">
        <f>C4+0.01</f>
        <v>9.02</v>
      </c>
      <c r="D10" s="192" t="s">
        <v>589</v>
      </c>
      <c r="E10" s="221"/>
      <c r="F10" s="221"/>
      <c r="G10" s="221"/>
      <c r="H10" s="221"/>
      <c r="I10" s="221"/>
      <c r="J10" s="221"/>
      <c r="K10" s="221"/>
      <c r="L10" s="221"/>
      <c r="M10" s="221"/>
      <c r="N10" s="221"/>
      <c r="O10" s="221"/>
      <c r="P10" s="221"/>
      <c r="Q10" s="221"/>
      <c r="R10" s="221"/>
      <c r="S10" s="221"/>
      <c r="T10" s="221"/>
      <c r="U10" s="221"/>
      <c r="V10" s="221"/>
      <c r="W10" s="221"/>
      <c r="AC10" s="220"/>
    </row>
    <row r="11" spans="1:30" ht="14.1" customHeight="1">
      <c r="A11" s="216"/>
      <c r="B11" s="224"/>
      <c r="D11" s="553" t="s">
        <v>590</v>
      </c>
      <c r="E11" s="553"/>
      <c r="F11" s="553"/>
      <c r="G11" s="553"/>
      <c r="H11" s="553"/>
      <c r="I11" s="553"/>
      <c r="J11" s="553"/>
      <c r="K11" s="553"/>
      <c r="L11" s="553"/>
      <c r="M11" s="87"/>
      <c r="N11" s="225"/>
      <c r="O11" s="553"/>
      <c r="P11" s="225"/>
      <c r="Q11" s="225"/>
      <c r="R11" s="192"/>
      <c r="S11" s="192"/>
      <c r="T11" s="192"/>
      <c r="U11" s="221"/>
      <c r="V11" s="191"/>
      <c r="W11" s="191"/>
      <c r="AC11" s="220"/>
    </row>
    <row r="12" spans="1:30" ht="14.1" customHeight="1">
      <c r="A12" s="216"/>
      <c r="B12" s="224"/>
      <c r="D12" s="221"/>
      <c r="E12" s="146">
        <v>1</v>
      </c>
      <c r="F12" s="221" t="s">
        <v>586</v>
      </c>
      <c r="G12" s="221"/>
      <c r="H12" s="221"/>
      <c r="I12" s="221"/>
      <c r="J12" s="221"/>
      <c r="K12" s="221"/>
      <c r="L12" s="221"/>
      <c r="M12" s="221"/>
      <c r="N12" s="221"/>
      <c r="O12" s="221"/>
      <c r="P12" s="221"/>
      <c r="Q12" s="221"/>
      <c r="R12" s="221"/>
      <c r="S12" s="221"/>
      <c r="T12" s="221"/>
      <c r="U12" s="221"/>
      <c r="V12" s="221"/>
      <c r="W12" s="221"/>
      <c r="AC12" s="220"/>
    </row>
    <row r="13" spans="1:30" ht="14.1" customHeight="1">
      <c r="A13" s="216"/>
      <c r="B13" s="439"/>
      <c r="D13" s="563"/>
      <c r="E13" s="6">
        <v>2</v>
      </c>
      <c r="F13" s="191" t="s">
        <v>434</v>
      </c>
      <c r="G13" s="563"/>
      <c r="H13" s="563"/>
      <c r="I13" s="221"/>
      <c r="J13" s="221"/>
      <c r="K13" s="221"/>
      <c r="L13" s="221"/>
      <c r="M13" s="221"/>
      <c r="N13" s="221"/>
      <c r="O13" s="221"/>
      <c r="P13" s="221"/>
      <c r="Q13" s="221"/>
      <c r="R13" s="221"/>
      <c r="S13" s="221"/>
      <c r="T13" s="221"/>
      <c r="U13" s="221"/>
      <c r="V13" s="221"/>
      <c r="W13" s="221"/>
      <c r="AC13" s="220"/>
    </row>
    <row r="14" spans="1:30" ht="14.1" customHeight="1">
      <c r="A14" s="216"/>
      <c r="B14" s="224"/>
      <c r="D14" s="221"/>
      <c r="E14" s="146">
        <v>3</v>
      </c>
      <c r="F14" s="221" t="s">
        <v>587</v>
      </c>
      <c r="G14" s="221"/>
      <c r="H14" s="221"/>
      <c r="I14" s="221"/>
      <c r="J14" s="221"/>
      <c r="K14" s="221"/>
      <c r="L14" s="221"/>
      <c r="M14" s="221"/>
      <c r="N14" s="221"/>
      <c r="O14" s="221"/>
      <c r="P14" s="221"/>
      <c r="Q14" s="221"/>
      <c r="R14" s="221"/>
      <c r="S14" s="221"/>
      <c r="T14" s="221"/>
      <c r="U14" s="221"/>
      <c r="V14" s="221"/>
      <c r="W14" s="221"/>
      <c r="AC14" s="220"/>
    </row>
    <row r="15" spans="1:30" ht="14.1" customHeight="1">
      <c r="A15" s="216"/>
      <c r="B15" s="224"/>
      <c r="D15" s="221"/>
      <c r="E15" s="146">
        <v>4</v>
      </c>
      <c r="F15" s="221" t="s">
        <v>588</v>
      </c>
      <c r="G15" s="221"/>
      <c r="H15" s="221"/>
      <c r="I15" s="221"/>
      <c r="J15" s="221"/>
      <c r="K15" s="221"/>
      <c r="L15" s="221"/>
      <c r="M15" s="221"/>
      <c r="N15" s="221"/>
      <c r="O15" s="221"/>
      <c r="P15" s="221"/>
      <c r="Q15" s="221"/>
      <c r="R15" s="221"/>
      <c r="S15" s="221"/>
      <c r="T15" s="221"/>
      <c r="U15" s="221"/>
      <c r="V15" s="221"/>
      <c r="W15" s="221"/>
      <c r="AC15" s="220"/>
    </row>
    <row r="16" spans="1:30" ht="14.1" customHeight="1">
      <c r="A16" s="216"/>
      <c r="B16" s="224"/>
      <c r="D16" s="221"/>
      <c r="E16" s="221"/>
      <c r="F16" s="221"/>
      <c r="G16" s="221"/>
      <c r="H16" s="221"/>
      <c r="I16" s="221"/>
      <c r="J16" s="221"/>
      <c r="K16" s="221"/>
      <c r="L16" s="221"/>
      <c r="M16" s="221"/>
      <c r="N16" s="221"/>
      <c r="O16" s="221"/>
      <c r="P16" s="221"/>
      <c r="Q16" s="221"/>
      <c r="R16" s="221"/>
      <c r="S16" s="221"/>
      <c r="T16" s="221"/>
      <c r="U16" s="221"/>
      <c r="V16" s="221"/>
      <c r="W16" s="221"/>
      <c r="AC16" s="220"/>
      <c r="AD16" s="191" t="s">
        <v>591</v>
      </c>
    </row>
    <row r="17" spans="1:29" ht="14.1" customHeight="1">
      <c r="A17" s="216"/>
      <c r="B17" s="439"/>
      <c r="C17" s="10">
        <f>C10+0.01</f>
        <v>9.0299999999999994</v>
      </c>
      <c r="D17" s="61" t="s">
        <v>592</v>
      </c>
      <c r="E17" s="221"/>
      <c r="F17" s="221"/>
      <c r="G17" s="221"/>
      <c r="H17" s="221"/>
      <c r="I17" s="221"/>
      <c r="J17" s="221"/>
      <c r="K17" s="221"/>
      <c r="L17" s="221"/>
      <c r="M17" s="221"/>
      <c r="N17" s="221"/>
      <c r="O17" s="221"/>
      <c r="P17" s="221"/>
      <c r="Q17" s="221"/>
      <c r="R17" s="221"/>
      <c r="S17" s="221"/>
      <c r="T17" s="221"/>
      <c r="U17" s="221"/>
      <c r="V17" s="221"/>
      <c r="W17" s="221"/>
      <c r="AC17" s="220"/>
    </row>
    <row r="18" spans="1:29" ht="14.1" customHeight="1">
      <c r="A18" s="216"/>
      <c r="B18" s="224"/>
      <c r="D18" s="553" t="s">
        <v>593</v>
      </c>
      <c r="E18" s="553"/>
      <c r="F18" s="553"/>
      <c r="G18" s="553"/>
      <c r="H18" s="553"/>
      <c r="I18" s="553"/>
      <c r="J18" s="553"/>
      <c r="K18" s="553"/>
      <c r="L18" s="553"/>
      <c r="M18" s="87"/>
      <c r="N18" s="553"/>
      <c r="O18" s="553"/>
      <c r="P18" s="225"/>
      <c r="Q18" s="225"/>
      <c r="R18" s="225"/>
      <c r="S18" s="192"/>
      <c r="T18" s="192"/>
      <c r="U18" s="221"/>
      <c r="V18" s="191"/>
      <c r="W18" s="191"/>
    </row>
    <row r="19" spans="1:29" ht="14.1" customHeight="1">
      <c r="A19" s="216"/>
      <c r="B19" s="224"/>
      <c r="D19" s="221"/>
      <c r="E19" s="146">
        <v>1</v>
      </c>
      <c r="F19" s="221" t="s">
        <v>586</v>
      </c>
      <c r="G19" s="221"/>
      <c r="H19" s="221"/>
      <c r="I19" s="221"/>
      <c r="J19" s="221"/>
      <c r="K19" s="221"/>
      <c r="L19" s="221"/>
      <c r="M19" s="221"/>
      <c r="N19" s="221"/>
      <c r="O19" s="221"/>
      <c r="P19" s="221"/>
      <c r="Q19" s="221"/>
      <c r="R19" s="221"/>
      <c r="S19" s="221"/>
      <c r="T19" s="221"/>
      <c r="U19" s="221"/>
      <c r="V19" s="221"/>
      <c r="W19" s="221"/>
      <c r="AC19" s="220"/>
    </row>
    <row r="20" spans="1:29" ht="14.1" customHeight="1">
      <c r="A20" s="216"/>
      <c r="B20" s="439"/>
      <c r="D20" s="563"/>
      <c r="E20" s="549">
        <v>2</v>
      </c>
      <c r="F20" s="191" t="s">
        <v>434</v>
      </c>
      <c r="G20" s="563"/>
      <c r="H20" s="563"/>
      <c r="I20" s="563"/>
      <c r="J20" s="563"/>
      <c r="K20" s="563"/>
      <c r="L20" s="563"/>
      <c r="M20" s="563"/>
      <c r="N20" s="221"/>
      <c r="O20" s="221"/>
      <c r="P20" s="221"/>
      <c r="Q20" s="221"/>
      <c r="R20" s="221"/>
      <c r="S20" s="221"/>
      <c r="T20" s="221"/>
      <c r="U20" s="221"/>
      <c r="V20" s="221"/>
      <c r="W20" s="221"/>
      <c r="AC20" s="220"/>
    </row>
    <row r="21" spans="1:29" ht="14.1" customHeight="1">
      <c r="A21" s="216"/>
      <c r="B21" s="224"/>
      <c r="D21" s="221"/>
      <c r="E21" s="146">
        <v>3</v>
      </c>
      <c r="F21" s="221" t="s">
        <v>587</v>
      </c>
      <c r="G21" s="221"/>
      <c r="H21" s="221"/>
      <c r="I21" s="221"/>
      <c r="J21" s="221"/>
      <c r="K21" s="221"/>
      <c r="L21" s="221"/>
      <c r="M21" s="221"/>
      <c r="N21" s="221"/>
      <c r="O21" s="221"/>
      <c r="P21" s="221"/>
      <c r="Q21" s="221"/>
      <c r="R21" s="221"/>
      <c r="S21" s="221"/>
      <c r="T21" s="221"/>
      <c r="U21" s="221"/>
      <c r="V21" s="221"/>
      <c r="W21" s="221"/>
      <c r="AC21" s="220"/>
    </row>
    <row r="22" spans="1:29" ht="14.1" customHeight="1">
      <c r="A22" s="216"/>
      <c r="B22" s="224"/>
      <c r="D22" s="221"/>
      <c r="E22" s="146">
        <v>4</v>
      </c>
      <c r="F22" s="221" t="s">
        <v>588</v>
      </c>
      <c r="G22" s="221"/>
      <c r="H22" s="221"/>
      <c r="I22" s="221"/>
      <c r="J22" s="221"/>
      <c r="K22" s="221"/>
      <c r="L22" s="221"/>
      <c r="M22" s="221"/>
      <c r="N22" s="221"/>
      <c r="O22" s="221"/>
      <c r="P22" s="221"/>
      <c r="Q22" s="221"/>
      <c r="R22" s="221"/>
      <c r="S22" s="221"/>
      <c r="T22" s="221"/>
      <c r="U22" s="221"/>
      <c r="V22" s="221"/>
      <c r="W22" s="221"/>
      <c r="AC22" s="220"/>
    </row>
    <row r="23" spans="1:29" ht="14.1" customHeight="1">
      <c r="A23" s="216"/>
      <c r="B23" s="224"/>
      <c r="D23" s="221"/>
      <c r="E23" s="221"/>
      <c r="F23" s="221"/>
      <c r="G23" s="221"/>
      <c r="H23" s="221"/>
      <c r="I23" s="221"/>
      <c r="J23" s="221"/>
      <c r="K23" s="221"/>
      <c r="L23" s="221"/>
      <c r="M23" s="221"/>
      <c r="N23" s="221"/>
      <c r="O23" s="221"/>
      <c r="P23" s="221"/>
      <c r="Q23" s="221"/>
      <c r="R23" s="221"/>
      <c r="S23" s="221"/>
      <c r="T23" s="221"/>
      <c r="U23" s="221"/>
      <c r="V23" s="221"/>
      <c r="W23" s="221"/>
      <c r="AC23" s="220"/>
    </row>
    <row r="24" spans="1:29" ht="14.1" customHeight="1">
      <c r="A24" s="216"/>
      <c r="B24" s="439"/>
      <c r="C24" s="10">
        <f>C17+0.01</f>
        <v>9.0399999999999991</v>
      </c>
      <c r="D24" s="575" t="s">
        <v>594</v>
      </c>
      <c r="E24" s="575"/>
      <c r="F24" s="575"/>
      <c r="G24" s="575"/>
      <c r="H24" s="575"/>
      <c r="I24" s="575"/>
      <c r="J24" s="575"/>
      <c r="K24" s="575"/>
      <c r="L24" s="575"/>
      <c r="M24" s="575"/>
      <c r="N24" s="575"/>
      <c r="O24" s="575"/>
      <c r="P24" s="575"/>
      <c r="Q24" s="575"/>
      <c r="R24" s="575"/>
      <c r="S24" s="575"/>
      <c r="T24" s="575"/>
      <c r="U24" s="575"/>
      <c r="V24" s="221"/>
      <c r="W24" s="221"/>
      <c r="AC24" s="220"/>
    </row>
    <row r="25" spans="1:29" ht="14.1" customHeight="1">
      <c r="A25" s="216"/>
      <c r="B25" s="224"/>
      <c r="D25" s="575"/>
      <c r="E25" s="575"/>
      <c r="F25" s="575"/>
      <c r="G25" s="575"/>
      <c r="H25" s="575"/>
      <c r="I25" s="575"/>
      <c r="J25" s="575"/>
      <c r="K25" s="575"/>
      <c r="L25" s="575"/>
      <c r="M25" s="575"/>
      <c r="N25" s="575"/>
      <c r="O25" s="575"/>
      <c r="P25" s="575"/>
      <c r="Q25" s="575"/>
      <c r="R25" s="575"/>
      <c r="S25" s="575"/>
      <c r="T25" s="575"/>
      <c r="U25" s="575"/>
      <c r="V25" s="221"/>
      <c r="W25" s="221"/>
      <c r="AC25" s="220"/>
    </row>
    <row r="26" spans="1:29" ht="14.1" customHeight="1">
      <c r="B26" s="224"/>
      <c r="D26" s="600" t="s">
        <v>595</v>
      </c>
      <c r="E26" s="600"/>
      <c r="F26" s="600"/>
      <c r="G26" s="600"/>
      <c r="H26" s="600"/>
      <c r="I26" s="600"/>
      <c r="J26" s="600"/>
      <c r="K26" s="600"/>
      <c r="L26" s="600"/>
      <c r="M26" s="600"/>
      <c r="N26" s="600"/>
      <c r="O26" s="600"/>
      <c r="P26" s="600"/>
      <c r="Q26" s="600"/>
      <c r="R26" s="600"/>
      <c r="S26" s="600"/>
      <c r="T26" s="600"/>
      <c r="U26" s="600"/>
      <c r="V26" s="221"/>
      <c r="W26" s="221"/>
      <c r="AC26" s="220"/>
    </row>
    <row r="27" spans="1:29" ht="14.1" customHeight="1">
      <c r="A27" s="216"/>
      <c r="B27" s="224"/>
      <c r="D27" s="563"/>
      <c r="E27" s="6">
        <v>1</v>
      </c>
      <c r="F27" s="563" t="s">
        <v>586</v>
      </c>
      <c r="G27" s="563"/>
      <c r="H27" s="563"/>
      <c r="I27" s="563"/>
      <c r="J27" s="563"/>
      <c r="K27" s="563"/>
      <c r="L27" s="563"/>
      <c r="M27" s="563"/>
      <c r="N27" s="563"/>
      <c r="O27" s="563"/>
      <c r="P27" s="563"/>
      <c r="Q27" s="563"/>
      <c r="R27" s="563"/>
      <c r="S27" s="563"/>
      <c r="T27" s="563"/>
      <c r="U27" s="563"/>
      <c r="V27" s="221"/>
      <c r="W27" s="221"/>
      <c r="AC27" s="220"/>
    </row>
    <row r="28" spans="1:29" ht="14.1" customHeight="1">
      <c r="B28" s="226"/>
      <c r="D28" s="563"/>
      <c r="E28" s="6">
        <v>2</v>
      </c>
      <c r="F28" s="191" t="s">
        <v>434</v>
      </c>
      <c r="G28" s="563"/>
      <c r="H28" s="563"/>
      <c r="I28" s="563"/>
      <c r="J28" s="563"/>
      <c r="K28" s="563"/>
      <c r="L28" s="563"/>
      <c r="M28" s="563"/>
      <c r="N28" s="563"/>
      <c r="O28" s="563"/>
      <c r="P28" s="563"/>
      <c r="Q28" s="563"/>
      <c r="R28" s="563"/>
      <c r="S28" s="563"/>
      <c r="T28" s="563"/>
      <c r="U28" s="563"/>
      <c r="V28" s="221"/>
      <c r="W28" s="221"/>
      <c r="AC28" s="220"/>
    </row>
    <row r="29" spans="1:29" ht="14.1" customHeight="1">
      <c r="A29" s="216"/>
      <c r="B29" s="224"/>
      <c r="D29" s="221"/>
      <c r="E29" s="146">
        <v>3</v>
      </c>
      <c r="F29" s="221" t="s">
        <v>587</v>
      </c>
      <c r="G29" s="221"/>
      <c r="H29" s="221"/>
      <c r="I29" s="221"/>
      <c r="J29" s="221"/>
      <c r="K29" s="221"/>
      <c r="L29" s="221"/>
      <c r="M29" s="221"/>
      <c r="N29" s="221"/>
      <c r="O29" s="221"/>
      <c r="P29" s="221"/>
      <c r="Q29" s="221"/>
      <c r="R29" s="221"/>
      <c r="S29" s="221"/>
      <c r="T29" s="221"/>
      <c r="U29" s="221"/>
      <c r="V29" s="221"/>
      <c r="W29" s="221"/>
      <c r="AC29" s="220"/>
    </row>
    <row r="30" spans="1:29" ht="14.1" customHeight="1">
      <c r="A30" s="216"/>
      <c r="B30" s="224"/>
      <c r="D30" s="221"/>
      <c r="E30" s="146">
        <v>4</v>
      </c>
      <c r="F30" s="221" t="s">
        <v>588</v>
      </c>
      <c r="G30" s="221"/>
      <c r="H30" s="221"/>
      <c r="I30" s="221"/>
      <c r="J30" s="221"/>
      <c r="K30" s="221"/>
      <c r="L30" s="221"/>
      <c r="M30" s="221"/>
      <c r="N30" s="221"/>
      <c r="O30" s="146"/>
      <c r="P30" s="221"/>
      <c r="Q30" s="221"/>
      <c r="R30" s="192"/>
      <c r="S30" s="192"/>
      <c r="T30" s="192"/>
      <c r="U30" s="192"/>
      <c r="V30" s="192"/>
      <c r="W30" s="221"/>
    </row>
    <row r="31" spans="1:29" ht="14.1" customHeight="1">
      <c r="A31" s="216"/>
      <c r="B31" s="224"/>
      <c r="D31" s="221"/>
      <c r="E31" s="146"/>
      <c r="F31" s="221"/>
      <c r="G31" s="221"/>
      <c r="H31" s="221"/>
      <c r="I31" s="221"/>
      <c r="J31" s="221"/>
      <c r="K31" s="221"/>
      <c r="L31" s="221"/>
      <c r="M31" s="221"/>
      <c r="N31" s="221"/>
      <c r="O31" s="146"/>
      <c r="P31" s="221"/>
      <c r="Q31" s="221"/>
      <c r="R31" s="192"/>
      <c r="S31" s="192"/>
      <c r="T31" s="192"/>
      <c r="U31" s="192"/>
      <c r="V31" s="192"/>
      <c r="W31" s="221"/>
    </row>
    <row r="32" spans="1:29" ht="14.1" customHeight="1">
      <c r="A32" s="216"/>
      <c r="B32" s="226"/>
      <c r="C32" s="85">
        <f>C24+0.01</f>
        <v>9.0499999999999989</v>
      </c>
      <c r="D32" s="191" t="s">
        <v>596</v>
      </c>
      <c r="E32" s="563"/>
      <c r="F32" s="563"/>
      <c r="G32" s="563"/>
      <c r="H32" s="563"/>
      <c r="I32" s="563"/>
      <c r="J32" s="563"/>
      <c r="K32" s="563"/>
      <c r="L32" s="563"/>
      <c r="M32" s="563"/>
      <c r="N32" s="563"/>
      <c r="O32" s="563"/>
      <c r="P32" s="563"/>
      <c r="Q32" s="563"/>
      <c r="R32" s="563"/>
      <c r="S32" s="563"/>
      <c r="T32" s="563"/>
      <c r="U32" s="563"/>
      <c r="V32" s="563"/>
      <c r="W32" s="563"/>
    </row>
    <row r="33" spans="1:33" ht="14.1" customHeight="1">
      <c r="A33" s="216"/>
      <c r="B33" s="226"/>
      <c r="D33" s="563"/>
      <c r="E33" s="6">
        <v>1</v>
      </c>
      <c r="F33" s="563" t="s">
        <v>586</v>
      </c>
      <c r="G33" s="563"/>
      <c r="H33" s="563"/>
      <c r="I33" s="563"/>
      <c r="J33" s="563"/>
      <c r="K33" s="563"/>
      <c r="L33" s="563"/>
      <c r="M33" s="563"/>
      <c r="N33" s="563"/>
      <c r="O33" s="563"/>
      <c r="P33" s="563"/>
      <c r="Q33" s="563"/>
      <c r="R33" s="563"/>
      <c r="S33" s="563"/>
      <c r="T33" s="563"/>
      <c r="U33" s="563"/>
      <c r="V33" s="563"/>
      <c r="W33" s="563"/>
    </row>
    <row r="34" spans="1:33" ht="14.1" customHeight="1">
      <c r="A34" s="216"/>
      <c r="B34" s="226"/>
      <c r="D34" s="563"/>
      <c r="E34" s="6">
        <v>2</v>
      </c>
      <c r="F34" s="191" t="s">
        <v>434</v>
      </c>
      <c r="G34" s="220"/>
      <c r="H34" s="220"/>
      <c r="I34" s="563"/>
      <c r="J34" s="563"/>
      <c r="K34" s="563"/>
      <c r="L34" s="563"/>
      <c r="M34" s="563"/>
      <c r="N34" s="563"/>
      <c r="O34" s="563"/>
      <c r="P34" s="563"/>
      <c r="Q34" s="563"/>
      <c r="R34" s="563"/>
      <c r="S34" s="563"/>
      <c r="T34" s="563"/>
      <c r="U34" s="563"/>
      <c r="V34" s="563"/>
      <c r="W34" s="563"/>
    </row>
    <row r="35" spans="1:33" ht="14.1" customHeight="1">
      <c r="A35" s="216"/>
      <c r="B35" s="226"/>
      <c r="D35" s="563"/>
      <c r="E35" s="6">
        <v>3</v>
      </c>
      <c r="F35" s="563" t="s">
        <v>587</v>
      </c>
      <c r="G35" s="563"/>
      <c r="H35" s="563"/>
      <c r="I35" s="563"/>
      <c r="J35" s="563"/>
      <c r="K35" s="563"/>
      <c r="L35" s="563"/>
      <c r="M35" s="563"/>
      <c r="N35" s="563"/>
      <c r="O35" s="563"/>
      <c r="P35" s="563"/>
      <c r="Q35" s="563"/>
      <c r="R35" s="563"/>
      <c r="S35" s="563"/>
      <c r="T35" s="563"/>
      <c r="U35" s="563"/>
      <c r="V35" s="563"/>
      <c r="W35" s="563"/>
    </row>
    <row r="36" spans="1:33" ht="14.1" customHeight="1">
      <c r="A36" s="216"/>
      <c r="B36" s="226"/>
      <c r="D36" s="563"/>
      <c r="E36" s="6">
        <v>4</v>
      </c>
      <c r="F36" s="563" t="s">
        <v>597</v>
      </c>
      <c r="G36" s="563"/>
      <c r="H36" s="563"/>
      <c r="I36" s="563"/>
      <c r="J36" s="563"/>
      <c r="K36" s="563"/>
      <c r="L36" s="563"/>
      <c r="M36" s="563"/>
      <c r="N36" s="563"/>
      <c r="O36" s="563"/>
      <c r="P36" s="563"/>
      <c r="Q36" s="563"/>
      <c r="R36" s="563"/>
      <c r="S36" s="563"/>
      <c r="T36" s="563"/>
      <c r="U36" s="563"/>
      <c r="V36" s="563"/>
      <c r="W36" s="563"/>
    </row>
    <row r="37" spans="1:33" ht="14.1" customHeight="1">
      <c r="A37" s="216"/>
      <c r="B37" s="224"/>
      <c r="D37" s="563"/>
      <c r="E37" s="6"/>
      <c r="F37" s="563"/>
      <c r="G37" s="563"/>
      <c r="H37" s="563"/>
      <c r="I37" s="563"/>
      <c r="J37" s="563"/>
      <c r="K37" s="563"/>
      <c r="L37" s="563"/>
      <c r="M37" s="563"/>
      <c r="N37" s="563"/>
      <c r="O37" s="6"/>
      <c r="P37" s="563"/>
      <c r="Q37" s="563"/>
      <c r="R37" s="191"/>
      <c r="S37" s="191"/>
      <c r="T37" s="191"/>
      <c r="U37" s="191"/>
      <c r="V37" s="192"/>
      <c r="W37" s="221"/>
    </row>
    <row r="38" spans="1:33" ht="14.1" customHeight="1">
      <c r="A38" s="216"/>
      <c r="B38" s="439"/>
      <c r="C38" s="85">
        <f>C32+0.01</f>
        <v>9.0599999999999987</v>
      </c>
      <c r="D38" s="191" t="s">
        <v>598</v>
      </c>
      <c r="E38" s="220"/>
      <c r="F38" s="220"/>
      <c r="G38" s="550"/>
      <c r="H38" s="220"/>
      <c r="I38" s="220"/>
      <c r="J38" s="220"/>
      <c r="K38" s="220"/>
      <c r="L38" s="220"/>
      <c r="M38" s="220"/>
      <c r="N38" s="563"/>
      <c r="O38" s="6"/>
      <c r="P38" s="563"/>
      <c r="Q38" s="563"/>
      <c r="R38" s="191"/>
      <c r="S38" s="191"/>
      <c r="T38" s="191"/>
      <c r="U38" s="191"/>
      <c r="V38" s="192"/>
      <c r="W38" s="221"/>
    </row>
    <row r="39" spans="1:33" ht="14.1" customHeight="1">
      <c r="A39" s="216"/>
      <c r="B39" s="439"/>
      <c r="C39" s="68"/>
      <c r="D39" s="220"/>
      <c r="E39" s="191">
        <v>1</v>
      </c>
      <c r="F39" s="191" t="s">
        <v>35</v>
      </c>
      <c r="G39" s="220"/>
      <c r="H39" s="220"/>
      <c r="I39" s="220"/>
      <c r="J39" s="220"/>
      <c r="K39" s="220"/>
      <c r="L39" s="220"/>
      <c r="M39" s="220"/>
      <c r="N39" s="563"/>
      <c r="O39" s="6"/>
      <c r="P39" s="563"/>
      <c r="Q39" s="563"/>
      <c r="R39" s="191"/>
      <c r="S39" s="191"/>
      <c r="T39" s="191"/>
      <c r="U39" s="191"/>
      <c r="V39" s="192"/>
      <c r="W39" s="221"/>
    </row>
    <row r="40" spans="1:33" ht="14.1" customHeight="1">
      <c r="A40" s="216"/>
      <c r="B40" s="439"/>
      <c r="C40" s="68"/>
      <c r="D40" s="220"/>
      <c r="E40" s="191">
        <v>2</v>
      </c>
      <c r="F40" s="191" t="s">
        <v>36</v>
      </c>
      <c r="G40" s="191" t="s">
        <v>37</v>
      </c>
      <c r="H40" s="489">
        <v>9.0999999999999979</v>
      </c>
      <c r="I40" s="220"/>
      <c r="J40" s="220"/>
      <c r="K40" s="220"/>
      <c r="L40" s="220"/>
      <c r="M40" s="220"/>
      <c r="N40" s="563"/>
      <c r="O40" s="6"/>
      <c r="P40" s="563"/>
      <c r="Q40" s="563"/>
      <c r="R40" s="191"/>
      <c r="S40" s="191"/>
      <c r="T40" s="191"/>
      <c r="U40" s="191"/>
      <c r="V40" s="192"/>
      <c r="W40" s="221"/>
    </row>
    <row r="41" spans="1:33" ht="14.1" customHeight="1">
      <c r="A41" s="216"/>
      <c r="B41" s="224"/>
      <c r="D41" s="563"/>
      <c r="E41" s="6"/>
      <c r="F41" s="563"/>
      <c r="G41" s="563"/>
      <c r="H41" s="563"/>
      <c r="I41" s="563"/>
      <c r="J41" s="563"/>
      <c r="K41" s="563"/>
      <c r="L41" s="563"/>
      <c r="M41" s="563"/>
      <c r="N41" s="563"/>
      <c r="O41" s="6"/>
      <c r="P41" s="563"/>
      <c r="Q41" s="563"/>
      <c r="R41" s="191"/>
      <c r="S41" s="191"/>
      <c r="T41" s="191"/>
      <c r="U41" s="191"/>
      <c r="V41" s="192"/>
      <c r="W41" s="221"/>
    </row>
    <row r="42" spans="1:33" ht="14.1" customHeight="1">
      <c r="A42" s="216"/>
      <c r="B42" s="439"/>
      <c r="C42" s="85">
        <f>C38+0.01</f>
        <v>9.0699999999999985</v>
      </c>
      <c r="D42" s="191" t="s">
        <v>599</v>
      </c>
      <c r="E42" s="563"/>
      <c r="F42" s="563"/>
      <c r="G42" s="544"/>
      <c r="H42" s="563"/>
      <c r="I42" s="563"/>
      <c r="J42" s="563"/>
      <c r="K42" s="563"/>
      <c r="L42" s="563"/>
      <c r="M42" s="563"/>
      <c r="N42" s="563"/>
      <c r="O42" s="563"/>
      <c r="P42" s="563"/>
      <c r="Q42" s="563"/>
      <c r="R42" s="563"/>
      <c r="S42" s="563"/>
      <c r="T42" s="563"/>
      <c r="U42" s="220"/>
      <c r="V42" s="220"/>
      <c r="W42" s="220"/>
      <c r="X42" s="550"/>
      <c r="Y42" s="220"/>
      <c r="Z42" s="220"/>
      <c r="AA42" s="220"/>
      <c r="AB42" s="220"/>
      <c r="AC42" s="220"/>
      <c r="AD42" s="220"/>
      <c r="AE42" s="220"/>
      <c r="AF42" s="563"/>
    </row>
    <row r="43" spans="1:33" ht="14.1" customHeight="1">
      <c r="A43" s="216"/>
      <c r="B43" s="226"/>
      <c r="D43" s="563"/>
      <c r="E43" s="549">
        <v>1</v>
      </c>
      <c r="F43" s="191" t="s">
        <v>600</v>
      </c>
      <c r="G43" s="563"/>
      <c r="H43" s="563"/>
      <c r="I43" s="563"/>
      <c r="J43" s="563"/>
      <c r="K43" s="563"/>
      <c r="L43" s="563"/>
      <c r="M43" s="563"/>
      <c r="N43" s="563"/>
      <c r="O43" s="563"/>
      <c r="P43" s="563"/>
      <c r="Q43" s="563"/>
      <c r="R43" s="563"/>
      <c r="S43" s="563"/>
      <c r="T43" s="563"/>
      <c r="U43" s="220"/>
      <c r="V43" s="95"/>
      <c r="W43" s="220"/>
      <c r="X43" s="550"/>
      <c r="Y43" s="220"/>
      <c r="Z43" s="220"/>
      <c r="AA43" s="220"/>
      <c r="AB43" s="220"/>
      <c r="AC43" s="220"/>
      <c r="AD43" s="220"/>
      <c r="AE43" s="220"/>
      <c r="AF43" s="563"/>
    </row>
    <row r="44" spans="1:33" ht="14.1" customHeight="1">
      <c r="A44" s="216"/>
      <c r="B44" s="226"/>
      <c r="D44" s="563"/>
      <c r="E44" s="6">
        <v>2</v>
      </c>
      <c r="F44" s="191" t="s">
        <v>601</v>
      </c>
      <c r="G44" s="563"/>
      <c r="H44" s="563"/>
      <c r="I44" s="563"/>
      <c r="J44" s="563"/>
      <c r="K44" s="563"/>
      <c r="L44" s="563"/>
      <c r="M44" s="563"/>
      <c r="N44" s="563"/>
      <c r="O44" s="563"/>
      <c r="P44" s="563"/>
      <c r="Q44" s="563"/>
      <c r="R44" s="563"/>
      <c r="S44" s="563"/>
      <c r="T44" s="563"/>
      <c r="U44" s="220"/>
      <c r="V44" s="95"/>
      <c r="W44" s="228"/>
      <c r="X44" s="220"/>
      <c r="Y44" s="220"/>
      <c r="Z44" s="220"/>
      <c r="AA44" s="220"/>
      <c r="AB44" s="220"/>
      <c r="AC44" s="220"/>
      <c r="AD44" s="220"/>
      <c r="AE44" s="220"/>
      <c r="AF44" s="563"/>
    </row>
    <row r="45" spans="1:33" ht="14.1" customHeight="1">
      <c r="A45" s="216"/>
      <c r="B45" s="226"/>
      <c r="D45" s="563"/>
      <c r="E45" s="6">
        <v>3</v>
      </c>
      <c r="F45" s="191" t="s">
        <v>602</v>
      </c>
      <c r="G45" s="563"/>
      <c r="H45" s="563"/>
      <c r="I45" s="563"/>
      <c r="J45" s="563"/>
      <c r="K45" s="563"/>
      <c r="L45" s="563"/>
      <c r="M45" s="563"/>
      <c r="N45" s="563"/>
      <c r="O45" s="563"/>
      <c r="P45" s="563"/>
      <c r="Q45" s="563"/>
      <c r="R45" s="563"/>
      <c r="S45" s="563"/>
      <c r="T45" s="563"/>
      <c r="U45" s="220"/>
      <c r="V45" s="95"/>
      <c r="W45" s="228"/>
      <c r="X45" s="220"/>
      <c r="Y45" s="220"/>
      <c r="Z45" s="220"/>
      <c r="AA45" s="220"/>
      <c r="AB45" s="220"/>
      <c r="AC45" s="220"/>
      <c r="AD45" s="220"/>
      <c r="AE45" s="220"/>
      <c r="AF45" s="563"/>
    </row>
    <row r="46" spans="1:33" ht="14.1" customHeight="1">
      <c r="A46" s="216"/>
      <c r="D46" s="563"/>
      <c r="E46" s="6">
        <v>4</v>
      </c>
      <c r="F46" s="563" t="s">
        <v>603</v>
      </c>
      <c r="G46" s="563"/>
      <c r="H46" s="563"/>
      <c r="I46" s="563"/>
      <c r="J46" s="563"/>
      <c r="K46" s="563"/>
      <c r="L46" s="563"/>
      <c r="M46" s="563"/>
      <c r="N46" s="563"/>
      <c r="O46" s="563"/>
      <c r="P46" s="563"/>
      <c r="Q46" s="563"/>
      <c r="R46" s="563"/>
      <c r="S46" s="563"/>
      <c r="T46" s="563"/>
      <c r="U46" s="220"/>
      <c r="V46" s="95"/>
      <c r="W46" s="220"/>
      <c r="X46" s="220"/>
      <c r="Y46" s="220"/>
      <c r="Z46" s="220"/>
      <c r="AA46" s="220"/>
      <c r="AB46" s="220"/>
      <c r="AC46" s="220"/>
      <c r="AD46" s="220"/>
      <c r="AE46" s="220"/>
      <c r="AF46" s="563"/>
    </row>
    <row r="47" spans="1:33" ht="14.1" customHeight="1">
      <c r="A47" s="216"/>
      <c r="D47" s="563"/>
      <c r="E47" s="563"/>
      <c r="F47" s="563"/>
      <c r="G47" s="563"/>
      <c r="H47" s="563"/>
      <c r="I47" s="563"/>
      <c r="J47" s="563"/>
      <c r="K47" s="563"/>
      <c r="L47" s="563"/>
      <c r="M47" s="563"/>
      <c r="N47" s="563"/>
      <c r="O47" s="563"/>
      <c r="P47" s="563"/>
      <c r="Q47" s="563"/>
      <c r="R47" s="563"/>
      <c r="S47" s="563"/>
      <c r="T47" s="563"/>
      <c r="U47" s="563"/>
      <c r="V47" s="563"/>
      <c r="W47" s="563"/>
    </row>
    <row r="48" spans="1:33" ht="14.1" customHeight="1">
      <c r="A48" s="216"/>
      <c r="B48" s="439"/>
      <c r="C48" s="85">
        <f>C42+0.01</f>
        <v>9.0799999999999983</v>
      </c>
      <c r="D48" s="563" t="s">
        <v>604</v>
      </c>
      <c r="E48" s="563"/>
      <c r="F48" s="563"/>
      <c r="G48" s="563"/>
      <c r="H48" s="563"/>
      <c r="I48" s="563"/>
      <c r="J48" s="563"/>
      <c r="K48" s="563"/>
      <c r="L48" s="563"/>
      <c r="M48" s="563"/>
      <c r="N48" s="563"/>
      <c r="O48" s="563"/>
      <c r="P48" s="563"/>
      <c r="Q48" s="563"/>
      <c r="R48" s="563"/>
      <c r="S48" s="563"/>
      <c r="T48" s="563"/>
      <c r="U48" s="220"/>
      <c r="V48" s="220"/>
      <c r="W48" s="220"/>
      <c r="X48" s="220"/>
      <c r="Y48" s="220"/>
      <c r="Z48" s="220"/>
      <c r="AA48" s="220"/>
      <c r="AB48" s="220"/>
      <c r="AC48" s="563"/>
      <c r="AD48" s="563"/>
      <c r="AE48" s="563"/>
      <c r="AF48" s="563"/>
      <c r="AG48" s="563"/>
    </row>
    <row r="49" spans="1:46" ht="14.1" customHeight="1">
      <c r="A49" s="216"/>
      <c r="D49" s="563"/>
      <c r="E49" s="6">
        <v>1</v>
      </c>
      <c r="F49" s="563" t="s">
        <v>35</v>
      </c>
      <c r="G49" s="563"/>
      <c r="H49" s="563"/>
      <c r="I49" s="563"/>
      <c r="J49" s="563"/>
      <c r="K49" s="563"/>
      <c r="L49" s="563"/>
      <c r="M49" s="563"/>
      <c r="N49" s="563"/>
      <c r="O49" s="563"/>
      <c r="P49" s="563"/>
      <c r="Q49" s="563"/>
      <c r="R49" s="563"/>
      <c r="S49" s="563"/>
      <c r="T49" s="563"/>
      <c r="U49" s="220"/>
      <c r="V49" s="95"/>
      <c r="W49" s="220"/>
      <c r="X49" s="220"/>
      <c r="Y49" s="220"/>
      <c r="Z49" s="220"/>
      <c r="AA49" s="220"/>
      <c r="AB49" s="220"/>
      <c r="AC49" s="563"/>
      <c r="AD49" s="563"/>
      <c r="AE49" s="563"/>
      <c r="AF49" s="563"/>
      <c r="AG49" s="563"/>
    </row>
    <row r="50" spans="1:46" ht="14.1" customHeight="1">
      <c r="A50" s="216"/>
      <c r="D50" s="563"/>
      <c r="E50" s="6">
        <v>2</v>
      </c>
      <c r="F50" s="563" t="s">
        <v>605</v>
      </c>
      <c r="G50" s="563"/>
      <c r="H50" s="563" t="s">
        <v>376</v>
      </c>
      <c r="I50" s="9">
        <f>C62</f>
        <v>9.0999999999999979</v>
      </c>
      <c r="J50" s="563"/>
      <c r="K50" s="563"/>
      <c r="L50" s="563"/>
      <c r="M50" s="563"/>
      <c r="N50" s="563"/>
      <c r="O50" s="563"/>
      <c r="P50" s="563"/>
      <c r="Q50" s="563"/>
      <c r="R50" s="563"/>
      <c r="S50" s="563"/>
      <c r="T50" s="563"/>
      <c r="U50" s="220"/>
      <c r="V50" s="95"/>
      <c r="W50" s="220"/>
      <c r="X50" s="220"/>
      <c r="Y50" s="220"/>
      <c r="Z50" s="227"/>
      <c r="AA50" s="220"/>
      <c r="AB50" s="220"/>
      <c r="AC50" s="563"/>
      <c r="AD50" s="563"/>
      <c r="AE50" s="563"/>
      <c r="AF50" s="563"/>
      <c r="AG50" s="563"/>
    </row>
    <row r="51" spans="1:46" ht="14.1" customHeight="1">
      <c r="D51" s="563"/>
      <c r="E51" s="6"/>
      <c r="F51" s="563"/>
      <c r="G51" s="563"/>
      <c r="H51" s="563"/>
      <c r="I51" s="9"/>
      <c r="J51" s="563"/>
      <c r="K51" s="563"/>
      <c r="L51" s="563"/>
      <c r="M51" s="563"/>
      <c r="N51" s="563"/>
      <c r="O51" s="9"/>
      <c r="P51" s="563"/>
      <c r="Q51" s="563"/>
      <c r="R51" s="563"/>
      <c r="S51" s="563"/>
      <c r="T51" s="563"/>
      <c r="U51" s="563"/>
      <c r="V51" s="563"/>
      <c r="W51" s="563"/>
    </row>
    <row r="52" spans="1:46" ht="14.1" customHeight="1">
      <c r="B52" s="439"/>
      <c r="C52" s="85">
        <f>C48+0.01</f>
        <v>9.0899999999999981</v>
      </c>
      <c r="D52" s="563" t="s">
        <v>606</v>
      </c>
      <c r="E52" s="563"/>
      <c r="F52" s="563"/>
      <c r="G52" s="563"/>
      <c r="H52" s="563"/>
      <c r="I52" s="563"/>
      <c r="J52" s="563"/>
      <c r="K52" s="563"/>
      <c r="L52" s="563"/>
      <c r="M52" s="563"/>
      <c r="N52" s="191"/>
      <c r="O52" s="191"/>
      <c r="P52" s="191"/>
      <c r="Q52" s="191"/>
      <c r="R52" s="191"/>
      <c r="S52" s="191"/>
      <c r="T52" s="191"/>
      <c r="U52" s="191"/>
      <c r="V52" s="191"/>
      <c r="W52" s="191"/>
    </row>
    <row r="53" spans="1:46" ht="14.1" customHeight="1">
      <c r="D53" s="581" t="s">
        <v>607</v>
      </c>
      <c r="E53" s="581"/>
      <c r="F53" s="581"/>
      <c r="G53" s="581"/>
      <c r="H53" s="581"/>
      <c r="I53" s="581"/>
      <c r="J53" s="581"/>
      <c r="K53" s="581"/>
      <c r="L53" s="581"/>
      <c r="M53" s="581"/>
      <c r="N53" s="581"/>
      <c r="O53" s="581"/>
      <c r="P53" s="581"/>
      <c r="Q53" s="581"/>
      <c r="R53" s="581"/>
      <c r="S53" s="581"/>
      <c r="T53" s="581"/>
      <c r="U53" s="581"/>
      <c r="V53" s="563"/>
      <c r="W53" s="563"/>
    </row>
    <row r="54" spans="1:46" ht="14.1" customHeight="1">
      <c r="D54" s="581"/>
      <c r="E54" s="581"/>
      <c r="F54" s="581"/>
      <c r="G54" s="581"/>
      <c r="H54" s="581"/>
      <c r="I54" s="581"/>
      <c r="J54" s="581"/>
      <c r="K54" s="581"/>
      <c r="L54" s="581"/>
      <c r="M54" s="581"/>
      <c r="N54" s="581"/>
      <c r="O54" s="581"/>
      <c r="P54" s="581"/>
      <c r="Q54" s="581"/>
      <c r="R54" s="581"/>
      <c r="S54" s="581"/>
      <c r="T54" s="581"/>
      <c r="U54" s="581"/>
      <c r="V54" s="563"/>
      <c r="W54" s="563"/>
    </row>
    <row r="55" spans="1:46" ht="14.1" customHeight="1">
      <c r="D55" s="563"/>
      <c r="E55" s="6">
        <v>1</v>
      </c>
      <c r="F55" s="563" t="s">
        <v>608</v>
      </c>
      <c r="G55" s="563"/>
      <c r="H55" s="563"/>
      <c r="I55" s="563"/>
      <c r="J55" s="563"/>
      <c r="K55" s="563"/>
      <c r="L55" s="563"/>
      <c r="M55" s="563"/>
      <c r="N55" s="191"/>
      <c r="O55" s="191"/>
      <c r="P55" s="191"/>
      <c r="Q55" s="191"/>
      <c r="R55" s="191"/>
      <c r="S55" s="191"/>
      <c r="T55" s="191"/>
      <c r="U55" s="191"/>
      <c r="V55" s="191"/>
      <c r="W55" s="191"/>
    </row>
    <row r="56" spans="1:46" ht="14.1" customHeight="1">
      <c r="D56" s="563"/>
      <c r="E56" s="6">
        <v>2</v>
      </c>
      <c r="F56" s="563" t="s">
        <v>609</v>
      </c>
      <c r="G56" s="563"/>
      <c r="H56" s="563"/>
      <c r="I56" s="563"/>
      <c r="J56" s="563"/>
      <c r="K56" s="563"/>
      <c r="L56" s="563"/>
      <c r="M56" s="563"/>
      <c r="N56" s="191"/>
      <c r="O56" s="191"/>
      <c r="P56" s="191"/>
      <c r="Q56" s="191"/>
      <c r="R56" s="191"/>
      <c r="S56" s="191"/>
      <c r="T56" s="191"/>
      <c r="U56" s="191"/>
      <c r="V56" s="191"/>
      <c r="W56" s="191"/>
    </row>
    <row r="57" spans="1:46" ht="14.1" customHeight="1">
      <c r="D57" s="563"/>
      <c r="E57" s="6">
        <v>3</v>
      </c>
      <c r="F57" s="563" t="s">
        <v>610</v>
      </c>
      <c r="G57" s="563"/>
      <c r="H57" s="563"/>
      <c r="I57" s="563"/>
      <c r="J57" s="563"/>
      <c r="K57" s="563"/>
      <c r="L57" s="563"/>
      <c r="M57" s="563"/>
      <c r="N57" s="191"/>
      <c r="O57" s="191"/>
      <c r="P57" s="191"/>
      <c r="Q57" s="191"/>
      <c r="R57" s="191"/>
      <c r="S57" s="191"/>
      <c r="T57" s="191"/>
      <c r="U57" s="191"/>
      <c r="V57" s="191"/>
      <c r="W57" s="191"/>
    </row>
    <row r="58" spans="1:46" ht="14.1" customHeight="1">
      <c r="D58" s="563"/>
      <c r="E58" s="6">
        <v>98</v>
      </c>
      <c r="F58" s="563" t="s">
        <v>437</v>
      </c>
      <c r="G58" s="563"/>
      <c r="H58" s="563"/>
      <c r="I58" s="563"/>
      <c r="J58" s="563"/>
      <c r="K58" s="563"/>
      <c r="L58" s="563"/>
      <c r="M58" s="563"/>
      <c r="N58" s="563"/>
      <c r="O58" s="563"/>
      <c r="P58" s="563"/>
      <c r="Q58" s="563"/>
      <c r="R58" s="563"/>
      <c r="S58" s="563"/>
      <c r="T58" s="563"/>
      <c r="U58" s="563"/>
      <c r="V58" s="563"/>
      <c r="W58" s="563"/>
    </row>
    <row r="59" spans="1:46" ht="14.1" customHeight="1">
      <c r="D59" s="563"/>
      <c r="E59" s="6"/>
      <c r="F59" s="563"/>
      <c r="G59" s="563"/>
      <c r="H59" s="563"/>
      <c r="I59" s="563"/>
      <c r="J59" s="563"/>
      <c r="K59" s="563"/>
      <c r="L59" s="563"/>
      <c r="M59" s="563"/>
      <c r="N59" s="563"/>
      <c r="O59" s="563"/>
      <c r="P59" s="563"/>
      <c r="Q59" s="563"/>
      <c r="R59" s="563"/>
      <c r="S59" s="563"/>
      <c r="T59" s="563"/>
      <c r="U59" s="563"/>
      <c r="V59" s="563"/>
      <c r="W59" s="563"/>
    </row>
    <row r="60" spans="1:46" ht="14.1" customHeight="1">
      <c r="D60" s="574" t="s">
        <v>611</v>
      </c>
      <c r="E60" s="574"/>
      <c r="F60" s="574"/>
      <c r="G60" s="574"/>
      <c r="H60" s="574"/>
      <c r="I60" s="574"/>
      <c r="J60" s="574"/>
      <c r="K60" s="574"/>
      <c r="L60" s="574"/>
      <c r="M60" s="574"/>
      <c r="N60" s="574"/>
      <c r="O60" s="574"/>
      <c r="P60" s="574"/>
      <c r="Q60" s="574"/>
      <c r="R60" s="574"/>
      <c r="S60" s="574"/>
      <c r="T60" s="574"/>
      <c r="U60" s="574"/>
      <c r="V60" s="220"/>
      <c r="W60" s="563"/>
    </row>
    <row r="61" spans="1:46" ht="14.1" customHeight="1">
      <c r="D61" s="574"/>
      <c r="E61" s="574"/>
      <c r="F61" s="574"/>
      <c r="G61" s="574"/>
      <c r="H61" s="574"/>
      <c r="I61" s="574"/>
      <c r="J61" s="574"/>
      <c r="K61" s="574"/>
      <c r="L61" s="574"/>
      <c r="M61" s="574"/>
      <c r="N61" s="574"/>
      <c r="O61" s="574"/>
      <c r="P61" s="574"/>
      <c r="Q61" s="574"/>
      <c r="R61" s="574"/>
      <c r="S61" s="574"/>
      <c r="T61" s="574"/>
      <c r="U61" s="574"/>
      <c r="V61" s="220"/>
      <c r="W61" s="563"/>
    </row>
    <row r="62" spans="1:46" ht="13.5">
      <c r="B62" s="439"/>
      <c r="C62" s="85">
        <f>C52+0.01</f>
        <v>9.0999999999999979</v>
      </c>
      <c r="D62" s="719" t="s">
        <v>612</v>
      </c>
      <c r="E62" s="719"/>
      <c r="F62" s="719"/>
      <c r="G62" s="719"/>
      <c r="H62" s="719"/>
      <c r="I62" s="719"/>
      <c r="J62" s="719"/>
      <c r="K62" s="719"/>
      <c r="L62" s="719"/>
      <c r="M62" s="719"/>
      <c r="N62" s="719"/>
      <c r="O62" s="719"/>
      <c r="P62" s="719"/>
      <c r="Q62" s="719"/>
      <c r="R62" s="719"/>
      <c r="S62" s="719"/>
      <c r="T62" s="719"/>
      <c r="U62" s="719"/>
      <c r="V62" s="719"/>
      <c r="W62" s="621"/>
      <c r="X62" s="621"/>
      <c r="Y62" s="621"/>
      <c r="Z62" s="621"/>
      <c r="AA62" s="621"/>
      <c r="AB62" s="621"/>
      <c r="AC62" s="621"/>
      <c r="AD62" s="621"/>
      <c r="AE62" s="621"/>
      <c r="AF62" s="621"/>
      <c r="AG62" s="621"/>
      <c r="AH62" s="621"/>
      <c r="AI62" s="621"/>
      <c r="AJ62" s="621"/>
      <c r="AK62" s="621"/>
      <c r="AL62" s="621"/>
      <c r="AM62" s="621"/>
      <c r="AN62" s="621"/>
      <c r="AO62" s="621"/>
      <c r="AP62" s="621"/>
      <c r="AQ62" s="621"/>
      <c r="AR62" s="621"/>
      <c r="AS62" s="621"/>
      <c r="AT62" s="621"/>
    </row>
    <row r="63" spans="1:46" ht="14.1" customHeight="1">
      <c r="D63" s="191"/>
      <c r="E63" s="549">
        <v>1</v>
      </c>
      <c r="F63" s="191" t="s">
        <v>35</v>
      </c>
      <c r="G63" s="220"/>
      <c r="H63" s="220"/>
      <c r="I63" s="220"/>
      <c r="J63" s="220"/>
      <c r="K63" s="220"/>
      <c r="L63" s="220"/>
      <c r="M63" s="220"/>
      <c r="N63" s="220"/>
      <c r="O63" s="220"/>
      <c r="P63" s="220"/>
      <c r="Q63" s="220"/>
      <c r="R63" s="220"/>
      <c r="S63" s="220"/>
      <c r="T63" s="220"/>
      <c r="U63" s="220"/>
      <c r="V63" s="220"/>
      <c r="W63" s="220"/>
      <c r="X63" s="231"/>
      <c r="Y63" s="220"/>
      <c r="Z63" s="220"/>
      <c r="AA63" s="220"/>
      <c r="AB63" s="220"/>
      <c r="AC63" s="220"/>
      <c r="AD63" s="220"/>
      <c r="AE63" s="220"/>
      <c r="AF63" s="220"/>
      <c r="AG63" s="220"/>
      <c r="AH63" s="220"/>
      <c r="AI63" s="220"/>
      <c r="AJ63" s="220"/>
      <c r="AK63" s="220"/>
      <c r="AL63" s="220"/>
      <c r="AM63" s="220"/>
      <c r="AN63" s="220"/>
      <c r="AO63" s="220"/>
      <c r="AP63" s="220"/>
      <c r="AQ63" s="220"/>
      <c r="AR63" s="220"/>
      <c r="AS63" s="220"/>
      <c r="AT63" s="220"/>
    </row>
    <row r="64" spans="1:46" ht="14.1" customHeight="1">
      <c r="D64" s="220"/>
      <c r="E64" s="549">
        <v>2</v>
      </c>
      <c r="F64" s="191" t="s">
        <v>605</v>
      </c>
      <c r="G64" s="220"/>
      <c r="H64" s="220"/>
      <c r="I64" s="220"/>
      <c r="J64" s="220"/>
      <c r="K64" s="220"/>
      <c r="L64" s="220"/>
      <c r="M64" s="220"/>
      <c r="N64" s="220"/>
      <c r="O64" s="220"/>
      <c r="P64" s="220"/>
      <c r="Q64" s="220"/>
      <c r="R64" s="220"/>
      <c r="S64" s="220"/>
      <c r="T64" s="220"/>
      <c r="U64" s="220"/>
      <c r="V64" s="220"/>
      <c r="W64" s="220"/>
      <c r="X64" s="220"/>
      <c r="Y64" s="220"/>
      <c r="Z64" s="220"/>
      <c r="AA64" s="220"/>
      <c r="AB64" s="220"/>
      <c r="AC64" s="220"/>
      <c r="AD64" s="220"/>
      <c r="AE64" s="220"/>
      <c r="AF64" s="220"/>
      <c r="AG64" s="220"/>
      <c r="AH64" s="220"/>
      <c r="AI64" s="220"/>
      <c r="AJ64" s="220"/>
      <c r="AK64" s="220"/>
      <c r="AL64" s="220"/>
      <c r="AM64" s="220"/>
      <c r="AN64" s="220"/>
      <c r="AO64" s="220"/>
      <c r="AP64" s="220"/>
      <c r="AQ64" s="220"/>
      <c r="AR64" s="220"/>
      <c r="AS64" s="220"/>
      <c r="AT64" s="220"/>
    </row>
    <row r="65" spans="2:46" ht="14.1" customHeight="1">
      <c r="B65" s="566"/>
      <c r="D65" s="563"/>
      <c r="E65" s="563"/>
      <c r="F65" s="563"/>
      <c r="G65" s="563"/>
      <c r="H65" s="563"/>
      <c r="I65" s="563"/>
      <c r="J65" s="563"/>
      <c r="K65" s="563"/>
      <c r="L65" s="563"/>
      <c r="M65" s="563"/>
      <c r="N65" s="563"/>
      <c r="O65" s="563"/>
      <c r="P65" s="563"/>
      <c r="Q65" s="563"/>
      <c r="R65" s="563"/>
      <c r="S65" s="563"/>
      <c r="T65" s="563"/>
      <c r="U65" s="563"/>
      <c r="V65" s="191"/>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row>
    <row r="66" spans="2:46" ht="14.1" customHeight="1">
      <c r="B66" s="72"/>
      <c r="D66" s="191"/>
      <c r="E66" s="191"/>
      <c r="F66" s="191"/>
      <c r="G66" s="191"/>
      <c r="H66" s="191"/>
      <c r="I66" s="191"/>
      <c r="J66" s="191"/>
      <c r="K66" s="191"/>
      <c r="L66" s="191"/>
      <c r="M66" s="191"/>
      <c r="N66" s="191"/>
      <c r="O66" s="191"/>
      <c r="P66" s="191"/>
      <c r="Q66" s="191"/>
      <c r="R66" s="191"/>
      <c r="S66" s="191"/>
      <c r="T66" s="191"/>
      <c r="U66" s="191"/>
      <c r="V66" s="563"/>
      <c r="W66" s="220"/>
      <c r="AH66" s="220"/>
      <c r="AI66" s="220"/>
      <c r="AJ66" s="220"/>
      <c r="AK66" s="220"/>
      <c r="AL66" s="220"/>
      <c r="AM66" s="220"/>
      <c r="AN66" s="220"/>
      <c r="AO66" s="220"/>
    </row>
    <row r="67" spans="2:46" ht="14.1" customHeight="1">
      <c r="D67" s="191"/>
      <c r="E67" s="191"/>
      <c r="F67" s="191"/>
      <c r="G67" s="191"/>
      <c r="H67" s="191"/>
      <c r="I67" s="191"/>
      <c r="J67" s="191"/>
      <c r="K67" s="191"/>
      <c r="L67" s="191"/>
      <c r="M67" s="191"/>
      <c r="N67" s="191"/>
      <c r="O67" s="191"/>
      <c r="P67" s="191"/>
      <c r="Q67" s="191"/>
      <c r="R67" s="191"/>
      <c r="S67" s="191"/>
      <c r="T67" s="191"/>
      <c r="U67" s="191"/>
      <c r="V67" s="544"/>
      <c r="W67" s="563"/>
      <c r="X67" s="563"/>
      <c r="Y67" s="563"/>
      <c r="Z67" s="563"/>
      <c r="AA67" s="563"/>
    </row>
    <row r="68" spans="2:46" ht="14.1" customHeight="1">
      <c r="D68" s="563"/>
      <c r="E68" s="549"/>
      <c r="F68" s="563"/>
      <c r="G68" s="563"/>
      <c r="H68" s="563"/>
      <c r="I68" s="563"/>
      <c r="J68" s="563"/>
      <c r="K68" s="191"/>
      <c r="L68" s="191"/>
      <c r="M68" s="191"/>
      <c r="N68" s="191"/>
      <c r="O68" s="191"/>
      <c r="P68" s="191"/>
      <c r="Q68" s="232"/>
      <c r="R68" s="191"/>
      <c r="S68" s="191"/>
      <c r="T68" s="191"/>
      <c r="U68" s="191"/>
      <c r="V68" s="563"/>
      <c r="W68" s="563"/>
    </row>
    <row r="69" spans="2:46" ht="14.1" customHeight="1">
      <c r="D69" s="220"/>
      <c r="E69" s="549"/>
      <c r="F69" s="563"/>
      <c r="G69" s="563"/>
      <c r="H69" s="563"/>
      <c r="I69" s="563"/>
      <c r="J69" s="563"/>
      <c r="K69" s="191"/>
      <c r="L69" s="191"/>
      <c r="M69" s="191"/>
      <c r="N69" s="191"/>
      <c r="O69" s="191"/>
      <c r="P69" s="191"/>
      <c r="Q69" s="191"/>
      <c r="R69" s="191"/>
      <c r="S69" s="191"/>
      <c r="T69" s="191"/>
      <c r="U69" s="191"/>
      <c r="V69" s="563"/>
      <c r="W69" s="563"/>
    </row>
  </sheetData>
  <mergeCells count="6">
    <mergeCell ref="W62:AT62"/>
    <mergeCell ref="D60:U61"/>
    <mergeCell ref="D24:U25"/>
    <mergeCell ref="D26:U26"/>
    <mergeCell ref="D53:U54"/>
    <mergeCell ref="D62:V62"/>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R141"/>
  <sheetViews>
    <sheetView showGridLines="0" topLeftCell="A18" zoomScale="145" zoomScaleNormal="145" zoomScaleSheetLayoutView="130" workbookViewId="0">
      <selection activeCell="G124" sqref="G124"/>
    </sheetView>
  </sheetViews>
  <sheetFormatPr defaultColWidth="4.28515625" defaultRowHeight="14.1" customHeight="1"/>
  <cols>
    <col min="1" max="1" width="29" style="72" customWidth="1"/>
    <col min="2" max="2" width="2.7109375" style="513" customWidth="1"/>
    <col min="3" max="3" width="5.85546875" style="73" customWidth="1"/>
    <col min="4" max="35" width="4.7109375" style="61" customWidth="1"/>
    <col min="36" max="16384" width="4.28515625" style="61"/>
  </cols>
  <sheetData>
    <row r="1" spans="2:23" ht="14.1" customHeight="1">
      <c r="B1" s="512">
        <v>10</v>
      </c>
      <c r="D1" s="74" t="str">
        <f>"SECCIÓN "&amp;B1&amp;". MIGRACIÓN"</f>
        <v>SECCIÓN 10. MIGRACIÓN</v>
      </c>
    </row>
    <row r="2" spans="2:23" ht="14.1" customHeight="1">
      <c r="E2" s="75"/>
      <c r="F2" s="75"/>
      <c r="G2" s="75"/>
      <c r="H2" s="75"/>
      <c r="I2" s="75"/>
      <c r="J2" s="76"/>
      <c r="K2" s="76"/>
      <c r="L2" s="76"/>
      <c r="M2" s="76"/>
      <c r="N2" s="76"/>
      <c r="O2" s="76"/>
      <c r="P2" s="76"/>
      <c r="Q2" s="76"/>
      <c r="R2" s="76"/>
      <c r="S2" s="77"/>
      <c r="T2" s="77"/>
      <c r="U2" s="77"/>
      <c r="V2" s="77"/>
      <c r="W2" s="558"/>
    </row>
    <row r="3" spans="2:23" ht="14.1" customHeight="1">
      <c r="B3" s="514"/>
      <c r="D3" s="553" t="s">
        <v>613</v>
      </c>
      <c r="E3" s="553"/>
      <c r="F3" s="553"/>
      <c r="G3" s="553"/>
      <c r="H3" s="553"/>
      <c r="I3" s="553"/>
      <c r="J3" s="553"/>
      <c r="K3" s="553"/>
      <c r="L3" s="553"/>
      <c r="M3" s="553"/>
      <c r="N3" s="553"/>
      <c r="O3" s="553"/>
      <c r="P3" s="78"/>
      <c r="Q3" s="78"/>
      <c r="R3" s="78"/>
      <c r="S3" s="79"/>
      <c r="T3" s="79"/>
      <c r="U3" s="79"/>
      <c r="V3" s="77"/>
      <c r="W3" s="558"/>
    </row>
    <row r="4" spans="2:23" ht="33" customHeight="1">
      <c r="B4" s="463"/>
      <c r="D4" s="575" t="s">
        <v>614</v>
      </c>
      <c r="E4" s="575"/>
      <c r="F4" s="575"/>
      <c r="G4" s="575"/>
      <c r="H4" s="575"/>
      <c r="I4" s="575"/>
      <c r="J4" s="575"/>
      <c r="K4" s="575"/>
      <c r="L4" s="575"/>
      <c r="M4" s="575"/>
      <c r="N4" s="575"/>
      <c r="O4" s="575"/>
      <c r="P4" s="575"/>
      <c r="Q4" s="575"/>
      <c r="R4" s="575"/>
      <c r="S4" s="575"/>
      <c r="T4" s="575"/>
      <c r="U4" s="575"/>
      <c r="V4" s="80"/>
      <c r="W4" s="80"/>
    </row>
    <row r="5" spans="2:23" ht="14.1" customHeight="1">
      <c r="C5" s="10">
        <f>B1+0.01</f>
        <v>10.01</v>
      </c>
      <c r="D5" s="81" t="s">
        <v>615</v>
      </c>
      <c r="E5" s="82"/>
      <c r="F5" s="81"/>
      <c r="G5" s="81"/>
      <c r="H5" s="81"/>
      <c r="I5" s="75"/>
      <c r="J5" s="75"/>
      <c r="K5" s="75"/>
      <c r="L5" s="75"/>
      <c r="M5" s="75"/>
      <c r="N5" s="75"/>
      <c r="O5" s="75"/>
      <c r="P5" s="75"/>
      <c r="Q5" s="76"/>
      <c r="R5" s="76"/>
      <c r="S5" s="83"/>
      <c r="T5" s="83"/>
      <c r="U5" s="83"/>
      <c r="V5" s="83"/>
      <c r="W5" s="80"/>
    </row>
    <row r="6" spans="2:23" ht="14.1" customHeight="1">
      <c r="C6" s="10"/>
      <c r="E6" s="6">
        <v>1</v>
      </c>
      <c r="F6" s="61" t="s">
        <v>266</v>
      </c>
      <c r="I6" s="84"/>
      <c r="J6" s="84"/>
      <c r="K6" s="75"/>
      <c r="L6" s="75"/>
      <c r="M6" s="75"/>
      <c r="N6" s="75"/>
      <c r="O6" s="75"/>
      <c r="P6" s="75"/>
      <c r="Q6" s="75"/>
      <c r="R6" s="541"/>
      <c r="S6" s="541"/>
      <c r="T6" s="541"/>
      <c r="U6" s="541"/>
      <c r="V6" s="541"/>
    </row>
    <row r="7" spans="2:23" ht="14.1" customHeight="1">
      <c r="C7" s="10"/>
      <c r="E7" s="6">
        <v>2</v>
      </c>
      <c r="F7" s="61" t="s">
        <v>616</v>
      </c>
      <c r="I7" s="572"/>
      <c r="O7" s="572"/>
      <c r="P7" s="572"/>
      <c r="Q7" s="572"/>
      <c r="R7" s="80"/>
      <c r="S7" s="80"/>
      <c r="T7" s="80"/>
      <c r="U7" s="80"/>
      <c r="V7" s="80"/>
    </row>
    <row r="8" spans="2:23" ht="14.1" customHeight="1">
      <c r="C8" s="85"/>
      <c r="E8" s="6">
        <v>3</v>
      </c>
      <c r="F8" s="61" t="s">
        <v>14</v>
      </c>
    </row>
    <row r="9" spans="2:23" ht="14.1" customHeight="1">
      <c r="C9" s="10"/>
      <c r="D9" s="75"/>
      <c r="E9" s="6">
        <v>4</v>
      </c>
      <c r="F9" s="61" t="s">
        <v>275</v>
      </c>
      <c r="I9" s="75"/>
      <c r="J9" s="75"/>
      <c r="K9" s="75"/>
      <c r="L9" s="75"/>
      <c r="M9" s="75"/>
      <c r="N9" s="75"/>
      <c r="O9" s="75"/>
      <c r="P9" s="75"/>
      <c r="Q9" s="76"/>
      <c r="R9" s="76"/>
      <c r="S9" s="83"/>
      <c r="T9" s="83"/>
      <c r="U9" s="83"/>
      <c r="V9" s="83"/>
      <c r="W9" s="80"/>
    </row>
    <row r="10" spans="2:23" ht="14.1" customHeight="1">
      <c r="C10" s="10"/>
      <c r="D10" s="75"/>
      <c r="E10" s="6">
        <v>97</v>
      </c>
      <c r="F10" s="61" t="s">
        <v>617</v>
      </c>
      <c r="H10" s="553" t="s">
        <v>618</v>
      </c>
      <c r="I10" s="553"/>
      <c r="J10" s="553"/>
      <c r="K10" s="553"/>
      <c r="L10" s="553"/>
      <c r="M10" s="553"/>
      <c r="S10" s="83"/>
      <c r="T10" s="83"/>
      <c r="U10" s="83"/>
      <c r="V10" s="83"/>
      <c r="W10" s="80"/>
    </row>
    <row r="11" spans="2:23" ht="14.1" customHeight="1">
      <c r="C11" s="10"/>
      <c r="D11" s="572"/>
      <c r="E11" s="6"/>
      <c r="H11" s="563"/>
      <c r="I11" s="563"/>
      <c r="J11" s="563"/>
      <c r="K11" s="563"/>
      <c r="L11" s="563"/>
      <c r="M11" s="563"/>
      <c r="S11" s="80"/>
      <c r="T11" s="80"/>
      <c r="U11" s="80"/>
      <c r="V11" s="80"/>
      <c r="W11" s="80"/>
    </row>
    <row r="12" spans="2:23" ht="14.1" customHeight="1">
      <c r="C12" s="10">
        <f>C5+0.01</f>
        <v>10.02</v>
      </c>
      <c r="D12" s="86" t="s">
        <v>619</v>
      </c>
      <c r="E12" s="87"/>
      <c r="F12" s="78"/>
      <c r="G12" s="78"/>
      <c r="H12" s="553"/>
      <c r="I12" s="553"/>
      <c r="J12" s="553"/>
      <c r="K12" s="553"/>
      <c r="L12" s="553"/>
      <c r="M12" s="553"/>
      <c r="N12" s="78"/>
      <c r="O12" s="78"/>
      <c r="P12" s="78"/>
      <c r="Q12" s="78"/>
      <c r="R12" s="78"/>
      <c r="S12" s="88"/>
      <c r="T12" s="88"/>
      <c r="U12" s="88"/>
      <c r="V12" s="80"/>
      <c r="W12" s="80"/>
    </row>
    <row r="13" spans="2:23" ht="14.1" customHeight="1">
      <c r="C13" s="10"/>
      <c r="D13" s="75"/>
      <c r="E13" s="6">
        <v>1</v>
      </c>
      <c r="F13" s="572" t="s">
        <v>620</v>
      </c>
      <c r="G13" s="572"/>
      <c r="H13" s="572"/>
      <c r="K13" s="563"/>
      <c r="M13" s="78" t="s">
        <v>621</v>
      </c>
      <c r="N13" s="78"/>
      <c r="O13" s="78"/>
      <c r="P13" s="78"/>
      <c r="Q13" s="78"/>
      <c r="R13" s="78"/>
      <c r="V13" s="83"/>
      <c r="W13" s="80"/>
    </row>
    <row r="14" spans="2:23" ht="14.1" customHeight="1">
      <c r="C14" s="10"/>
      <c r="D14" s="75"/>
      <c r="E14" s="6">
        <v>2</v>
      </c>
      <c r="F14" s="572" t="s">
        <v>622</v>
      </c>
      <c r="K14" s="563"/>
      <c r="M14" s="78" t="s">
        <v>623</v>
      </c>
      <c r="N14" s="78"/>
      <c r="O14" s="78"/>
      <c r="P14" s="78"/>
      <c r="Q14" s="78"/>
      <c r="R14" s="78"/>
      <c r="V14" s="83"/>
      <c r="W14" s="80"/>
    </row>
    <row r="15" spans="2:23" ht="14.1" customHeight="1">
      <c r="C15" s="10"/>
      <c r="D15" s="75"/>
      <c r="E15" s="6">
        <v>3</v>
      </c>
      <c r="F15" s="75" t="s">
        <v>624</v>
      </c>
      <c r="G15" s="75"/>
      <c r="H15" s="75"/>
      <c r="K15" s="563"/>
      <c r="M15" s="78" t="s">
        <v>625</v>
      </c>
      <c r="N15" s="78"/>
      <c r="O15" s="78"/>
      <c r="P15" s="78"/>
      <c r="Q15" s="78"/>
      <c r="R15" s="78"/>
      <c r="V15" s="83"/>
      <c r="W15" s="80"/>
    </row>
    <row r="16" spans="2:23" ht="14.1" customHeight="1">
      <c r="C16" s="10"/>
      <c r="D16" s="75"/>
      <c r="E16" s="6">
        <v>4</v>
      </c>
      <c r="F16" s="572" t="s">
        <v>626</v>
      </c>
      <c r="G16" s="572"/>
      <c r="H16" s="572"/>
      <c r="K16" s="563"/>
      <c r="M16" s="78" t="s">
        <v>627</v>
      </c>
      <c r="N16" s="78"/>
      <c r="O16" s="78"/>
      <c r="P16" s="78"/>
      <c r="Q16" s="78"/>
      <c r="R16" s="78"/>
      <c r="V16" s="83"/>
      <c r="W16" s="80"/>
    </row>
    <row r="17" spans="1:44" ht="14.1" customHeight="1">
      <c r="C17" s="10"/>
      <c r="D17" s="75"/>
      <c r="E17" s="6">
        <v>97</v>
      </c>
      <c r="F17" s="75" t="s">
        <v>628</v>
      </c>
      <c r="G17" s="75"/>
      <c r="H17" s="75"/>
      <c r="K17" s="563"/>
      <c r="M17" s="553" t="s">
        <v>618</v>
      </c>
      <c r="N17" s="553"/>
      <c r="O17" s="553"/>
      <c r="P17" s="553"/>
      <c r="Q17" s="553"/>
      <c r="R17" s="553"/>
    </row>
    <row r="18" spans="1:44" ht="14.1" customHeight="1">
      <c r="C18" s="10"/>
      <c r="D18" s="75"/>
      <c r="E18" s="6"/>
      <c r="F18" s="75"/>
      <c r="G18" s="75"/>
      <c r="H18" s="75"/>
      <c r="K18" s="563"/>
    </row>
    <row r="19" spans="1:44" ht="14.1" customHeight="1">
      <c r="D19" s="581" t="s">
        <v>629</v>
      </c>
      <c r="E19" s="581"/>
      <c r="F19" s="581"/>
      <c r="G19" s="581"/>
      <c r="H19" s="581"/>
      <c r="I19" s="581"/>
      <c r="J19" s="581"/>
      <c r="K19" s="581"/>
      <c r="L19" s="581"/>
      <c r="M19" s="581"/>
      <c r="N19" s="581"/>
      <c r="O19" s="581"/>
      <c r="P19" s="581"/>
      <c r="Q19" s="581"/>
      <c r="R19" s="581"/>
      <c r="S19" s="581"/>
      <c r="T19" s="581"/>
      <c r="U19" s="83"/>
      <c r="V19" s="83"/>
      <c r="W19" s="80"/>
    </row>
    <row r="20" spans="1:44" ht="14.1" customHeight="1">
      <c r="D20" s="581"/>
      <c r="E20" s="581"/>
      <c r="F20" s="581"/>
      <c r="G20" s="581"/>
      <c r="H20" s="581"/>
      <c r="I20" s="581"/>
      <c r="J20" s="581"/>
      <c r="K20" s="581"/>
      <c r="L20" s="581"/>
      <c r="M20" s="581"/>
      <c r="N20" s="581"/>
      <c r="O20" s="581"/>
      <c r="P20" s="581"/>
      <c r="Q20" s="581"/>
      <c r="R20" s="581"/>
      <c r="S20" s="581"/>
      <c r="T20" s="581"/>
      <c r="U20" s="83"/>
      <c r="V20" s="83"/>
      <c r="W20" s="80"/>
    </row>
    <row r="21" spans="1:44" ht="14.1" customHeight="1">
      <c r="D21" s="581"/>
      <c r="E21" s="581"/>
      <c r="F21" s="581"/>
      <c r="G21" s="581"/>
      <c r="H21" s="581"/>
      <c r="I21" s="581"/>
      <c r="J21" s="581"/>
      <c r="K21" s="581"/>
      <c r="L21" s="581"/>
      <c r="M21" s="581"/>
      <c r="N21" s="581"/>
      <c r="O21" s="581"/>
      <c r="P21" s="581"/>
      <c r="Q21" s="581"/>
      <c r="R21" s="581"/>
      <c r="S21" s="581"/>
      <c r="T21" s="581"/>
      <c r="U21" s="83"/>
      <c r="V21" s="83"/>
      <c r="W21" s="80"/>
    </row>
    <row r="22" spans="1:44" ht="14.1" customHeight="1">
      <c r="D22" s="89" t="s">
        <v>630</v>
      </c>
      <c r="E22" s="90"/>
      <c r="F22" s="90"/>
      <c r="G22" s="90"/>
      <c r="H22" s="90"/>
      <c r="I22" s="90"/>
      <c r="J22" s="90"/>
      <c r="K22" s="90"/>
      <c r="L22" s="90"/>
      <c r="M22" s="90"/>
      <c r="N22" s="90"/>
      <c r="O22" s="90"/>
      <c r="P22" s="90"/>
      <c r="Q22" s="90"/>
      <c r="R22" s="90"/>
      <c r="S22" s="91"/>
      <c r="T22" s="91"/>
      <c r="U22" s="91"/>
      <c r="V22" s="83"/>
      <c r="W22" s="80"/>
      <c r="X22" s="83"/>
    </row>
    <row r="23" spans="1:44" ht="14.1" customHeight="1">
      <c r="D23" s="89" t="s">
        <v>60</v>
      </c>
      <c r="E23" s="90"/>
      <c r="F23" s="90"/>
      <c r="G23" s="90"/>
      <c r="H23" s="90"/>
      <c r="I23" s="90"/>
      <c r="J23" s="90"/>
      <c r="K23" s="90"/>
      <c r="L23" s="90"/>
      <c r="M23" s="90"/>
      <c r="N23" s="90"/>
      <c r="O23" s="90"/>
      <c r="P23" s="90"/>
      <c r="Q23" s="90"/>
      <c r="R23" s="90"/>
      <c r="S23" s="91"/>
      <c r="T23" s="91"/>
      <c r="U23" s="91"/>
      <c r="V23" s="83"/>
      <c r="W23" s="80"/>
      <c r="X23" s="83"/>
    </row>
    <row r="24" spans="1:44" ht="14.1" customHeight="1">
      <c r="B24" s="463"/>
      <c r="C24" s="61"/>
      <c r="D24" s="720" t="s">
        <v>631</v>
      </c>
      <c r="E24" s="720"/>
      <c r="F24" s="720"/>
      <c r="G24" s="720"/>
      <c r="H24" s="720"/>
      <c r="I24" s="720"/>
      <c r="J24" s="720"/>
      <c r="K24" s="720"/>
      <c r="L24" s="720"/>
      <c r="M24" s="720"/>
      <c r="N24" s="720"/>
      <c r="O24" s="720"/>
      <c r="P24" s="720"/>
      <c r="Q24" s="720"/>
      <c r="R24" s="720"/>
      <c r="S24" s="720"/>
      <c r="T24" s="720"/>
      <c r="U24" s="720"/>
      <c r="V24" s="541"/>
      <c r="X24" s="541"/>
      <c r="AR24" s="92"/>
    </row>
    <row r="25" spans="1:44" ht="14.1" customHeight="1">
      <c r="B25" s="463"/>
      <c r="C25" s="85">
        <f>C12+0.01</f>
        <v>10.029999999999999</v>
      </c>
      <c r="D25" s="509" t="s">
        <v>632</v>
      </c>
      <c r="E25" s="426"/>
      <c r="F25" s="426"/>
      <c r="G25" s="426"/>
      <c r="H25" s="426"/>
      <c r="I25" s="426"/>
      <c r="J25" s="426"/>
      <c r="K25" s="426"/>
      <c r="L25" s="426"/>
      <c r="M25" s="426"/>
      <c r="N25" s="426"/>
      <c r="O25" s="426"/>
      <c r="P25" s="426"/>
      <c r="Q25" s="426"/>
      <c r="R25" s="426"/>
      <c r="S25" s="426"/>
      <c r="T25" s="426"/>
      <c r="U25" s="426"/>
      <c r="V25" s="541"/>
      <c r="X25" s="541"/>
      <c r="AR25" s="92"/>
    </row>
    <row r="26" spans="1:44" s="465" customFormat="1" ht="14.1" customHeight="1">
      <c r="A26" s="510"/>
      <c r="B26" s="463"/>
      <c r="C26" s="469"/>
      <c r="D26" s="401"/>
      <c r="E26" s="549">
        <v>1</v>
      </c>
      <c r="F26" s="61" t="s">
        <v>35</v>
      </c>
      <c r="G26" s="470"/>
      <c r="H26" s="470"/>
      <c r="I26" s="724" t="s">
        <v>633</v>
      </c>
      <c r="J26" s="724"/>
      <c r="K26" s="724"/>
      <c r="L26" s="724"/>
      <c r="M26" s="724"/>
      <c r="N26" s="724"/>
      <c r="O26" s="724"/>
      <c r="P26" s="724"/>
      <c r="Q26" s="724"/>
      <c r="R26" s="724"/>
      <c r="S26" s="470"/>
      <c r="T26" s="470"/>
      <c r="U26" s="470"/>
      <c r="V26" s="471"/>
      <c r="X26" s="471"/>
      <c r="AR26" s="472"/>
    </row>
    <row r="27" spans="1:44" ht="14.1" customHeight="1">
      <c r="C27" s="11"/>
      <c r="D27" s="12"/>
      <c r="E27" s="549">
        <v>2</v>
      </c>
      <c r="F27" s="61" t="s">
        <v>36</v>
      </c>
      <c r="G27" s="572"/>
      <c r="H27" s="572"/>
      <c r="I27" s="724"/>
      <c r="J27" s="724"/>
      <c r="K27" s="724"/>
      <c r="L27" s="724"/>
      <c r="M27" s="724"/>
      <c r="N27" s="724"/>
      <c r="O27" s="724"/>
      <c r="P27" s="724"/>
      <c r="Q27" s="724"/>
      <c r="R27" s="724"/>
      <c r="S27" s="541"/>
      <c r="T27" s="541"/>
      <c r="U27" s="541"/>
      <c r="V27" s="541"/>
      <c r="W27" s="541"/>
      <c r="X27" s="541"/>
      <c r="Y27" s="31"/>
      <c r="Z27" s="31"/>
      <c r="AA27" s="93"/>
      <c r="AB27" s="93"/>
      <c r="AC27" s="93"/>
      <c r="AD27" s="93"/>
      <c r="AE27" s="93"/>
      <c r="AF27" s="93"/>
      <c r="AG27" s="93"/>
      <c r="AH27" s="93"/>
      <c r="AI27" s="93"/>
      <c r="AJ27" s="93"/>
    </row>
    <row r="28" spans="1:44" ht="14.1" customHeight="1">
      <c r="C28" s="11"/>
      <c r="D28" s="12"/>
      <c r="E28" s="572"/>
      <c r="F28" s="572"/>
      <c r="G28" s="572"/>
      <c r="H28" s="572"/>
      <c r="I28" s="572"/>
      <c r="J28" s="572"/>
      <c r="K28" s="572"/>
      <c r="L28" s="572"/>
      <c r="M28" s="572"/>
      <c r="N28" s="572"/>
      <c r="O28" s="572"/>
      <c r="P28" s="572"/>
      <c r="Q28" s="12"/>
      <c r="R28" s="572"/>
      <c r="S28" s="541"/>
      <c r="T28" s="541"/>
      <c r="U28" s="541"/>
      <c r="V28" s="541"/>
      <c r="W28" s="541"/>
      <c r="X28" s="541"/>
      <c r="Y28" s="31"/>
      <c r="Z28" s="31"/>
      <c r="AA28" s="93"/>
      <c r="AB28" s="93"/>
      <c r="AC28" s="93"/>
      <c r="AD28" s="93"/>
      <c r="AE28" s="93"/>
      <c r="AF28" s="93"/>
      <c r="AG28" s="93"/>
      <c r="AH28" s="93"/>
      <c r="AI28" s="93"/>
      <c r="AJ28" s="93"/>
    </row>
    <row r="29" spans="1:44" ht="14.1" customHeight="1">
      <c r="B29" s="463"/>
      <c r="C29" s="85">
        <f>C25+0.01</f>
        <v>10.039999999999999</v>
      </c>
      <c r="D29" s="575" t="s">
        <v>634</v>
      </c>
      <c r="E29" s="575"/>
      <c r="F29" s="575"/>
      <c r="G29" s="575"/>
      <c r="H29" s="575"/>
      <c r="I29" s="575"/>
      <c r="J29" s="575"/>
      <c r="K29" s="575"/>
      <c r="L29" s="575"/>
      <c r="M29" s="575"/>
      <c r="N29" s="575"/>
      <c r="O29" s="575"/>
      <c r="P29" s="575"/>
      <c r="Q29" s="575"/>
      <c r="R29" s="575"/>
      <c r="S29" s="575"/>
      <c r="T29" s="558"/>
      <c r="U29" s="558"/>
      <c r="V29" s="558"/>
      <c r="W29" s="558"/>
      <c r="X29" s="541"/>
      <c r="Y29" s="94"/>
      <c r="Z29" s="94"/>
      <c r="AA29" s="94"/>
      <c r="AB29" s="94"/>
      <c r="AC29" s="94"/>
      <c r="AD29" s="94"/>
      <c r="AE29" s="94"/>
      <c r="AF29" s="94"/>
      <c r="AG29" s="94"/>
      <c r="AH29" s="94"/>
      <c r="AI29" s="94"/>
      <c r="AJ29" s="94"/>
      <c r="AK29" s="94"/>
      <c r="AL29" s="94"/>
      <c r="AM29" s="94"/>
      <c r="AN29" s="94"/>
      <c r="AO29" s="94"/>
      <c r="AP29" s="94"/>
    </row>
    <row r="30" spans="1:44" ht="14.1" customHeight="1">
      <c r="B30" s="463"/>
      <c r="C30" s="85"/>
      <c r="D30" s="575"/>
      <c r="E30" s="575"/>
      <c r="F30" s="575"/>
      <c r="G30" s="575"/>
      <c r="H30" s="575"/>
      <c r="I30" s="575"/>
      <c r="J30" s="575"/>
      <c r="K30" s="575"/>
      <c r="L30" s="575"/>
      <c r="M30" s="575"/>
      <c r="N30" s="575"/>
      <c r="O30" s="575"/>
      <c r="P30" s="575"/>
      <c r="Q30" s="575"/>
      <c r="R30" s="575"/>
      <c r="S30" s="575"/>
      <c r="T30" s="558"/>
      <c r="U30" s="558"/>
      <c r="V30" s="558"/>
      <c r="W30" s="558"/>
      <c r="X30" s="541"/>
      <c r="Y30" s="94"/>
      <c r="Z30" s="94"/>
      <c r="AA30" s="94"/>
      <c r="AB30" s="94"/>
      <c r="AC30" s="94"/>
      <c r="AD30" s="94"/>
      <c r="AE30" s="94"/>
      <c r="AF30" s="94"/>
      <c r="AG30" s="94"/>
      <c r="AH30" s="94"/>
      <c r="AI30" s="94"/>
      <c r="AJ30" s="94"/>
      <c r="AK30" s="94"/>
      <c r="AL30" s="94"/>
      <c r="AM30" s="94"/>
      <c r="AN30" s="94"/>
      <c r="AO30" s="94"/>
      <c r="AP30" s="94"/>
    </row>
    <row r="31" spans="1:44" ht="14.1" customHeight="1">
      <c r="B31" s="463"/>
      <c r="C31" s="85"/>
      <c r="D31" s="549" t="s">
        <v>119</v>
      </c>
      <c r="E31" s="61" t="s">
        <v>635</v>
      </c>
      <c r="G31" s="572"/>
      <c r="H31" s="572"/>
      <c r="I31" s="572"/>
      <c r="J31" s="572"/>
      <c r="K31" s="572"/>
      <c r="L31" s="572"/>
      <c r="M31" s="572"/>
      <c r="N31" s="572"/>
      <c r="O31" s="94"/>
      <c r="P31" s="572"/>
      <c r="Q31" s="572"/>
      <c r="R31" s="572"/>
      <c r="S31" s="558"/>
      <c r="T31" s="558"/>
      <c r="U31" s="558"/>
      <c r="V31" s="558"/>
      <c r="W31" s="558"/>
      <c r="X31" s="558"/>
      <c r="Z31" s="94"/>
      <c r="AA31" s="94"/>
      <c r="AB31" s="31"/>
      <c r="AC31" s="94"/>
      <c r="AD31" s="94"/>
      <c r="AE31" s="94"/>
      <c r="AF31" s="94"/>
      <c r="AG31" s="94"/>
      <c r="AH31" s="94"/>
      <c r="AI31" s="94"/>
      <c r="AJ31" s="94"/>
      <c r="AK31" s="94"/>
      <c r="AL31" s="94"/>
      <c r="AM31" s="543"/>
      <c r="AN31" s="543"/>
      <c r="AO31" s="543"/>
      <c r="AP31" s="543"/>
    </row>
    <row r="32" spans="1:44" ht="14.1" customHeight="1">
      <c r="B32" s="463"/>
      <c r="D32" s="572"/>
      <c r="E32" s="572"/>
      <c r="F32" s="549">
        <v>1</v>
      </c>
      <c r="G32" s="61" t="s">
        <v>636</v>
      </c>
      <c r="H32" s="10"/>
      <c r="J32" s="572"/>
      <c r="K32" s="572"/>
      <c r="L32" s="572"/>
      <c r="M32" s="572"/>
      <c r="N32" s="572"/>
      <c r="O32" s="94"/>
      <c r="P32" s="572"/>
      <c r="Q32" s="572"/>
      <c r="R32" s="572"/>
      <c r="S32" s="558"/>
      <c r="T32" s="558"/>
      <c r="U32" s="558"/>
      <c r="V32" s="558"/>
      <c r="W32" s="558"/>
      <c r="X32" s="558"/>
      <c r="Z32" s="96"/>
      <c r="AA32" s="95"/>
      <c r="AC32" s="94"/>
      <c r="AD32" s="94"/>
      <c r="AE32" s="94"/>
      <c r="AF32" s="94"/>
      <c r="AG32" s="97"/>
      <c r="AH32" s="97"/>
      <c r="AI32" s="97"/>
      <c r="AJ32" s="94"/>
      <c r="AK32" s="94"/>
      <c r="AL32" s="94"/>
      <c r="AM32" s="543"/>
      <c r="AN32" s="543"/>
      <c r="AO32" s="543"/>
      <c r="AP32" s="543"/>
    </row>
    <row r="33" spans="1:42" ht="14.1" customHeight="1">
      <c r="A33" s="61"/>
      <c r="B33" s="463"/>
      <c r="C33" s="61"/>
      <c r="F33" s="549">
        <v>2</v>
      </c>
      <c r="G33" s="61" t="s">
        <v>637</v>
      </c>
      <c r="H33" s="10"/>
      <c r="K33" s="572"/>
      <c r="L33" s="98"/>
      <c r="M33" s="98"/>
      <c r="N33" s="98"/>
      <c r="O33" s="572"/>
      <c r="R33" s="541"/>
      <c r="S33" s="6"/>
      <c r="X33" s="558"/>
      <c r="Z33" s="94"/>
      <c r="AD33" s="94"/>
      <c r="AE33" s="94"/>
      <c r="AF33" s="94"/>
      <c r="AG33" s="94"/>
      <c r="AI33" s="94"/>
      <c r="AJ33" s="94"/>
      <c r="AK33" s="94"/>
      <c r="AL33" s="94"/>
      <c r="AM33" s="543"/>
      <c r="AN33" s="543"/>
      <c r="AO33" s="543"/>
      <c r="AP33" s="543"/>
    </row>
    <row r="34" spans="1:42" ht="14.1" customHeight="1">
      <c r="A34" s="61"/>
      <c r="B34" s="463"/>
      <c r="C34" s="61"/>
      <c r="E34" s="6"/>
      <c r="F34" s="549">
        <v>3</v>
      </c>
      <c r="G34" s="61" t="s">
        <v>638</v>
      </c>
      <c r="H34" s="10"/>
      <c r="O34" s="572"/>
      <c r="P34" s="572"/>
      <c r="R34" s="541"/>
      <c r="S34" s="541"/>
      <c r="T34" s="541"/>
      <c r="U34" s="541"/>
      <c r="V34" s="541"/>
      <c r="Z34" s="94"/>
      <c r="AD34" s="94"/>
      <c r="AE34" s="94"/>
      <c r="AF34" s="94"/>
      <c r="AG34" s="94"/>
      <c r="AI34" s="94"/>
      <c r="AJ34" s="94"/>
      <c r="AK34" s="94"/>
      <c r="AL34" s="543"/>
      <c r="AM34" s="95"/>
      <c r="AN34" s="94"/>
      <c r="AO34" s="94"/>
      <c r="AP34" s="94"/>
    </row>
    <row r="35" spans="1:42" ht="14.1" customHeight="1">
      <c r="A35" s="61"/>
      <c r="B35" s="463"/>
      <c r="C35" s="61"/>
      <c r="E35" s="6"/>
      <c r="F35" s="549">
        <v>4</v>
      </c>
      <c r="G35" s="511" t="s">
        <v>639</v>
      </c>
      <c r="H35" s="85"/>
      <c r="O35" s="572"/>
      <c r="P35" s="572"/>
      <c r="Q35" s="572"/>
      <c r="R35" s="80"/>
      <c r="S35" s="80"/>
      <c r="T35" s="80"/>
      <c r="U35" s="80"/>
      <c r="V35" s="80"/>
      <c r="X35" s="541"/>
      <c r="Z35" s="94"/>
      <c r="AA35" s="95"/>
      <c r="AC35" s="94"/>
      <c r="AD35" s="94"/>
      <c r="AE35" s="94"/>
      <c r="AF35" s="94"/>
      <c r="AG35" s="94"/>
      <c r="AH35" s="94"/>
      <c r="AI35" s="94"/>
      <c r="AJ35" s="94"/>
      <c r="AK35" s="94"/>
      <c r="AL35" s="543"/>
      <c r="AM35" s="543"/>
      <c r="AN35" s="543"/>
      <c r="AO35" s="543"/>
      <c r="AP35" s="543"/>
    </row>
    <row r="36" spans="1:42" ht="14.1" customHeight="1">
      <c r="A36" s="61"/>
      <c r="B36" s="463"/>
      <c r="C36" s="61"/>
      <c r="E36" s="6"/>
      <c r="F36" s="549">
        <v>98</v>
      </c>
      <c r="G36" s="61" t="s">
        <v>437</v>
      </c>
      <c r="X36" s="80"/>
      <c r="Z36" s="94"/>
      <c r="AA36" s="95"/>
      <c r="AC36" s="94"/>
      <c r="AD36" s="94"/>
      <c r="AE36" s="94"/>
      <c r="AF36" s="94"/>
      <c r="AG36" s="94"/>
      <c r="AH36" s="94"/>
      <c r="AI36" s="94"/>
      <c r="AJ36" s="94"/>
      <c r="AK36" s="94"/>
      <c r="AL36" s="543"/>
      <c r="AM36" s="543"/>
      <c r="AN36" s="543"/>
      <c r="AO36" s="543"/>
      <c r="AP36" s="543"/>
    </row>
    <row r="37" spans="1:42" ht="14.1" customHeight="1">
      <c r="A37" s="94"/>
      <c r="B37" s="463"/>
      <c r="C37" s="85"/>
      <c r="E37" s="6"/>
      <c r="F37" s="549">
        <v>99</v>
      </c>
      <c r="G37" s="61" t="s">
        <v>265</v>
      </c>
      <c r="X37" s="80"/>
      <c r="Z37" s="94"/>
      <c r="AA37" s="95"/>
      <c r="AC37" s="94"/>
      <c r="AD37" s="94"/>
      <c r="AE37" s="94"/>
      <c r="AF37" s="94"/>
      <c r="AG37" s="94"/>
      <c r="AH37" s="94"/>
      <c r="AI37" s="94"/>
      <c r="AJ37" s="94"/>
      <c r="AK37" s="94"/>
      <c r="AL37" s="543"/>
      <c r="AM37" s="543"/>
      <c r="AN37" s="543"/>
      <c r="AO37" s="543"/>
      <c r="AP37" s="543"/>
    </row>
    <row r="38" spans="1:42" ht="14.1" customHeight="1">
      <c r="A38" s="61"/>
      <c r="B38" s="463"/>
      <c r="C38" s="10"/>
      <c r="D38" s="6" t="s">
        <v>121</v>
      </c>
      <c r="E38" s="61" t="s">
        <v>640</v>
      </c>
      <c r="F38" s="572"/>
      <c r="G38" s="572"/>
      <c r="Q38" s="572"/>
      <c r="R38" s="541"/>
      <c r="S38" s="6"/>
      <c r="Z38" s="94"/>
      <c r="AA38" s="95"/>
      <c r="AC38" s="94"/>
      <c r="AJ38" s="94"/>
      <c r="AK38" s="94"/>
      <c r="AL38" s="94"/>
      <c r="AM38" s="94"/>
      <c r="AN38" s="94"/>
      <c r="AO38" s="94"/>
      <c r="AP38" s="94"/>
    </row>
    <row r="39" spans="1:42" ht="14.1" customHeight="1">
      <c r="A39" s="61"/>
      <c r="B39" s="463"/>
      <c r="C39" s="10"/>
      <c r="D39" s="6"/>
      <c r="E39" s="94"/>
      <c r="F39" s="549">
        <v>1</v>
      </c>
      <c r="G39" s="61" t="s">
        <v>636</v>
      </c>
      <c r="Q39" s="572"/>
      <c r="R39" s="541"/>
      <c r="S39" s="6"/>
      <c r="Z39" s="94"/>
      <c r="AA39" s="95"/>
      <c r="AB39" s="94"/>
      <c r="AC39" s="94"/>
      <c r="AJ39" s="94"/>
      <c r="AK39" s="94"/>
      <c r="AL39" s="94"/>
      <c r="AM39" s="94"/>
      <c r="AN39" s="94"/>
      <c r="AO39" s="94"/>
      <c r="AP39" s="94"/>
    </row>
    <row r="40" spans="1:42" ht="14.1" customHeight="1">
      <c r="A40" s="61"/>
      <c r="B40" s="463"/>
      <c r="C40" s="10"/>
      <c r="D40" s="6"/>
      <c r="E40" s="94"/>
      <c r="F40" s="549">
        <v>2</v>
      </c>
      <c r="G40" s="61" t="s">
        <v>637</v>
      </c>
      <c r="Q40" s="572"/>
      <c r="R40" s="541"/>
      <c r="S40" s="6"/>
      <c r="Z40" s="94"/>
      <c r="AA40" s="95"/>
      <c r="AB40" s="94"/>
      <c r="AC40" s="94"/>
      <c r="AJ40" s="94"/>
      <c r="AK40" s="94"/>
      <c r="AL40" s="94"/>
      <c r="AM40" s="94"/>
      <c r="AN40" s="94"/>
      <c r="AO40" s="94"/>
      <c r="AP40" s="94"/>
    </row>
    <row r="41" spans="1:42" ht="14.1" customHeight="1">
      <c r="A41" s="61"/>
      <c r="B41" s="463"/>
      <c r="C41" s="10"/>
      <c r="D41" s="6"/>
      <c r="E41" s="94"/>
      <c r="F41" s="549">
        <v>3</v>
      </c>
      <c r="G41" s="61" t="s">
        <v>638</v>
      </c>
      <c r="Q41" s="572"/>
      <c r="R41" s="541"/>
      <c r="S41" s="6"/>
      <c r="Z41" s="94"/>
      <c r="AA41" s="95"/>
      <c r="AB41" s="94"/>
      <c r="AC41" s="94"/>
      <c r="AJ41" s="94"/>
      <c r="AK41" s="94"/>
      <c r="AL41" s="94"/>
      <c r="AM41" s="94"/>
      <c r="AN41" s="94"/>
      <c r="AO41" s="94"/>
      <c r="AP41" s="94"/>
    </row>
    <row r="42" spans="1:42" ht="14.1" customHeight="1">
      <c r="A42" s="61"/>
      <c r="B42" s="463"/>
      <c r="C42" s="10"/>
      <c r="D42" s="6"/>
      <c r="E42" s="94"/>
      <c r="F42" s="549">
        <v>4</v>
      </c>
      <c r="G42" s="511" t="s">
        <v>639</v>
      </c>
      <c r="Q42" s="572"/>
      <c r="R42" s="541"/>
      <c r="S42" s="6"/>
      <c r="Z42" s="94"/>
      <c r="AA42" s="95"/>
      <c r="AB42" s="94"/>
      <c r="AC42" s="94"/>
      <c r="AJ42" s="94"/>
      <c r="AK42" s="94"/>
      <c r="AL42" s="94"/>
      <c r="AM42" s="94"/>
      <c r="AN42" s="94"/>
      <c r="AO42" s="94"/>
      <c r="AP42" s="94"/>
    </row>
    <row r="43" spans="1:42" ht="14.1" customHeight="1">
      <c r="A43" s="61"/>
      <c r="B43" s="463"/>
      <c r="C43" s="10"/>
      <c r="D43" s="6"/>
      <c r="E43" s="94"/>
      <c r="F43" s="549">
        <v>98</v>
      </c>
      <c r="G43" s="61" t="s">
        <v>437</v>
      </c>
      <c r="Q43" s="572"/>
      <c r="R43" s="541"/>
      <c r="S43" s="6"/>
      <c r="Z43" s="94"/>
      <c r="AA43" s="95"/>
      <c r="AB43" s="94"/>
      <c r="AC43" s="94"/>
      <c r="AJ43" s="94"/>
      <c r="AK43" s="94"/>
      <c r="AL43" s="94"/>
      <c r="AM43" s="94"/>
      <c r="AN43" s="94"/>
      <c r="AO43" s="94"/>
      <c r="AP43" s="94"/>
    </row>
    <row r="44" spans="1:42" ht="14.1" customHeight="1">
      <c r="A44" s="61"/>
      <c r="B44" s="463"/>
      <c r="C44" s="10"/>
      <c r="D44" s="6"/>
      <c r="E44" s="94"/>
      <c r="F44" s="549">
        <v>99</v>
      </c>
      <c r="G44" s="61" t="s">
        <v>265</v>
      </c>
      <c r="Q44" s="572"/>
      <c r="R44" s="541"/>
      <c r="S44" s="6"/>
      <c r="Z44" s="94"/>
      <c r="AA44" s="95"/>
      <c r="AB44" s="94"/>
      <c r="AC44" s="94"/>
      <c r="AJ44" s="94"/>
      <c r="AK44" s="94"/>
      <c r="AL44" s="94"/>
      <c r="AM44" s="94"/>
      <c r="AN44" s="94"/>
      <c r="AO44" s="94"/>
      <c r="AP44" s="94"/>
    </row>
    <row r="45" spans="1:42" ht="14.1" customHeight="1">
      <c r="A45" s="61"/>
      <c r="B45" s="463"/>
      <c r="C45" s="10"/>
      <c r="D45" s="6"/>
      <c r="E45" s="94"/>
      <c r="F45" s="572"/>
      <c r="G45" s="572"/>
      <c r="Q45" s="572"/>
      <c r="R45" s="541"/>
      <c r="S45" s="6"/>
      <c r="Z45" s="94"/>
      <c r="AA45" s="95"/>
      <c r="AB45" s="94"/>
      <c r="AC45" s="94"/>
      <c r="AJ45" s="94"/>
      <c r="AK45" s="94"/>
      <c r="AL45" s="94"/>
      <c r="AM45" s="94"/>
      <c r="AN45" s="94"/>
      <c r="AO45" s="94"/>
      <c r="AP45" s="94"/>
    </row>
    <row r="46" spans="1:42" ht="14.1" customHeight="1">
      <c r="B46" s="463"/>
      <c r="C46" s="10"/>
      <c r="D46" s="81" t="s">
        <v>641</v>
      </c>
      <c r="E46" s="82"/>
      <c r="F46" s="81"/>
      <c r="G46" s="81"/>
      <c r="H46" s="81"/>
      <c r="I46" s="81"/>
      <c r="J46" s="81"/>
      <c r="K46" s="81"/>
      <c r="L46" s="81"/>
      <c r="M46" s="81"/>
      <c r="N46" s="99"/>
      <c r="O46" s="81"/>
      <c r="R46" s="541"/>
      <c r="S46" s="541"/>
      <c r="T46" s="541"/>
      <c r="U46" s="541"/>
      <c r="V46" s="541"/>
    </row>
    <row r="47" spans="1:42" ht="14.1" customHeight="1">
      <c r="A47" s="61"/>
      <c r="B47" s="463"/>
      <c r="C47" s="10"/>
      <c r="D47" s="12" t="s">
        <v>60</v>
      </c>
      <c r="E47" s="94"/>
      <c r="F47" s="572"/>
      <c r="G47" s="572"/>
      <c r="Q47" s="572"/>
      <c r="R47" s="541"/>
      <c r="S47" s="6"/>
      <c r="Z47" s="94"/>
      <c r="AA47" s="95"/>
      <c r="AB47" s="94"/>
      <c r="AC47" s="94"/>
      <c r="AJ47" s="94"/>
      <c r="AK47" s="94"/>
      <c r="AL47" s="94"/>
      <c r="AM47" s="94"/>
      <c r="AN47" s="94"/>
      <c r="AO47" s="94"/>
      <c r="AP47" s="94"/>
    </row>
    <row r="48" spans="1:42" ht="14.1" customHeight="1">
      <c r="A48" s="61"/>
      <c r="B48" s="463"/>
      <c r="C48" s="10"/>
      <c r="D48" s="549" t="s">
        <v>123</v>
      </c>
      <c r="E48" s="61" t="s">
        <v>642</v>
      </c>
      <c r="F48" s="572"/>
      <c r="G48" s="572"/>
      <c r="H48" s="572"/>
      <c r="I48" s="572"/>
      <c r="P48" s="572"/>
      <c r="R48" s="541"/>
      <c r="S48" s="541"/>
      <c r="T48" s="541"/>
      <c r="U48" s="541"/>
      <c r="V48" s="541"/>
      <c r="Z48" s="94"/>
      <c r="AA48" s="95"/>
      <c r="AC48" s="94"/>
      <c r="AD48" s="94"/>
      <c r="AE48" s="94"/>
      <c r="AF48" s="94"/>
      <c r="AG48" s="97"/>
      <c r="AH48" s="97"/>
      <c r="AI48" s="97"/>
      <c r="AJ48" s="94"/>
      <c r="AK48" s="94"/>
      <c r="AL48" s="543"/>
      <c r="AM48" s="95"/>
      <c r="AN48" s="94"/>
      <c r="AO48" s="94"/>
      <c r="AP48" s="94"/>
    </row>
    <row r="49" spans="1:42" ht="14.1" customHeight="1">
      <c r="A49" s="61"/>
      <c r="B49" s="463"/>
      <c r="C49" s="10"/>
      <c r="D49" s="6"/>
      <c r="E49" s="94"/>
      <c r="F49" s="549">
        <v>1</v>
      </c>
      <c r="G49" s="61" t="s">
        <v>636</v>
      </c>
      <c r="Q49" s="572"/>
      <c r="R49" s="541"/>
      <c r="S49" s="6"/>
      <c r="Z49" s="94"/>
      <c r="AA49" s="95"/>
      <c r="AB49" s="94"/>
      <c r="AC49" s="94"/>
      <c r="AJ49" s="94"/>
      <c r="AK49" s="94"/>
      <c r="AL49" s="94"/>
      <c r="AM49" s="94"/>
      <c r="AN49" s="94"/>
      <c r="AO49" s="94"/>
      <c r="AP49" s="94"/>
    </row>
    <row r="50" spans="1:42" ht="14.1" customHeight="1">
      <c r="A50" s="61"/>
      <c r="B50" s="463"/>
      <c r="C50" s="10"/>
      <c r="D50" s="6"/>
      <c r="E50" s="94"/>
      <c r="F50" s="549">
        <v>2</v>
      </c>
      <c r="G50" s="61" t="s">
        <v>637</v>
      </c>
      <c r="Q50" s="572"/>
      <c r="R50" s="541"/>
      <c r="S50" s="6"/>
      <c r="Z50" s="94"/>
      <c r="AA50" s="95"/>
      <c r="AB50" s="94"/>
      <c r="AC50" s="94"/>
      <c r="AJ50" s="94"/>
      <c r="AK50" s="94"/>
      <c r="AL50" s="94"/>
      <c r="AM50" s="94"/>
      <c r="AN50" s="94"/>
      <c r="AO50" s="94"/>
      <c r="AP50" s="94"/>
    </row>
    <row r="51" spans="1:42" ht="14.1" customHeight="1">
      <c r="A51" s="61"/>
      <c r="B51" s="463"/>
      <c r="C51" s="10"/>
      <c r="D51" s="6"/>
      <c r="E51" s="94"/>
      <c r="F51" s="549">
        <v>3</v>
      </c>
      <c r="G51" s="61" t="s">
        <v>638</v>
      </c>
      <c r="Q51" s="572"/>
      <c r="R51" s="541"/>
      <c r="S51" s="6"/>
      <c r="Z51" s="94"/>
      <c r="AA51" s="95"/>
      <c r="AB51" s="94"/>
      <c r="AC51" s="94"/>
      <c r="AJ51" s="94"/>
      <c r="AK51" s="94"/>
      <c r="AL51" s="94"/>
      <c r="AM51" s="94"/>
      <c r="AN51" s="94"/>
      <c r="AO51" s="94"/>
      <c r="AP51" s="94"/>
    </row>
    <row r="52" spans="1:42" ht="14.1" customHeight="1">
      <c r="A52" s="61"/>
      <c r="B52" s="463"/>
      <c r="C52" s="10"/>
      <c r="D52" s="6"/>
      <c r="E52" s="94"/>
      <c r="F52" s="549">
        <v>4</v>
      </c>
      <c r="G52" s="511" t="s">
        <v>639</v>
      </c>
      <c r="Q52" s="572"/>
      <c r="R52" s="541"/>
      <c r="S52" s="6"/>
      <c r="Z52" s="94"/>
      <c r="AA52" s="95"/>
      <c r="AB52" s="94"/>
      <c r="AC52" s="94"/>
      <c r="AJ52" s="94"/>
      <c r="AK52" s="94"/>
      <c r="AL52" s="94"/>
      <c r="AM52" s="94"/>
      <c r="AN52" s="94"/>
      <c r="AO52" s="94"/>
      <c r="AP52" s="94"/>
    </row>
    <row r="53" spans="1:42" ht="14.1" customHeight="1">
      <c r="A53" s="61"/>
      <c r="B53" s="463"/>
      <c r="C53" s="10"/>
      <c r="D53" s="6"/>
      <c r="E53" s="94"/>
      <c r="F53" s="549">
        <v>98</v>
      </c>
      <c r="G53" s="61" t="s">
        <v>437</v>
      </c>
      <c r="Q53" s="572"/>
      <c r="R53" s="541"/>
      <c r="S53" s="6"/>
      <c r="Z53" s="94"/>
      <c r="AA53" s="95"/>
      <c r="AB53" s="94"/>
      <c r="AC53" s="94"/>
      <c r="AJ53" s="94"/>
      <c r="AK53" s="94"/>
      <c r="AL53" s="94"/>
      <c r="AM53" s="94"/>
      <c r="AN53" s="94"/>
      <c r="AO53" s="94"/>
      <c r="AP53" s="94"/>
    </row>
    <row r="54" spans="1:42" ht="14.1" customHeight="1">
      <c r="A54" s="61"/>
      <c r="B54" s="463"/>
      <c r="C54" s="10"/>
      <c r="D54" s="6"/>
      <c r="E54" s="94"/>
      <c r="F54" s="549">
        <v>99</v>
      </c>
      <c r="G54" s="61" t="s">
        <v>265</v>
      </c>
      <c r="Q54" s="572"/>
      <c r="R54" s="541"/>
      <c r="S54" s="6"/>
      <c r="Z54" s="94"/>
      <c r="AA54" s="95"/>
      <c r="AB54" s="94"/>
      <c r="AC54" s="94"/>
      <c r="AJ54" s="94"/>
      <c r="AK54" s="94"/>
      <c r="AL54" s="94"/>
      <c r="AM54" s="94"/>
      <c r="AN54" s="94"/>
      <c r="AO54" s="94"/>
      <c r="AP54" s="94"/>
    </row>
    <row r="55" spans="1:42" ht="14.1" customHeight="1">
      <c r="B55" s="463"/>
      <c r="C55" s="10"/>
      <c r="D55" s="549" t="s">
        <v>125</v>
      </c>
      <c r="E55" s="61" t="s">
        <v>643</v>
      </c>
      <c r="F55" s="572"/>
      <c r="H55" s="572"/>
      <c r="I55" s="572"/>
      <c r="P55" s="572"/>
      <c r="Q55" s="572"/>
      <c r="R55" s="80"/>
      <c r="S55" s="80"/>
      <c r="T55" s="80"/>
      <c r="U55" s="80"/>
      <c r="V55" s="80"/>
      <c r="X55" s="541"/>
      <c r="Z55" s="94"/>
      <c r="AA55" s="95"/>
      <c r="AD55" s="94"/>
      <c r="AE55" s="94"/>
      <c r="AF55" s="94"/>
      <c r="AG55" s="94"/>
      <c r="AH55" s="94"/>
      <c r="AI55" s="94"/>
      <c r="AJ55" s="94"/>
      <c r="AK55" s="94"/>
      <c r="AL55" s="543"/>
      <c r="AM55" s="543"/>
      <c r="AN55" s="543"/>
      <c r="AO55" s="543"/>
      <c r="AP55" s="543"/>
    </row>
    <row r="56" spans="1:42" ht="14.1" customHeight="1">
      <c r="A56" s="61"/>
      <c r="B56" s="463"/>
      <c r="C56" s="10"/>
      <c r="D56" s="6"/>
      <c r="E56" s="94"/>
      <c r="F56" s="549">
        <v>1</v>
      </c>
      <c r="G56" s="61" t="s">
        <v>636</v>
      </c>
      <c r="Q56" s="572"/>
      <c r="R56" s="541"/>
      <c r="S56" s="6"/>
      <c r="Z56" s="94"/>
      <c r="AA56" s="95"/>
      <c r="AB56" s="94"/>
      <c r="AC56" s="94"/>
      <c r="AJ56" s="94"/>
      <c r="AK56" s="94"/>
      <c r="AL56" s="94"/>
      <c r="AM56" s="94"/>
      <c r="AN56" s="94"/>
      <c r="AO56" s="94"/>
      <c r="AP56" s="94"/>
    </row>
    <row r="57" spans="1:42" ht="14.1" customHeight="1">
      <c r="A57" s="61"/>
      <c r="B57" s="463"/>
      <c r="C57" s="10"/>
      <c r="D57" s="6"/>
      <c r="E57" s="94"/>
      <c r="F57" s="549">
        <v>2</v>
      </c>
      <c r="G57" s="61" t="s">
        <v>637</v>
      </c>
      <c r="Q57" s="572"/>
      <c r="R57" s="541"/>
      <c r="S57" s="6"/>
      <c r="Z57" s="94"/>
      <c r="AA57" s="95"/>
      <c r="AB57" s="94"/>
      <c r="AC57" s="94"/>
      <c r="AJ57" s="94"/>
      <c r="AK57" s="94"/>
      <c r="AL57" s="94"/>
      <c r="AM57" s="94"/>
      <c r="AN57" s="94"/>
      <c r="AO57" s="94"/>
      <c r="AP57" s="94"/>
    </row>
    <row r="58" spans="1:42" ht="14.1" customHeight="1">
      <c r="A58" s="61"/>
      <c r="B58" s="463"/>
      <c r="C58" s="10"/>
      <c r="D58" s="6"/>
      <c r="E58" s="94"/>
      <c r="F58" s="549">
        <v>3</v>
      </c>
      <c r="G58" s="61" t="s">
        <v>638</v>
      </c>
      <c r="Q58" s="572"/>
      <c r="R58" s="541"/>
      <c r="S58" s="6"/>
      <c r="Z58" s="94"/>
      <c r="AA58" s="95"/>
      <c r="AB58" s="94"/>
      <c r="AC58" s="94"/>
      <c r="AJ58" s="94"/>
      <c r="AK58" s="94"/>
      <c r="AL58" s="94"/>
      <c r="AM58" s="94"/>
      <c r="AN58" s="94"/>
      <c r="AO58" s="94"/>
      <c r="AP58" s="94"/>
    </row>
    <row r="59" spans="1:42" ht="14.1" customHeight="1">
      <c r="A59" s="61"/>
      <c r="B59" s="463"/>
      <c r="C59" s="10"/>
      <c r="D59" s="6"/>
      <c r="E59" s="94"/>
      <c r="F59" s="549">
        <v>4</v>
      </c>
      <c r="G59" s="511" t="s">
        <v>639</v>
      </c>
      <c r="Q59" s="572"/>
      <c r="R59" s="541"/>
      <c r="S59" s="6"/>
      <c r="Z59" s="94"/>
      <c r="AA59" s="95"/>
      <c r="AB59" s="94"/>
      <c r="AC59" s="94"/>
      <c r="AJ59" s="94"/>
      <c r="AK59" s="94"/>
      <c r="AL59" s="94"/>
      <c r="AM59" s="94"/>
      <c r="AN59" s="94"/>
      <c r="AO59" s="94"/>
      <c r="AP59" s="94"/>
    </row>
    <row r="60" spans="1:42" ht="14.1" customHeight="1">
      <c r="A60" s="61"/>
      <c r="B60" s="463"/>
      <c r="C60" s="10"/>
      <c r="D60" s="6"/>
      <c r="E60" s="94"/>
      <c r="F60" s="549">
        <v>98</v>
      </c>
      <c r="G60" s="61" t="s">
        <v>437</v>
      </c>
      <c r="Q60" s="572"/>
      <c r="R60" s="541"/>
      <c r="S60" s="6"/>
      <c r="Z60" s="94"/>
      <c r="AA60" s="95"/>
      <c r="AB60" s="94"/>
      <c r="AC60" s="94"/>
      <c r="AJ60" s="94"/>
      <c r="AK60" s="94"/>
      <c r="AL60" s="94"/>
      <c r="AM60" s="94"/>
      <c r="AN60" s="94"/>
      <c r="AO60" s="94"/>
      <c r="AP60" s="94"/>
    </row>
    <row r="61" spans="1:42" ht="14.1" customHeight="1">
      <c r="A61" s="61"/>
      <c r="B61" s="463"/>
      <c r="C61" s="10"/>
      <c r="D61" s="6"/>
      <c r="E61" s="94"/>
      <c r="F61" s="549">
        <v>99</v>
      </c>
      <c r="G61" s="61" t="s">
        <v>265</v>
      </c>
      <c r="Q61" s="572"/>
      <c r="R61" s="541"/>
      <c r="S61" s="6"/>
      <c r="Z61" s="94"/>
      <c r="AA61" s="95"/>
      <c r="AB61" s="94"/>
      <c r="AC61" s="94"/>
      <c r="AJ61" s="94"/>
      <c r="AK61" s="94"/>
      <c r="AL61" s="94"/>
      <c r="AM61" s="94"/>
      <c r="AN61" s="94"/>
      <c r="AO61" s="94"/>
      <c r="AP61" s="94"/>
    </row>
    <row r="62" spans="1:42" ht="14.1" customHeight="1">
      <c r="B62" s="463"/>
      <c r="C62" s="85"/>
      <c r="D62" s="549" t="s">
        <v>127</v>
      </c>
      <c r="E62" s="61" t="s">
        <v>644</v>
      </c>
      <c r="F62" s="572"/>
      <c r="X62" s="80"/>
      <c r="Z62" s="94"/>
      <c r="AA62" s="96"/>
      <c r="AC62" s="94"/>
      <c r="AD62" s="94"/>
      <c r="AE62" s="94"/>
      <c r="AF62" s="94"/>
      <c r="AG62" s="97"/>
      <c r="AH62" s="97"/>
      <c r="AI62" s="97"/>
      <c r="AJ62" s="94"/>
      <c r="AK62" s="94"/>
      <c r="AL62" s="543"/>
      <c r="AM62" s="543"/>
      <c r="AN62" s="543"/>
      <c r="AO62" s="543"/>
      <c r="AP62" s="543"/>
    </row>
    <row r="63" spans="1:42" ht="14.1" customHeight="1">
      <c r="A63" s="61"/>
      <c r="B63" s="463"/>
      <c r="C63" s="10"/>
      <c r="D63" s="6"/>
      <c r="E63" s="94"/>
      <c r="F63" s="549">
        <v>1</v>
      </c>
      <c r="G63" s="61" t="s">
        <v>636</v>
      </c>
      <c r="Q63" s="572"/>
      <c r="R63" s="541"/>
      <c r="S63" s="6"/>
      <c r="Z63" s="94"/>
      <c r="AA63" s="95"/>
      <c r="AB63" s="94"/>
      <c r="AC63" s="94"/>
      <c r="AJ63" s="94"/>
      <c r="AK63" s="94"/>
      <c r="AL63" s="94"/>
      <c r="AM63" s="94"/>
      <c r="AN63" s="94"/>
      <c r="AO63" s="94"/>
      <c r="AP63" s="94"/>
    </row>
    <row r="64" spans="1:42" ht="14.1" customHeight="1">
      <c r="A64" s="61"/>
      <c r="B64" s="463"/>
      <c r="C64" s="10"/>
      <c r="D64" s="6"/>
      <c r="E64" s="94"/>
      <c r="F64" s="549">
        <v>2</v>
      </c>
      <c r="G64" s="61" t="s">
        <v>637</v>
      </c>
      <c r="Q64" s="572"/>
      <c r="R64" s="541"/>
      <c r="S64" s="6"/>
      <c r="Z64" s="94"/>
      <c r="AA64" s="95"/>
      <c r="AB64" s="94"/>
      <c r="AC64" s="94"/>
      <c r="AJ64" s="94"/>
      <c r="AK64" s="94"/>
      <c r="AL64" s="94"/>
      <c r="AM64" s="94"/>
      <c r="AN64" s="94"/>
      <c r="AO64" s="94"/>
      <c r="AP64" s="94"/>
    </row>
    <row r="65" spans="1:42" ht="14.1" customHeight="1">
      <c r="A65" s="61"/>
      <c r="B65" s="463"/>
      <c r="C65" s="10"/>
      <c r="D65" s="6"/>
      <c r="E65" s="94"/>
      <c r="F65" s="549">
        <v>3</v>
      </c>
      <c r="G65" s="61" t="s">
        <v>638</v>
      </c>
      <c r="Q65" s="572"/>
      <c r="R65" s="541"/>
      <c r="S65" s="6"/>
      <c r="Z65" s="94"/>
      <c r="AA65" s="95"/>
      <c r="AB65" s="94"/>
      <c r="AC65" s="94"/>
      <c r="AJ65" s="94"/>
      <c r="AK65" s="94"/>
      <c r="AL65" s="94"/>
      <c r="AM65" s="94"/>
      <c r="AN65" s="94"/>
      <c r="AO65" s="94"/>
      <c r="AP65" s="94"/>
    </row>
    <row r="66" spans="1:42" ht="14.1" customHeight="1">
      <c r="A66" s="61"/>
      <c r="B66" s="463"/>
      <c r="C66" s="10"/>
      <c r="D66" s="6"/>
      <c r="E66" s="94"/>
      <c r="F66" s="549">
        <v>4</v>
      </c>
      <c r="G66" s="511" t="s">
        <v>639</v>
      </c>
      <c r="Q66" s="572"/>
      <c r="R66" s="541"/>
      <c r="S66" s="6"/>
      <c r="Z66" s="94"/>
      <c r="AA66" s="95"/>
      <c r="AB66" s="94"/>
      <c r="AC66" s="94"/>
      <c r="AJ66" s="94"/>
      <c r="AK66" s="94"/>
      <c r="AL66" s="94"/>
      <c r="AM66" s="94"/>
      <c r="AN66" s="94"/>
      <c r="AO66" s="94"/>
      <c r="AP66" s="94"/>
    </row>
    <row r="67" spans="1:42" ht="14.1" customHeight="1">
      <c r="A67" s="61"/>
      <c r="B67" s="463"/>
      <c r="C67" s="10"/>
      <c r="D67" s="6"/>
      <c r="E67" s="94"/>
      <c r="F67" s="549">
        <v>98</v>
      </c>
      <c r="G67" s="61" t="s">
        <v>437</v>
      </c>
      <c r="Q67" s="572"/>
      <c r="R67" s="541"/>
      <c r="S67" s="6"/>
      <c r="Z67" s="94"/>
      <c r="AA67" s="95"/>
      <c r="AB67" s="94"/>
      <c r="AC67" s="94"/>
      <c r="AJ67" s="94"/>
      <c r="AK67" s="94"/>
      <c r="AL67" s="94"/>
      <c r="AM67" s="94"/>
      <c r="AN67" s="94"/>
      <c r="AO67" s="94"/>
      <c r="AP67" s="94"/>
    </row>
    <row r="68" spans="1:42" ht="14.1" customHeight="1">
      <c r="A68" s="61"/>
      <c r="B68" s="463"/>
      <c r="C68" s="10"/>
      <c r="D68" s="6"/>
      <c r="E68" s="94"/>
      <c r="F68" s="549">
        <v>99</v>
      </c>
      <c r="G68" s="61" t="s">
        <v>265</v>
      </c>
      <c r="Q68" s="572"/>
      <c r="R68" s="541"/>
      <c r="S68" s="6"/>
      <c r="Z68" s="94"/>
      <c r="AA68" s="95"/>
      <c r="AB68" s="94"/>
      <c r="AC68" s="94"/>
      <c r="AJ68" s="94"/>
      <c r="AK68" s="94"/>
      <c r="AL68" s="94"/>
      <c r="AM68" s="94"/>
      <c r="AN68" s="94"/>
      <c r="AO68" s="94"/>
      <c r="AP68" s="94"/>
    </row>
    <row r="69" spans="1:42" ht="14.1" customHeight="1">
      <c r="B69" s="463"/>
      <c r="C69" s="10"/>
      <c r="D69" s="549" t="s">
        <v>129</v>
      </c>
      <c r="E69" s="61" t="s">
        <v>645</v>
      </c>
      <c r="F69" s="572"/>
      <c r="G69" s="572"/>
      <c r="H69" s="572"/>
      <c r="I69" s="572"/>
      <c r="K69" s="572"/>
      <c r="L69" s="98"/>
      <c r="M69" s="98"/>
      <c r="N69" s="98"/>
      <c r="O69" s="572"/>
      <c r="P69" s="572"/>
      <c r="Q69" s="572"/>
      <c r="R69" s="558"/>
      <c r="S69" s="6"/>
      <c r="Z69" s="94"/>
      <c r="AA69" s="94"/>
      <c r="AB69" s="95"/>
      <c r="AC69" s="94"/>
      <c r="AD69" s="94"/>
      <c r="AE69" s="94"/>
      <c r="AH69" s="94"/>
      <c r="AI69" s="94"/>
      <c r="AJ69" s="94"/>
      <c r="AK69" s="94"/>
      <c r="AL69" s="94"/>
      <c r="AM69" s="94"/>
      <c r="AN69" s="94"/>
      <c r="AO69" s="94"/>
      <c r="AP69" s="94"/>
    </row>
    <row r="70" spans="1:42" ht="14.1" customHeight="1">
      <c r="B70" s="463"/>
      <c r="C70" s="10"/>
      <c r="E70" s="6"/>
      <c r="F70" s="549">
        <v>1</v>
      </c>
      <c r="G70" s="61" t="s">
        <v>636</v>
      </c>
      <c r="I70" s="572"/>
      <c r="O70" s="572"/>
      <c r="P70" s="572"/>
      <c r="R70" s="541"/>
      <c r="S70" s="541"/>
      <c r="T70" s="541"/>
      <c r="U70" s="541"/>
      <c r="V70" s="541"/>
      <c r="Z70" s="94"/>
      <c r="AA70" s="94"/>
      <c r="AB70" s="94"/>
      <c r="AC70" s="94"/>
      <c r="AD70" s="94"/>
      <c r="AE70" s="94"/>
      <c r="AH70" s="94"/>
      <c r="AI70" s="94"/>
      <c r="AJ70" s="94"/>
      <c r="AK70" s="94"/>
      <c r="AL70" s="543"/>
      <c r="AM70" s="95"/>
      <c r="AN70" s="94"/>
      <c r="AO70" s="94"/>
      <c r="AP70" s="94"/>
    </row>
    <row r="71" spans="1:42" ht="14.1" customHeight="1">
      <c r="B71" s="463"/>
      <c r="C71" s="10"/>
      <c r="E71" s="6"/>
      <c r="F71" s="549">
        <v>2</v>
      </c>
      <c r="G71" s="61" t="s">
        <v>637</v>
      </c>
      <c r="I71" s="572"/>
      <c r="O71" s="572"/>
      <c r="P71" s="572"/>
      <c r="Q71" s="572"/>
      <c r="R71" s="80"/>
      <c r="S71" s="80"/>
      <c r="T71" s="80"/>
      <c r="U71" s="80"/>
      <c r="V71" s="80"/>
      <c r="X71" s="541"/>
      <c r="Z71" s="94"/>
      <c r="AA71" s="31"/>
      <c r="AB71" s="94"/>
      <c r="AC71" s="94"/>
      <c r="AD71" s="94"/>
      <c r="AE71" s="94"/>
      <c r="AH71" s="94"/>
      <c r="AI71" s="94"/>
      <c r="AJ71" s="94"/>
      <c r="AK71" s="94"/>
      <c r="AL71" s="543"/>
      <c r="AM71" s="543"/>
      <c r="AN71" s="543"/>
      <c r="AO71" s="543"/>
      <c r="AP71" s="543"/>
    </row>
    <row r="72" spans="1:42" ht="14.1" customHeight="1">
      <c r="B72" s="463"/>
      <c r="C72" s="85"/>
      <c r="E72" s="6"/>
      <c r="F72" s="549">
        <v>3</v>
      </c>
      <c r="G72" s="61" t="s">
        <v>638</v>
      </c>
      <c r="X72" s="80"/>
      <c r="Z72" s="94"/>
      <c r="AA72" s="94"/>
      <c r="AB72" s="94"/>
      <c r="AC72" s="94"/>
      <c r="AD72" s="94"/>
      <c r="AE72" s="94"/>
      <c r="AH72" s="97"/>
      <c r="AI72" s="97"/>
      <c r="AJ72" s="94"/>
      <c r="AK72" s="94"/>
      <c r="AL72" s="543"/>
      <c r="AM72" s="543"/>
      <c r="AN72" s="543"/>
      <c r="AO72" s="543"/>
      <c r="AP72" s="543"/>
    </row>
    <row r="73" spans="1:42" ht="14.1" customHeight="1">
      <c r="B73" s="463"/>
      <c r="C73" s="10"/>
      <c r="D73" s="6"/>
      <c r="E73" s="572"/>
      <c r="F73" s="549">
        <v>4</v>
      </c>
      <c r="G73" s="511" t="s">
        <v>639</v>
      </c>
      <c r="I73" s="572"/>
      <c r="K73" s="572"/>
      <c r="L73" s="98"/>
      <c r="M73" s="98"/>
      <c r="N73" s="98"/>
      <c r="O73" s="572"/>
      <c r="P73" s="572"/>
      <c r="Q73" s="572"/>
      <c r="R73" s="80"/>
      <c r="S73" s="6"/>
      <c r="Z73" s="94"/>
      <c r="AA73" s="94"/>
      <c r="AB73" s="94"/>
      <c r="AC73" s="94"/>
      <c r="AD73" s="94"/>
      <c r="AE73" s="94"/>
      <c r="AH73" s="94"/>
      <c r="AI73" s="94"/>
      <c r="AJ73" s="94"/>
      <c r="AK73" s="94"/>
      <c r="AL73" s="94"/>
      <c r="AM73" s="94"/>
      <c r="AN73" s="94"/>
      <c r="AO73" s="94"/>
      <c r="AP73" s="94"/>
    </row>
    <row r="74" spans="1:42" ht="14.1" customHeight="1">
      <c r="B74" s="463"/>
      <c r="C74" s="10"/>
      <c r="E74" s="6"/>
      <c r="F74" s="549">
        <v>98</v>
      </c>
      <c r="G74" s="61" t="s">
        <v>437</v>
      </c>
      <c r="I74" s="572"/>
      <c r="O74" s="572"/>
      <c r="P74" s="572"/>
      <c r="R74" s="541"/>
      <c r="S74" s="541"/>
      <c r="T74" s="541"/>
      <c r="U74" s="541"/>
      <c r="V74" s="541"/>
      <c r="AA74" s="94"/>
      <c r="AB74" s="94"/>
      <c r="AC74" s="572"/>
      <c r="AD74" s="572"/>
      <c r="AJ74" s="572"/>
      <c r="AK74" s="572"/>
      <c r="AL74" s="80"/>
      <c r="AM74" s="6"/>
    </row>
    <row r="75" spans="1:42" ht="14.1" customHeight="1">
      <c r="B75" s="463"/>
      <c r="C75" s="10"/>
      <c r="E75" s="6"/>
      <c r="F75" s="549">
        <v>99</v>
      </c>
      <c r="G75" s="61" t="s">
        <v>265</v>
      </c>
      <c r="I75" s="572"/>
      <c r="O75" s="572"/>
      <c r="P75" s="572"/>
      <c r="Q75" s="572"/>
      <c r="R75" s="80"/>
      <c r="S75" s="80"/>
      <c r="T75" s="80"/>
      <c r="U75" s="80"/>
      <c r="V75" s="80"/>
      <c r="AA75" s="94"/>
    </row>
    <row r="76" spans="1:42" ht="14.1" customHeight="1">
      <c r="B76" s="469"/>
      <c r="C76" s="85"/>
      <c r="E76" s="6"/>
      <c r="F76" s="572"/>
    </row>
    <row r="77" spans="1:42" ht="14.1" customHeight="1">
      <c r="B77" s="463"/>
      <c r="C77" s="5">
        <f>C29+0.01</f>
        <v>10.049999999999999</v>
      </c>
      <c r="D77" s="61" t="s">
        <v>646</v>
      </c>
      <c r="E77" s="94"/>
      <c r="F77" s="94"/>
      <c r="G77" s="94"/>
      <c r="H77" s="94"/>
      <c r="I77" s="94"/>
      <c r="J77" s="572"/>
      <c r="K77" s="572"/>
      <c r="L77" s="572"/>
      <c r="M77" s="572"/>
      <c r="N77" s="572"/>
      <c r="O77" s="94"/>
      <c r="P77" s="572"/>
      <c r="Q77" s="572"/>
      <c r="S77" s="80"/>
      <c r="T77" s="80"/>
      <c r="U77" s="80"/>
      <c r="V77" s="80"/>
      <c r="W77" s="80"/>
    </row>
    <row r="78" spans="1:42" ht="14.1" customHeight="1">
      <c r="B78" s="463"/>
      <c r="C78" s="10"/>
      <c r="D78" s="94"/>
      <c r="E78" s="549">
        <v>1</v>
      </c>
      <c r="F78" s="61" t="s">
        <v>647</v>
      </c>
      <c r="G78" s="94"/>
      <c r="H78" s="94"/>
      <c r="I78" s="94"/>
      <c r="J78" s="572"/>
      <c r="K78" s="572"/>
      <c r="L78" s="572"/>
      <c r="M78" s="572"/>
      <c r="N78" s="572"/>
      <c r="O78" s="94"/>
      <c r="P78" s="572"/>
      <c r="S78" s="541"/>
      <c r="T78" s="541"/>
      <c r="U78" s="541"/>
      <c r="V78" s="541"/>
      <c r="W78" s="541"/>
    </row>
    <row r="79" spans="1:42" ht="14.1" customHeight="1">
      <c r="B79" s="463"/>
      <c r="C79" s="10"/>
      <c r="D79" s="94"/>
      <c r="E79" s="549">
        <v>2</v>
      </c>
      <c r="F79" s="61" t="s">
        <v>648</v>
      </c>
      <c r="G79" s="94"/>
      <c r="H79" s="94"/>
      <c r="I79" s="94"/>
      <c r="J79" s="572"/>
      <c r="K79" s="572"/>
      <c r="L79" s="572"/>
      <c r="M79" s="572"/>
      <c r="N79" s="572"/>
      <c r="O79" s="94"/>
      <c r="P79" s="572"/>
      <c r="S79" s="80"/>
      <c r="T79" s="80"/>
      <c r="U79" s="80"/>
      <c r="V79" s="80"/>
      <c r="W79" s="80"/>
    </row>
    <row r="80" spans="1:42" ht="14.1" customHeight="1">
      <c r="B80" s="463"/>
      <c r="C80" s="10"/>
      <c r="D80" s="94"/>
      <c r="E80" s="549">
        <v>3</v>
      </c>
      <c r="F80" s="61" t="s">
        <v>649</v>
      </c>
      <c r="G80" s="94"/>
      <c r="H80" s="94"/>
      <c r="I80" s="94"/>
      <c r="J80" s="572"/>
      <c r="K80" s="572"/>
      <c r="L80" s="572"/>
      <c r="M80" s="572"/>
      <c r="N80" s="572"/>
      <c r="O80" s="94"/>
      <c r="P80" s="572"/>
      <c r="Q80" s="572"/>
      <c r="R80" s="572"/>
      <c r="S80" s="558"/>
      <c r="T80" s="558"/>
      <c r="U80" s="558"/>
      <c r="V80" s="558"/>
      <c r="W80" s="80"/>
    </row>
    <row r="81" spans="1:42" ht="14.1" customHeight="1">
      <c r="B81" s="463"/>
      <c r="C81" s="10"/>
      <c r="D81" s="94"/>
      <c r="E81" s="549">
        <v>98</v>
      </c>
      <c r="F81" s="61" t="s">
        <v>437</v>
      </c>
      <c r="G81" s="94"/>
      <c r="H81" s="94"/>
      <c r="I81" s="94"/>
      <c r="J81" s="572"/>
      <c r="K81" s="572"/>
      <c r="L81" s="572"/>
      <c r="M81" s="572"/>
      <c r="N81" s="572"/>
      <c r="O81" s="94"/>
      <c r="P81" s="572"/>
      <c r="Q81" s="572"/>
      <c r="R81" s="572"/>
      <c r="S81" s="558"/>
      <c r="T81" s="558"/>
      <c r="U81" s="558"/>
      <c r="V81" s="558"/>
      <c r="W81" s="80"/>
      <c r="Z81" s="94"/>
      <c r="AB81" s="6"/>
      <c r="AC81" s="572"/>
    </row>
    <row r="82" spans="1:42" ht="14.1" customHeight="1">
      <c r="B82" s="514"/>
      <c r="C82" s="10"/>
      <c r="D82" s="572"/>
      <c r="E82" s="549">
        <v>99</v>
      </c>
      <c r="F82" s="61" t="s">
        <v>265</v>
      </c>
      <c r="G82" s="572"/>
      <c r="H82" s="572"/>
      <c r="I82" s="572"/>
      <c r="J82" s="572"/>
      <c r="K82" s="572"/>
      <c r="L82" s="572"/>
      <c r="M82" s="572"/>
      <c r="N82" s="572"/>
      <c r="O82" s="94"/>
      <c r="P82" s="572"/>
      <c r="Q82" s="572"/>
      <c r="R82" s="572"/>
      <c r="S82" s="558"/>
      <c r="T82" s="558"/>
      <c r="U82" s="558"/>
      <c r="V82" s="558"/>
      <c r="W82" s="80"/>
      <c r="Z82" s="94"/>
      <c r="AB82" s="6"/>
      <c r="AC82" s="572"/>
    </row>
    <row r="83" spans="1:42" s="101" customFormat="1" ht="14.1" customHeight="1">
      <c r="A83" s="72"/>
      <c r="B83" s="463"/>
      <c r="C83" s="429">
        <f>C77+0.01</f>
        <v>10.059999999999999</v>
      </c>
      <c r="D83" s="61" t="s">
        <v>650</v>
      </c>
      <c r="K83" s="102"/>
      <c r="L83" s="102"/>
      <c r="M83" s="102"/>
      <c r="N83" s="102"/>
      <c r="O83" s="103"/>
      <c r="P83" s="102"/>
      <c r="Q83" s="102"/>
      <c r="R83" s="102"/>
      <c r="S83" s="104"/>
      <c r="T83" s="104"/>
      <c r="U83" s="104"/>
      <c r="V83" s="104"/>
      <c r="X83" s="104"/>
    </row>
    <row r="84" spans="1:42" s="101" customFormat="1" ht="14.1" customHeight="1">
      <c r="A84" s="72"/>
      <c r="B84" s="513"/>
      <c r="C84" s="10"/>
      <c r="D84" s="572"/>
      <c r="E84" s="6">
        <v>1</v>
      </c>
      <c r="F84" s="572" t="s">
        <v>647</v>
      </c>
      <c r="G84" s="61"/>
      <c r="H84" s="572"/>
      <c r="I84" s="572"/>
      <c r="K84" s="102"/>
      <c r="L84" s="102"/>
      <c r="M84" s="102"/>
      <c r="N84" s="102"/>
      <c r="O84" s="103"/>
      <c r="P84" s="102"/>
      <c r="Q84" s="102"/>
      <c r="R84" s="102"/>
      <c r="S84" s="105"/>
      <c r="T84" s="105"/>
      <c r="U84" s="105"/>
      <c r="V84" s="105"/>
      <c r="X84" s="105"/>
    </row>
    <row r="85" spans="1:42" s="101" customFormat="1" ht="14.1" customHeight="1">
      <c r="A85" s="72"/>
      <c r="B85" s="513"/>
      <c r="C85" s="10"/>
      <c r="D85" s="572"/>
      <c r="E85" s="549">
        <v>2</v>
      </c>
      <c r="F85" s="572" t="s">
        <v>648</v>
      </c>
      <c r="G85" s="61"/>
      <c r="H85" s="572"/>
      <c r="I85" s="572"/>
      <c r="K85" s="102"/>
      <c r="L85" s="102"/>
      <c r="M85" s="102"/>
      <c r="N85" s="102"/>
      <c r="O85" s="103"/>
      <c r="P85" s="102"/>
      <c r="Q85" s="102"/>
      <c r="R85" s="102"/>
      <c r="S85" s="106"/>
      <c r="T85" s="106"/>
      <c r="U85" s="106"/>
      <c r="V85" s="106"/>
      <c r="X85" s="104"/>
    </row>
    <row r="86" spans="1:42" s="101" customFormat="1" ht="14.1" customHeight="1">
      <c r="A86" s="72"/>
      <c r="B86" s="515"/>
      <c r="C86" s="107"/>
      <c r="D86" s="102"/>
      <c r="E86" s="6">
        <v>3</v>
      </c>
      <c r="F86" s="572" t="s">
        <v>649</v>
      </c>
      <c r="G86" s="61"/>
      <c r="K86" s="102"/>
      <c r="L86" s="102"/>
      <c r="M86" s="102"/>
      <c r="N86" s="102"/>
      <c r="O86" s="103"/>
      <c r="P86" s="102"/>
      <c r="Q86" s="102"/>
      <c r="R86" s="102"/>
      <c r="S86" s="106"/>
      <c r="T86" s="106"/>
      <c r="U86" s="106"/>
      <c r="V86" s="106"/>
      <c r="X86" s="104"/>
    </row>
    <row r="87" spans="1:42" s="101" customFormat="1" ht="14.1" customHeight="1">
      <c r="A87" s="72"/>
      <c r="B87" s="515"/>
      <c r="C87" s="107"/>
      <c r="D87" s="102"/>
      <c r="E87" s="549">
        <v>98</v>
      </c>
      <c r="F87" s="61" t="s">
        <v>437</v>
      </c>
      <c r="G87" s="61"/>
      <c r="K87" s="102"/>
      <c r="L87" s="102"/>
      <c r="M87" s="102"/>
      <c r="N87" s="102"/>
      <c r="O87" s="103"/>
      <c r="P87" s="102"/>
      <c r="Q87" s="102"/>
      <c r="R87" s="102"/>
      <c r="S87" s="106"/>
      <c r="T87" s="106"/>
      <c r="U87" s="106"/>
      <c r="V87" s="106"/>
      <c r="X87" s="104"/>
    </row>
    <row r="88" spans="1:42" s="101" customFormat="1" ht="14.1" customHeight="1">
      <c r="A88" s="72"/>
      <c r="B88" s="515"/>
      <c r="C88" s="107"/>
      <c r="D88" s="102"/>
      <c r="E88" s="549">
        <v>99</v>
      </c>
      <c r="F88" s="61" t="s">
        <v>265</v>
      </c>
      <c r="G88" s="61"/>
      <c r="K88" s="102"/>
      <c r="L88" s="102"/>
      <c r="M88" s="102"/>
      <c r="N88" s="102"/>
      <c r="O88" s="103"/>
      <c r="P88" s="102"/>
      <c r="Q88" s="102"/>
      <c r="R88" s="102"/>
      <c r="S88" s="106"/>
      <c r="T88" s="106"/>
      <c r="U88" s="106"/>
      <c r="V88" s="106"/>
      <c r="X88" s="104"/>
    </row>
    <row r="89" spans="1:42" s="101" customFormat="1" ht="14.1" customHeight="1">
      <c r="A89" s="72"/>
      <c r="B89" s="516"/>
      <c r="C89" s="108"/>
      <c r="D89" s="109" t="s">
        <v>651</v>
      </c>
      <c r="E89" s="110"/>
      <c r="F89" s="110"/>
      <c r="G89" s="110"/>
      <c r="H89" s="110"/>
      <c r="I89" s="110"/>
      <c r="J89" s="110"/>
      <c r="K89" s="110"/>
      <c r="L89" s="110"/>
      <c r="M89" s="568"/>
      <c r="N89" s="568"/>
      <c r="O89" s="568"/>
      <c r="P89" s="568"/>
      <c r="Q89" s="568"/>
      <c r="R89" s="568"/>
      <c r="S89" s="568"/>
      <c r="T89" s="568"/>
      <c r="U89" s="106"/>
      <c r="V89" s="105"/>
      <c r="W89" s="105"/>
      <c r="X89" s="105"/>
    </row>
    <row r="90" spans="1:42" ht="14.1" customHeight="1">
      <c r="C90" s="61"/>
      <c r="D90" s="111" t="s">
        <v>652</v>
      </c>
      <c r="E90" s="572"/>
      <c r="K90" s="572"/>
      <c r="L90" s="572"/>
      <c r="M90" s="572"/>
      <c r="Q90" s="572"/>
      <c r="S90" s="558"/>
      <c r="T90" s="558"/>
      <c r="U90" s="80"/>
      <c r="V90" s="80"/>
      <c r="W90" s="558"/>
      <c r="Z90" s="101"/>
      <c r="AA90" s="101"/>
      <c r="AB90" s="101"/>
      <c r="AC90" s="101"/>
      <c r="AD90" s="101"/>
      <c r="AE90" s="101"/>
      <c r="AF90" s="101"/>
      <c r="AG90" s="101"/>
      <c r="AH90" s="101"/>
    </row>
    <row r="91" spans="1:42" ht="14.1" customHeight="1">
      <c r="C91" s="10">
        <f>C83+0.01</f>
        <v>10.069999999999999</v>
      </c>
      <c r="D91" s="572" t="s">
        <v>653</v>
      </c>
      <c r="E91" s="572"/>
      <c r="K91" s="572"/>
      <c r="L91" s="572"/>
      <c r="M91" s="572"/>
      <c r="Q91" s="572"/>
      <c r="S91" s="558"/>
      <c r="T91" s="558"/>
      <c r="U91" s="80"/>
      <c r="V91" s="80"/>
      <c r="W91" s="558"/>
      <c r="Z91" s="101"/>
      <c r="AA91" s="101"/>
      <c r="AB91" s="101"/>
      <c r="AC91" s="101"/>
      <c r="AD91" s="101"/>
      <c r="AE91" s="101"/>
      <c r="AF91" s="101"/>
      <c r="AG91" s="101"/>
      <c r="AH91" s="101"/>
    </row>
    <row r="92" spans="1:42" ht="14.1" customHeight="1">
      <c r="C92" s="10"/>
      <c r="D92" s="572"/>
      <c r="E92" s="6">
        <v>1</v>
      </c>
      <c r="F92" s="572" t="s">
        <v>35</v>
      </c>
      <c r="K92" s="572"/>
      <c r="L92" s="572"/>
      <c r="M92" s="572"/>
      <c r="N92" s="572"/>
      <c r="O92" s="572"/>
      <c r="S92" s="541"/>
      <c r="T92" s="541"/>
      <c r="U92" s="541"/>
      <c r="V92" s="541"/>
      <c r="W92" s="541"/>
      <c r="Z92" s="101"/>
      <c r="AA92" s="101"/>
      <c r="AB92" s="101"/>
      <c r="AC92" s="101"/>
      <c r="AD92" s="101"/>
      <c r="AE92" s="101"/>
      <c r="AF92" s="101"/>
      <c r="AG92" s="101"/>
      <c r="AH92" s="101"/>
    </row>
    <row r="93" spans="1:42" ht="14.1" customHeight="1">
      <c r="C93" s="10"/>
      <c r="D93" s="572"/>
      <c r="E93" s="549">
        <v>2</v>
      </c>
      <c r="F93" s="61" t="s">
        <v>36</v>
      </c>
      <c r="K93" s="572"/>
      <c r="L93" s="572"/>
      <c r="M93" s="572"/>
      <c r="N93" s="572"/>
      <c r="O93" s="572"/>
      <c r="P93" s="572"/>
      <c r="Q93" s="572"/>
      <c r="R93" s="572"/>
      <c r="S93" s="80"/>
      <c r="T93" s="80"/>
      <c r="U93" s="80"/>
      <c r="V93" s="80"/>
      <c r="W93" s="80"/>
    </row>
    <row r="94" spans="1:42" ht="14.1" customHeight="1">
      <c r="B94" s="463"/>
      <c r="C94" s="10"/>
      <c r="E94" s="6">
        <v>98</v>
      </c>
      <c r="F94" s="61" t="s">
        <v>437</v>
      </c>
      <c r="G94" s="103"/>
      <c r="H94" s="572"/>
      <c r="I94" s="572"/>
      <c r="J94" s="572"/>
      <c r="K94" s="572"/>
      <c r="L94" s="572"/>
      <c r="N94" s="572"/>
      <c r="O94" s="572"/>
      <c r="P94" s="572"/>
      <c r="Q94" s="572"/>
      <c r="R94" s="572"/>
      <c r="S94" s="558"/>
      <c r="T94" s="558"/>
      <c r="U94" s="558"/>
      <c r="V94" s="558"/>
      <c r="W94" s="558"/>
    </row>
    <row r="95" spans="1:42" ht="14.1" customHeight="1">
      <c r="A95" s="61"/>
      <c r="B95" s="463"/>
      <c r="C95" s="10"/>
      <c r="D95" s="6"/>
      <c r="E95" s="549">
        <v>99</v>
      </c>
      <c r="F95" s="61" t="s">
        <v>265</v>
      </c>
      <c r="Q95" s="572"/>
      <c r="R95" s="541"/>
      <c r="S95" s="6"/>
      <c r="Z95" s="94"/>
      <c r="AA95" s="95"/>
      <c r="AB95" s="94"/>
      <c r="AC95" s="94"/>
      <c r="AJ95" s="94"/>
      <c r="AK95" s="94"/>
      <c r="AL95" s="94"/>
      <c r="AM95" s="94"/>
      <c r="AN95" s="94"/>
      <c r="AO95" s="94"/>
      <c r="AP95" s="94"/>
    </row>
    <row r="96" spans="1:42" ht="14.1" customHeight="1">
      <c r="C96" s="10"/>
      <c r="E96" s="6"/>
      <c r="F96" s="572"/>
      <c r="G96" s="103"/>
      <c r="H96" s="572"/>
      <c r="I96" s="572"/>
      <c r="J96" s="572"/>
      <c r="K96" s="572"/>
      <c r="L96" s="572"/>
      <c r="N96" s="572"/>
      <c r="O96" s="572"/>
      <c r="P96" s="572"/>
      <c r="Q96" s="572"/>
      <c r="R96" s="572"/>
      <c r="S96" s="558"/>
      <c r="T96" s="558"/>
      <c r="U96" s="558"/>
      <c r="V96" s="558"/>
      <c r="W96" s="558"/>
    </row>
    <row r="97" spans="1:26" s="101" customFormat="1" ht="14.1" customHeight="1">
      <c r="A97" s="72"/>
      <c r="B97" s="516"/>
      <c r="C97" s="108"/>
      <c r="D97" s="109" t="s">
        <v>654</v>
      </c>
      <c r="E97" s="110"/>
      <c r="F97" s="110"/>
      <c r="G97" s="110"/>
      <c r="H97" s="110"/>
      <c r="I97" s="110"/>
      <c r="J97" s="110"/>
      <c r="K97" s="110"/>
      <c r="L97" s="110"/>
      <c r="M97" s="568"/>
      <c r="N97" s="568"/>
      <c r="O97" s="568"/>
      <c r="P97" s="568"/>
      <c r="Q97" s="568"/>
      <c r="R97" s="568"/>
      <c r="S97" s="568"/>
      <c r="T97" s="568"/>
      <c r="U97" s="106"/>
      <c r="V97" s="105"/>
      <c r="W97" s="105"/>
      <c r="X97" s="105"/>
    </row>
    <row r="98" spans="1:26" s="101" customFormat="1" ht="14.1" customHeight="1">
      <c r="A98" s="72"/>
      <c r="B98" s="463"/>
      <c r="D98" s="721" t="s">
        <v>655</v>
      </c>
      <c r="E98" s="721"/>
      <c r="F98" s="721"/>
      <c r="G98" s="721"/>
      <c r="H98" s="721"/>
      <c r="I98" s="721"/>
      <c r="J98" s="721"/>
      <c r="K98" s="721"/>
      <c r="L98" s="721"/>
      <c r="M98" s="721"/>
      <c r="N98" s="721"/>
      <c r="O98" s="721"/>
      <c r="P98" s="721"/>
      <c r="Q98" s="721"/>
      <c r="R98" s="721"/>
      <c r="S98" s="721"/>
      <c r="T98" s="721"/>
      <c r="U98" s="104"/>
      <c r="V98" s="104"/>
      <c r="X98" s="106"/>
    </row>
    <row r="99" spans="1:26" s="101" customFormat="1" ht="14.1" customHeight="1">
      <c r="A99" s="72"/>
      <c r="B99" s="516"/>
      <c r="C99" s="108"/>
      <c r="D99" s="721"/>
      <c r="E99" s="721"/>
      <c r="F99" s="721"/>
      <c r="G99" s="721"/>
      <c r="H99" s="721"/>
      <c r="I99" s="721"/>
      <c r="J99" s="721"/>
      <c r="K99" s="721"/>
      <c r="L99" s="721"/>
      <c r="M99" s="721"/>
      <c r="N99" s="721"/>
      <c r="O99" s="721"/>
      <c r="P99" s="721"/>
      <c r="Q99" s="721"/>
      <c r="R99" s="721"/>
      <c r="S99" s="721"/>
      <c r="T99" s="721"/>
      <c r="U99" s="106"/>
      <c r="V99" s="105"/>
      <c r="W99" s="105"/>
      <c r="X99" s="105"/>
    </row>
    <row r="100" spans="1:26" s="101" customFormat="1" ht="14.1" customHeight="1">
      <c r="A100" s="72"/>
      <c r="B100" s="516"/>
      <c r="C100" s="108"/>
      <c r="D100" s="112" t="s">
        <v>60</v>
      </c>
      <c r="E100" s="568"/>
      <c r="F100" s="568"/>
      <c r="G100" s="568"/>
      <c r="H100" s="568"/>
      <c r="I100" s="568"/>
      <c r="J100" s="568"/>
      <c r="K100" s="568"/>
      <c r="L100" s="568"/>
      <c r="M100" s="568"/>
      <c r="N100" s="568"/>
      <c r="O100" s="568"/>
      <c r="P100" s="568"/>
      <c r="Q100" s="568"/>
      <c r="R100" s="568"/>
      <c r="S100" s="568"/>
      <c r="T100" s="568"/>
      <c r="U100" s="106"/>
      <c r="V100" s="105"/>
      <c r="W100" s="105"/>
      <c r="X100" s="105"/>
    </row>
    <row r="101" spans="1:26" s="101" customFormat="1" ht="14.1" customHeight="1">
      <c r="A101" s="72"/>
      <c r="B101" s="463"/>
      <c r="C101" s="100">
        <f>C91+0.01</f>
        <v>10.079999999999998</v>
      </c>
      <c r="D101" s="721" t="s">
        <v>656</v>
      </c>
      <c r="E101" s="721"/>
      <c r="F101" s="721"/>
      <c r="G101" s="721"/>
      <c r="H101" s="721"/>
      <c r="I101" s="721"/>
      <c r="J101" s="721"/>
      <c r="K101" s="721"/>
      <c r="L101" s="721"/>
      <c r="M101" s="721"/>
      <c r="N101" s="721"/>
      <c r="O101" s="721"/>
      <c r="P101" s="721"/>
      <c r="Q101" s="721"/>
      <c r="R101" s="721"/>
      <c r="S101" s="721"/>
      <c r="T101" s="721"/>
      <c r="U101" s="104"/>
      <c r="V101" s="104"/>
      <c r="X101" s="106"/>
    </row>
    <row r="102" spans="1:26" s="101" customFormat="1" ht="14.1" customHeight="1">
      <c r="A102" s="72"/>
      <c r="B102" s="516"/>
      <c r="C102" s="108"/>
      <c r="D102" s="113"/>
      <c r="E102" s="114">
        <v>1</v>
      </c>
      <c r="F102" s="102" t="s">
        <v>657</v>
      </c>
      <c r="H102" s="102"/>
      <c r="I102" s="115"/>
      <c r="J102" s="115"/>
      <c r="K102" s="115"/>
      <c r="L102" s="115"/>
      <c r="M102" s="115"/>
      <c r="N102" s="115"/>
      <c r="O102" s="115"/>
      <c r="P102" s="115"/>
      <c r="Q102" s="115"/>
      <c r="R102" s="115"/>
      <c r="S102" s="115"/>
      <c r="T102" s="115"/>
      <c r="U102" s="115"/>
      <c r="V102" s="115"/>
      <c r="W102" s="115"/>
      <c r="X102" s="115"/>
      <c r="Y102" s="115"/>
    </row>
    <row r="103" spans="1:26" s="101" customFormat="1" ht="14.1" customHeight="1">
      <c r="A103" s="72"/>
      <c r="B103" s="516"/>
      <c r="C103" s="108"/>
      <c r="D103" s="116"/>
      <c r="E103" s="114">
        <v>2</v>
      </c>
      <c r="F103" s="102" t="s">
        <v>658</v>
      </c>
      <c r="H103" s="102"/>
      <c r="I103" s="115"/>
      <c r="J103" s="722"/>
      <c r="K103" s="722"/>
      <c r="L103" s="722"/>
      <c r="M103" s="722"/>
      <c r="N103" s="722"/>
      <c r="O103" s="722"/>
      <c r="P103" s="722"/>
      <c r="Q103" s="722"/>
      <c r="R103" s="722"/>
      <c r="S103" s="722"/>
      <c r="T103" s="722"/>
      <c r="U103" s="722"/>
      <c r="V103" s="722"/>
      <c r="W103" s="722"/>
      <c r="X103" s="722"/>
      <c r="Y103" s="722"/>
      <c r="Z103" s="722"/>
    </row>
    <row r="104" spans="1:26" s="101" customFormat="1" ht="14.1" customHeight="1">
      <c r="A104" s="72"/>
      <c r="B104" s="516"/>
      <c r="C104" s="108"/>
      <c r="D104" s="116"/>
      <c r="E104" s="114">
        <v>3</v>
      </c>
      <c r="F104" s="102" t="s">
        <v>659</v>
      </c>
      <c r="H104" s="102"/>
      <c r="I104" s="115"/>
      <c r="J104" s="722"/>
      <c r="K104" s="722"/>
      <c r="L104" s="722"/>
      <c r="M104" s="722"/>
      <c r="N104" s="722"/>
      <c r="O104" s="722"/>
      <c r="P104" s="722"/>
      <c r="Q104" s="722"/>
      <c r="R104" s="722"/>
      <c r="S104" s="722"/>
      <c r="T104" s="722"/>
      <c r="U104" s="722"/>
      <c r="V104" s="722"/>
      <c r="W104" s="722"/>
      <c r="X104" s="722"/>
      <c r="Y104" s="722"/>
      <c r="Z104" s="722"/>
    </row>
    <row r="105" spans="1:26" s="101" customFormat="1" ht="14.1" customHeight="1">
      <c r="A105" s="72"/>
      <c r="B105" s="463"/>
      <c r="C105" s="108"/>
      <c r="D105" s="116"/>
      <c r="E105" s="549">
        <v>98</v>
      </c>
      <c r="F105" s="61" t="s">
        <v>437</v>
      </c>
      <c r="G105" s="103"/>
      <c r="H105" s="102"/>
      <c r="I105" s="569"/>
      <c r="J105" s="722"/>
      <c r="K105" s="722"/>
      <c r="L105" s="722"/>
      <c r="M105" s="722"/>
      <c r="N105" s="722"/>
      <c r="O105" s="722"/>
      <c r="P105" s="722"/>
      <c r="Q105" s="722"/>
      <c r="R105" s="722"/>
      <c r="S105" s="722"/>
      <c r="T105" s="722"/>
      <c r="U105" s="722"/>
      <c r="V105" s="722"/>
      <c r="W105" s="722"/>
      <c r="X105" s="722"/>
      <c r="Y105" s="722"/>
      <c r="Z105" s="722"/>
    </row>
    <row r="106" spans="1:26" s="101" customFormat="1" ht="14.1" customHeight="1">
      <c r="A106" s="72"/>
      <c r="B106" s="516"/>
      <c r="C106" s="108"/>
      <c r="D106" s="116"/>
      <c r="E106" s="549">
        <v>99</v>
      </c>
      <c r="F106" s="61" t="s">
        <v>265</v>
      </c>
      <c r="G106" s="114"/>
      <c r="H106" s="102"/>
      <c r="I106" s="102"/>
      <c r="J106" s="722"/>
      <c r="K106" s="722"/>
      <c r="L106" s="722"/>
      <c r="M106" s="722"/>
      <c r="N106" s="722"/>
      <c r="O106" s="722"/>
      <c r="P106" s="722"/>
      <c r="Q106" s="722"/>
      <c r="R106" s="722"/>
      <c r="S106" s="722"/>
      <c r="T106" s="722"/>
      <c r="U106" s="722"/>
      <c r="V106" s="722"/>
      <c r="W106" s="722"/>
      <c r="X106" s="722"/>
      <c r="Y106" s="722"/>
      <c r="Z106" s="722"/>
    </row>
    <row r="107" spans="1:26" ht="14.1" customHeight="1">
      <c r="B107" s="517"/>
      <c r="C107" s="10">
        <f>C101+0.01</f>
        <v>10.089999999999998</v>
      </c>
      <c r="D107" s="600" t="s">
        <v>660</v>
      </c>
      <c r="E107" s="600"/>
      <c r="F107" s="600"/>
      <c r="G107" s="600"/>
      <c r="H107" s="600"/>
      <c r="I107" s="600"/>
      <c r="J107" s="600"/>
      <c r="K107" s="600"/>
      <c r="L107" s="600"/>
      <c r="M107" s="600"/>
      <c r="N107" s="600"/>
      <c r="O107" s="600"/>
      <c r="P107" s="600"/>
      <c r="Q107" s="600"/>
      <c r="R107" s="600"/>
      <c r="S107" s="600"/>
      <c r="T107" s="600"/>
      <c r="U107" s="80"/>
      <c r="V107" s="80"/>
      <c r="W107" s="558"/>
    </row>
    <row r="108" spans="1:26" ht="14.1" customHeight="1">
      <c r="B108" s="517"/>
      <c r="C108" s="10"/>
      <c r="E108" s="6">
        <v>1</v>
      </c>
      <c r="F108" s="572" t="s">
        <v>661</v>
      </c>
      <c r="G108" s="572"/>
      <c r="I108" s="723"/>
      <c r="J108" s="723"/>
      <c r="K108" s="723"/>
      <c r="L108" s="723"/>
      <c r="M108" s="723"/>
      <c r="N108" s="723"/>
      <c r="O108" s="723"/>
      <c r="P108" s="723"/>
      <c r="Q108" s="723"/>
      <c r="R108" s="723"/>
      <c r="S108" s="723"/>
      <c r="T108" s="723"/>
      <c r="U108" s="541"/>
      <c r="V108" s="541"/>
      <c r="W108" s="541"/>
    </row>
    <row r="109" spans="1:26" ht="14.1" customHeight="1">
      <c r="B109" s="517"/>
      <c r="C109" s="10"/>
      <c r="E109" s="6">
        <v>2</v>
      </c>
      <c r="F109" s="572" t="s">
        <v>662</v>
      </c>
      <c r="I109" s="723"/>
      <c r="J109" s="723"/>
      <c r="K109" s="723"/>
      <c r="L109" s="723"/>
      <c r="M109" s="723"/>
      <c r="N109" s="723"/>
      <c r="O109" s="723"/>
      <c r="P109" s="723"/>
      <c r="Q109" s="723"/>
      <c r="R109" s="723"/>
      <c r="S109" s="723"/>
      <c r="T109" s="723"/>
      <c r="U109" s="80"/>
      <c r="V109" s="80"/>
      <c r="W109" s="80"/>
    </row>
    <row r="110" spans="1:26" ht="14.1" customHeight="1">
      <c r="B110" s="463"/>
      <c r="C110" s="10"/>
      <c r="E110" s="549">
        <v>3</v>
      </c>
      <c r="F110" s="61" t="s">
        <v>663</v>
      </c>
      <c r="G110" s="572"/>
      <c r="I110" s="723"/>
      <c r="J110" s="723"/>
      <c r="K110" s="723"/>
      <c r="L110" s="723"/>
      <c r="M110" s="723"/>
      <c r="N110" s="723"/>
      <c r="O110" s="723"/>
      <c r="P110" s="723"/>
      <c r="Q110" s="723"/>
      <c r="R110" s="723"/>
      <c r="S110" s="723"/>
      <c r="T110" s="723"/>
      <c r="U110" s="80"/>
      <c r="V110" s="80"/>
      <c r="W110" s="80"/>
    </row>
    <row r="111" spans="1:26" ht="14.1" customHeight="1">
      <c r="B111" s="463"/>
      <c r="C111" s="85"/>
      <c r="D111" s="572"/>
      <c r="E111" s="6">
        <v>98</v>
      </c>
      <c r="F111" s="61" t="s">
        <v>437</v>
      </c>
      <c r="G111" s="94"/>
      <c r="I111" s="572"/>
      <c r="J111" s="572"/>
      <c r="K111" s="572"/>
      <c r="L111" s="572"/>
      <c r="M111" s="572"/>
      <c r="N111" s="572"/>
      <c r="O111" s="572"/>
      <c r="P111" s="572"/>
      <c r="Q111" s="572"/>
      <c r="R111" s="572"/>
      <c r="S111" s="80"/>
      <c r="T111" s="80"/>
      <c r="U111" s="80"/>
      <c r="V111" s="80"/>
      <c r="W111" s="80"/>
    </row>
    <row r="112" spans="1:26" ht="14.1" customHeight="1">
      <c r="C112" s="85"/>
      <c r="D112" s="572"/>
      <c r="E112" s="549">
        <v>99</v>
      </c>
      <c r="F112" s="61" t="s">
        <v>265</v>
      </c>
      <c r="G112" s="572"/>
      <c r="H112" s="572"/>
      <c r="I112" s="572"/>
      <c r="J112" s="572"/>
      <c r="K112" s="572"/>
      <c r="L112" s="572"/>
      <c r="M112" s="572"/>
      <c r="N112" s="572"/>
      <c r="O112" s="572"/>
      <c r="P112" s="572"/>
      <c r="Q112" s="572"/>
      <c r="R112" s="572"/>
      <c r="S112" s="80"/>
      <c r="T112" s="80"/>
      <c r="U112" s="80"/>
      <c r="V112" s="80"/>
      <c r="W112" s="80"/>
    </row>
    <row r="113" spans="2:23" ht="14.1" customHeight="1">
      <c r="C113" s="10">
        <f>C107+0.01</f>
        <v>10.099999999999998</v>
      </c>
      <c r="D113" s="600" t="s">
        <v>664</v>
      </c>
      <c r="E113" s="600"/>
      <c r="F113" s="600"/>
      <c r="G113" s="600"/>
      <c r="H113" s="600"/>
      <c r="I113" s="600"/>
      <c r="J113" s="600"/>
      <c r="K113" s="600"/>
      <c r="L113" s="600"/>
      <c r="M113" s="600"/>
      <c r="N113" s="600"/>
      <c r="O113" s="600"/>
      <c r="P113" s="600"/>
      <c r="Q113" s="600"/>
      <c r="R113" s="600"/>
      <c r="S113" s="600"/>
      <c r="T113" s="600"/>
      <c r="U113" s="600"/>
      <c r="V113" s="80"/>
      <c r="W113" s="558"/>
    </row>
    <row r="114" spans="2:23" ht="14.1" customHeight="1">
      <c r="C114" s="10"/>
      <c r="E114" s="6">
        <v>1</v>
      </c>
      <c r="F114" s="572" t="s">
        <v>665</v>
      </c>
      <c r="H114" s="572"/>
      <c r="I114" s="115"/>
      <c r="J114" s="115"/>
      <c r="K114" s="115"/>
      <c r="L114" s="115"/>
      <c r="M114" s="115"/>
      <c r="N114" s="115"/>
      <c r="O114" s="115"/>
      <c r="P114" s="115"/>
      <c r="Q114" s="115"/>
      <c r="R114" s="115"/>
      <c r="S114" s="115"/>
      <c r="T114" s="115"/>
      <c r="U114" s="541"/>
      <c r="V114" s="541"/>
      <c r="W114" s="541"/>
    </row>
    <row r="115" spans="2:23" ht="14.1" customHeight="1">
      <c r="B115" s="463"/>
      <c r="C115" s="10"/>
      <c r="E115" s="549">
        <v>2</v>
      </c>
      <c r="F115" s="61" t="s">
        <v>666</v>
      </c>
      <c r="H115" s="572"/>
      <c r="I115" s="115"/>
      <c r="J115" s="115"/>
      <c r="K115" s="115"/>
      <c r="L115" s="115"/>
      <c r="M115" s="115"/>
      <c r="N115" s="115"/>
      <c r="O115" s="115"/>
      <c r="P115" s="115"/>
      <c r="Q115" s="115"/>
      <c r="R115" s="115"/>
      <c r="S115" s="115"/>
      <c r="T115" s="115"/>
      <c r="U115" s="558"/>
      <c r="V115" s="558"/>
      <c r="W115" s="558"/>
    </row>
    <row r="116" spans="2:23" ht="14.1" customHeight="1">
      <c r="C116" s="10"/>
      <c r="E116" s="6">
        <v>3</v>
      </c>
      <c r="F116" s="61" t="s">
        <v>667</v>
      </c>
      <c r="H116" s="572"/>
      <c r="I116" s="115"/>
      <c r="J116" s="118"/>
      <c r="K116" s="103"/>
      <c r="L116" s="115"/>
      <c r="M116" s="115"/>
      <c r="N116" s="115"/>
      <c r="O116" s="115"/>
      <c r="P116" s="115"/>
      <c r="Q116" s="115"/>
      <c r="R116" s="115"/>
      <c r="S116" s="115"/>
      <c r="T116" s="115"/>
      <c r="U116" s="558"/>
      <c r="V116" s="558"/>
      <c r="W116" s="80"/>
    </row>
    <row r="117" spans="2:23" ht="14.1" customHeight="1">
      <c r="B117" s="463"/>
      <c r="C117" s="10"/>
      <c r="E117" s="6">
        <v>98</v>
      </c>
      <c r="F117" s="61" t="s">
        <v>437</v>
      </c>
      <c r="H117" s="572"/>
      <c r="I117" s="569"/>
      <c r="J117" s="118"/>
      <c r="K117" s="119"/>
      <c r="L117" s="569"/>
      <c r="M117" s="569"/>
      <c r="N117" s="569"/>
      <c r="O117" s="569"/>
      <c r="P117" s="569"/>
      <c r="Q117" s="569"/>
      <c r="R117" s="569"/>
      <c r="S117" s="569"/>
      <c r="T117" s="569"/>
      <c r="U117" s="558"/>
      <c r="V117" s="558"/>
      <c r="W117" s="80"/>
    </row>
    <row r="118" spans="2:23" ht="14.1" customHeight="1">
      <c r="C118" s="10"/>
      <c r="E118" s="549">
        <v>99</v>
      </c>
      <c r="F118" s="61" t="s">
        <v>265</v>
      </c>
      <c r="H118" s="572"/>
      <c r="I118" s="569"/>
      <c r="J118" s="118"/>
      <c r="K118" s="119"/>
      <c r="L118" s="569"/>
      <c r="M118" s="569"/>
      <c r="N118" s="569"/>
      <c r="O118" s="569"/>
      <c r="P118" s="569"/>
      <c r="Q118" s="569"/>
      <c r="R118" s="569"/>
      <c r="S118" s="569"/>
      <c r="T118" s="569"/>
      <c r="U118" s="558"/>
      <c r="V118" s="558"/>
      <c r="W118" s="80"/>
    </row>
    <row r="119" spans="2:23" ht="14.1" customHeight="1">
      <c r="C119" s="10"/>
      <c r="D119" s="109" t="s">
        <v>668</v>
      </c>
      <c r="E119" s="120"/>
      <c r="F119" s="120"/>
      <c r="G119" s="120"/>
      <c r="H119" s="120"/>
      <c r="I119" s="120"/>
      <c r="J119" s="120"/>
      <c r="K119" s="120"/>
      <c r="L119" s="120"/>
      <c r="M119" s="558"/>
      <c r="N119" s="558"/>
      <c r="O119" s="558"/>
      <c r="P119" s="558"/>
      <c r="Q119" s="558"/>
      <c r="R119" s="558"/>
      <c r="S119" s="558"/>
      <c r="T119" s="558"/>
      <c r="U119" s="80"/>
      <c r="V119" s="80"/>
      <c r="W119" s="558"/>
    </row>
    <row r="120" spans="2:23" ht="14.1" customHeight="1">
      <c r="C120" s="10"/>
      <c r="D120" s="112" t="s">
        <v>60</v>
      </c>
      <c r="E120" s="558"/>
      <c r="F120" s="558"/>
      <c r="G120" s="558"/>
      <c r="H120" s="558"/>
      <c r="I120" s="558"/>
      <c r="J120" s="558"/>
      <c r="K120" s="558"/>
      <c r="L120" s="558"/>
      <c r="M120" s="558"/>
      <c r="N120" s="558"/>
      <c r="O120" s="558"/>
      <c r="P120" s="558"/>
      <c r="Q120" s="558"/>
      <c r="R120" s="558"/>
      <c r="S120" s="558"/>
      <c r="T120" s="558"/>
      <c r="U120" s="80"/>
      <c r="V120" s="80"/>
      <c r="W120" s="558"/>
    </row>
    <row r="121" spans="2:23" ht="14.1" customHeight="1">
      <c r="B121" s="463"/>
      <c r="C121" s="10">
        <f>C113+0.01</f>
        <v>10.109999999999998</v>
      </c>
      <c r="D121" s="719" t="s">
        <v>669</v>
      </c>
      <c r="E121" s="719"/>
      <c r="F121" s="719"/>
      <c r="G121" s="719"/>
      <c r="H121" s="719"/>
      <c r="I121" s="719"/>
      <c r="J121" s="719"/>
      <c r="K121" s="719"/>
      <c r="L121" s="719"/>
      <c r="M121" s="719"/>
      <c r="N121" s="719"/>
      <c r="O121" s="719"/>
      <c r="P121" s="719"/>
      <c r="Q121" s="719"/>
      <c r="R121" s="719"/>
      <c r="S121" s="719"/>
      <c r="T121" s="719"/>
      <c r="U121" s="719"/>
      <c r="V121" s="719"/>
      <c r="W121" s="80"/>
    </row>
    <row r="122" spans="2:23" ht="14.1" customHeight="1">
      <c r="C122" s="10"/>
      <c r="E122" s="6">
        <v>1</v>
      </c>
      <c r="F122" s="61" t="s">
        <v>670</v>
      </c>
      <c r="H122" s="572"/>
      <c r="I122" s="572"/>
      <c r="J122" s="572"/>
      <c r="P122" s="572"/>
      <c r="Q122" s="572"/>
      <c r="S122" s="541"/>
      <c r="T122" s="541"/>
      <c r="U122" s="541"/>
      <c r="V122" s="541"/>
      <c r="W122" s="541"/>
    </row>
    <row r="123" spans="2:23" ht="14.1" customHeight="1">
      <c r="C123" s="10"/>
      <c r="E123" s="6">
        <v>2</v>
      </c>
      <c r="F123" s="61" t="s">
        <v>671</v>
      </c>
      <c r="H123" s="572"/>
      <c r="I123" s="572"/>
      <c r="J123" s="572"/>
      <c r="P123" s="572"/>
      <c r="Q123" s="572"/>
      <c r="R123" s="572"/>
      <c r="S123" s="80"/>
      <c r="T123" s="80"/>
      <c r="U123" s="80"/>
      <c r="V123" s="80"/>
      <c r="W123" s="80"/>
    </row>
    <row r="124" spans="2:23" ht="14.1" customHeight="1">
      <c r="C124" s="10"/>
      <c r="E124" s="6">
        <v>3</v>
      </c>
      <c r="F124" s="61" t="s">
        <v>659</v>
      </c>
      <c r="H124" s="572"/>
      <c r="I124" s="572"/>
      <c r="J124" s="572"/>
      <c r="P124" s="572"/>
      <c r="Q124" s="572"/>
      <c r="R124" s="572"/>
      <c r="S124" s="558"/>
      <c r="T124" s="558"/>
      <c r="U124" s="558"/>
      <c r="V124" s="558"/>
      <c r="W124" s="80"/>
    </row>
    <row r="125" spans="2:23" ht="14.1" customHeight="1">
      <c r="B125" s="463"/>
      <c r="C125" s="85"/>
      <c r="E125" s="549">
        <v>98</v>
      </c>
      <c r="F125" s="61" t="s">
        <v>437</v>
      </c>
    </row>
    <row r="126" spans="2:23" ht="14.1" customHeight="1">
      <c r="C126" s="85"/>
      <c r="E126" s="549">
        <v>99</v>
      </c>
      <c r="F126" s="61" t="s">
        <v>265</v>
      </c>
    </row>
    <row r="127" spans="2:23" ht="14.1" customHeight="1">
      <c r="C127" s="85"/>
      <c r="D127" s="600"/>
      <c r="E127" s="600"/>
      <c r="F127" s="600"/>
      <c r="G127" s="600"/>
      <c r="H127" s="600"/>
      <c r="I127" s="600"/>
      <c r="J127" s="600"/>
      <c r="K127" s="600"/>
      <c r="L127" s="600"/>
      <c r="M127" s="600"/>
      <c r="N127" s="600"/>
      <c r="O127" s="600"/>
      <c r="P127" s="600"/>
      <c r="Q127" s="600"/>
      <c r="R127" s="600"/>
      <c r="S127" s="600"/>
      <c r="T127" s="600"/>
      <c r="U127" s="600"/>
      <c r="V127" s="600"/>
    </row>
    <row r="128" spans="2:23" ht="14.1" customHeight="1">
      <c r="C128" s="85"/>
    </row>
    <row r="129" spans="3:3" ht="14.1" customHeight="1">
      <c r="C129" s="85"/>
    </row>
    <row r="130" spans="3:3" ht="14.1" customHeight="1">
      <c r="C130" s="85"/>
    </row>
    <row r="131" spans="3:3" ht="14.1" customHeight="1">
      <c r="C131" s="85"/>
    </row>
    <row r="132" spans="3:3" ht="14.1" customHeight="1">
      <c r="C132" s="85"/>
    </row>
    <row r="133" spans="3:3" ht="14.1" customHeight="1">
      <c r="C133" s="85"/>
    </row>
    <row r="134" spans="3:3" ht="14.1" customHeight="1">
      <c r="C134" s="85"/>
    </row>
    <row r="135" spans="3:3" ht="14.1" customHeight="1">
      <c r="C135" s="85"/>
    </row>
    <row r="136" spans="3:3" ht="14.1" customHeight="1">
      <c r="C136" s="85"/>
    </row>
    <row r="137" spans="3:3" ht="14.1" customHeight="1">
      <c r="C137" s="85"/>
    </row>
    <row r="138" spans="3:3" ht="14.1" customHeight="1">
      <c r="C138" s="85"/>
    </row>
    <row r="139" spans="3:3" ht="14.1" customHeight="1">
      <c r="C139" s="85"/>
    </row>
    <row r="140" spans="3:3" ht="14.1" customHeight="1">
      <c r="C140" s="85"/>
    </row>
    <row r="141" spans="3:3" ht="14.1" customHeight="1">
      <c r="C141" s="85"/>
    </row>
  </sheetData>
  <mergeCells count="14">
    <mergeCell ref="D127:V127"/>
    <mergeCell ref="D4:U4"/>
    <mergeCell ref="D19:T21"/>
    <mergeCell ref="D24:U24"/>
    <mergeCell ref="D98:T99"/>
    <mergeCell ref="D101:T101"/>
    <mergeCell ref="J103:Z104"/>
    <mergeCell ref="J105:Z106"/>
    <mergeCell ref="D107:T107"/>
    <mergeCell ref="I108:T110"/>
    <mergeCell ref="D113:U113"/>
    <mergeCell ref="D121:V121"/>
    <mergeCell ref="D29:S30"/>
    <mergeCell ref="I26:R27"/>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R324"/>
  <sheetViews>
    <sheetView showGridLines="0" topLeftCell="A59" zoomScaleNormal="100" zoomScaleSheetLayoutView="110" workbookViewId="0">
      <selection activeCell="A73" sqref="A73"/>
    </sheetView>
  </sheetViews>
  <sheetFormatPr defaultColWidth="4.28515625" defaultRowHeight="14.1" customHeight="1"/>
  <cols>
    <col min="1" max="1" width="20.42578125" style="463" customWidth="1"/>
    <col min="2" max="2" width="6.42578125" style="159" bestFit="1" customWidth="1"/>
    <col min="3" max="13" width="4.7109375" style="240" customWidth="1"/>
    <col min="14" max="15" width="4.7109375" style="233" customWidth="1"/>
    <col min="16" max="19" width="4.7109375" style="240" customWidth="1"/>
    <col min="20" max="29" width="4.7109375" style="61" customWidth="1"/>
    <col min="30" max="16384" width="4.28515625" style="61"/>
  </cols>
  <sheetData>
    <row r="1" spans="1:19" ht="14.1" customHeight="1">
      <c r="C1" s="462" t="e">
        <f>"SECCIÓN "&amp;#REF!&amp;". DIGITAL"</f>
        <v>#REF!</v>
      </c>
      <c r="D1" s="572"/>
      <c r="E1" s="572"/>
      <c r="F1" s="572"/>
      <c r="G1" s="572"/>
      <c r="H1" s="572"/>
      <c r="I1" s="572"/>
      <c r="J1" s="572"/>
      <c r="K1" s="572"/>
      <c r="L1" s="572"/>
      <c r="M1" s="572"/>
      <c r="P1" s="572"/>
      <c r="Q1" s="572"/>
      <c r="R1" s="572"/>
      <c r="S1" s="572"/>
    </row>
    <row r="2" spans="1:19" ht="14.1" customHeight="1">
      <c r="C2" s="462"/>
      <c r="D2" s="572"/>
      <c r="E2" s="572"/>
      <c r="F2" s="572"/>
      <c r="G2" s="572"/>
      <c r="H2" s="572"/>
      <c r="I2" s="572"/>
      <c r="J2" s="572"/>
      <c r="K2" s="572"/>
      <c r="L2" s="572"/>
      <c r="M2" s="572"/>
      <c r="P2" s="572"/>
      <c r="Q2" s="572"/>
      <c r="R2" s="572"/>
      <c r="S2" s="572"/>
    </row>
    <row r="3" spans="1:19" ht="14.1" customHeight="1">
      <c r="C3" s="3" t="s">
        <v>672</v>
      </c>
      <c r="D3" s="572"/>
      <c r="E3" s="572"/>
      <c r="F3" s="572"/>
      <c r="G3" s="572"/>
      <c r="H3" s="572"/>
      <c r="I3" s="572"/>
      <c r="J3" s="572"/>
      <c r="K3" s="572"/>
      <c r="L3" s="572"/>
      <c r="M3" s="572"/>
      <c r="P3" s="572"/>
      <c r="Q3" s="572"/>
      <c r="R3" s="572"/>
      <c r="S3" s="572"/>
    </row>
    <row r="4" spans="1:19" ht="14.1" customHeight="1">
      <c r="C4" s="726" t="s">
        <v>673</v>
      </c>
      <c r="D4" s="726"/>
      <c r="E4" s="726"/>
      <c r="F4" s="726"/>
      <c r="G4" s="726"/>
      <c r="H4" s="726"/>
      <c r="I4" s="726"/>
      <c r="J4" s="726"/>
      <c r="K4" s="726"/>
      <c r="L4" s="726"/>
      <c r="M4" s="726"/>
      <c r="N4" s="726"/>
      <c r="O4" s="726"/>
      <c r="P4" s="726"/>
      <c r="Q4" s="726"/>
      <c r="R4" s="726"/>
      <c r="S4" s="726"/>
    </row>
    <row r="5" spans="1:19" ht="14.1" customHeight="1">
      <c r="C5" s="726"/>
      <c r="D5" s="726"/>
      <c r="E5" s="726"/>
      <c r="F5" s="726"/>
      <c r="G5" s="726"/>
      <c r="H5" s="726"/>
      <c r="I5" s="726"/>
      <c r="J5" s="726"/>
      <c r="K5" s="726"/>
      <c r="L5" s="726"/>
      <c r="M5" s="726"/>
      <c r="N5" s="726"/>
      <c r="O5" s="726"/>
      <c r="P5" s="726"/>
      <c r="Q5" s="726"/>
      <c r="R5" s="726"/>
      <c r="S5" s="726"/>
    </row>
    <row r="6" spans="1:19" ht="14.1" customHeight="1">
      <c r="A6" s="481"/>
      <c r="C6" s="9"/>
      <c r="D6" s="572"/>
      <c r="E6" s="572"/>
      <c r="F6" s="572"/>
      <c r="G6" s="572"/>
      <c r="H6" s="572"/>
      <c r="I6" s="572"/>
      <c r="J6" s="572"/>
      <c r="K6" s="572"/>
      <c r="L6" s="572"/>
      <c r="M6" s="572"/>
      <c r="P6" s="572"/>
      <c r="Q6" s="572"/>
      <c r="R6" s="572"/>
      <c r="S6" s="572"/>
    </row>
    <row r="7" spans="1:19" s="149" customFormat="1" ht="14.1" customHeight="1">
      <c r="A7" s="481"/>
      <c r="B7" s="159">
        <v>11.01</v>
      </c>
      <c r="C7" s="149" t="s">
        <v>674</v>
      </c>
      <c r="D7" s="52"/>
      <c r="E7" s="52"/>
      <c r="F7" s="52"/>
      <c r="G7" s="52"/>
      <c r="H7" s="52"/>
      <c r="I7" s="52"/>
      <c r="J7" s="52"/>
      <c r="K7" s="52"/>
      <c r="L7" s="52"/>
      <c r="M7" s="52"/>
      <c r="N7" s="52"/>
      <c r="O7" s="52"/>
      <c r="P7" s="52"/>
      <c r="Q7" s="52"/>
      <c r="R7" s="52"/>
      <c r="S7" s="52"/>
    </row>
    <row r="8" spans="1:19" s="149" customFormat="1" ht="14.1" customHeight="1">
      <c r="A8" s="481"/>
      <c r="B8" s="159"/>
      <c r="C8" s="149" t="s">
        <v>675</v>
      </c>
      <c r="D8" s="52"/>
      <c r="E8" s="52"/>
      <c r="F8" s="52"/>
      <c r="G8" s="52"/>
      <c r="H8" s="52"/>
      <c r="I8" s="52"/>
      <c r="J8" s="52"/>
      <c r="K8" s="52"/>
      <c r="L8" s="52"/>
      <c r="M8" s="52"/>
      <c r="N8" s="52"/>
      <c r="O8" s="52"/>
      <c r="P8" s="52"/>
      <c r="Q8" s="52"/>
      <c r="R8" s="52"/>
      <c r="S8" s="52"/>
    </row>
    <row r="9" spans="1:19" s="149" customFormat="1" ht="14.1" customHeight="1">
      <c r="A9" s="481"/>
      <c r="B9" s="159"/>
      <c r="D9" s="235"/>
      <c r="E9" s="236"/>
      <c r="H9" s="237" t="s">
        <v>676</v>
      </c>
      <c r="I9" s="238"/>
      <c r="J9" s="238"/>
      <c r="K9" s="238"/>
      <c r="L9" s="52"/>
      <c r="M9" s="52"/>
      <c r="P9" s="52"/>
      <c r="Q9" s="52"/>
      <c r="R9" s="52"/>
      <c r="S9" s="52"/>
    </row>
    <row r="10" spans="1:19" s="149" customFormat="1" ht="14.1" customHeight="1">
      <c r="A10" s="481"/>
      <c r="B10" s="159"/>
      <c r="C10" s="52"/>
      <c r="D10" s="52"/>
      <c r="E10" s="52"/>
      <c r="F10" s="52"/>
      <c r="G10" s="52"/>
      <c r="H10" s="52"/>
      <c r="I10" s="52"/>
      <c r="J10" s="52"/>
      <c r="K10" s="52"/>
    </row>
    <row r="11" spans="1:19" s="149" customFormat="1" ht="14.1" customHeight="1">
      <c r="A11" s="519"/>
      <c r="B11" s="159">
        <f>B7+0.01</f>
        <v>11.02</v>
      </c>
      <c r="C11" s="149" t="s">
        <v>677</v>
      </c>
      <c r="D11" s="461"/>
      <c r="E11" s="461"/>
      <c r="F11" s="52"/>
    </row>
    <row r="12" spans="1:19" s="149" customFormat="1" ht="14.1" customHeight="1">
      <c r="A12" s="481"/>
      <c r="B12" s="159"/>
      <c r="D12" s="235"/>
      <c r="E12" s="236"/>
      <c r="H12" s="237" t="s">
        <v>676</v>
      </c>
      <c r="I12" s="238"/>
      <c r="J12" s="238"/>
      <c r="K12" s="238"/>
      <c r="L12" s="52"/>
      <c r="M12" s="52"/>
      <c r="P12" s="52"/>
      <c r="Q12" s="52"/>
      <c r="R12" s="52"/>
      <c r="S12" s="52"/>
    </row>
    <row r="13" spans="1:19" s="149" customFormat="1" ht="14.1" customHeight="1">
      <c r="A13" s="481"/>
      <c r="B13" s="159"/>
      <c r="H13" s="72"/>
      <c r="I13" s="168"/>
      <c r="O13" s="72"/>
      <c r="P13" s="168"/>
    </row>
    <row r="14" spans="1:19" s="149" customFormat="1" ht="14.1" customHeight="1">
      <c r="A14" s="481"/>
      <c r="B14" s="159">
        <f>B11+0.01</f>
        <v>11.03</v>
      </c>
      <c r="C14" s="149" t="s">
        <v>678</v>
      </c>
      <c r="D14" s="52"/>
      <c r="E14" s="52"/>
      <c r="F14" s="52"/>
      <c r="G14" s="52"/>
      <c r="H14" s="52"/>
      <c r="I14" s="52"/>
      <c r="J14" s="52"/>
      <c r="K14" s="52"/>
      <c r="L14" s="52"/>
      <c r="M14" s="52"/>
      <c r="N14" s="52"/>
      <c r="O14" s="52"/>
      <c r="P14" s="52"/>
      <c r="Q14" s="52"/>
      <c r="R14" s="52"/>
      <c r="S14" s="52"/>
    </row>
    <row r="15" spans="1:19" s="149" customFormat="1" ht="14.1" customHeight="1">
      <c r="A15" s="481"/>
      <c r="B15" s="159"/>
      <c r="D15" s="235"/>
      <c r="E15" s="236"/>
      <c r="F15" s="52"/>
      <c r="G15" s="52"/>
      <c r="H15" s="237" t="s">
        <v>676</v>
      </c>
      <c r="I15" s="238"/>
      <c r="J15" s="238"/>
      <c r="K15" s="238"/>
      <c r="R15" s="52"/>
      <c r="S15" s="52"/>
    </row>
    <row r="16" spans="1:19" s="149" customFormat="1" ht="14.1" customHeight="1">
      <c r="A16" s="481"/>
      <c r="B16" s="159"/>
      <c r="C16" s="52"/>
      <c r="D16" s="52"/>
      <c r="E16" s="52"/>
      <c r="F16" s="52"/>
      <c r="G16" s="52"/>
      <c r="H16" s="52"/>
      <c r="I16" s="52"/>
      <c r="J16" s="52"/>
      <c r="K16" s="52"/>
      <c r="L16" s="52"/>
      <c r="M16" s="52"/>
      <c r="N16" s="52"/>
      <c r="O16" s="52"/>
      <c r="P16" s="52"/>
      <c r="Q16" s="52"/>
      <c r="R16" s="52"/>
      <c r="S16" s="52"/>
    </row>
    <row r="17" spans="1:30" s="149" customFormat="1" ht="14.1" customHeight="1">
      <c r="A17" s="481"/>
      <c r="B17" s="159">
        <f>B14+0.01</f>
        <v>11.04</v>
      </c>
      <c r="C17" s="142" t="s">
        <v>679</v>
      </c>
      <c r="D17" s="142"/>
      <c r="E17" s="142"/>
      <c r="F17" s="142"/>
      <c r="G17" s="142"/>
      <c r="H17" s="142"/>
      <c r="I17" s="52"/>
      <c r="J17" s="52"/>
      <c r="K17" s="52"/>
      <c r="L17" s="52"/>
      <c r="M17" s="52"/>
      <c r="N17" s="52"/>
      <c r="O17" s="52"/>
      <c r="P17" s="52"/>
      <c r="Q17" s="52"/>
      <c r="R17" s="52"/>
      <c r="S17" s="52"/>
      <c r="T17" s="52"/>
    </row>
    <row r="18" spans="1:30" s="149" customFormat="1" ht="14.1" customHeight="1">
      <c r="A18" s="481"/>
      <c r="B18" s="159"/>
      <c r="C18" s="52"/>
      <c r="D18" s="235"/>
      <c r="E18" s="236"/>
      <c r="F18" s="52"/>
      <c r="G18" s="574" t="str">
        <f>"CATI: SI LA VARIABLE AUXILIAR TIPO_TELF=1, ES DECIR, EL TELEFONO AL QUE SE LLAMÓ ES CELULAR, LA SUMA DE "&amp;B14&amp;"+"&amp;B7&amp;" DEBE SER MAYOR O IGUAL A 1.
SI NO SE CUMPLE ESTA CONDICIÓN. VERIFICAR PREGUNTAS 11,01 Y 11,03"</f>
        <v>CATI: SI LA VARIABLE AUXILIAR TIPO_TELF=1, ES DECIR, EL TELEFONO AL QUE SE LLAMÓ ES CELULAR, LA SUMA DE 11.03+11.01 DEBE SER MAYOR O IGUAL A 1.
SI NO SE CUMPLE ESTA CONDICIÓN. VERIFICAR PREGUNTAS 11,01 Y 11,03</v>
      </c>
      <c r="H18" s="574"/>
      <c r="I18" s="574"/>
      <c r="J18" s="574"/>
      <c r="K18" s="574"/>
      <c r="L18" s="574"/>
      <c r="M18" s="574"/>
      <c r="N18" s="574"/>
      <c r="O18" s="574"/>
      <c r="P18" s="574"/>
      <c r="Q18" s="574"/>
      <c r="R18" s="574"/>
      <c r="S18" s="52"/>
      <c r="T18" s="52"/>
    </row>
    <row r="19" spans="1:30" s="149" customFormat="1" ht="14.1" customHeight="1">
      <c r="A19" s="481"/>
      <c r="C19" s="52"/>
      <c r="G19" s="574"/>
      <c r="H19" s="574"/>
      <c r="I19" s="574"/>
      <c r="J19" s="574"/>
      <c r="K19" s="574"/>
      <c r="L19" s="574"/>
      <c r="M19" s="574"/>
      <c r="N19" s="574"/>
      <c r="O19" s="574"/>
      <c r="P19" s="574"/>
      <c r="Q19" s="574"/>
      <c r="R19" s="574"/>
      <c r="S19" s="52"/>
      <c r="T19" s="52"/>
    </row>
    <row r="20" spans="1:30" s="149" customFormat="1" ht="14.1" customHeight="1">
      <c r="A20" s="481"/>
      <c r="B20" s="159"/>
      <c r="C20" s="52"/>
      <c r="D20" s="52"/>
      <c r="E20" s="52"/>
      <c r="F20" s="52"/>
      <c r="G20" s="574"/>
      <c r="H20" s="574"/>
      <c r="I20" s="574"/>
      <c r="J20" s="574"/>
      <c r="K20" s="574"/>
      <c r="L20" s="574"/>
      <c r="M20" s="574"/>
      <c r="N20" s="574"/>
      <c r="O20" s="574"/>
      <c r="P20" s="574"/>
      <c r="Q20" s="574"/>
      <c r="R20" s="574"/>
    </row>
    <row r="21" spans="1:30" s="149" customFormat="1" ht="14.1" customHeight="1">
      <c r="A21" s="481"/>
      <c r="B21" s="159">
        <f>B17+0.01</f>
        <v>11.049999999999999</v>
      </c>
      <c r="C21" s="156" t="s">
        <v>680</v>
      </c>
      <c r="D21" s="52"/>
      <c r="E21" s="52"/>
      <c r="F21" s="52"/>
      <c r="G21" s="52"/>
      <c r="H21" s="52"/>
      <c r="I21" s="52"/>
      <c r="J21" s="52"/>
      <c r="K21" s="52"/>
      <c r="L21" s="52"/>
      <c r="M21" s="52"/>
      <c r="N21" s="52"/>
      <c r="O21" s="52"/>
      <c r="P21" s="52"/>
      <c r="Q21" s="52"/>
      <c r="R21" s="52"/>
      <c r="S21" s="52"/>
    </row>
    <row r="22" spans="1:30" s="149" customFormat="1" ht="14.1" customHeight="1">
      <c r="A22" s="481"/>
      <c r="C22" s="153"/>
      <c r="D22" s="136">
        <v>1</v>
      </c>
      <c r="E22" s="52" t="s">
        <v>35</v>
      </c>
      <c r="F22" s="52"/>
      <c r="G22" s="52"/>
      <c r="H22" s="52"/>
      <c r="I22" s="52"/>
      <c r="J22" s="52"/>
      <c r="K22" s="52"/>
      <c r="L22" s="52"/>
      <c r="M22" s="52"/>
      <c r="N22" s="52"/>
      <c r="O22" s="52"/>
      <c r="P22" s="52"/>
      <c r="Q22" s="52"/>
      <c r="R22" s="52"/>
      <c r="S22" s="52"/>
    </row>
    <row r="23" spans="1:30" s="149" customFormat="1" ht="14.1" customHeight="1">
      <c r="A23" s="481"/>
      <c r="C23" s="153"/>
      <c r="D23" s="136">
        <v>2</v>
      </c>
      <c r="E23" s="52" t="s">
        <v>36</v>
      </c>
      <c r="F23" s="134" t="s">
        <v>37</v>
      </c>
      <c r="G23" s="466" t="s">
        <v>681</v>
      </c>
      <c r="H23" s="142"/>
      <c r="I23" s="142"/>
      <c r="J23" s="142"/>
      <c r="K23" s="142"/>
      <c r="L23" s="142"/>
      <c r="M23" s="142"/>
      <c r="N23" s="142"/>
      <c r="O23" s="142"/>
      <c r="P23" s="142"/>
      <c r="Q23" s="142"/>
      <c r="R23" s="52"/>
      <c r="S23" s="52"/>
    </row>
    <row r="24" spans="1:30" s="149" customFormat="1" ht="14.1" customHeight="1">
      <c r="A24" s="481"/>
      <c r="B24" s="159"/>
      <c r="C24" s="52"/>
      <c r="D24" s="559"/>
      <c r="E24" s="559"/>
      <c r="F24" s="559"/>
      <c r="G24" s="559"/>
      <c r="H24" s="559"/>
      <c r="I24" s="559"/>
      <c r="J24" s="559"/>
      <c r="K24" s="559"/>
      <c r="L24" s="559"/>
      <c r="M24" s="559"/>
      <c r="N24" s="559"/>
      <c r="O24" s="52"/>
      <c r="P24" s="52"/>
      <c r="Q24" s="52"/>
      <c r="R24" s="52"/>
      <c r="S24" s="52"/>
    </row>
    <row r="25" spans="1:30" s="149" customFormat="1" ht="14.1" customHeight="1">
      <c r="A25" s="481"/>
      <c r="B25" s="159">
        <f>B21+0.01</f>
        <v>11.059999999999999</v>
      </c>
      <c r="C25" s="149" t="s">
        <v>682</v>
      </c>
      <c r="D25" s="52"/>
      <c r="E25" s="52"/>
      <c r="F25" s="52"/>
      <c r="G25" s="52"/>
      <c r="H25" s="52"/>
      <c r="I25" s="52"/>
      <c r="J25" s="52"/>
      <c r="K25" s="52"/>
      <c r="L25" s="52"/>
      <c r="M25" s="52"/>
      <c r="N25" s="52"/>
      <c r="O25" s="52"/>
      <c r="P25" s="52"/>
      <c r="Q25" s="52"/>
      <c r="R25" s="52"/>
      <c r="S25" s="52"/>
    </row>
    <row r="26" spans="1:30" s="149" customFormat="1" ht="14.1" customHeight="1">
      <c r="A26" s="481"/>
      <c r="B26" s="159"/>
      <c r="D26" s="136">
        <v>1</v>
      </c>
      <c r="E26" s="52" t="s">
        <v>35</v>
      </c>
      <c r="F26" s="52"/>
      <c r="G26" s="52"/>
      <c r="H26" s="52"/>
      <c r="I26" s="52"/>
      <c r="J26" s="52"/>
      <c r="K26" s="52"/>
      <c r="L26" s="52"/>
      <c r="N26" s="52"/>
      <c r="O26" s="52"/>
      <c r="P26" s="52"/>
      <c r="Q26" s="52"/>
      <c r="R26" s="52"/>
      <c r="S26" s="52"/>
      <c r="T26" s="52"/>
      <c r="U26" s="52"/>
      <c r="V26" s="52"/>
      <c r="W26" s="52"/>
      <c r="X26" s="52"/>
      <c r="Y26" s="52"/>
      <c r="Z26" s="52"/>
      <c r="AA26" s="52"/>
      <c r="AB26" s="52"/>
      <c r="AC26" s="52"/>
      <c r="AD26" s="52"/>
    </row>
    <row r="27" spans="1:30" s="149" customFormat="1" ht="14.1" customHeight="1">
      <c r="A27" s="481"/>
      <c r="B27" s="159"/>
      <c r="C27" s="52"/>
      <c r="D27" s="136">
        <v>2</v>
      </c>
      <c r="E27" s="52" t="s">
        <v>36</v>
      </c>
      <c r="F27" s="134" t="s">
        <v>37</v>
      </c>
      <c r="G27" s="132">
        <f>B32</f>
        <v>11.079999999999998</v>
      </c>
      <c r="H27" s="52"/>
      <c r="I27" s="52"/>
      <c r="J27" s="52"/>
      <c r="K27" s="52"/>
      <c r="L27" s="52"/>
      <c r="M27" s="52"/>
      <c r="N27" s="52"/>
      <c r="O27" s="52"/>
      <c r="P27" s="52"/>
      <c r="Q27" s="52"/>
      <c r="R27" s="52"/>
      <c r="S27" s="52"/>
      <c r="T27" s="52"/>
      <c r="U27" s="52"/>
      <c r="V27" s="52"/>
      <c r="W27" s="52"/>
      <c r="X27" s="52"/>
      <c r="Y27" s="52"/>
      <c r="Z27" s="52"/>
      <c r="AA27" s="52"/>
      <c r="AB27" s="52"/>
      <c r="AC27" s="52"/>
      <c r="AD27" s="52"/>
    </row>
    <row r="28" spans="1:30" s="149" customFormat="1" ht="14.1" customHeight="1">
      <c r="A28" s="481"/>
      <c r="B28" s="159"/>
      <c r="C28" s="52"/>
      <c r="D28" s="52"/>
      <c r="E28" s="52"/>
      <c r="F28" s="52"/>
      <c r="G28" s="52"/>
      <c r="H28" s="52"/>
      <c r="I28" s="52"/>
      <c r="J28" s="52"/>
      <c r="K28" s="52"/>
      <c r="L28" s="52"/>
      <c r="M28" s="52"/>
      <c r="N28" s="52"/>
      <c r="O28" s="52"/>
      <c r="P28" s="52"/>
      <c r="Q28" s="52"/>
      <c r="R28" s="52"/>
      <c r="S28" s="52"/>
      <c r="T28" s="52"/>
      <c r="U28" s="52"/>
      <c r="V28" s="52"/>
      <c r="W28" s="52"/>
      <c r="X28" s="52"/>
      <c r="Y28" s="52"/>
      <c r="Z28" s="52"/>
      <c r="AA28" s="52"/>
      <c r="AB28" s="52"/>
      <c r="AC28" s="52"/>
      <c r="AD28" s="52"/>
    </row>
    <row r="29" spans="1:30" s="149" customFormat="1" ht="14.1" customHeight="1">
      <c r="A29" s="481"/>
      <c r="B29" s="159">
        <f>B25+0.01</f>
        <v>11.069999999999999</v>
      </c>
      <c r="C29" s="149" t="s">
        <v>683</v>
      </c>
      <c r="D29" s="52"/>
      <c r="E29" s="52"/>
      <c r="F29" s="52"/>
      <c r="G29" s="52"/>
      <c r="H29" s="52"/>
      <c r="I29" s="52"/>
      <c r="J29" s="52"/>
      <c r="K29" s="52"/>
      <c r="L29" s="52"/>
      <c r="M29" s="52"/>
      <c r="N29" s="52"/>
      <c r="O29" s="52"/>
      <c r="P29" s="52"/>
      <c r="Q29" s="52"/>
      <c r="R29" s="52"/>
      <c r="S29" s="52"/>
      <c r="T29" s="52"/>
      <c r="U29" s="52"/>
      <c r="V29" s="52"/>
      <c r="X29" s="52"/>
      <c r="Y29" s="52"/>
      <c r="Z29" s="52"/>
      <c r="AA29" s="52"/>
      <c r="AB29" s="52"/>
      <c r="AC29" s="52"/>
      <c r="AD29" s="52"/>
    </row>
    <row r="30" spans="1:30" s="149" customFormat="1" ht="14.1" customHeight="1">
      <c r="A30" s="481"/>
      <c r="B30" s="159"/>
      <c r="C30" s="52"/>
      <c r="D30" s="235"/>
      <c r="E30" s="236"/>
      <c r="F30" s="52"/>
      <c r="G30" s="52"/>
      <c r="H30" s="237" t="s">
        <v>250</v>
      </c>
      <c r="I30" s="238"/>
      <c r="J30" s="238"/>
      <c r="K30" s="238"/>
      <c r="L30" s="52"/>
      <c r="M30" s="52"/>
      <c r="N30" s="52"/>
      <c r="O30" s="52"/>
      <c r="P30" s="52"/>
      <c r="Q30" s="52"/>
      <c r="R30" s="52"/>
      <c r="S30" s="52"/>
      <c r="T30" s="52"/>
      <c r="U30" s="52"/>
      <c r="V30" s="52"/>
      <c r="W30" s="52"/>
      <c r="X30" s="52"/>
      <c r="Y30" s="52"/>
      <c r="Z30" s="52"/>
      <c r="AA30" s="52"/>
      <c r="AB30" s="52"/>
      <c r="AC30" s="52"/>
      <c r="AD30" s="52"/>
    </row>
    <row r="31" spans="1:30" s="149" customFormat="1" ht="14.1" customHeight="1">
      <c r="A31" s="481"/>
      <c r="B31" s="159"/>
      <c r="C31" s="52"/>
      <c r="D31" s="52"/>
      <c r="E31" s="52"/>
      <c r="F31" s="52"/>
      <c r="G31" s="52"/>
      <c r="H31" s="52"/>
      <c r="I31" s="52"/>
      <c r="J31" s="52"/>
      <c r="K31" s="52"/>
      <c r="L31" s="52"/>
      <c r="M31" s="52"/>
      <c r="N31" s="52"/>
      <c r="O31" s="52"/>
      <c r="P31" s="52"/>
      <c r="Q31" s="52"/>
      <c r="R31" s="52"/>
      <c r="S31" s="52"/>
    </row>
    <row r="32" spans="1:30" s="149" customFormat="1" ht="14.1" customHeight="1">
      <c r="A32" s="481"/>
      <c r="B32" s="159">
        <f>B29+0.01</f>
        <v>11.079999999999998</v>
      </c>
      <c r="C32" s="149" t="s">
        <v>684</v>
      </c>
      <c r="D32" s="52"/>
      <c r="E32" s="52"/>
      <c r="F32" s="52"/>
      <c r="G32" s="52"/>
      <c r="H32" s="52"/>
      <c r="I32" s="52"/>
      <c r="J32" s="52"/>
      <c r="K32" s="52"/>
      <c r="L32" s="52"/>
      <c r="M32" s="52"/>
      <c r="N32" s="52"/>
      <c r="O32" s="52"/>
      <c r="P32" s="52"/>
      <c r="Q32" s="52"/>
      <c r="R32" s="52"/>
      <c r="S32" s="52"/>
    </row>
    <row r="33" spans="1:21" s="149" customFormat="1" ht="14.1" customHeight="1">
      <c r="A33" s="481"/>
      <c r="B33" s="159"/>
      <c r="C33" s="639" t="s">
        <v>685</v>
      </c>
      <c r="D33" s="639"/>
      <c r="E33" s="639"/>
      <c r="F33" s="639"/>
      <c r="G33" s="639"/>
      <c r="H33" s="639"/>
      <c r="I33" s="639"/>
      <c r="J33" s="639"/>
      <c r="K33" s="639"/>
      <c r="L33" s="639"/>
      <c r="M33" s="639"/>
      <c r="N33" s="639"/>
      <c r="O33" s="639"/>
      <c r="P33" s="639"/>
      <c r="Q33" s="639"/>
      <c r="R33" s="639"/>
      <c r="S33" s="639"/>
    </row>
    <row r="34" spans="1:21" s="149" customFormat="1" ht="14.1" customHeight="1">
      <c r="A34" s="481"/>
      <c r="B34" s="159"/>
      <c r="C34" s="639"/>
      <c r="D34" s="639"/>
      <c r="E34" s="639"/>
      <c r="F34" s="639"/>
      <c r="G34" s="639"/>
      <c r="H34" s="639"/>
      <c r="I34" s="639"/>
      <c r="J34" s="639"/>
      <c r="K34" s="639"/>
      <c r="L34" s="639"/>
      <c r="M34" s="639"/>
      <c r="N34" s="639"/>
      <c r="O34" s="639"/>
      <c r="P34" s="639"/>
      <c r="Q34" s="639"/>
      <c r="R34" s="639"/>
      <c r="S34" s="639"/>
    </row>
    <row r="35" spans="1:21" s="149" customFormat="1" ht="14.1" customHeight="1">
      <c r="A35" s="481"/>
      <c r="B35" s="159"/>
      <c r="D35" s="136">
        <v>1</v>
      </c>
      <c r="E35" s="52" t="s">
        <v>35</v>
      </c>
      <c r="F35" s="52"/>
      <c r="G35" s="52"/>
      <c r="H35" s="52"/>
      <c r="I35" s="52"/>
      <c r="J35" s="52"/>
      <c r="K35" s="52"/>
      <c r="L35" s="52"/>
      <c r="M35" s="52"/>
      <c r="N35" s="52"/>
      <c r="O35" s="52"/>
      <c r="P35" s="52"/>
      <c r="Q35" s="52"/>
      <c r="R35" s="52"/>
      <c r="S35" s="52"/>
    </row>
    <row r="36" spans="1:21" s="149" customFormat="1" ht="14.1" customHeight="1">
      <c r="A36" s="481"/>
      <c r="B36" s="159"/>
      <c r="C36" s="52"/>
      <c r="D36" s="136">
        <v>2</v>
      </c>
      <c r="E36" s="52" t="s">
        <v>36</v>
      </c>
      <c r="F36" s="134" t="s">
        <v>37</v>
      </c>
      <c r="G36" s="132">
        <f>B93</f>
        <v>11.139999999999997</v>
      </c>
      <c r="H36" s="52"/>
      <c r="I36" s="52"/>
      <c r="J36" s="52"/>
      <c r="K36" s="52"/>
      <c r="L36" s="52"/>
      <c r="M36" s="52"/>
      <c r="N36" s="52"/>
      <c r="O36" s="52"/>
      <c r="P36" s="52"/>
      <c r="Q36" s="52"/>
      <c r="R36" s="52"/>
      <c r="S36" s="52"/>
    </row>
    <row r="37" spans="1:21" s="149" customFormat="1" ht="14.1" customHeight="1">
      <c r="A37" s="481"/>
      <c r="B37" s="159"/>
      <c r="C37" s="52"/>
      <c r="D37" s="52"/>
      <c r="E37" s="52"/>
      <c r="F37" s="52"/>
      <c r="G37" s="52"/>
      <c r="H37" s="52"/>
      <c r="I37" s="52"/>
      <c r="J37" s="52"/>
      <c r="K37" s="52"/>
      <c r="L37" s="52"/>
      <c r="M37" s="52"/>
      <c r="N37" s="52"/>
      <c r="O37" s="52"/>
      <c r="P37" s="52"/>
      <c r="Q37" s="52"/>
      <c r="R37" s="52"/>
      <c r="S37" s="52"/>
    </row>
    <row r="38" spans="1:21" s="149" customFormat="1" ht="14.1" customHeight="1">
      <c r="A38" s="420"/>
      <c r="B38" s="159"/>
      <c r="C38" s="142" t="str">
        <f>"CATI: SÓLO SI ("&amp;B11&amp;" &gt; 0) O ("&amp;B32&amp;" = 1), CONTINUA, CASO CONTRARIO PASA A "&amp;B93</f>
        <v>CATI: SÓLO SI (11.02 &gt; 0) O (11.08 = 1), CONTINUA, CASO CONTRARIO PASA A 11.14</v>
      </c>
      <c r="D38" s="142"/>
      <c r="E38" s="142"/>
      <c r="F38" s="142"/>
      <c r="G38" s="142"/>
      <c r="H38" s="142"/>
      <c r="I38" s="142"/>
      <c r="J38" s="142"/>
      <c r="K38" s="142"/>
      <c r="L38" s="142"/>
      <c r="M38" s="142"/>
      <c r="N38" s="142"/>
      <c r="O38" s="142"/>
      <c r="P38" s="142"/>
      <c r="Q38" s="142"/>
      <c r="R38" s="142"/>
      <c r="S38" s="142"/>
      <c r="U38" s="460" t="s">
        <v>686</v>
      </c>
    </row>
    <row r="39" spans="1:21" ht="14.1" customHeight="1">
      <c r="A39" s="481"/>
      <c r="B39" s="159">
        <f>B32+0.01</f>
        <v>11.089999999999998</v>
      </c>
      <c r="C39" s="572" t="s">
        <v>687</v>
      </c>
      <c r="D39" s="572"/>
      <c r="E39" s="572"/>
      <c r="F39" s="572"/>
      <c r="G39" s="572"/>
      <c r="H39" s="572"/>
      <c r="I39" s="572"/>
      <c r="J39" s="558"/>
      <c r="K39" s="558"/>
      <c r="L39" s="558"/>
      <c r="M39" s="558"/>
      <c r="N39" s="572"/>
      <c r="O39" s="572"/>
      <c r="P39" s="61"/>
      <c r="Q39" s="77"/>
      <c r="R39" s="75"/>
      <c r="S39" s="75"/>
    </row>
    <row r="40" spans="1:21" ht="14.1" customHeight="1">
      <c r="C40" s="86" t="s">
        <v>688</v>
      </c>
      <c r="D40" s="459"/>
      <c r="E40" s="459"/>
      <c r="F40" s="459"/>
      <c r="G40" s="459"/>
      <c r="H40" s="459"/>
      <c r="I40" s="459"/>
      <c r="J40" s="459"/>
      <c r="K40" s="459"/>
      <c r="L40" s="459"/>
      <c r="M40" s="459"/>
      <c r="N40" s="86"/>
      <c r="O40" s="61"/>
      <c r="P40" s="61"/>
      <c r="Q40" s="61"/>
      <c r="R40" s="61"/>
      <c r="S40" s="61"/>
    </row>
    <row r="41" spans="1:21" ht="14.1" customHeight="1">
      <c r="C41" s="572" t="s">
        <v>689</v>
      </c>
      <c r="D41" s="572"/>
      <c r="E41" s="572"/>
      <c r="F41" s="572"/>
      <c r="G41" s="572"/>
      <c r="H41" s="572"/>
      <c r="I41" s="558"/>
      <c r="J41" s="558"/>
      <c r="K41" s="558"/>
      <c r="L41" s="558"/>
      <c r="M41" s="572"/>
      <c r="N41" s="572"/>
      <c r="O41" s="75"/>
      <c r="P41" s="77"/>
      <c r="Q41" s="75"/>
      <c r="R41" s="75"/>
      <c r="S41" s="61"/>
    </row>
    <row r="42" spans="1:21" ht="14.1" customHeight="1">
      <c r="C42" s="727"/>
      <c r="D42" s="6" t="s">
        <v>119</v>
      </c>
      <c r="E42" s="563" t="s">
        <v>690</v>
      </c>
      <c r="F42" s="31"/>
      <c r="G42" s="31"/>
      <c r="H42" s="31"/>
      <c r="I42" s="31"/>
      <c r="J42" s="61"/>
      <c r="K42" s="543"/>
      <c r="L42" s="543"/>
      <c r="M42" s="543"/>
      <c r="N42" s="94"/>
      <c r="O42" s="572"/>
      <c r="P42" s="6"/>
      <c r="Q42" s="558"/>
      <c r="R42" s="572"/>
      <c r="S42" s="572"/>
    </row>
    <row r="43" spans="1:21" ht="14.1" customHeight="1">
      <c r="C43" s="728"/>
      <c r="D43" s="6" t="s">
        <v>121</v>
      </c>
      <c r="E43" s="572" t="s">
        <v>691</v>
      </c>
      <c r="F43" s="572"/>
      <c r="G43" s="572"/>
      <c r="H43" s="572"/>
      <c r="I43" s="572"/>
      <c r="J43" s="558"/>
      <c r="K43" s="558"/>
      <c r="L43" s="558"/>
      <c r="M43" s="558"/>
      <c r="N43" s="572"/>
      <c r="O43" s="572"/>
      <c r="P43" s="6"/>
      <c r="Q43" s="558"/>
      <c r="R43" s="572"/>
      <c r="S43" s="572"/>
    </row>
    <row r="44" spans="1:21" ht="14.1" customHeight="1">
      <c r="C44" s="727"/>
      <c r="D44" s="6" t="s">
        <v>123</v>
      </c>
      <c r="E44" s="572" t="s">
        <v>692</v>
      </c>
      <c r="F44" s="572"/>
      <c r="G44" s="572"/>
      <c r="H44" s="572"/>
      <c r="I44" s="572"/>
      <c r="J44" s="558"/>
      <c r="K44" s="558"/>
      <c r="L44" s="558"/>
      <c r="M44" s="558"/>
      <c r="N44" s="572"/>
      <c r="O44" s="572"/>
      <c r="P44" s="6"/>
      <c r="Q44" s="572"/>
      <c r="R44" s="572"/>
      <c r="S44" s="572"/>
    </row>
    <row r="45" spans="1:21" ht="14.1" customHeight="1">
      <c r="C45" s="728"/>
      <c r="D45" s="6" t="s">
        <v>125</v>
      </c>
      <c r="E45" s="572" t="s">
        <v>693</v>
      </c>
      <c r="F45" s="572"/>
      <c r="G45" s="572"/>
      <c r="H45" s="572"/>
      <c r="I45" s="572"/>
      <c r="J45" s="558"/>
      <c r="K45" s="558"/>
      <c r="L45" s="558"/>
      <c r="M45" s="558"/>
      <c r="N45" s="572"/>
      <c r="O45" s="572"/>
      <c r="P45" s="6"/>
      <c r="Q45" s="572"/>
      <c r="R45" s="572"/>
      <c r="S45" s="572"/>
    </row>
    <row r="46" spans="1:21" ht="14.1" customHeight="1">
      <c r="C46" s="727"/>
      <c r="D46" s="6" t="s">
        <v>127</v>
      </c>
      <c r="E46" s="572" t="s">
        <v>694</v>
      </c>
      <c r="F46" s="572"/>
      <c r="G46" s="572"/>
      <c r="H46" s="572"/>
      <c r="I46" s="572"/>
      <c r="J46" s="572"/>
      <c r="K46" s="572"/>
      <c r="L46" s="572"/>
      <c r="M46" s="61"/>
      <c r="N46" s="94"/>
      <c r="O46" s="94"/>
      <c r="P46" s="95"/>
      <c r="Q46" s="94"/>
      <c r="R46" s="572"/>
      <c r="S46" s="572"/>
    </row>
    <row r="47" spans="1:21" ht="14.1" customHeight="1">
      <c r="C47" s="728"/>
      <c r="D47" s="6" t="s">
        <v>129</v>
      </c>
      <c r="E47" s="572" t="s">
        <v>695</v>
      </c>
      <c r="F47" s="572"/>
      <c r="G47" s="572"/>
      <c r="H47" s="572"/>
      <c r="I47" s="572"/>
      <c r="J47" s="572"/>
      <c r="K47" s="572"/>
      <c r="L47" s="572"/>
      <c r="M47" s="572"/>
      <c r="N47" s="572"/>
      <c r="O47" s="572"/>
      <c r="P47" s="6"/>
      <c r="Q47" s="572"/>
      <c r="R47" s="572"/>
      <c r="S47" s="572"/>
    </row>
    <row r="48" spans="1:21" ht="14.1" customHeight="1">
      <c r="C48" s="10"/>
      <c r="D48" s="6" t="s">
        <v>131</v>
      </c>
      <c r="E48" s="572" t="s">
        <v>696</v>
      </c>
      <c r="F48" s="572"/>
      <c r="G48" s="572"/>
      <c r="H48" s="572"/>
      <c r="I48" s="572"/>
      <c r="J48" s="572"/>
      <c r="K48" s="572"/>
      <c r="L48" s="572"/>
      <c r="M48" s="572"/>
      <c r="N48" s="572"/>
      <c r="O48" s="572"/>
      <c r="P48" s="6"/>
      <c r="Q48" s="572"/>
      <c r="R48" s="572"/>
      <c r="S48" s="572"/>
    </row>
    <row r="49" spans="1:19" ht="14.1" customHeight="1">
      <c r="C49" s="10"/>
      <c r="D49" s="6" t="s">
        <v>133</v>
      </c>
      <c r="E49" s="572" t="s">
        <v>697</v>
      </c>
      <c r="F49" s="572"/>
      <c r="G49" s="572"/>
      <c r="H49" s="572"/>
      <c r="I49" s="572"/>
      <c r="J49" s="572"/>
      <c r="K49" s="572"/>
      <c r="L49" s="572"/>
      <c r="M49" s="572"/>
      <c r="N49" s="572"/>
      <c r="O49" s="572"/>
      <c r="P49" s="6"/>
      <c r="Q49" s="572"/>
      <c r="R49" s="572"/>
      <c r="S49" s="572"/>
    </row>
    <row r="50" spans="1:19" ht="14.1" customHeight="1">
      <c r="C50" s="10"/>
      <c r="D50" s="6" t="s">
        <v>135</v>
      </c>
      <c r="E50" s="572" t="s">
        <v>698</v>
      </c>
      <c r="F50" s="572"/>
      <c r="G50" s="572"/>
      <c r="H50" s="572"/>
      <c r="I50" s="572"/>
      <c r="J50" s="572"/>
      <c r="K50" s="572"/>
      <c r="L50" s="572"/>
      <c r="M50" s="572"/>
      <c r="N50" s="572"/>
      <c r="O50" s="572"/>
      <c r="P50" s="6"/>
      <c r="Q50" s="572"/>
      <c r="R50" s="572"/>
      <c r="S50" s="572"/>
    </row>
    <row r="51" spans="1:19" ht="14.1" customHeight="1">
      <c r="C51" s="10"/>
      <c r="D51" s="6" t="s">
        <v>137</v>
      </c>
      <c r="E51" s="572" t="s">
        <v>699</v>
      </c>
      <c r="F51" s="572"/>
      <c r="G51" s="572"/>
      <c r="H51" s="572"/>
      <c r="I51" s="572"/>
      <c r="J51" s="572"/>
      <c r="K51" s="572"/>
      <c r="L51" s="572"/>
      <c r="M51" s="572"/>
      <c r="N51" s="572"/>
      <c r="O51" s="572"/>
      <c r="P51" s="6"/>
      <c r="Q51" s="572"/>
      <c r="R51" s="572"/>
      <c r="S51" s="572"/>
    </row>
    <row r="52" spans="1:19" ht="14.1" customHeight="1">
      <c r="A52" s="725"/>
      <c r="C52" s="10"/>
      <c r="D52" s="6" t="s">
        <v>144</v>
      </c>
      <c r="E52" s="572" t="s">
        <v>700</v>
      </c>
      <c r="F52" s="572"/>
      <c r="G52" s="572"/>
      <c r="H52" s="572"/>
      <c r="I52" s="572"/>
      <c r="J52" s="572"/>
      <c r="K52" s="572"/>
      <c r="L52" s="572"/>
      <c r="M52" s="572"/>
      <c r="N52" s="572"/>
      <c r="O52" s="572"/>
      <c r="P52" s="6"/>
      <c r="Q52" s="572"/>
      <c r="R52" s="572"/>
      <c r="S52" s="572"/>
    </row>
    <row r="53" spans="1:19" ht="14.1" customHeight="1">
      <c r="A53" s="725"/>
      <c r="C53" s="10"/>
      <c r="D53" s="563"/>
      <c r="E53" s="572"/>
      <c r="F53" s="572"/>
      <c r="G53" s="572"/>
      <c r="H53" s="572"/>
      <c r="I53" s="572"/>
      <c r="J53" s="572"/>
      <c r="K53" s="572"/>
      <c r="L53" s="572"/>
      <c r="M53" s="572"/>
      <c r="N53" s="572"/>
      <c r="O53" s="572"/>
      <c r="P53" s="572"/>
      <c r="Q53" s="572"/>
      <c r="R53" s="572"/>
      <c r="S53" s="572"/>
    </row>
    <row r="54" spans="1:19" ht="14.1" customHeight="1">
      <c r="A54" s="725"/>
      <c r="B54" s="159">
        <f>B39+0.01</f>
        <v>11.099999999999998</v>
      </c>
      <c r="C54" s="575" t="s">
        <v>701</v>
      </c>
      <c r="D54" s="575"/>
      <c r="E54" s="575"/>
      <c r="F54" s="575"/>
      <c r="G54" s="575"/>
      <c r="H54" s="575"/>
      <c r="I54" s="575"/>
      <c r="J54" s="575"/>
      <c r="K54" s="575"/>
      <c r="L54" s="575"/>
      <c r="M54" s="575"/>
      <c r="N54" s="575"/>
      <c r="O54" s="575"/>
      <c r="P54" s="575"/>
      <c r="Q54" s="575"/>
      <c r="R54" s="575"/>
      <c r="S54" s="575"/>
    </row>
    <row r="55" spans="1:19" ht="14.1" customHeight="1">
      <c r="A55" s="725"/>
      <c r="C55" s="575"/>
      <c r="D55" s="575"/>
      <c r="E55" s="575"/>
      <c r="F55" s="575"/>
      <c r="G55" s="575"/>
      <c r="H55" s="575"/>
      <c r="I55" s="575"/>
      <c r="J55" s="575"/>
      <c r="K55" s="575"/>
      <c r="L55" s="575"/>
      <c r="M55" s="575"/>
      <c r="N55" s="575"/>
      <c r="O55" s="575"/>
      <c r="P55" s="575"/>
      <c r="Q55" s="575"/>
      <c r="R55" s="575"/>
      <c r="S55" s="575"/>
    </row>
    <row r="56" spans="1:19" ht="14.1" customHeight="1">
      <c r="C56" s="10"/>
      <c r="D56" s="6">
        <v>1</v>
      </c>
      <c r="E56" s="149" t="s">
        <v>432</v>
      </c>
      <c r="F56" s="572"/>
      <c r="G56" s="572"/>
      <c r="H56" s="572"/>
      <c r="I56" s="572"/>
      <c r="J56" s="572"/>
      <c r="K56" s="572"/>
      <c r="L56" s="572"/>
      <c r="M56" s="572"/>
      <c r="N56" s="572"/>
      <c r="O56" s="572"/>
      <c r="P56" s="572"/>
      <c r="Q56" s="572"/>
      <c r="R56" s="572"/>
      <c r="S56" s="572"/>
    </row>
    <row r="57" spans="1:19" ht="14.1" customHeight="1">
      <c r="C57" s="10"/>
      <c r="D57" s="6">
        <v>2</v>
      </c>
      <c r="E57" s="149" t="s">
        <v>434</v>
      </c>
      <c r="F57" s="572"/>
      <c r="G57" s="572"/>
      <c r="H57" s="61"/>
      <c r="I57" s="61"/>
      <c r="J57" s="61"/>
      <c r="K57" s="61"/>
      <c r="L57" s="61"/>
      <c r="M57" s="572"/>
      <c r="N57" s="61"/>
      <c r="O57" s="61"/>
      <c r="P57" s="61"/>
      <c r="Q57" s="61"/>
      <c r="R57" s="61"/>
      <c r="S57" s="61"/>
    </row>
    <row r="58" spans="1:19" ht="14.1" customHeight="1">
      <c r="C58" s="10"/>
      <c r="D58" s="6">
        <v>3</v>
      </c>
      <c r="E58" s="149" t="s">
        <v>435</v>
      </c>
      <c r="F58" s="572"/>
      <c r="G58" s="572"/>
      <c r="H58" s="61"/>
      <c r="I58" s="61"/>
      <c r="J58" s="61"/>
      <c r="K58" s="61"/>
      <c r="L58" s="61"/>
      <c r="M58" s="572"/>
      <c r="N58" s="61"/>
      <c r="O58" s="61"/>
      <c r="P58" s="61"/>
      <c r="Q58" s="61"/>
      <c r="R58" s="61"/>
      <c r="S58" s="61"/>
    </row>
    <row r="59" spans="1:19" ht="14.1" customHeight="1">
      <c r="C59" s="10"/>
      <c r="D59" s="6">
        <v>98</v>
      </c>
      <c r="E59" s="61" t="s">
        <v>437</v>
      </c>
      <c r="F59" s="572"/>
      <c r="G59" s="572"/>
      <c r="H59" s="572"/>
      <c r="I59" s="572"/>
      <c r="J59" s="572"/>
      <c r="K59" s="572"/>
      <c r="L59" s="94"/>
      <c r="M59" s="572"/>
      <c r="N59" s="572"/>
      <c r="O59" s="572"/>
      <c r="P59" s="572"/>
      <c r="Q59" s="572"/>
      <c r="R59" s="572"/>
      <c r="S59" s="572"/>
    </row>
    <row r="60" spans="1:19" ht="14.1" customHeight="1">
      <c r="C60" s="10"/>
      <c r="D60" s="563"/>
      <c r="E60" s="572"/>
      <c r="F60" s="572"/>
      <c r="G60" s="572"/>
      <c r="H60" s="572"/>
      <c r="I60" s="572"/>
      <c r="J60" s="572"/>
      <c r="K60" s="572"/>
      <c r="L60" s="572"/>
      <c r="M60" s="572"/>
      <c r="N60" s="572"/>
      <c r="O60" s="572"/>
      <c r="P60" s="572"/>
      <c r="Q60" s="572"/>
      <c r="R60" s="572"/>
      <c r="S60" s="572"/>
    </row>
    <row r="61" spans="1:19" ht="14.1" customHeight="1">
      <c r="B61" s="159">
        <f>B54+0.01</f>
        <v>11.109999999999998</v>
      </c>
      <c r="C61" s="61" t="s">
        <v>702</v>
      </c>
      <c r="D61" s="572"/>
      <c r="E61" s="572"/>
      <c r="F61" s="572"/>
      <c r="G61" s="572"/>
      <c r="H61" s="572"/>
      <c r="I61" s="572"/>
      <c r="J61" s="572"/>
      <c r="K61" s="572"/>
      <c r="L61" s="572"/>
      <c r="M61" s="572"/>
      <c r="N61" s="572"/>
      <c r="O61" s="572"/>
      <c r="P61" s="572"/>
      <c r="Q61" s="572"/>
      <c r="R61" s="572"/>
      <c r="S61" s="572"/>
    </row>
    <row r="62" spans="1:19" ht="14.1" customHeight="1">
      <c r="C62" s="94"/>
      <c r="D62" s="6" t="s">
        <v>119</v>
      </c>
      <c r="E62" s="61" t="s">
        <v>703</v>
      </c>
      <c r="F62" s="572"/>
      <c r="G62" s="572"/>
      <c r="H62" s="572"/>
      <c r="I62" s="572"/>
      <c r="J62" s="572"/>
      <c r="K62" s="572"/>
      <c r="L62" s="572"/>
      <c r="M62" s="572"/>
      <c r="N62" s="572"/>
      <c r="O62" s="572"/>
      <c r="P62" s="61"/>
      <c r="Q62" s="61"/>
      <c r="R62" s="572"/>
      <c r="S62" s="572"/>
    </row>
    <row r="63" spans="1:19" s="240" customFormat="1" ht="14.1" customHeight="1">
      <c r="A63" s="463"/>
      <c r="B63" s="159"/>
      <c r="C63" s="456"/>
      <c r="D63" s="572"/>
      <c r="E63" s="6">
        <v>1</v>
      </c>
      <c r="F63" s="572" t="s">
        <v>351</v>
      </c>
      <c r="G63" s="233"/>
      <c r="H63" s="233"/>
      <c r="I63" s="233"/>
      <c r="J63" s="233"/>
      <c r="K63" s="233"/>
      <c r="L63" s="572"/>
      <c r="M63" s="572"/>
      <c r="N63" s="572"/>
      <c r="O63" s="572"/>
      <c r="P63" s="572"/>
      <c r="Q63" s="455"/>
      <c r="R63" s="572"/>
      <c r="S63" s="572"/>
    </row>
    <row r="64" spans="1:19" s="240" customFormat="1" ht="14.1" customHeight="1">
      <c r="A64" s="463"/>
      <c r="B64" s="159"/>
      <c r="C64" s="456"/>
      <c r="D64" s="572"/>
      <c r="E64" s="6">
        <v>2</v>
      </c>
      <c r="F64" s="572" t="s">
        <v>36</v>
      </c>
      <c r="G64" s="233"/>
      <c r="H64" s="233"/>
      <c r="I64" s="233"/>
      <c r="J64" s="233"/>
      <c r="K64" s="233"/>
      <c r="L64" s="572"/>
      <c r="M64" s="572"/>
      <c r="N64" s="572"/>
      <c r="O64" s="572"/>
      <c r="P64" s="572"/>
      <c r="Q64" s="455"/>
      <c r="R64" s="572"/>
      <c r="S64" s="572"/>
    </row>
    <row r="65" spans="1:17" s="240" customFormat="1" ht="14.1" customHeight="1">
      <c r="A65" s="463"/>
      <c r="B65" s="159"/>
      <c r="C65" s="456"/>
      <c r="D65" s="455"/>
      <c r="E65" s="6">
        <v>98</v>
      </c>
      <c r="F65" s="572" t="s">
        <v>437</v>
      </c>
      <c r="G65" s="233"/>
      <c r="H65" s="233"/>
      <c r="I65" s="233"/>
      <c r="J65" s="233"/>
      <c r="K65" s="233"/>
      <c r="L65" s="572"/>
      <c r="M65" s="572"/>
      <c r="N65" s="572"/>
      <c r="O65" s="572"/>
      <c r="P65" s="572"/>
      <c r="Q65" s="455"/>
    </row>
    <row r="66" spans="1:17" ht="14.1" customHeight="1">
      <c r="C66" s="456"/>
      <c r="D66" s="455" t="s">
        <v>121</v>
      </c>
      <c r="E66" s="233" t="s">
        <v>704</v>
      </c>
      <c r="F66" s="233"/>
      <c r="G66" s="233"/>
      <c r="H66" s="233"/>
      <c r="I66" s="233"/>
      <c r="J66" s="233"/>
      <c r="K66" s="233"/>
      <c r="L66" s="572"/>
      <c r="M66" s="572"/>
      <c r="N66" s="572"/>
      <c r="O66" s="572"/>
      <c r="P66" s="572"/>
      <c r="Q66" s="455"/>
    </row>
    <row r="67" spans="1:17" s="240" customFormat="1" ht="14.1" customHeight="1">
      <c r="A67" s="463"/>
      <c r="B67" s="159"/>
      <c r="C67" s="456"/>
      <c r="D67" s="572"/>
      <c r="E67" s="6">
        <v>1</v>
      </c>
      <c r="F67" s="572" t="s">
        <v>351</v>
      </c>
      <c r="G67" s="233"/>
      <c r="H67" s="233"/>
      <c r="I67" s="233"/>
      <c r="J67" s="233"/>
      <c r="K67" s="233"/>
      <c r="L67" s="572"/>
      <c r="M67" s="572"/>
      <c r="N67" s="572"/>
      <c r="O67" s="572"/>
      <c r="P67" s="572"/>
      <c r="Q67" s="455"/>
    </row>
    <row r="68" spans="1:17" s="240" customFormat="1" ht="14.1" customHeight="1">
      <c r="A68" s="463"/>
      <c r="B68" s="159"/>
      <c r="C68" s="456"/>
      <c r="D68" s="572"/>
      <c r="E68" s="6">
        <v>2</v>
      </c>
      <c r="F68" s="572" t="s">
        <v>36</v>
      </c>
      <c r="G68" s="233"/>
      <c r="H68" s="233"/>
      <c r="I68" s="233"/>
      <c r="J68" s="233"/>
      <c r="K68" s="233"/>
      <c r="L68" s="572"/>
      <c r="M68" s="572"/>
      <c r="N68" s="572"/>
      <c r="O68" s="572"/>
      <c r="P68" s="572"/>
      <c r="Q68" s="455"/>
    </row>
    <row r="69" spans="1:17" s="240" customFormat="1" ht="14.1" customHeight="1">
      <c r="A69" s="463"/>
      <c r="B69" s="159"/>
      <c r="C69" s="456"/>
      <c r="D69" s="455"/>
      <c r="E69" s="6">
        <v>98</v>
      </c>
      <c r="F69" s="572" t="s">
        <v>437</v>
      </c>
      <c r="G69" s="233"/>
      <c r="H69" s="233"/>
      <c r="I69" s="233"/>
      <c r="J69" s="233"/>
      <c r="K69" s="233"/>
      <c r="L69" s="572"/>
      <c r="M69" s="572"/>
      <c r="N69" s="572"/>
      <c r="O69" s="572"/>
      <c r="P69" s="572"/>
      <c r="Q69" s="455"/>
    </row>
    <row r="70" spans="1:17" ht="14.1" customHeight="1">
      <c r="C70" s="456"/>
      <c r="D70" s="455" t="s">
        <v>123</v>
      </c>
      <c r="E70" s="534" t="s">
        <v>705</v>
      </c>
      <c r="F70" s="233"/>
      <c r="G70" s="233"/>
      <c r="H70" s="233"/>
      <c r="I70" s="233"/>
      <c r="J70" s="233"/>
      <c r="K70" s="233"/>
      <c r="L70" s="572"/>
      <c r="M70" s="572"/>
      <c r="N70" s="572"/>
      <c r="O70" s="572"/>
      <c r="P70" s="572"/>
      <c r="Q70" s="455"/>
    </row>
    <row r="71" spans="1:17" s="240" customFormat="1" ht="14.1" customHeight="1">
      <c r="A71" s="463"/>
      <c r="B71" s="159"/>
      <c r="C71" s="456"/>
      <c r="D71" s="572"/>
      <c r="E71" s="6">
        <v>1</v>
      </c>
      <c r="F71" s="572" t="s">
        <v>351</v>
      </c>
      <c r="G71" s="233"/>
      <c r="H71" s="233"/>
      <c r="I71" s="233"/>
      <c r="J71" s="233"/>
      <c r="K71" s="233"/>
      <c r="L71" s="572"/>
      <c r="M71" s="572"/>
      <c r="N71" s="572"/>
      <c r="O71" s="572"/>
      <c r="P71" s="572"/>
      <c r="Q71" s="455"/>
    </row>
    <row r="72" spans="1:17" s="240" customFormat="1" ht="14.1" customHeight="1">
      <c r="A72" s="463"/>
      <c r="B72" s="159"/>
      <c r="C72" s="456"/>
      <c r="D72" s="572"/>
      <c r="E72" s="6">
        <v>2</v>
      </c>
      <c r="F72" s="572" t="s">
        <v>36</v>
      </c>
      <c r="G72" s="233"/>
      <c r="H72" s="233"/>
      <c r="I72" s="233"/>
      <c r="J72" s="233"/>
      <c r="K72" s="233"/>
      <c r="L72" s="572"/>
      <c r="M72" s="572"/>
      <c r="N72" s="572"/>
      <c r="O72" s="572"/>
      <c r="P72" s="572"/>
      <c r="Q72" s="455"/>
    </row>
    <row r="73" spans="1:17" s="240" customFormat="1" ht="14.1" customHeight="1">
      <c r="A73" s="463"/>
      <c r="B73" s="159"/>
      <c r="C73" s="456"/>
      <c r="D73" s="455"/>
      <c r="E73" s="6">
        <v>98</v>
      </c>
      <c r="F73" s="572" t="s">
        <v>437</v>
      </c>
      <c r="G73" s="233"/>
      <c r="H73" s="233"/>
      <c r="I73" s="233"/>
      <c r="J73" s="233"/>
      <c r="K73" s="233"/>
      <c r="L73" s="572"/>
      <c r="M73" s="572"/>
      <c r="N73" s="572"/>
      <c r="O73" s="572"/>
      <c r="P73" s="572"/>
      <c r="Q73" s="455"/>
    </row>
    <row r="74" spans="1:17" s="240" customFormat="1" ht="14.1" customHeight="1">
      <c r="A74" s="463"/>
      <c r="B74" s="159"/>
      <c r="C74" s="456"/>
      <c r="D74" s="455"/>
      <c r="E74" s="6"/>
      <c r="F74" s="572"/>
      <c r="G74" s="233"/>
      <c r="H74" s="233"/>
      <c r="I74" s="233"/>
      <c r="J74" s="233"/>
      <c r="K74" s="233"/>
      <c r="L74" s="572"/>
      <c r="M74" s="572"/>
      <c r="N74" s="572"/>
      <c r="O74" s="572"/>
      <c r="P74" s="572"/>
      <c r="Q74" s="455"/>
    </row>
    <row r="75" spans="1:17" ht="14.1" customHeight="1">
      <c r="B75" s="159">
        <f>B61+0.01</f>
        <v>11.119999999999997</v>
      </c>
      <c r="C75" s="572" t="s">
        <v>706</v>
      </c>
      <c r="D75" s="572"/>
      <c r="E75" s="572"/>
      <c r="F75" s="572"/>
      <c r="G75" s="572"/>
      <c r="H75" s="572"/>
      <c r="I75" s="572"/>
      <c r="J75" s="572"/>
      <c r="K75" s="572"/>
      <c r="L75" s="572"/>
      <c r="M75" s="572"/>
      <c r="N75" s="572"/>
      <c r="O75" s="572"/>
      <c r="P75" s="572"/>
      <c r="Q75" s="572"/>
    </row>
    <row r="76" spans="1:17" ht="14.1" customHeight="1">
      <c r="C76" s="61"/>
      <c r="D76" s="455" t="s">
        <v>119</v>
      </c>
      <c r="E76" s="61" t="s">
        <v>707</v>
      </c>
      <c r="F76" s="233"/>
      <c r="G76" s="233"/>
      <c r="H76" s="233"/>
      <c r="I76" s="233"/>
      <c r="J76" s="233"/>
      <c r="K76" s="233"/>
      <c r="L76" s="572"/>
      <c r="M76" s="572"/>
      <c r="N76" s="572"/>
      <c r="P76" s="572"/>
      <c r="Q76" s="572"/>
    </row>
    <row r="77" spans="1:17" s="240" customFormat="1" ht="14.1" customHeight="1">
      <c r="A77" s="463"/>
      <c r="B77" s="159"/>
      <c r="C77" s="456"/>
      <c r="D77" s="572"/>
      <c r="E77" s="6">
        <v>1</v>
      </c>
      <c r="F77" s="572" t="s">
        <v>351</v>
      </c>
      <c r="G77" s="233"/>
      <c r="H77" s="233"/>
      <c r="I77" s="233"/>
      <c r="J77" s="233"/>
      <c r="K77" s="233"/>
      <c r="L77" s="572"/>
      <c r="M77" s="572"/>
      <c r="N77" s="572"/>
      <c r="O77" s="572"/>
      <c r="P77" s="572"/>
      <c r="Q77" s="572"/>
    </row>
    <row r="78" spans="1:17" s="240" customFormat="1" ht="14.1" customHeight="1">
      <c r="A78" s="463"/>
      <c r="B78" s="159"/>
      <c r="C78" s="456"/>
      <c r="D78" s="572"/>
      <c r="E78" s="6">
        <v>2</v>
      </c>
      <c r="F78" s="572" t="s">
        <v>36</v>
      </c>
      <c r="G78" s="233"/>
      <c r="H78" s="233"/>
      <c r="I78" s="233"/>
      <c r="J78" s="233"/>
      <c r="K78" s="233"/>
      <c r="L78" s="572"/>
      <c r="M78" s="572"/>
      <c r="N78" s="572"/>
      <c r="O78" s="572"/>
      <c r="P78" s="572"/>
      <c r="Q78" s="455"/>
    </row>
    <row r="79" spans="1:17" s="240" customFormat="1" ht="14.1" customHeight="1">
      <c r="A79" s="463"/>
      <c r="B79" s="159"/>
      <c r="C79" s="456"/>
      <c r="D79" s="455"/>
      <c r="E79" s="6">
        <v>98</v>
      </c>
      <c r="F79" s="572" t="s">
        <v>437</v>
      </c>
      <c r="G79" s="233"/>
      <c r="H79" s="233"/>
      <c r="I79" s="233"/>
      <c r="J79" s="233"/>
      <c r="K79" s="233"/>
      <c r="L79" s="572"/>
      <c r="M79" s="572"/>
      <c r="N79" s="572"/>
      <c r="O79" s="572"/>
      <c r="P79" s="572"/>
      <c r="Q79" s="455"/>
    </row>
    <row r="80" spans="1:17" s="240" customFormat="1" ht="14.1" customHeight="1">
      <c r="A80" s="463"/>
      <c r="B80" s="159"/>
      <c r="C80" s="456"/>
      <c r="D80" s="455"/>
      <c r="E80" s="6"/>
      <c r="F80" s="572"/>
      <c r="G80" s="233"/>
      <c r="H80" s="233"/>
      <c r="I80" s="233"/>
      <c r="J80" s="233"/>
      <c r="K80" s="233"/>
      <c r="L80" s="572"/>
      <c r="M80" s="572"/>
      <c r="N80" s="572"/>
      <c r="O80" s="572"/>
      <c r="P80" s="572"/>
      <c r="Q80" s="455"/>
    </row>
    <row r="81" spans="1:20" ht="14.1" customHeight="1">
      <c r="A81" s="732"/>
      <c r="C81" s="456"/>
      <c r="D81" s="455" t="s">
        <v>121</v>
      </c>
      <c r="E81" s="61" t="s">
        <v>708</v>
      </c>
      <c r="F81" s="572"/>
      <c r="G81" s="572"/>
      <c r="H81" s="572"/>
      <c r="I81" s="572"/>
      <c r="J81" s="572"/>
      <c r="K81" s="61"/>
      <c r="L81" s="572"/>
      <c r="M81" s="572"/>
      <c r="N81" s="572"/>
      <c r="O81" s="572"/>
      <c r="P81" s="61"/>
      <c r="Q81" s="61"/>
      <c r="R81" s="61"/>
      <c r="S81" s="572"/>
    </row>
    <row r="82" spans="1:20" s="240" customFormat="1" ht="14.1" customHeight="1">
      <c r="A82" s="732"/>
      <c r="B82" s="159"/>
      <c r="C82" s="456"/>
      <c r="D82" s="572"/>
      <c r="E82" s="6">
        <v>1</v>
      </c>
      <c r="F82" s="572" t="s">
        <v>351</v>
      </c>
      <c r="G82" s="233"/>
      <c r="H82" s="233"/>
      <c r="I82" s="233"/>
      <c r="J82" s="233"/>
      <c r="K82" s="233"/>
      <c r="L82" s="572"/>
      <c r="M82" s="572"/>
      <c r="N82" s="572"/>
      <c r="O82" s="572"/>
      <c r="P82" s="572"/>
      <c r="Q82" s="455"/>
      <c r="R82" s="572"/>
      <c r="S82" s="572"/>
      <c r="T82" s="572"/>
    </row>
    <row r="83" spans="1:20" s="240" customFormat="1" ht="14.1" customHeight="1">
      <c r="A83" s="732"/>
      <c r="B83" s="159"/>
      <c r="C83" s="456"/>
      <c r="D83" s="572"/>
      <c r="E83" s="6">
        <v>2</v>
      </c>
      <c r="F83" s="572" t="s">
        <v>36</v>
      </c>
      <c r="G83" s="233"/>
      <c r="H83" s="233"/>
      <c r="I83" s="233"/>
      <c r="J83" s="233"/>
      <c r="K83" s="233"/>
      <c r="L83" s="572"/>
      <c r="M83" s="572"/>
      <c r="N83" s="572"/>
      <c r="O83" s="572"/>
      <c r="P83" s="572"/>
      <c r="Q83" s="455"/>
      <c r="R83" s="572"/>
      <c r="S83" s="572"/>
      <c r="T83" s="572"/>
    </row>
    <row r="84" spans="1:20" s="240" customFormat="1" ht="25.5" customHeight="1">
      <c r="A84" s="732"/>
      <c r="B84" s="159"/>
      <c r="C84" s="456"/>
      <c r="D84" s="455"/>
      <c r="E84" s="6">
        <v>98</v>
      </c>
      <c r="F84" s="572" t="s">
        <v>437</v>
      </c>
      <c r="G84" s="233"/>
      <c r="H84" s="233"/>
      <c r="I84" s="233"/>
      <c r="J84" s="233"/>
      <c r="K84" s="233"/>
      <c r="L84" s="572"/>
      <c r="M84" s="572"/>
      <c r="N84" s="572"/>
      <c r="O84" s="572"/>
      <c r="P84" s="572"/>
      <c r="Q84" s="455"/>
      <c r="R84" s="572"/>
      <c r="S84" s="572"/>
      <c r="T84" s="572"/>
    </row>
    <row r="85" spans="1:20" s="240" customFormat="1" ht="14.1" customHeight="1">
      <c r="A85" s="463"/>
      <c r="B85" s="159"/>
      <c r="C85" s="456"/>
      <c r="D85" s="455"/>
      <c r="E85" s="6"/>
      <c r="F85" s="572"/>
      <c r="G85" s="233"/>
      <c r="H85" s="233"/>
      <c r="I85" s="233"/>
      <c r="J85" s="233"/>
      <c r="K85" s="233"/>
      <c r="L85" s="572"/>
      <c r="M85" s="572"/>
      <c r="N85" s="572"/>
      <c r="O85" s="572"/>
      <c r="P85" s="572"/>
      <c r="Q85" s="455"/>
      <c r="R85" s="572"/>
      <c r="S85" s="572"/>
      <c r="T85" s="572"/>
    </row>
    <row r="86" spans="1:20" s="94" customFormat="1" ht="14.1" customHeight="1">
      <c r="A86" s="463"/>
      <c r="B86" s="159">
        <f>B75+0.01</f>
        <v>11.129999999999997</v>
      </c>
      <c r="C86" s="61" t="s">
        <v>709</v>
      </c>
      <c r="D86" s="95"/>
    </row>
    <row r="87" spans="1:20" s="94" customFormat="1" ht="14.1" customHeight="1">
      <c r="A87" s="402"/>
      <c r="B87" s="159"/>
      <c r="C87" s="458"/>
      <c r="E87" s="549">
        <v>1</v>
      </c>
      <c r="F87" s="61" t="s">
        <v>351</v>
      </c>
      <c r="G87" s="127"/>
      <c r="H87" s="127"/>
      <c r="I87" s="127"/>
      <c r="J87" s="127"/>
      <c r="K87" s="127"/>
      <c r="Q87" s="457"/>
    </row>
    <row r="88" spans="1:20" s="94" customFormat="1" ht="14.1" customHeight="1">
      <c r="A88" s="463"/>
      <c r="B88" s="159"/>
      <c r="C88" s="458"/>
      <c r="E88" s="549">
        <v>2</v>
      </c>
      <c r="F88" s="61" t="s">
        <v>36</v>
      </c>
      <c r="G88" s="127"/>
      <c r="H88" s="127"/>
      <c r="I88" s="127"/>
      <c r="J88" s="127"/>
      <c r="K88" s="127"/>
      <c r="Q88" s="457"/>
    </row>
    <row r="89" spans="1:20" s="94" customFormat="1" ht="14.1" customHeight="1">
      <c r="A89" s="463"/>
      <c r="B89" s="159"/>
      <c r="C89" s="458"/>
      <c r="D89" s="457"/>
      <c r="E89" s="549">
        <v>98</v>
      </c>
      <c r="F89" s="61" t="s">
        <v>437</v>
      </c>
      <c r="G89" s="127"/>
      <c r="H89" s="127"/>
      <c r="I89" s="127"/>
      <c r="J89" s="127"/>
      <c r="K89" s="127"/>
      <c r="Q89" s="457"/>
    </row>
    <row r="90" spans="1:20" s="240" customFormat="1" ht="14.1" customHeight="1">
      <c r="A90" s="463"/>
      <c r="B90" s="159"/>
      <c r="C90" s="456"/>
      <c r="D90" s="455"/>
      <c r="E90" s="729" t="s">
        <v>710</v>
      </c>
      <c r="F90" s="729"/>
      <c r="G90" s="729"/>
      <c r="H90" s="730">
        <f>B107</f>
        <v>11.149999999999997</v>
      </c>
      <c r="I90" s="730"/>
      <c r="J90" s="730"/>
      <c r="K90" s="233"/>
      <c r="L90" s="572"/>
      <c r="M90" s="572"/>
      <c r="N90" s="572"/>
      <c r="O90" s="572"/>
      <c r="P90" s="572"/>
      <c r="Q90" s="455"/>
      <c r="R90" s="572"/>
      <c r="S90" s="572"/>
      <c r="T90" s="572"/>
    </row>
    <row r="91" spans="1:20" s="240" customFormat="1" ht="14.1" customHeight="1">
      <c r="A91" s="463"/>
      <c r="B91" s="159"/>
      <c r="C91" s="456"/>
      <c r="D91" s="455"/>
      <c r="E91" s="571"/>
      <c r="F91" s="16"/>
      <c r="G91" s="572"/>
      <c r="H91" s="572"/>
      <c r="I91" s="572"/>
      <c r="J91" s="233"/>
      <c r="K91" s="233"/>
      <c r="L91" s="572"/>
      <c r="M91" s="572"/>
      <c r="N91" s="572"/>
      <c r="O91" s="572"/>
      <c r="P91" s="572"/>
      <c r="Q91" s="455"/>
      <c r="R91" s="572"/>
      <c r="S91" s="572"/>
      <c r="T91" s="572"/>
    </row>
    <row r="92" spans="1:20" ht="14.1" customHeight="1">
      <c r="A92" s="465"/>
      <c r="C92" s="731" t="str">
        <f>"CATI: SÓLO SI "&amp;B11&amp;" = 0 Y "&amp;B32&amp;" LA RESPUESTA ES NO, CONTINUA CON "&amp;B93</f>
        <v>CATI: SÓLO SI 11.02 = 0 Y 11.08 LA RESPUESTA ES NO, CONTINUA CON 11.14</v>
      </c>
      <c r="D92" s="731"/>
      <c r="E92" s="731"/>
      <c r="F92" s="731"/>
      <c r="G92" s="731"/>
      <c r="H92" s="731"/>
      <c r="I92" s="731"/>
      <c r="J92" s="731"/>
      <c r="K92" s="731"/>
      <c r="L92" s="731"/>
      <c r="M92" s="731"/>
      <c r="N92" s="731"/>
      <c r="O92" s="731"/>
      <c r="P92" s="731"/>
      <c r="Q92" s="731"/>
      <c r="R92" s="731"/>
      <c r="S92" s="731"/>
      <c r="T92" s="522"/>
    </row>
    <row r="93" spans="1:20" ht="14.1" customHeight="1">
      <c r="A93" s="518"/>
      <c r="B93" s="159">
        <f>B86+0.01</f>
        <v>11.139999999999997</v>
      </c>
      <c r="C93" s="191" t="s">
        <v>711</v>
      </c>
      <c r="D93" s="61"/>
      <c r="E93" s="572"/>
      <c r="F93" s="572"/>
      <c r="G93" s="572"/>
      <c r="H93" s="572"/>
      <c r="I93" s="572"/>
      <c r="J93" s="111"/>
      <c r="K93" s="572"/>
      <c r="L93" s="572"/>
      <c r="M93" s="572"/>
      <c r="N93" s="572"/>
      <c r="O93" s="572"/>
      <c r="P93" s="572"/>
      <c r="Q93" s="572"/>
      <c r="R93" s="572"/>
      <c r="S93" s="572"/>
    </row>
    <row r="94" spans="1:20" ht="14.1" customHeight="1">
      <c r="C94" s="563" t="s">
        <v>712</v>
      </c>
      <c r="D94" s="61"/>
      <c r="E94" s="572"/>
      <c r="F94" s="572"/>
      <c r="G94" s="572"/>
      <c r="H94" s="572"/>
      <c r="I94" s="572"/>
      <c r="J94" s="111"/>
      <c r="K94" s="572"/>
      <c r="L94" s="572"/>
      <c r="M94" s="572"/>
      <c r="N94" s="572"/>
      <c r="O94" s="572"/>
      <c r="P94" s="572"/>
      <c r="Q94" s="572"/>
      <c r="R94" s="572"/>
      <c r="S94" s="572"/>
    </row>
    <row r="95" spans="1:20" ht="14.1" customHeight="1">
      <c r="C95" s="10"/>
      <c r="D95" s="6" t="s">
        <v>119</v>
      </c>
      <c r="E95" s="563" t="s">
        <v>713</v>
      </c>
      <c r="F95" s="572"/>
      <c r="G95" s="572"/>
      <c r="H95" s="572"/>
      <c r="I95" s="572"/>
      <c r="J95" s="572"/>
      <c r="K95" s="572"/>
      <c r="L95" s="572"/>
      <c r="M95" s="572"/>
      <c r="N95" s="572"/>
      <c r="O95" s="572"/>
      <c r="P95" s="572"/>
      <c r="Q95" s="61"/>
      <c r="R95" s="572"/>
      <c r="S95" s="572"/>
    </row>
    <row r="96" spans="1:20" ht="14.1" customHeight="1">
      <c r="C96" s="10"/>
      <c r="D96" s="6" t="s">
        <v>121</v>
      </c>
      <c r="E96" s="572" t="s">
        <v>714</v>
      </c>
      <c r="F96" s="572"/>
      <c r="G96" s="572"/>
      <c r="H96" s="572"/>
      <c r="I96" s="572"/>
      <c r="J96" s="572"/>
      <c r="K96" s="572"/>
      <c r="L96" s="572"/>
      <c r="M96" s="572"/>
      <c r="N96" s="572"/>
      <c r="O96" s="572"/>
      <c r="P96" s="572"/>
      <c r="Q96" s="220"/>
      <c r="R96" s="572"/>
      <c r="S96" s="572"/>
    </row>
    <row r="97" spans="1:31" ht="14.1" customHeight="1">
      <c r="C97" s="10"/>
      <c r="D97" s="6" t="s">
        <v>123</v>
      </c>
      <c r="E97" s="572" t="s">
        <v>715</v>
      </c>
      <c r="F97" s="572"/>
      <c r="G97" s="572"/>
      <c r="H97" s="572"/>
      <c r="I97" s="572"/>
      <c r="J97" s="572"/>
      <c r="K97" s="572"/>
      <c r="L97" s="572"/>
      <c r="M97" s="572"/>
      <c r="N97" s="572"/>
      <c r="O97" s="572"/>
      <c r="P97" s="572"/>
      <c r="Q97" s="6"/>
      <c r="R97" s="572"/>
      <c r="S97" s="572"/>
    </row>
    <row r="98" spans="1:31" ht="14.1" customHeight="1">
      <c r="C98" s="10"/>
      <c r="D98" s="6" t="s">
        <v>125</v>
      </c>
      <c r="E98" s="572" t="s">
        <v>716</v>
      </c>
      <c r="F98" s="572"/>
      <c r="G98" s="572"/>
      <c r="H98" s="572"/>
      <c r="I98" s="572"/>
      <c r="J98" s="572"/>
      <c r="K98" s="572"/>
      <c r="L98" s="572"/>
      <c r="M98" s="572"/>
      <c r="N98" s="572"/>
      <c r="O98" s="572"/>
      <c r="P98" s="572"/>
      <c r="Q98" s="6"/>
      <c r="R98" s="572"/>
      <c r="S98" s="572"/>
    </row>
    <row r="99" spans="1:31" ht="14.1" customHeight="1">
      <c r="C99" s="10"/>
      <c r="D99" s="6" t="s">
        <v>127</v>
      </c>
      <c r="E99" s="572" t="s">
        <v>717</v>
      </c>
      <c r="F99" s="572"/>
      <c r="G99" s="572"/>
      <c r="H99" s="572"/>
      <c r="I99" s="572"/>
      <c r="J99" s="572"/>
      <c r="K99" s="572"/>
      <c r="L99" s="572"/>
      <c r="M99" s="572"/>
      <c r="N99" s="572"/>
      <c r="O99" s="572"/>
      <c r="P99" s="572"/>
      <c r="Q99" s="6"/>
      <c r="R99" s="572"/>
      <c r="S99" s="572"/>
    </row>
    <row r="100" spans="1:31" ht="14.1" customHeight="1">
      <c r="C100" s="454"/>
      <c r="D100" s="6" t="s">
        <v>129</v>
      </c>
      <c r="E100" s="572" t="s">
        <v>718</v>
      </c>
      <c r="F100" s="572"/>
      <c r="G100" s="572"/>
      <c r="H100" s="94"/>
      <c r="I100" s="94"/>
      <c r="J100" s="572"/>
      <c r="K100" s="572"/>
      <c r="L100" s="572"/>
      <c r="M100" s="572"/>
      <c r="N100" s="572"/>
      <c r="O100" s="572"/>
      <c r="P100" s="572"/>
      <c r="Q100" s="572"/>
      <c r="R100" s="572"/>
      <c r="S100" s="572"/>
    </row>
    <row r="101" spans="1:31" ht="14.1" customHeight="1">
      <c r="C101" s="10"/>
      <c r="D101" s="572"/>
      <c r="E101" s="572"/>
      <c r="F101" s="572"/>
      <c r="G101" s="572"/>
      <c r="H101" s="572"/>
      <c r="I101" s="572"/>
      <c r="J101" s="572"/>
      <c r="K101" s="572"/>
      <c r="L101" s="572"/>
      <c r="M101" s="572"/>
      <c r="N101" s="572"/>
      <c r="O101" s="572"/>
      <c r="P101" s="572"/>
      <c r="Q101" s="572"/>
      <c r="R101" s="572"/>
      <c r="S101" s="572"/>
    </row>
    <row r="102" spans="1:31" ht="13.5" customHeight="1">
      <c r="C102" s="3" t="s">
        <v>719</v>
      </c>
      <c r="D102" s="6"/>
      <c r="E102" s="572"/>
      <c r="F102" s="572"/>
      <c r="G102" s="572"/>
      <c r="H102" s="572"/>
      <c r="I102" s="572"/>
      <c r="J102" s="572"/>
      <c r="K102" s="572"/>
      <c r="L102" s="572"/>
      <c r="M102" s="572"/>
      <c r="N102" s="572"/>
      <c r="O102" s="572"/>
      <c r="P102" s="572"/>
      <c r="Q102" s="572"/>
      <c r="R102" s="572"/>
      <c r="S102" s="572"/>
      <c r="T102" s="572"/>
      <c r="U102" s="572"/>
      <c r="V102" s="572"/>
      <c r="W102" s="572"/>
      <c r="X102" s="572"/>
      <c r="Y102" s="572"/>
      <c r="Z102" s="572"/>
      <c r="AA102" s="572"/>
      <c r="AB102" s="572"/>
      <c r="AC102" s="572"/>
      <c r="AD102" s="572"/>
      <c r="AE102" s="572"/>
    </row>
    <row r="103" spans="1:31" ht="13.5" customHeight="1">
      <c r="C103" s="639" t="s">
        <v>720</v>
      </c>
      <c r="D103" s="639"/>
      <c r="E103" s="639"/>
      <c r="F103" s="639"/>
      <c r="G103" s="639"/>
      <c r="H103" s="639"/>
      <c r="I103" s="639"/>
      <c r="J103" s="639"/>
      <c r="K103" s="639"/>
      <c r="L103" s="639"/>
      <c r="M103" s="639"/>
      <c r="N103" s="639"/>
      <c r="O103" s="639"/>
      <c r="P103" s="639"/>
      <c r="Q103" s="639"/>
      <c r="R103" s="639"/>
      <c r="S103" s="639"/>
      <c r="T103" s="572"/>
      <c r="U103" s="572"/>
      <c r="V103" s="572"/>
      <c r="W103" s="572"/>
      <c r="X103" s="572"/>
      <c r="Y103" s="572"/>
      <c r="Z103" s="572"/>
      <c r="AA103" s="572"/>
      <c r="AB103" s="572"/>
      <c r="AC103" s="572"/>
      <c r="AD103" s="572"/>
      <c r="AE103" s="572"/>
    </row>
    <row r="104" spans="1:31" ht="13.5" customHeight="1">
      <c r="C104" s="639"/>
      <c r="D104" s="639"/>
      <c r="E104" s="639"/>
      <c r="F104" s="639"/>
      <c r="G104" s="639"/>
      <c r="H104" s="639"/>
      <c r="I104" s="639"/>
      <c r="J104" s="639"/>
      <c r="K104" s="639"/>
      <c r="L104" s="639"/>
      <c r="M104" s="639"/>
      <c r="N104" s="639"/>
      <c r="O104" s="639"/>
      <c r="P104" s="639"/>
      <c r="Q104" s="639"/>
      <c r="R104" s="639"/>
      <c r="S104" s="639"/>
      <c r="T104" s="572"/>
      <c r="U104" s="572"/>
      <c r="V104" s="572"/>
      <c r="W104" s="572"/>
      <c r="X104" s="572"/>
      <c r="Y104" s="572"/>
      <c r="Z104" s="572"/>
      <c r="AA104" s="572"/>
      <c r="AB104" s="572"/>
      <c r="AC104" s="572"/>
      <c r="AD104" s="572"/>
      <c r="AE104" s="572"/>
    </row>
    <row r="105" spans="1:31" ht="13.5" customHeight="1">
      <c r="C105" s="81" t="s">
        <v>721</v>
      </c>
      <c r="D105" s="446"/>
      <c r="E105" s="81"/>
      <c r="F105" s="81"/>
      <c r="G105" s="81"/>
      <c r="H105" s="81"/>
      <c r="I105" s="81"/>
      <c r="J105" s="75"/>
      <c r="K105" s="449"/>
      <c r="L105" s="449"/>
      <c r="M105" s="75"/>
      <c r="N105" s="242"/>
      <c r="O105" s="242"/>
      <c r="P105" s="75"/>
      <c r="Q105" s="75"/>
      <c r="R105" s="75"/>
      <c r="S105" s="75"/>
      <c r="T105" s="75"/>
      <c r="U105" s="572"/>
      <c r="V105" s="572"/>
      <c r="W105" s="572"/>
      <c r="X105" s="572"/>
      <c r="Y105" s="572"/>
      <c r="Z105" s="572"/>
      <c r="AA105" s="572"/>
      <c r="AB105" s="572"/>
      <c r="AC105" s="572"/>
      <c r="AD105" s="572"/>
      <c r="AE105" s="572"/>
    </row>
    <row r="106" spans="1:31" ht="13.5" customHeight="1">
      <c r="B106" s="76"/>
      <c r="C106" s="243" t="s">
        <v>203</v>
      </c>
      <c r="D106" s="75"/>
      <c r="E106" s="75"/>
      <c r="F106" s="75"/>
      <c r="G106" s="75"/>
      <c r="H106" s="75"/>
      <c r="I106" s="75"/>
      <c r="J106" s="75"/>
      <c r="K106" s="449"/>
      <c r="L106" s="449"/>
      <c r="M106" s="75"/>
      <c r="N106" s="242"/>
      <c r="O106" s="242"/>
      <c r="P106" s="75"/>
      <c r="Q106" s="75"/>
      <c r="R106" s="75"/>
      <c r="S106" s="75"/>
      <c r="T106" s="75"/>
      <c r="U106" s="572"/>
      <c r="V106" s="572"/>
      <c r="W106" s="572"/>
      <c r="X106" s="572"/>
      <c r="Y106" s="572"/>
      <c r="Z106" s="572"/>
      <c r="AA106" s="572"/>
      <c r="AB106" s="572"/>
      <c r="AC106" s="572"/>
      <c r="AD106" s="572"/>
      <c r="AE106" s="572"/>
    </row>
    <row r="107" spans="1:31" ht="13.5">
      <c r="B107" s="159">
        <f>B93+0.01</f>
        <v>11.149999999999997</v>
      </c>
      <c r="C107" s="61" t="s">
        <v>722</v>
      </c>
      <c r="D107" s="6"/>
      <c r="E107" s="572"/>
      <c r="F107" s="572"/>
      <c r="G107" s="572"/>
      <c r="H107" s="572"/>
      <c r="I107" s="572"/>
      <c r="J107" s="572"/>
      <c r="K107" s="5"/>
      <c r="L107" s="5"/>
      <c r="M107" s="572"/>
      <c r="N107" s="244"/>
      <c r="O107" s="244"/>
      <c r="P107" s="572"/>
      <c r="Q107" s="572"/>
      <c r="R107" s="572"/>
      <c r="S107" s="572"/>
      <c r="T107" s="572"/>
      <c r="U107" s="572"/>
      <c r="V107" s="572"/>
      <c r="W107" s="572"/>
      <c r="X107" s="572"/>
      <c r="Y107" s="572"/>
      <c r="Z107" s="572"/>
      <c r="AA107" s="572"/>
      <c r="AB107" s="572"/>
      <c r="AC107" s="572"/>
      <c r="AD107" s="572"/>
      <c r="AE107" s="572"/>
    </row>
    <row r="108" spans="1:31" ht="13.5">
      <c r="C108" s="12" t="s">
        <v>60</v>
      </c>
      <c r="D108" s="6"/>
      <c r="E108" s="572"/>
      <c r="F108" s="572"/>
      <c r="G108" s="572"/>
      <c r="H108" s="572"/>
      <c r="I108" s="572"/>
      <c r="J108" s="572"/>
      <c r="K108" s="5"/>
      <c r="L108" s="5"/>
      <c r="M108" s="572"/>
      <c r="N108" s="244"/>
      <c r="O108" s="244"/>
      <c r="P108" s="572"/>
      <c r="Q108" s="572"/>
      <c r="R108" s="572"/>
      <c r="S108" s="572"/>
      <c r="T108" s="572"/>
      <c r="U108" s="572"/>
      <c r="V108" s="572"/>
      <c r="W108" s="572"/>
      <c r="X108" s="572"/>
      <c r="Y108" s="572"/>
      <c r="Z108" s="572"/>
      <c r="AA108" s="572"/>
      <c r="AB108" s="572"/>
      <c r="AC108" s="572"/>
      <c r="AD108" s="572"/>
      <c r="AE108" s="572"/>
    </row>
    <row r="109" spans="1:31" ht="13.5">
      <c r="A109" s="520"/>
      <c r="C109" s="61" t="s">
        <v>723</v>
      </c>
      <c r="D109" s="6"/>
      <c r="E109" s="572"/>
      <c r="F109" s="572"/>
      <c r="G109" s="572"/>
      <c r="H109" s="572"/>
      <c r="I109" s="572"/>
      <c r="J109" s="572"/>
      <c r="K109" s="5"/>
      <c r="L109" s="5"/>
      <c r="M109" s="572"/>
      <c r="N109" s="244"/>
      <c r="O109" s="244"/>
      <c r="P109" s="572"/>
      <c r="Q109" s="572"/>
      <c r="R109" s="572"/>
      <c r="S109" s="572"/>
      <c r="T109" s="518"/>
      <c r="U109" s="572"/>
      <c r="V109" s="572"/>
      <c r="W109" s="572"/>
      <c r="X109" s="572"/>
      <c r="Y109" s="572"/>
      <c r="Z109" s="572"/>
      <c r="AA109" s="572"/>
      <c r="AB109" s="572"/>
      <c r="AC109" s="572"/>
      <c r="AD109" s="572"/>
      <c r="AE109" s="572"/>
    </row>
    <row r="110" spans="1:31" ht="13.5">
      <c r="A110" s="414"/>
      <c r="C110" s="575" t="s">
        <v>724</v>
      </c>
      <c r="D110" s="575"/>
      <c r="E110" s="575"/>
      <c r="F110" s="575"/>
      <c r="G110" s="575"/>
      <c r="H110" s="575"/>
      <c r="I110" s="575"/>
      <c r="J110" s="575"/>
      <c r="K110" s="575"/>
      <c r="L110" s="575"/>
      <c r="M110" s="575"/>
      <c r="N110" s="575"/>
      <c r="O110" s="575"/>
      <c r="P110" s="575"/>
      <c r="Q110" s="575"/>
      <c r="R110" s="575"/>
      <c r="S110" s="94"/>
      <c r="T110" s="510"/>
      <c r="U110" s="572"/>
      <c r="V110" s="572"/>
      <c r="W110" s="572"/>
      <c r="X110" s="572"/>
      <c r="Y110" s="572"/>
      <c r="Z110" s="572"/>
      <c r="AA110" s="572"/>
      <c r="AB110" s="572"/>
      <c r="AC110" s="572"/>
      <c r="AD110" s="572"/>
      <c r="AE110" s="572"/>
    </row>
    <row r="111" spans="1:31" ht="13.5">
      <c r="C111" s="575"/>
      <c r="D111" s="575"/>
      <c r="E111" s="575"/>
      <c r="F111" s="575"/>
      <c r="G111" s="575"/>
      <c r="H111" s="575"/>
      <c r="I111" s="575"/>
      <c r="J111" s="575"/>
      <c r="K111" s="575"/>
      <c r="L111" s="575"/>
      <c r="M111" s="575"/>
      <c r="N111" s="575"/>
      <c r="O111" s="575"/>
      <c r="P111" s="575"/>
      <c r="Q111" s="575"/>
      <c r="R111" s="575"/>
      <c r="S111" s="94"/>
      <c r="T111" s="572"/>
      <c r="U111" s="572"/>
      <c r="V111" s="572"/>
      <c r="W111" s="572"/>
      <c r="X111" s="572"/>
      <c r="Y111" s="572"/>
      <c r="Z111" s="572"/>
      <c r="AA111" s="572"/>
      <c r="AB111" s="572"/>
      <c r="AC111" s="572"/>
      <c r="AD111" s="572"/>
      <c r="AE111" s="572"/>
    </row>
    <row r="112" spans="1:31" ht="13.5" customHeight="1">
      <c r="C112" s="572"/>
      <c r="D112" s="6">
        <v>1</v>
      </c>
      <c r="E112" s="572" t="s">
        <v>35</v>
      </c>
      <c r="F112" s="572"/>
      <c r="G112" s="572"/>
      <c r="H112" s="572"/>
      <c r="I112" s="572"/>
      <c r="J112" s="572"/>
      <c r="K112" s="572"/>
      <c r="L112" s="572"/>
      <c r="M112" s="572"/>
      <c r="N112" s="572"/>
      <c r="O112" s="572"/>
      <c r="P112" s="572"/>
      <c r="Q112" s="572"/>
      <c r="R112" s="572"/>
      <c r="S112" s="572"/>
      <c r="T112" s="572"/>
      <c r="U112" s="572"/>
      <c r="V112" s="572"/>
      <c r="W112" s="572"/>
      <c r="X112" s="572"/>
      <c r="Y112" s="572"/>
      <c r="Z112" s="572"/>
      <c r="AA112" s="572"/>
      <c r="AB112" s="572"/>
      <c r="AC112" s="572"/>
      <c r="AD112" s="572"/>
      <c r="AE112" s="572"/>
    </row>
    <row r="113" spans="1:44" ht="13.5" customHeight="1">
      <c r="C113" s="572"/>
      <c r="D113" s="6">
        <v>2</v>
      </c>
      <c r="E113" s="572" t="s">
        <v>36</v>
      </c>
      <c r="F113" s="572"/>
      <c r="G113" s="571"/>
      <c r="H113" s="571"/>
      <c r="I113" s="571"/>
      <c r="J113" s="572"/>
      <c r="K113" s="572"/>
      <c r="L113" s="572"/>
      <c r="M113" s="572"/>
      <c r="N113" s="572"/>
      <c r="O113" s="572"/>
      <c r="P113" s="572"/>
      <c r="Q113" s="572"/>
      <c r="R113" s="572"/>
      <c r="S113" s="572"/>
      <c r="T113" s="572"/>
      <c r="U113" s="572"/>
      <c r="V113" s="572"/>
      <c r="W113" s="572"/>
      <c r="X113" s="572"/>
      <c r="Y113" s="572"/>
      <c r="Z113" s="572"/>
      <c r="AA113" s="572"/>
      <c r="AB113" s="572"/>
      <c r="AC113" s="572"/>
      <c r="AD113" s="572"/>
      <c r="AE113" s="572"/>
    </row>
    <row r="114" spans="1:44" ht="13.5" customHeight="1">
      <c r="C114" s="572"/>
      <c r="D114" s="6"/>
      <c r="E114" s="572"/>
      <c r="F114" s="571"/>
      <c r="G114" s="16"/>
      <c r="H114" s="572"/>
      <c r="I114" s="572"/>
      <c r="J114" s="572"/>
      <c r="K114" s="572"/>
      <c r="L114" s="572"/>
      <c r="M114" s="572"/>
      <c r="N114" s="572"/>
      <c r="O114" s="572"/>
      <c r="P114" s="572"/>
      <c r="Q114" s="572"/>
      <c r="R114" s="572"/>
      <c r="S114" s="572"/>
      <c r="T114" s="572"/>
      <c r="U114" s="572"/>
      <c r="V114" s="572"/>
      <c r="W114" s="572"/>
      <c r="X114" s="572"/>
      <c r="Y114" s="572"/>
      <c r="Z114" s="572"/>
      <c r="AA114" s="572"/>
      <c r="AB114" s="572"/>
      <c r="AC114" s="572"/>
      <c r="AD114" s="572"/>
      <c r="AE114" s="572"/>
    </row>
    <row r="115" spans="1:44" ht="13.5" customHeight="1">
      <c r="C115" s="81" t="s">
        <v>721</v>
      </c>
      <c r="D115" s="446"/>
      <c r="E115" s="81"/>
      <c r="F115" s="81"/>
      <c r="G115" s="81"/>
      <c r="H115" s="81"/>
      <c r="I115" s="81"/>
      <c r="J115" s="75"/>
      <c r="K115" s="449"/>
      <c r="L115" s="449"/>
      <c r="M115" s="75"/>
      <c r="N115" s="242"/>
      <c r="O115" s="242"/>
      <c r="P115" s="75"/>
      <c r="Q115" s="75"/>
      <c r="R115" s="75"/>
      <c r="S115" s="75"/>
      <c r="T115" s="75"/>
      <c r="U115" s="572"/>
      <c r="V115" s="572"/>
      <c r="W115" s="572"/>
      <c r="X115" s="572"/>
      <c r="Y115" s="572"/>
      <c r="Z115" s="572"/>
      <c r="AA115" s="572"/>
      <c r="AB115" s="572"/>
      <c r="AC115" s="572"/>
      <c r="AD115" s="572"/>
      <c r="AE115" s="572"/>
    </row>
    <row r="116" spans="1:44" ht="13.5" customHeight="1">
      <c r="B116" s="61"/>
      <c r="C116" s="243" t="s">
        <v>203</v>
      </c>
      <c r="D116" s="558"/>
      <c r="E116" s="558"/>
      <c r="F116" s="558"/>
      <c r="G116" s="558"/>
      <c r="H116" s="558"/>
      <c r="I116" s="558"/>
      <c r="J116" s="558"/>
      <c r="K116" s="558"/>
      <c r="L116" s="558"/>
      <c r="M116" s="558"/>
      <c r="N116" s="558"/>
      <c r="O116" s="558"/>
      <c r="P116" s="242"/>
      <c r="Q116" s="242"/>
      <c r="R116" s="242"/>
      <c r="S116" s="242"/>
      <c r="T116" s="572"/>
      <c r="U116" s="572"/>
      <c r="V116" s="572"/>
      <c r="W116" s="572"/>
      <c r="X116" s="572"/>
      <c r="Y116" s="572"/>
      <c r="Z116" s="572"/>
      <c r="AA116" s="572"/>
      <c r="AB116" s="572"/>
      <c r="AC116" s="572"/>
      <c r="AD116" s="572"/>
      <c r="AE116" s="572"/>
      <c r="AR116" s="444"/>
    </row>
    <row r="117" spans="1:44" ht="13.5" customHeight="1">
      <c r="A117" s="465"/>
      <c r="B117" s="159">
        <f>B107+0.01</f>
        <v>11.159999999999997</v>
      </c>
      <c r="C117" s="61" t="s">
        <v>725</v>
      </c>
      <c r="D117" s="95"/>
      <c r="E117" s="453"/>
      <c r="F117" s="453"/>
      <c r="G117" s="453"/>
      <c r="H117" s="453"/>
      <c r="I117" s="453"/>
      <c r="J117" s="453"/>
      <c r="K117" s="452"/>
      <c r="L117" s="452"/>
      <c r="M117" s="452"/>
      <c r="N117" s="452"/>
      <c r="O117" s="452"/>
      <c r="P117" s="452"/>
      <c r="Q117" s="452"/>
      <c r="R117" s="242"/>
      <c r="S117" s="572"/>
      <c r="T117" s="518"/>
      <c r="U117" s="572"/>
      <c r="V117" s="572"/>
      <c r="W117" s="572"/>
      <c r="X117" s="572"/>
      <c r="Y117" s="572"/>
      <c r="Z117" s="572"/>
      <c r="AA117" s="6"/>
      <c r="AB117" s="6"/>
      <c r="AC117" s="6"/>
      <c r="AD117" s="6"/>
      <c r="AE117" s="6"/>
      <c r="AR117" s="451"/>
    </row>
    <row r="118" spans="1:44" ht="13.5" customHeight="1">
      <c r="A118" s="465"/>
      <c r="C118" s="111" t="s">
        <v>60</v>
      </c>
      <c r="D118" s="95"/>
      <c r="E118" s="453"/>
      <c r="F118" s="453"/>
      <c r="G118" s="453"/>
      <c r="H118" s="453"/>
      <c r="I118" s="453"/>
      <c r="J118" s="453"/>
      <c r="K118" s="452"/>
      <c r="L118" s="452"/>
      <c r="M118" s="452"/>
      <c r="N118" s="452"/>
      <c r="O118" s="452"/>
      <c r="P118" s="452"/>
      <c r="Q118" s="452"/>
      <c r="R118" s="242"/>
      <c r="S118" s="242"/>
      <c r="T118" s="510"/>
      <c r="U118" s="572"/>
      <c r="V118" s="572"/>
      <c r="W118" s="572"/>
      <c r="X118" s="572"/>
      <c r="Y118" s="572"/>
      <c r="Z118" s="572"/>
      <c r="AA118" s="6"/>
      <c r="AB118" s="6"/>
      <c r="AC118" s="6"/>
      <c r="AD118" s="6"/>
      <c r="AE118" s="6"/>
      <c r="AR118" s="451"/>
    </row>
    <row r="119" spans="1:44" ht="13.5" customHeight="1">
      <c r="C119" s="61" t="s">
        <v>726</v>
      </c>
      <c r="D119" s="95"/>
      <c r="E119" s="453"/>
      <c r="F119" s="453"/>
      <c r="G119" s="453"/>
      <c r="H119" s="453"/>
      <c r="I119" s="453"/>
      <c r="J119" s="453"/>
      <c r="K119" s="452"/>
      <c r="L119" s="452"/>
      <c r="M119" s="452"/>
      <c r="N119" s="452"/>
      <c r="O119" s="452"/>
      <c r="P119" s="452"/>
      <c r="Q119" s="452"/>
      <c r="R119" s="242"/>
      <c r="S119" s="242"/>
      <c r="T119" s="572"/>
      <c r="U119" s="572"/>
      <c r="V119" s="572"/>
      <c r="W119" s="572"/>
      <c r="X119" s="572"/>
      <c r="Y119" s="572"/>
      <c r="Z119" s="572"/>
      <c r="AA119" s="6"/>
      <c r="AB119" s="6"/>
      <c r="AC119" s="6"/>
      <c r="AD119" s="6"/>
      <c r="AE119" s="6"/>
      <c r="AR119" s="451"/>
    </row>
    <row r="120" spans="1:44" ht="13.5">
      <c r="C120" s="575" t="s">
        <v>724</v>
      </c>
      <c r="D120" s="575"/>
      <c r="E120" s="575"/>
      <c r="F120" s="575"/>
      <c r="G120" s="575"/>
      <c r="H120" s="575"/>
      <c r="I120" s="575"/>
      <c r="J120" s="575"/>
      <c r="K120" s="575"/>
      <c r="L120" s="575"/>
      <c r="M120" s="575"/>
      <c r="N120" s="575"/>
      <c r="O120" s="575"/>
      <c r="P120" s="575"/>
      <c r="Q120" s="575"/>
      <c r="R120" s="575"/>
      <c r="S120" s="94"/>
      <c r="T120" s="572"/>
      <c r="U120" s="572"/>
      <c r="V120" s="572"/>
      <c r="W120" s="572"/>
      <c r="X120" s="572"/>
      <c r="Y120" s="572"/>
      <c r="Z120" s="572"/>
      <c r="AA120" s="572"/>
      <c r="AB120" s="572"/>
      <c r="AC120" s="572"/>
      <c r="AD120" s="572"/>
      <c r="AE120" s="572"/>
    </row>
    <row r="121" spans="1:44" ht="13.5">
      <c r="C121" s="575"/>
      <c r="D121" s="575"/>
      <c r="E121" s="575"/>
      <c r="F121" s="575"/>
      <c r="G121" s="575"/>
      <c r="H121" s="575"/>
      <c r="I121" s="575"/>
      <c r="J121" s="575"/>
      <c r="K121" s="575"/>
      <c r="L121" s="575"/>
      <c r="M121" s="575"/>
      <c r="N121" s="575"/>
      <c r="O121" s="575"/>
      <c r="P121" s="575"/>
      <c r="Q121" s="575"/>
      <c r="R121" s="575"/>
      <c r="S121" s="94"/>
      <c r="T121" s="572"/>
      <c r="U121" s="572"/>
      <c r="V121" s="572"/>
      <c r="W121" s="572"/>
      <c r="X121" s="572"/>
      <c r="Y121" s="572"/>
      <c r="Z121" s="572"/>
      <c r="AA121" s="572"/>
      <c r="AB121" s="572"/>
      <c r="AC121" s="572"/>
      <c r="AD121" s="572"/>
      <c r="AE121" s="572"/>
    </row>
    <row r="122" spans="1:44" ht="14.1" customHeight="1">
      <c r="C122" s="450"/>
      <c r="D122" s="549">
        <v>1</v>
      </c>
      <c r="E122" s="191" t="s">
        <v>35</v>
      </c>
      <c r="F122" s="220"/>
      <c r="G122" s="220"/>
      <c r="H122" s="220"/>
      <c r="I122" s="220"/>
      <c r="J122" s="220"/>
      <c r="K122" s="245"/>
      <c r="L122" s="245"/>
      <c r="M122" s="245"/>
      <c r="N122" s="245"/>
      <c r="O122" s="245"/>
      <c r="P122" s="245"/>
      <c r="Q122" s="245"/>
      <c r="R122" s="563"/>
      <c r="S122" s="572"/>
    </row>
    <row r="123" spans="1:44" ht="13.5" customHeight="1">
      <c r="C123" s="450"/>
      <c r="D123" s="549">
        <v>2</v>
      </c>
      <c r="E123" s="191" t="s">
        <v>36</v>
      </c>
      <c r="F123" s="220"/>
      <c r="G123" s="220"/>
      <c r="H123" s="227"/>
      <c r="I123" s="220"/>
      <c r="J123" s="220"/>
      <c r="K123" s="245"/>
      <c r="L123" s="245"/>
      <c r="M123" s="245"/>
      <c r="N123" s="245"/>
      <c r="O123" s="245"/>
      <c r="P123" s="245"/>
      <c r="Q123" s="245"/>
      <c r="R123" s="563"/>
      <c r="S123" s="572"/>
      <c r="T123" s="572"/>
      <c r="U123" s="572"/>
      <c r="V123" s="572"/>
      <c r="W123" s="572"/>
      <c r="X123" s="572"/>
      <c r="Y123" s="572"/>
      <c r="Z123" s="572"/>
      <c r="AA123" s="572"/>
      <c r="AB123" s="572"/>
      <c r="AC123" s="572"/>
      <c r="AD123" s="572"/>
      <c r="AE123" s="572"/>
      <c r="AF123" s="572"/>
      <c r="AG123" s="572"/>
      <c r="AH123" s="572"/>
      <c r="AI123" s="572"/>
      <c r="AJ123" s="572"/>
      <c r="AK123" s="572"/>
    </row>
    <row r="124" spans="1:44" ht="13.5" customHeight="1">
      <c r="B124" s="61"/>
      <c r="C124" s="221"/>
      <c r="D124" s="9"/>
      <c r="E124" s="563"/>
      <c r="F124" s="563"/>
      <c r="G124" s="563"/>
      <c r="H124" s="563"/>
      <c r="I124" s="563"/>
      <c r="J124" s="563"/>
      <c r="K124" s="563"/>
      <c r="L124" s="563"/>
      <c r="M124" s="563"/>
      <c r="N124" s="563"/>
      <c r="O124" s="563"/>
      <c r="P124" s="563"/>
      <c r="Q124" s="563"/>
      <c r="R124" s="563"/>
      <c r="S124" s="572"/>
      <c r="T124" s="572"/>
      <c r="U124" s="572"/>
      <c r="V124" s="572"/>
      <c r="W124" s="572"/>
      <c r="X124" s="572"/>
      <c r="Y124" s="572"/>
      <c r="Z124" s="572"/>
      <c r="AA124" s="572"/>
      <c r="AB124" s="572"/>
      <c r="AC124" s="572"/>
      <c r="AD124" s="572"/>
      <c r="AE124" s="572"/>
      <c r="AF124" s="572"/>
      <c r="AG124" s="572"/>
      <c r="AH124" s="572"/>
      <c r="AI124" s="572"/>
      <c r="AJ124" s="572"/>
      <c r="AK124" s="572"/>
    </row>
    <row r="125" spans="1:44" ht="13.5" customHeight="1">
      <c r="B125" s="159">
        <f>B117+0.01</f>
        <v>11.169999999999996</v>
      </c>
      <c r="C125" s="572" t="s">
        <v>727</v>
      </c>
      <c r="D125" s="6"/>
      <c r="E125" s="572"/>
      <c r="F125" s="572"/>
      <c r="G125" s="572"/>
      <c r="H125" s="572"/>
      <c r="I125" s="572"/>
      <c r="J125" s="572"/>
      <c r="K125" s="572"/>
      <c r="L125" s="572"/>
      <c r="M125" s="6"/>
      <c r="N125" s="572"/>
      <c r="O125" s="572"/>
      <c r="P125" s="572"/>
      <c r="Q125" s="572"/>
      <c r="R125" s="572"/>
      <c r="S125" s="572"/>
      <c r="T125" s="572"/>
      <c r="U125" s="572"/>
      <c r="V125" s="572"/>
      <c r="W125" s="572"/>
      <c r="X125" s="572"/>
      <c r="Y125" s="572"/>
      <c r="Z125" s="572"/>
      <c r="AA125" s="572"/>
      <c r="AB125" s="572"/>
      <c r="AC125" s="572"/>
      <c r="AD125" s="572"/>
      <c r="AE125" s="572"/>
    </row>
    <row r="126" spans="1:44" ht="13.5" customHeight="1">
      <c r="C126" s="572"/>
      <c r="D126" s="6">
        <v>1</v>
      </c>
      <c r="E126" s="572" t="s">
        <v>35</v>
      </c>
      <c r="F126" s="572"/>
      <c r="G126" s="572"/>
      <c r="H126" s="12"/>
      <c r="I126" s="572"/>
      <c r="J126" s="572"/>
      <c r="K126" s="572"/>
      <c r="L126" s="572"/>
      <c r="M126" s="6"/>
      <c r="N126" s="572"/>
      <c r="O126" s="572"/>
      <c r="P126" s="572"/>
      <c r="Q126" s="572"/>
      <c r="R126" s="572"/>
      <c r="S126" s="572"/>
      <c r="T126" s="572"/>
      <c r="U126" s="572"/>
      <c r="V126" s="572"/>
      <c r="W126" s="572"/>
      <c r="X126" s="572"/>
      <c r="Y126" s="572"/>
      <c r="Z126" s="572"/>
      <c r="AA126" s="572"/>
      <c r="AB126" s="572"/>
      <c r="AC126" s="572"/>
      <c r="AD126" s="572"/>
      <c r="AE126" s="572"/>
    </row>
    <row r="127" spans="1:44" ht="13.5" customHeight="1">
      <c r="C127" s="572"/>
      <c r="D127" s="6">
        <v>2</v>
      </c>
      <c r="E127" s="572" t="s">
        <v>36</v>
      </c>
      <c r="F127" s="572"/>
      <c r="G127" s="572"/>
      <c r="H127" s="572"/>
      <c r="I127" s="572"/>
      <c r="J127" s="572"/>
      <c r="K127" s="572"/>
      <c r="L127" s="572"/>
      <c r="M127" s="6"/>
      <c r="N127" s="572"/>
      <c r="O127" s="572"/>
      <c r="P127" s="572"/>
      <c r="Q127" s="572"/>
      <c r="R127" s="572"/>
      <c r="S127" s="572"/>
      <c r="T127" s="572"/>
      <c r="U127" s="572"/>
      <c r="V127" s="572"/>
      <c r="W127" s="572"/>
      <c r="X127" s="572"/>
      <c r="Y127" s="572"/>
      <c r="Z127" s="572"/>
      <c r="AA127" s="572"/>
      <c r="AB127" s="572"/>
      <c r="AC127" s="572"/>
      <c r="AD127" s="572"/>
      <c r="AE127" s="572"/>
    </row>
    <row r="128" spans="1:44" ht="13.5" customHeight="1">
      <c r="C128" s="572"/>
      <c r="D128" s="6">
        <v>3</v>
      </c>
      <c r="E128" s="572" t="s">
        <v>728</v>
      </c>
      <c r="F128" s="572"/>
      <c r="G128" s="572"/>
      <c r="H128" s="572"/>
      <c r="I128" s="572"/>
      <c r="J128" s="572"/>
      <c r="K128" s="572"/>
      <c r="L128" s="572"/>
      <c r="M128" s="6"/>
      <c r="N128" s="572"/>
      <c r="O128" s="572"/>
      <c r="P128" s="572"/>
      <c r="Q128" s="572"/>
      <c r="R128" s="572"/>
      <c r="S128" s="572"/>
      <c r="T128" s="572"/>
      <c r="U128" s="572"/>
      <c r="V128" s="572"/>
      <c r="W128" s="572"/>
      <c r="X128" s="572"/>
      <c r="Y128" s="572"/>
      <c r="Z128" s="572"/>
      <c r="AA128" s="572"/>
      <c r="AB128" s="572"/>
      <c r="AC128" s="572"/>
      <c r="AD128" s="572"/>
      <c r="AE128" s="572"/>
    </row>
    <row r="129" spans="2:37" ht="13.5" customHeight="1">
      <c r="C129" s="572"/>
      <c r="D129" s="6">
        <v>98</v>
      </c>
      <c r="E129" s="572" t="s">
        <v>463</v>
      </c>
      <c r="F129" s="572"/>
      <c r="G129" s="572"/>
      <c r="H129" s="572"/>
      <c r="I129" s="572"/>
      <c r="J129" s="572"/>
      <c r="K129" s="572"/>
      <c r="L129" s="572"/>
      <c r="M129" s="6"/>
      <c r="N129" s="572"/>
      <c r="O129" s="572"/>
      <c r="P129" s="572"/>
      <c r="Q129" s="572"/>
      <c r="R129" s="572"/>
      <c r="S129" s="572"/>
      <c r="T129" s="572"/>
      <c r="U129" s="572"/>
      <c r="V129" s="572"/>
      <c r="W129" s="572"/>
      <c r="X129" s="572"/>
      <c r="Y129" s="572"/>
      <c r="Z129" s="572"/>
      <c r="AA129" s="572"/>
      <c r="AB129" s="572"/>
      <c r="AC129" s="572"/>
      <c r="AD129" s="572"/>
      <c r="AE129" s="572"/>
    </row>
    <row r="130" spans="2:37" ht="13.5" customHeight="1">
      <c r="C130" s="572"/>
      <c r="D130" s="6"/>
      <c r="E130" s="572"/>
      <c r="F130" s="572"/>
      <c r="G130" s="572"/>
      <c r="H130" s="572"/>
      <c r="I130" s="572"/>
      <c r="J130" s="572"/>
      <c r="K130" s="572"/>
      <c r="L130" s="572"/>
      <c r="M130" s="6"/>
      <c r="N130" s="572"/>
      <c r="O130" s="572"/>
      <c r="P130" s="572"/>
      <c r="Q130" s="572"/>
      <c r="R130" s="572"/>
      <c r="S130" s="572"/>
      <c r="T130" s="572"/>
      <c r="U130" s="572"/>
      <c r="V130" s="572"/>
      <c r="W130" s="572"/>
      <c r="X130" s="572"/>
      <c r="Y130" s="572"/>
      <c r="Z130" s="572"/>
      <c r="AA130" s="572"/>
      <c r="AB130" s="572"/>
      <c r="AC130" s="572"/>
      <c r="AD130" s="572"/>
      <c r="AE130" s="572"/>
    </row>
    <row r="131" spans="2:37" ht="13.5" customHeight="1">
      <c r="B131" s="159">
        <f>B125+0.01</f>
        <v>11.179999999999996</v>
      </c>
      <c r="C131" s="600" t="s">
        <v>729</v>
      </c>
      <c r="D131" s="600"/>
      <c r="E131" s="600"/>
      <c r="F131" s="600"/>
      <c r="G131" s="600"/>
      <c r="H131" s="600"/>
      <c r="I131" s="600"/>
      <c r="J131" s="600"/>
      <c r="K131" s="600"/>
      <c r="L131" s="600"/>
      <c r="M131" s="600"/>
      <c r="N131" s="600"/>
      <c r="O131" s="600"/>
      <c r="P131" s="600"/>
      <c r="Q131" s="600"/>
      <c r="R131" s="600"/>
      <c r="S131" s="572"/>
      <c r="T131" s="572"/>
      <c r="U131" s="572"/>
      <c r="V131" s="572"/>
      <c r="W131" s="572"/>
      <c r="X131" s="572"/>
      <c r="Y131" s="572"/>
      <c r="Z131" s="572"/>
      <c r="AA131" s="572"/>
      <c r="AB131" s="572"/>
      <c r="AC131" s="572"/>
      <c r="AD131" s="572"/>
      <c r="AE131" s="572"/>
      <c r="AF131" s="572"/>
      <c r="AG131" s="572"/>
      <c r="AH131" s="572"/>
      <c r="AI131" s="572"/>
      <c r="AJ131" s="572"/>
      <c r="AK131" s="572"/>
    </row>
    <row r="132" spans="2:37" ht="13.5" customHeight="1">
      <c r="C132" s="523" t="str">
        <f>"CATI: SE PREGUNTA SOLO SI ("&amp;B$107&amp;" =1 o SI "&amp;B$117&amp;"=1) Y "&amp;B$125&amp;"=1 CASO CONTRARIO PASAR A "&amp;B$141</f>
        <v>CATI: SE PREGUNTA SOLO SI (11.15 =1 o SI 11.16=1) Y 11.17=1 CASO CONTRARIO PASAR A 11.2</v>
      </c>
      <c r="D132" s="553"/>
      <c r="E132" s="553"/>
      <c r="F132" s="553"/>
      <c r="G132" s="553"/>
      <c r="H132" s="553"/>
      <c r="I132" s="553"/>
      <c r="J132" s="553"/>
      <c r="K132" s="553"/>
      <c r="L132" s="553"/>
      <c r="M132" s="553"/>
      <c r="N132" s="553"/>
      <c r="O132" s="553"/>
      <c r="P132" s="553"/>
      <c r="Q132" s="553"/>
      <c r="R132" s="544"/>
      <c r="S132" s="572"/>
      <c r="T132" s="572"/>
      <c r="U132" s="572"/>
      <c r="V132" s="572"/>
      <c r="W132" s="572"/>
      <c r="X132" s="572"/>
      <c r="Y132" s="572"/>
      <c r="Z132" s="572"/>
      <c r="AA132" s="572"/>
      <c r="AB132" s="572"/>
      <c r="AC132" s="572"/>
      <c r="AD132" s="572"/>
      <c r="AE132" s="572"/>
      <c r="AF132" s="572"/>
      <c r="AG132" s="572"/>
      <c r="AH132" s="572"/>
      <c r="AI132" s="572"/>
      <c r="AJ132" s="572"/>
      <c r="AK132" s="572"/>
    </row>
    <row r="133" spans="2:37" ht="13.5" customHeight="1">
      <c r="C133" s="191"/>
      <c r="D133" s="6">
        <v>1</v>
      </c>
      <c r="E133" s="445" t="s">
        <v>665</v>
      </c>
      <c r="F133" s="544"/>
      <c r="G133" s="544"/>
      <c r="H133" s="544"/>
      <c r="I133" s="544"/>
      <c r="J133" s="563"/>
      <c r="K133" s="563"/>
      <c r="L133" s="563"/>
      <c r="M133" s="563"/>
      <c r="N133" s="563"/>
      <c r="O133" s="563"/>
      <c r="P133" s="563"/>
      <c r="Q133" s="563"/>
      <c r="R133" s="563"/>
      <c r="S133" s="572"/>
      <c r="T133" s="572"/>
      <c r="U133" s="572"/>
      <c r="V133" s="572"/>
      <c r="W133" s="572"/>
      <c r="X133" s="572"/>
      <c r="Y133" s="572"/>
      <c r="Z133" s="572"/>
      <c r="AA133" s="572"/>
      <c r="AB133" s="572"/>
      <c r="AC133" s="572"/>
      <c r="AD133" s="572"/>
      <c r="AE133" s="572"/>
      <c r="AF133" s="572"/>
      <c r="AG133" s="572"/>
      <c r="AH133" s="572"/>
      <c r="AI133" s="572"/>
      <c r="AJ133" s="572"/>
      <c r="AK133" s="572"/>
    </row>
    <row r="134" spans="2:37" ht="13.5" customHeight="1">
      <c r="C134" s="191"/>
      <c r="D134" s="6">
        <v>2</v>
      </c>
      <c r="E134" s="445" t="s">
        <v>730</v>
      </c>
      <c r="F134" s="544"/>
      <c r="G134" s="544"/>
      <c r="H134" s="544"/>
      <c r="I134" s="544"/>
      <c r="J134" s="563"/>
      <c r="K134" s="563"/>
      <c r="L134" s="563"/>
      <c r="M134" s="563"/>
      <c r="N134" s="563"/>
      <c r="O134" s="563"/>
      <c r="P134" s="563"/>
      <c r="Q134" s="563"/>
      <c r="R134" s="563"/>
      <c r="S134" s="572"/>
      <c r="T134" s="572"/>
      <c r="U134" s="572"/>
      <c r="V134" s="572"/>
      <c r="W134" s="572"/>
      <c r="X134" s="572"/>
      <c r="Y134" s="572"/>
      <c r="Z134" s="572"/>
      <c r="AA134" s="572"/>
      <c r="AB134" s="572"/>
      <c r="AC134" s="572"/>
      <c r="AD134" s="572"/>
      <c r="AE134" s="572"/>
      <c r="AF134" s="572"/>
      <c r="AG134" s="572"/>
      <c r="AH134" s="572"/>
      <c r="AI134" s="572"/>
      <c r="AJ134" s="572"/>
      <c r="AK134" s="572"/>
    </row>
    <row r="135" spans="2:37" ht="13.5" customHeight="1">
      <c r="C135" s="191"/>
      <c r="D135" s="6">
        <v>3</v>
      </c>
      <c r="E135" s="445" t="s">
        <v>667</v>
      </c>
      <c r="F135" s="544"/>
      <c r="G135" s="544"/>
      <c r="H135" s="544"/>
      <c r="I135" s="544"/>
      <c r="J135" s="563"/>
      <c r="K135" s="563"/>
      <c r="L135" s="563"/>
      <c r="M135" s="563"/>
      <c r="N135" s="563"/>
      <c r="O135" s="563"/>
      <c r="P135" s="563"/>
      <c r="Q135" s="563"/>
      <c r="R135" s="563"/>
      <c r="S135" s="572"/>
      <c r="T135" s="572"/>
      <c r="U135" s="572"/>
      <c r="V135" s="572"/>
      <c r="W135" s="572"/>
      <c r="X135" s="572"/>
      <c r="Y135" s="572"/>
      <c r="Z135" s="572"/>
      <c r="AA135" s="572"/>
      <c r="AB135" s="572"/>
      <c r="AC135" s="572"/>
      <c r="AD135" s="572"/>
      <c r="AE135" s="572"/>
      <c r="AF135" s="572"/>
      <c r="AG135" s="572"/>
      <c r="AH135" s="572"/>
      <c r="AI135" s="572"/>
      <c r="AJ135" s="572"/>
      <c r="AK135" s="572"/>
    </row>
    <row r="136" spans="2:37" ht="12.75" customHeight="1">
      <c r="C136" s="572"/>
      <c r="D136" s="6"/>
      <c r="E136" s="572"/>
      <c r="F136" s="572"/>
      <c r="G136" s="572"/>
      <c r="H136" s="572"/>
      <c r="I136" s="572"/>
      <c r="J136" s="572"/>
      <c r="K136" s="572"/>
      <c r="L136" s="572"/>
      <c r="M136" s="572"/>
      <c r="N136" s="572"/>
      <c r="O136" s="572"/>
      <c r="P136" s="572"/>
      <c r="Q136" s="572"/>
      <c r="R136" s="572"/>
      <c r="S136" s="572"/>
      <c r="T136" s="572"/>
      <c r="U136" s="572"/>
      <c r="V136" s="572"/>
      <c r="W136" s="572"/>
      <c r="X136" s="572"/>
      <c r="Y136" s="572"/>
      <c r="Z136" s="572"/>
      <c r="AA136" s="572"/>
      <c r="AB136" s="572"/>
      <c r="AC136" s="572"/>
      <c r="AD136" s="572"/>
      <c r="AE136" s="572"/>
    </row>
    <row r="137" spans="2:37" ht="13.5" customHeight="1">
      <c r="B137" s="159">
        <f>B131+0.01</f>
        <v>11.189999999999996</v>
      </c>
      <c r="C137" s="61" t="s">
        <v>731</v>
      </c>
      <c r="D137" s="6"/>
      <c r="E137" s="572"/>
      <c r="F137" s="572"/>
      <c r="G137" s="572"/>
      <c r="H137" s="572"/>
      <c r="I137" s="572"/>
      <c r="J137" s="572"/>
      <c r="K137" s="572"/>
      <c r="L137" s="572"/>
      <c r="M137" s="6"/>
      <c r="N137" s="572"/>
      <c r="O137" s="572"/>
      <c r="P137" s="572"/>
      <c r="Q137" s="572"/>
      <c r="R137" s="572"/>
      <c r="S137" s="572"/>
      <c r="T137" s="572"/>
      <c r="U137" s="572"/>
      <c r="V137" s="572"/>
      <c r="W137" s="572"/>
      <c r="X137" s="572"/>
      <c r="Y137" s="572"/>
      <c r="Z137" s="572"/>
      <c r="AA137" s="572"/>
      <c r="AB137" s="572"/>
      <c r="AC137" s="572"/>
      <c r="AD137" s="572"/>
      <c r="AE137" s="572"/>
    </row>
    <row r="138" spans="2:37" ht="13.5" customHeight="1">
      <c r="C138" s="572"/>
      <c r="D138" s="6">
        <v>1</v>
      </c>
      <c r="E138" s="572" t="s">
        <v>35</v>
      </c>
      <c r="F138" s="572"/>
      <c r="G138" s="572"/>
      <c r="H138" s="12"/>
      <c r="I138" s="572"/>
      <c r="J138" s="572"/>
      <c r="K138" s="572"/>
      <c r="L138" s="572"/>
      <c r="M138" s="6"/>
      <c r="N138" s="572"/>
      <c r="O138" s="572"/>
      <c r="P138" s="572"/>
      <c r="Q138" s="572"/>
      <c r="R138" s="572"/>
      <c r="S138" s="572"/>
      <c r="T138" s="572"/>
      <c r="U138" s="572"/>
      <c r="V138" s="572"/>
      <c r="W138" s="572"/>
      <c r="X138" s="572"/>
      <c r="Y138" s="572"/>
      <c r="Z138" s="572"/>
      <c r="AA138" s="572"/>
      <c r="AB138" s="572"/>
      <c r="AC138" s="572"/>
      <c r="AD138" s="572"/>
      <c r="AE138" s="572"/>
    </row>
    <row r="139" spans="2:37" ht="13.5" customHeight="1">
      <c r="C139" s="572"/>
      <c r="D139" s="6">
        <v>2</v>
      </c>
      <c r="E139" s="572" t="s">
        <v>36</v>
      </c>
      <c r="F139" s="572"/>
      <c r="G139" s="572"/>
      <c r="H139" s="572"/>
      <c r="I139" s="572"/>
      <c r="J139" s="572"/>
      <c r="K139" s="572"/>
      <c r="L139" s="448" t="s">
        <v>37</v>
      </c>
      <c r="M139" s="16" t="s">
        <v>732</v>
      </c>
      <c r="N139" s="572"/>
      <c r="O139" s="572"/>
      <c r="P139" s="572"/>
      <c r="Q139" s="572"/>
      <c r="R139" s="572"/>
      <c r="S139" s="572"/>
      <c r="T139" s="572"/>
      <c r="U139" s="572"/>
      <c r="V139" s="572"/>
      <c r="W139" s="572"/>
      <c r="X139" s="572"/>
      <c r="Y139" s="572"/>
      <c r="Z139" s="572"/>
      <c r="AA139" s="572"/>
      <c r="AB139" s="572"/>
      <c r="AC139" s="572"/>
      <c r="AD139" s="572"/>
      <c r="AE139" s="572"/>
    </row>
    <row r="140" spans="2:37" ht="12.75" customHeight="1">
      <c r="C140" s="572"/>
      <c r="D140" s="6"/>
      <c r="E140" s="572"/>
      <c r="F140" s="572"/>
      <c r="G140" s="572"/>
      <c r="H140" s="572"/>
      <c r="I140" s="572"/>
      <c r="J140" s="572"/>
      <c r="K140" s="572"/>
      <c r="L140" s="572"/>
      <c r="M140" s="572"/>
      <c r="N140" s="572"/>
      <c r="O140" s="572"/>
      <c r="P140" s="572"/>
      <c r="Q140" s="572"/>
      <c r="R140" s="572"/>
      <c r="S140" s="572"/>
      <c r="T140" s="572"/>
      <c r="U140" s="572"/>
      <c r="V140" s="572"/>
      <c r="W140" s="572"/>
      <c r="X140" s="572"/>
      <c r="Y140" s="572"/>
      <c r="Z140" s="572"/>
      <c r="AA140" s="572"/>
      <c r="AB140" s="572"/>
      <c r="AC140" s="572"/>
      <c r="AD140" s="572"/>
      <c r="AE140" s="572"/>
    </row>
    <row r="141" spans="2:37" ht="13.5" customHeight="1">
      <c r="B141" s="159">
        <f>B137+0.01</f>
        <v>11.199999999999996</v>
      </c>
      <c r="C141" s="76" t="s">
        <v>733</v>
      </c>
      <c r="D141" s="146"/>
      <c r="E141" s="75"/>
      <c r="F141" s="75"/>
      <c r="G141" s="75"/>
      <c r="H141" s="75"/>
      <c r="I141" s="75"/>
      <c r="J141" s="75"/>
      <c r="K141" s="449"/>
      <c r="L141" s="449"/>
      <c r="M141" s="75"/>
      <c r="N141" s="242"/>
      <c r="O141" s="242"/>
      <c r="P141" s="75"/>
      <c r="Q141" s="75"/>
      <c r="R141" s="75"/>
      <c r="S141" s="75"/>
      <c r="T141" s="75"/>
      <c r="U141" s="572"/>
      <c r="V141" s="572"/>
      <c r="W141" s="572"/>
      <c r="X141" s="572"/>
      <c r="Y141" s="572"/>
      <c r="Z141" s="572"/>
      <c r="AA141" s="572"/>
      <c r="AB141" s="572"/>
      <c r="AC141" s="572"/>
      <c r="AD141" s="572"/>
      <c r="AE141" s="572"/>
    </row>
    <row r="142" spans="2:37" ht="13.5" customHeight="1">
      <c r="C142" s="572"/>
      <c r="D142" s="6">
        <v>1</v>
      </c>
      <c r="E142" s="572" t="s">
        <v>35</v>
      </c>
      <c r="F142" s="572"/>
      <c r="G142" s="572"/>
      <c r="H142" s="572"/>
      <c r="I142" s="572"/>
      <c r="J142" s="572"/>
      <c r="K142" s="572"/>
      <c r="L142" s="572"/>
      <c r="M142" s="572"/>
      <c r="N142" s="572"/>
      <c r="O142" s="572"/>
      <c r="P142" s="572"/>
      <c r="Q142" s="572"/>
      <c r="R142" s="572"/>
      <c r="S142" s="572"/>
      <c r="T142" s="572"/>
      <c r="U142" s="572"/>
      <c r="V142" s="572"/>
      <c r="W142" s="572"/>
      <c r="X142" s="572"/>
      <c r="Y142" s="572"/>
      <c r="Z142" s="572"/>
      <c r="AA142" s="572"/>
      <c r="AB142" s="572"/>
      <c r="AC142" s="572"/>
      <c r="AD142" s="572"/>
      <c r="AE142" s="572"/>
    </row>
    <row r="143" spans="2:37" ht="13.5" customHeight="1">
      <c r="C143" s="572"/>
      <c r="D143" s="6">
        <v>2</v>
      </c>
      <c r="E143" s="572" t="s">
        <v>36</v>
      </c>
      <c r="F143" s="572"/>
      <c r="G143" s="572"/>
      <c r="H143" s="572"/>
      <c r="I143" s="572"/>
      <c r="J143" s="572"/>
      <c r="K143" s="572"/>
      <c r="L143" s="572"/>
      <c r="M143" s="6"/>
      <c r="N143" s="572"/>
      <c r="O143" s="572"/>
      <c r="P143" s="572"/>
      <c r="Q143" s="572"/>
      <c r="R143" s="572"/>
      <c r="S143" s="572"/>
      <c r="T143" s="572"/>
      <c r="U143" s="572"/>
      <c r="V143" s="572"/>
      <c r="W143" s="572"/>
      <c r="X143" s="572"/>
      <c r="Y143" s="572"/>
      <c r="Z143" s="572"/>
      <c r="AA143" s="572"/>
      <c r="AB143" s="572"/>
      <c r="AC143" s="572"/>
      <c r="AD143" s="572"/>
      <c r="AE143" s="572"/>
    </row>
    <row r="144" spans="2:37" ht="13.5" customHeight="1">
      <c r="C144" s="572"/>
      <c r="D144" s="6">
        <v>3</v>
      </c>
      <c r="E144" s="572" t="s">
        <v>728</v>
      </c>
      <c r="F144" s="572"/>
      <c r="G144" s="572"/>
      <c r="H144" s="572"/>
      <c r="I144" s="572"/>
      <c r="J144" s="572"/>
      <c r="K144" s="572"/>
      <c r="L144" s="572"/>
      <c r="M144" s="6"/>
      <c r="N144" s="572"/>
      <c r="O144" s="572"/>
      <c r="P144" s="572"/>
      <c r="Q144" s="572"/>
      <c r="R144" s="572"/>
      <c r="S144" s="572"/>
      <c r="T144" s="572"/>
      <c r="U144" s="572"/>
      <c r="V144" s="572"/>
      <c r="W144" s="572"/>
      <c r="X144" s="572"/>
      <c r="Y144" s="572"/>
      <c r="Z144" s="572"/>
      <c r="AA144" s="572"/>
      <c r="AB144" s="572"/>
      <c r="AC144" s="572"/>
      <c r="AD144" s="572"/>
      <c r="AE144" s="572"/>
    </row>
    <row r="145" spans="1:44" s="465" customFormat="1" ht="13.5" customHeight="1">
      <c r="A145" s="463"/>
      <c r="B145" s="521"/>
      <c r="C145" s="402"/>
      <c r="D145" s="464"/>
      <c r="E145" s="403"/>
      <c r="F145" s="403"/>
      <c r="G145" s="403"/>
      <c r="H145" s="403"/>
      <c r="I145" s="403"/>
      <c r="J145" s="402"/>
      <c r="K145" s="438"/>
      <c r="L145" s="402"/>
      <c r="M145" s="402"/>
      <c r="N145" s="402"/>
      <c r="O145" s="402"/>
      <c r="P145" s="402"/>
      <c r="Q145" s="402"/>
      <c r="R145" s="402"/>
      <c r="S145" s="402"/>
      <c r="T145" s="402"/>
      <c r="U145" s="402"/>
      <c r="V145" s="402"/>
      <c r="W145" s="402"/>
      <c r="X145" s="402"/>
      <c r="Y145" s="402"/>
      <c r="Z145" s="402"/>
      <c r="AA145" s="402"/>
      <c r="AB145" s="402"/>
      <c r="AC145" s="402"/>
      <c r="AD145" s="402"/>
      <c r="AE145" s="402"/>
    </row>
    <row r="146" spans="1:44" ht="13.5" customHeight="1">
      <c r="B146" s="159">
        <f>B141+0.01</f>
        <v>11.209999999999996</v>
      </c>
      <c r="C146" s="61" t="s">
        <v>734</v>
      </c>
      <c r="D146" s="6"/>
      <c r="E146" s="572"/>
      <c r="F146" s="572"/>
      <c r="G146" s="572"/>
      <c r="H146" s="572"/>
      <c r="I146" s="572"/>
      <c r="J146" s="572"/>
      <c r="K146" s="572"/>
      <c r="L146" s="572"/>
      <c r="M146" s="6"/>
      <c r="N146" s="572"/>
      <c r="O146" s="572"/>
      <c r="P146" s="572"/>
      <c r="Q146" s="572"/>
      <c r="R146" s="572"/>
      <c r="S146" s="572"/>
      <c r="T146" s="572"/>
      <c r="U146" s="572"/>
      <c r="V146" s="572"/>
      <c r="W146" s="572"/>
      <c r="X146" s="572"/>
      <c r="Y146" s="572"/>
      <c r="Z146" s="572"/>
      <c r="AA146" s="572"/>
      <c r="AB146" s="572"/>
      <c r="AC146" s="572"/>
      <c r="AD146" s="572"/>
      <c r="AE146" s="572"/>
    </row>
    <row r="147" spans="1:44" ht="13.5" customHeight="1">
      <c r="C147" s="572"/>
      <c r="D147" s="6">
        <v>1</v>
      </c>
      <c r="E147" s="572" t="s">
        <v>35</v>
      </c>
      <c r="F147" s="572"/>
      <c r="G147" s="572"/>
      <c r="H147" s="12"/>
      <c r="I147" s="572"/>
      <c r="J147" s="572"/>
      <c r="K147" s="572"/>
      <c r="L147" s="572"/>
      <c r="M147" s="6"/>
      <c r="N147" s="572"/>
      <c r="O147" s="572"/>
      <c r="P147" s="572"/>
      <c r="Q147" s="572"/>
      <c r="R147" s="572"/>
      <c r="S147" s="572"/>
      <c r="T147" s="572"/>
      <c r="U147" s="572"/>
      <c r="V147" s="572"/>
      <c r="W147" s="572"/>
      <c r="X147" s="572"/>
      <c r="Y147" s="572"/>
      <c r="Z147" s="572"/>
      <c r="AA147" s="572"/>
      <c r="AB147" s="572"/>
      <c r="AC147" s="572"/>
      <c r="AD147" s="572"/>
      <c r="AE147" s="572"/>
    </row>
    <row r="148" spans="1:44" ht="13.5" customHeight="1">
      <c r="C148" s="572"/>
      <c r="D148" s="6">
        <v>2</v>
      </c>
      <c r="E148" s="572" t="s">
        <v>36</v>
      </c>
      <c r="F148" s="572"/>
      <c r="G148" s="572"/>
      <c r="H148" s="572"/>
      <c r="I148" s="572"/>
      <c r="J148" s="572"/>
      <c r="K148" s="572"/>
      <c r="L148" s="572"/>
      <c r="M148" s="6"/>
      <c r="N148" s="572"/>
      <c r="O148" s="572"/>
      <c r="P148" s="572"/>
      <c r="Q148" s="572"/>
      <c r="R148" s="572"/>
      <c r="S148" s="572"/>
      <c r="T148" s="572"/>
      <c r="U148" s="572"/>
      <c r="V148" s="572"/>
      <c r="W148" s="572"/>
      <c r="X148" s="572"/>
      <c r="Y148" s="572"/>
      <c r="Z148" s="572"/>
      <c r="AA148" s="572"/>
      <c r="AB148" s="572"/>
      <c r="AC148" s="572"/>
      <c r="AD148" s="572"/>
      <c r="AE148" s="572"/>
    </row>
    <row r="149" spans="1:44" ht="13.5" customHeight="1">
      <c r="C149" s="572"/>
      <c r="D149" s="6">
        <v>3</v>
      </c>
      <c r="E149" s="572" t="s">
        <v>728</v>
      </c>
      <c r="F149" s="572"/>
      <c r="G149" s="572"/>
      <c r="H149" s="572"/>
      <c r="I149" s="572"/>
      <c r="J149" s="572"/>
      <c r="K149" s="572"/>
      <c r="L149" s="572"/>
      <c r="M149" s="6"/>
      <c r="N149" s="572"/>
      <c r="O149" s="572"/>
      <c r="P149" s="572"/>
      <c r="Q149" s="572"/>
      <c r="R149" s="572"/>
      <c r="S149" s="572"/>
      <c r="T149" s="572"/>
      <c r="U149" s="572"/>
      <c r="V149" s="572"/>
      <c r="W149" s="572"/>
      <c r="X149" s="572"/>
      <c r="Y149" s="572"/>
      <c r="Z149" s="572"/>
      <c r="AA149" s="572"/>
      <c r="AB149" s="572"/>
      <c r="AC149" s="572"/>
      <c r="AD149" s="572"/>
      <c r="AE149" s="572"/>
    </row>
    <row r="150" spans="1:44" ht="13.5" customHeight="1">
      <c r="C150" s="572"/>
      <c r="D150" s="6">
        <v>98</v>
      </c>
      <c r="E150" s="572" t="s">
        <v>463</v>
      </c>
      <c r="F150" s="572"/>
      <c r="G150" s="572"/>
      <c r="H150" s="572"/>
      <c r="I150" s="572"/>
      <c r="J150" s="572"/>
      <c r="K150" s="572"/>
      <c r="L150" s="572"/>
      <c r="M150" s="6"/>
      <c r="N150" s="572"/>
      <c r="O150" s="572"/>
      <c r="P150" s="572"/>
      <c r="Q150" s="572"/>
      <c r="R150" s="572"/>
      <c r="S150" s="572"/>
      <c r="T150" s="572"/>
      <c r="U150" s="572"/>
      <c r="V150" s="572"/>
      <c r="W150" s="572"/>
      <c r="X150" s="572"/>
      <c r="Y150" s="572"/>
      <c r="Z150" s="572"/>
      <c r="AA150" s="572"/>
      <c r="AB150" s="572"/>
      <c r="AC150" s="572"/>
      <c r="AD150" s="572"/>
      <c r="AE150" s="572"/>
    </row>
    <row r="151" spans="1:44" ht="13.5" customHeight="1">
      <c r="C151" s="191"/>
      <c r="D151" s="6"/>
      <c r="E151" s="445"/>
      <c r="F151" s="544"/>
      <c r="G151" s="544"/>
      <c r="H151" s="544"/>
      <c r="I151" s="544"/>
      <c r="J151" s="563"/>
      <c r="K151" s="563"/>
      <c r="L151" s="563"/>
      <c r="M151" s="563"/>
      <c r="N151" s="563"/>
      <c r="O151" s="563"/>
      <c r="P151" s="563"/>
      <c r="Q151" s="563"/>
      <c r="R151" s="563"/>
      <c r="S151" s="572"/>
      <c r="T151" s="572"/>
      <c r="U151" s="572"/>
      <c r="V151" s="572"/>
      <c r="W151" s="572"/>
      <c r="X151" s="572"/>
      <c r="Y151" s="572"/>
      <c r="Z151" s="572"/>
      <c r="AA151" s="572"/>
      <c r="AB151" s="572"/>
      <c r="AC151" s="572"/>
      <c r="AD151" s="572"/>
      <c r="AE151" s="572"/>
      <c r="AF151" s="572"/>
      <c r="AG151" s="572"/>
      <c r="AH151" s="572"/>
      <c r="AI151" s="572"/>
      <c r="AJ151" s="572"/>
      <c r="AK151" s="572"/>
    </row>
    <row r="152" spans="1:44" ht="13.5" customHeight="1">
      <c r="B152" s="159">
        <f>B146+0.01</f>
        <v>11.219999999999995</v>
      </c>
      <c r="C152" s="575" t="s">
        <v>735</v>
      </c>
      <c r="D152" s="575"/>
      <c r="E152" s="575"/>
      <c r="F152" s="575"/>
      <c r="G152" s="575"/>
      <c r="H152" s="575"/>
      <c r="I152" s="575"/>
      <c r="J152" s="575"/>
      <c r="K152" s="575"/>
      <c r="L152" s="575"/>
      <c r="M152" s="575"/>
      <c r="N152" s="575"/>
      <c r="O152" s="575"/>
      <c r="P152" s="575"/>
      <c r="Q152" s="575"/>
      <c r="R152" s="575"/>
      <c r="S152" s="447"/>
      <c r="T152" s="572"/>
      <c r="U152" s="572"/>
      <c r="W152" s="572"/>
      <c r="X152" s="572"/>
      <c r="Y152" s="558"/>
      <c r="Z152" s="558"/>
      <c r="AA152" s="52"/>
      <c r="AB152" s="52"/>
      <c r="AC152" s="572"/>
      <c r="AD152" s="572"/>
      <c r="AE152" s="572"/>
    </row>
    <row r="153" spans="1:44" ht="13.5" customHeight="1">
      <c r="C153" s="575"/>
      <c r="D153" s="575"/>
      <c r="E153" s="575"/>
      <c r="F153" s="575"/>
      <c r="G153" s="575"/>
      <c r="H153" s="575"/>
      <c r="I153" s="575"/>
      <c r="J153" s="575"/>
      <c r="K153" s="575"/>
      <c r="L153" s="575"/>
      <c r="M153" s="575"/>
      <c r="N153" s="575"/>
      <c r="O153" s="575"/>
      <c r="P153" s="575"/>
      <c r="Q153" s="575"/>
      <c r="R153" s="575"/>
      <c r="S153" s="447"/>
      <c r="T153" s="572"/>
      <c r="U153" s="572"/>
      <c r="V153" s="572"/>
      <c r="W153" s="572"/>
      <c r="X153" s="572"/>
      <c r="Y153" s="558"/>
      <c r="Z153" s="558"/>
      <c r="AA153" s="52"/>
      <c r="AB153" s="52"/>
      <c r="AC153" s="572"/>
      <c r="AD153" s="572"/>
      <c r="AE153" s="572"/>
    </row>
    <row r="154" spans="1:44" ht="13.5" customHeight="1">
      <c r="C154" s="75"/>
      <c r="D154" s="6">
        <v>1</v>
      </c>
      <c r="E154" s="572" t="s">
        <v>35</v>
      </c>
      <c r="F154" s="572"/>
      <c r="G154" s="572"/>
      <c r="H154" s="572"/>
      <c r="I154" s="572"/>
      <c r="J154" s="572"/>
      <c r="K154" s="572"/>
      <c r="L154" s="572"/>
      <c r="M154" s="572"/>
      <c r="N154" s="572"/>
      <c r="O154" s="572"/>
      <c r="P154" s="572"/>
      <c r="Q154" s="572"/>
      <c r="R154" s="572"/>
      <c r="S154" s="572"/>
      <c r="T154" s="572"/>
      <c r="U154" s="572"/>
      <c r="V154" s="572"/>
      <c r="W154" s="572"/>
      <c r="X154" s="572"/>
      <c r="Y154" s="558"/>
      <c r="Z154" s="558"/>
      <c r="AA154" s="572"/>
      <c r="AB154" s="572"/>
      <c r="AC154" s="572"/>
      <c r="AD154" s="572"/>
      <c r="AE154" s="572"/>
    </row>
    <row r="155" spans="1:44" ht="13.5" customHeight="1">
      <c r="C155" s="75"/>
      <c r="D155" s="6">
        <v>2</v>
      </c>
      <c r="E155" s="572" t="s">
        <v>36</v>
      </c>
      <c r="F155" s="572"/>
      <c r="G155" s="571" t="s">
        <v>37</v>
      </c>
      <c r="H155" s="16">
        <f>B164</f>
        <v>11.239999999999995</v>
      </c>
      <c r="I155" s="572"/>
      <c r="J155" s="572"/>
      <c r="K155" s="572"/>
      <c r="L155" s="572"/>
      <c r="M155" s="572"/>
      <c r="N155" s="572"/>
      <c r="O155" s="572"/>
      <c r="P155" s="572"/>
      <c r="Q155" s="572"/>
      <c r="R155" s="572"/>
      <c r="S155" s="572"/>
      <c r="T155" s="572"/>
      <c r="U155" s="572"/>
      <c r="V155" s="572"/>
      <c r="W155" s="572"/>
      <c r="X155" s="572"/>
      <c r="Y155" s="544"/>
      <c r="Z155" s="544"/>
      <c r="AA155" s="572"/>
      <c r="AB155" s="572"/>
      <c r="AC155" s="572"/>
      <c r="AD155" s="572"/>
      <c r="AE155" s="572"/>
    </row>
    <row r="156" spans="1:44" ht="13.5" customHeight="1">
      <c r="C156" s="75"/>
      <c r="D156" s="6"/>
      <c r="E156" s="572"/>
      <c r="F156" s="572"/>
      <c r="G156" s="572"/>
      <c r="H156" s="572"/>
      <c r="I156" s="572"/>
      <c r="J156" s="572"/>
      <c r="K156" s="572"/>
      <c r="L156" s="572"/>
      <c r="M156" s="572"/>
      <c r="N156" s="572"/>
      <c r="O156" s="572"/>
      <c r="P156" s="572"/>
      <c r="Q156" s="572"/>
      <c r="R156" s="572"/>
      <c r="S156" s="572"/>
      <c r="Y156" s="544"/>
      <c r="Z156" s="544"/>
      <c r="AA156" s="572"/>
      <c r="AB156" s="572"/>
      <c r="AC156" s="572"/>
      <c r="AD156" s="572"/>
      <c r="AE156" s="572"/>
    </row>
    <row r="157" spans="1:44" ht="13.5" customHeight="1">
      <c r="B157" s="159">
        <f>B152+0.01</f>
        <v>11.229999999999995</v>
      </c>
      <c r="C157" s="572" t="s">
        <v>736</v>
      </c>
      <c r="D157" s="572"/>
      <c r="E157" s="572"/>
      <c r="F157" s="572"/>
      <c r="G157" s="572"/>
      <c r="H157" s="572"/>
      <c r="I157" s="572"/>
      <c r="J157" s="572"/>
      <c r="K157" s="572"/>
      <c r="L157" s="572"/>
      <c r="M157" s="572"/>
      <c r="N157" s="572"/>
      <c r="O157" s="572"/>
      <c r="P157" s="572"/>
      <c r="Q157" s="572"/>
      <c r="R157" s="572"/>
      <c r="S157" s="572"/>
      <c r="T157" s="445"/>
      <c r="U157" s="544"/>
      <c r="V157" s="544"/>
      <c r="W157" s="544"/>
      <c r="X157" s="544"/>
      <c r="Y157" s="544"/>
      <c r="Z157" s="544"/>
      <c r="AA157" s="572"/>
      <c r="AB157" s="572"/>
      <c r="AC157" s="572"/>
      <c r="AD157" s="572"/>
      <c r="AE157" s="572"/>
    </row>
    <row r="158" spans="1:44" ht="13.5" customHeight="1">
      <c r="C158" s="61"/>
      <c r="D158" s="6">
        <v>1</v>
      </c>
      <c r="E158" s="445" t="s">
        <v>665</v>
      </c>
      <c r="F158" s="544"/>
      <c r="G158" s="544"/>
      <c r="H158" s="544"/>
      <c r="I158" s="544"/>
      <c r="J158" s="572"/>
      <c r="K158" s="572"/>
      <c r="L158" s="572"/>
      <c r="M158" s="572"/>
      <c r="N158" s="572"/>
      <c r="O158" s="572"/>
      <c r="P158" s="572"/>
      <c r="Q158" s="572"/>
      <c r="R158" s="572"/>
      <c r="S158" s="558"/>
      <c r="T158" s="544"/>
      <c r="U158" s="544"/>
      <c r="V158" s="544"/>
      <c r="W158" s="544"/>
      <c r="X158" s="544"/>
      <c r="Y158" s="544"/>
      <c r="Z158" s="544"/>
      <c r="AA158" s="572"/>
      <c r="AB158" s="572"/>
      <c r="AC158" s="572"/>
      <c r="AD158" s="572"/>
      <c r="AE158" s="572"/>
    </row>
    <row r="159" spans="1:44" ht="13.5" customHeight="1">
      <c r="C159" s="61"/>
      <c r="D159" s="6">
        <v>2</v>
      </c>
      <c r="E159" s="445" t="s">
        <v>730</v>
      </c>
      <c r="F159" s="544"/>
      <c r="G159" s="544"/>
      <c r="H159" s="544"/>
      <c r="I159" s="544"/>
      <c r="J159" s="572"/>
      <c r="K159" s="572"/>
      <c r="L159" s="572"/>
      <c r="M159" s="572"/>
      <c r="N159" s="572"/>
      <c r="O159" s="572"/>
      <c r="P159" s="572"/>
      <c r="Q159" s="572"/>
      <c r="R159" s="572"/>
      <c r="S159" s="242"/>
      <c r="T159" s="544"/>
      <c r="U159" s="544"/>
      <c r="V159" s="544"/>
      <c r="W159" s="544"/>
      <c r="X159" s="544"/>
      <c r="Y159" s="544"/>
      <c r="Z159" s="544"/>
      <c r="AA159" s="572"/>
      <c r="AB159" s="572"/>
      <c r="AC159" s="572"/>
      <c r="AD159" s="572"/>
      <c r="AE159" s="572"/>
    </row>
    <row r="160" spans="1:44" ht="13.5" customHeight="1">
      <c r="C160" s="61"/>
      <c r="D160" s="6">
        <v>3</v>
      </c>
      <c r="E160" s="445" t="s">
        <v>667</v>
      </c>
      <c r="F160" s="544"/>
      <c r="G160" s="544"/>
      <c r="H160" s="544"/>
      <c r="I160" s="544"/>
      <c r="J160" s="572"/>
      <c r="K160" s="572"/>
      <c r="L160" s="572"/>
      <c r="M160" s="572"/>
      <c r="N160" s="572"/>
      <c r="O160" s="572"/>
      <c r="P160" s="572"/>
      <c r="Q160" s="572"/>
      <c r="R160" s="572"/>
      <c r="S160" s="242"/>
      <c r="T160" s="572"/>
      <c r="U160" s="572"/>
      <c r="V160" s="572"/>
      <c r="W160" s="572"/>
      <c r="X160" s="572"/>
      <c r="Y160" s="572"/>
      <c r="Z160" s="572"/>
      <c r="AA160" s="572"/>
      <c r="AB160" s="572"/>
      <c r="AC160" s="572"/>
      <c r="AD160" s="572"/>
      <c r="AE160" s="572"/>
      <c r="AR160" s="444"/>
    </row>
    <row r="161" spans="1:44" ht="13.5" customHeight="1">
      <c r="C161" s="61"/>
      <c r="D161" s="6"/>
      <c r="E161" s="445"/>
      <c r="F161" s="544"/>
      <c r="G161" s="544"/>
      <c r="H161" s="544"/>
      <c r="I161" s="544"/>
      <c r="J161" s="572"/>
      <c r="K161" s="572"/>
      <c r="L161" s="572"/>
      <c r="M161" s="572"/>
      <c r="N161" s="572"/>
      <c r="O161" s="572"/>
      <c r="P161" s="572"/>
      <c r="Q161" s="572"/>
      <c r="R161" s="572"/>
      <c r="S161" s="242"/>
      <c r="T161" s="572"/>
      <c r="U161" s="572"/>
      <c r="V161" s="572"/>
      <c r="W161" s="572"/>
      <c r="X161" s="572"/>
      <c r="Y161" s="572"/>
      <c r="Z161" s="572"/>
      <c r="AA161" s="572"/>
      <c r="AB161" s="572"/>
      <c r="AC161" s="572"/>
      <c r="AD161" s="572"/>
      <c r="AE161" s="572"/>
      <c r="AR161" s="444"/>
    </row>
    <row r="162" spans="1:44" ht="13.5" customHeight="1">
      <c r="C162" s="81" t="s">
        <v>737</v>
      </c>
      <c r="D162" s="446"/>
      <c r="E162" s="81"/>
      <c r="F162" s="81"/>
      <c r="G162" s="81"/>
      <c r="H162" s="81"/>
      <c r="I162" s="81"/>
      <c r="J162" s="572"/>
      <c r="K162" s="5"/>
      <c r="L162" s="428"/>
      <c r="M162" s="572"/>
      <c r="N162" s="572"/>
      <c r="O162" s="572"/>
      <c r="P162" s="572"/>
      <c r="Q162" s="572"/>
      <c r="R162" s="572"/>
      <c r="S162" s="242"/>
      <c r="T162" s="572"/>
      <c r="U162" s="572"/>
      <c r="V162" s="572"/>
      <c r="W162" s="572"/>
      <c r="X162" s="572"/>
      <c r="Y162" s="572"/>
      <c r="Z162" s="572"/>
      <c r="AA162" s="572"/>
      <c r="AB162" s="572"/>
      <c r="AC162" s="572"/>
      <c r="AD162" s="572"/>
      <c r="AE162" s="572"/>
      <c r="AR162" s="444"/>
    </row>
    <row r="163" spans="1:44" ht="13.5" customHeight="1">
      <c r="C163" s="572" t="s">
        <v>500</v>
      </c>
      <c r="D163" s="6"/>
      <c r="E163" s="572"/>
      <c r="F163" s="572"/>
      <c r="G163" s="572"/>
      <c r="H163" s="572"/>
      <c r="I163" s="572"/>
      <c r="J163" s="572"/>
      <c r="K163" s="5"/>
      <c r="L163" s="5"/>
      <c r="M163" s="572"/>
      <c r="N163" s="563"/>
      <c r="O163" s="563"/>
      <c r="P163" s="563"/>
      <c r="Q163" s="563"/>
      <c r="R163" s="563"/>
      <c r="S163" s="572"/>
      <c r="T163" s="572"/>
      <c r="U163" s="572"/>
      <c r="V163" s="572"/>
      <c r="W163" s="572"/>
      <c r="X163" s="572"/>
      <c r="Y163" s="572"/>
      <c r="Z163" s="572"/>
      <c r="AA163" s="572"/>
      <c r="AB163" s="572"/>
      <c r="AC163" s="572"/>
      <c r="AD163" s="572"/>
      <c r="AE163" s="572"/>
      <c r="AF163" s="572"/>
      <c r="AG163" s="572"/>
      <c r="AH163" s="572"/>
      <c r="AI163" s="572"/>
      <c r="AJ163" s="572"/>
      <c r="AK163" s="572"/>
    </row>
    <row r="164" spans="1:44" ht="13.5" customHeight="1">
      <c r="B164" s="159">
        <f>B157+0.01</f>
        <v>11.239999999999995</v>
      </c>
      <c r="C164" s="467" t="s">
        <v>738</v>
      </c>
      <c r="D164" s="405"/>
      <c r="E164" s="405"/>
      <c r="F164" s="405"/>
      <c r="G164" s="405"/>
      <c r="H164" s="405"/>
      <c r="I164" s="405"/>
      <c r="J164" s="405"/>
      <c r="K164" s="405"/>
      <c r="L164" s="405"/>
      <c r="M164" s="405"/>
      <c r="N164" s="405"/>
      <c r="O164" s="405"/>
      <c r="P164" s="405"/>
      <c r="Q164" s="405"/>
      <c r="R164" s="405"/>
      <c r="S164" s="405"/>
      <c r="T164" s="468"/>
      <c r="U164" s="417"/>
      <c r="V164" s="417"/>
      <c r="W164" s="417"/>
      <c r="X164" s="417"/>
      <c r="Y164" s="417"/>
      <c r="Z164" s="402"/>
      <c r="AA164" s="402"/>
      <c r="AB164" s="402"/>
      <c r="AC164" s="402"/>
      <c r="AD164" s="402"/>
      <c r="AE164" s="402"/>
      <c r="AF164" s="402"/>
      <c r="AG164" s="402"/>
      <c r="AH164" s="402"/>
      <c r="AI164" s="402"/>
      <c r="AJ164" s="402"/>
      <c r="AK164" s="402"/>
      <c r="AL164" s="465"/>
    </row>
    <row r="165" spans="1:44" ht="13.5" customHeight="1">
      <c r="C165" s="467" t="s">
        <v>739</v>
      </c>
      <c r="D165" s="405"/>
      <c r="E165" s="405"/>
      <c r="F165" s="405"/>
      <c r="G165" s="405"/>
      <c r="H165" s="405"/>
      <c r="I165" s="405"/>
      <c r="J165" s="405"/>
      <c r="K165" s="405"/>
      <c r="L165" s="405"/>
      <c r="M165" s="405"/>
      <c r="N165" s="405"/>
      <c r="O165" s="405"/>
      <c r="P165" s="405"/>
      <c r="Q165" s="405"/>
      <c r="R165" s="405"/>
      <c r="S165" s="405"/>
      <c r="T165" s="468"/>
      <c r="U165" s="417"/>
      <c r="V165" s="417"/>
      <c r="W165" s="417"/>
      <c r="X165" s="417"/>
      <c r="Y165" s="417"/>
      <c r="Z165" s="402"/>
      <c r="AA165" s="402"/>
      <c r="AB165" s="402"/>
      <c r="AC165" s="402"/>
      <c r="AD165" s="402"/>
      <c r="AE165" s="402"/>
      <c r="AF165" s="402"/>
      <c r="AG165" s="402"/>
      <c r="AH165" s="402"/>
      <c r="AI165" s="402"/>
      <c r="AJ165" s="402"/>
      <c r="AK165" s="402"/>
      <c r="AL165" s="465"/>
    </row>
    <row r="166" spans="1:44" ht="13.5" customHeight="1">
      <c r="C166" s="402" t="s">
        <v>740</v>
      </c>
      <c r="D166" s="405"/>
      <c r="E166" s="405"/>
      <c r="F166" s="405"/>
      <c r="G166" s="405"/>
      <c r="H166" s="405"/>
      <c r="I166" s="405"/>
      <c r="J166" s="405"/>
      <c r="K166" s="405"/>
      <c r="L166" s="405"/>
      <c r="M166" s="405"/>
      <c r="N166" s="405"/>
      <c r="O166" s="405"/>
      <c r="P166" s="405"/>
      <c r="Q166" s="405"/>
      <c r="R166" s="405"/>
      <c r="S166" s="405"/>
      <c r="T166" s="468"/>
      <c r="U166" s="417"/>
      <c r="V166" s="417"/>
      <c r="W166" s="417"/>
      <c r="X166" s="417"/>
      <c r="Y166" s="417"/>
      <c r="Z166" s="402"/>
      <c r="AA166" s="402"/>
      <c r="AB166" s="402"/>
      <c r="AC166" s="402"/>
      <c r="AD166" s="402"/>
      <c r="AE166" s="402"/>
      <c r="AF166" s="402"/>
      <c r="AG166" s="402"/>
      <c r="AH166" s="402"/>
      <c r="AI166" s="402"/>
      <c r="AJ166" s="402"/>
      <c r="AK166" s="402"/>
      <c r="AL166" s="465"/>
    </row>
    <row r="167" spans="1:44" ht="13.5" customHeight="1">
      <c r="C167" s="558"/>
      <c r="D167" s="6">
        <v>1</v>
      </c>
      <c r="E167" s="572" t="s">
        <v>35</v>
      </c>
      <c r="F167" s="572"/>
      <c r="G167" s="572"/>
      <c r="H167" s="572"/>
      <c r="I167" s="558"/>
      <c r="J167" s="558"/>
      <c r="K167" s="558"/>
      <c r="L167" s="558"/>
      <c r="M167" s="558"/>
      <c r="N167" s="558"/>
      <c r="O167" s="558"/>
      <c r="P167" s="558"/>
      <c r="Q167" s="558"/>
      <c r="R167" s="558"/>
      <c r="S167" s="558"/>
      <c r="T167" s="572"/>
      <c r="U167" s="572"/>
      <c r="V167" s="572"/>
      <c r="W167" s="572"/>
      <c r="X167" s="572"/>
      <c r="Y167" s="558"/>
      <c r="Z167" s="572"/>
      <c r="AA167" s="572"/>
      <c r="AB167" s="572"/>
      <c r="AC167" s="572"/>
      <c r="AD167" s="572"/>
      <c r="AE167" s="572"/>
      <c r="AF167" s="572"/>
      <c r="AG167" s="572"/>
      <c r="AH167" s="572"/>
      <c r="AI167" s="572"/>
      <c r="AJ167" s="572"/>
      <c r="AK167" s="572"/>
    </row>
    <row r="168" spans="1:44" ht="13.5" customHeight="1">
      <c r="C168" s="558"/>
      <c r="D168" s="6">
        <v>2</v>
      </c>
      <c r="E168" s="572" t="s">
        <v>36</v>
      </c>
      <c r="F168" s="572"/>
      <c r="G168" s="61"/>
      <c r="H168" s="61"/>
      <c r="I168" s="558"/>
      <c r="J168" s="61"/>
      <c r="K168" s="61"/>
      <c r="L168" s="571" t="s">
        <v>37</v>
      </c>
      <c r="M168" s="16" t="s">
        <v>732</v>
      </c>
      <c r="N168" s="558"/>
      <c r="O168" s="558"/>
      <c r="P168" s="558"/>
      <c r="Q168" s="558"/>
      <c r="R168" s="558"/>
      <c r="S168" s="558"/>
      <c r="T168" s="572"/>
      <c r="U168" s="572"/>
      <c r="V168" s="572"/>
      <c r="W168" s="572"/>
      <c r="X168" s="572"/>
      <c r="Y168" s="544"/>
      <c r="Z168" s="572"/>
      <c r="AA168" s="572"/>
      <c r="AB168" s="572"/>
      <c r="AC168" s="572"/>
      <c r="AD168" s="572"/>
      <c r="AE168" s="572"/>
      <c r="AF168" s="572"/>
      <c r="AG168" s="572"/>
      <c r="AH168" s="572"/>
      <c r="AI168" s="572"/>
      <c r="AJ168" s="572"/>
      <c r="AK168" s="572"/>
    </row>
    <row r="169" spans="1:44" ht="13.5" customHeight="1">
      <c r="C169" s="558"/>
      <c r="D169" s="6">
        <v>3</v>
      </c>
      <c r="E169" s="572" t="s">
        <v>741</v>
      </c>
      <c r="F169" s="572"/>
      <c r="G169" s="571"/>
      <c r="H169" s="16"/>
      <c r="I169" s="558"/>
      <c r="J169" s="61"/>
      <c r="K169" s="61"/>
      <c r="L169" s="571" t="s">
        <v>37</v>
      </c>
      <c r="M169" s="16" t="str">
        <f>M168</f>
        <v>SIGUIENTE SECCIÓN</v>
      </c>
      <c r="N169" s="558"/>
      <c r="O169" s="558"/>
      <c r="P169" s="558"/>
      <c r="Q169" s="558"/>
      <c r="R169" s="558"/>
      <c r="S169" s="558"/>
      <c r="T169" s="572"/>
      <c r="U169" s="572"/>
      <c r="V169" s="572"/>
      <c r="W169" s="572"/>
      <c r="X169" s="572"/>
      <c r="Y169" s="544"/>
      <c r="Z169" s="572"/>
      <c r="AA169" s="572"/>
      <c r="AB169" s="572"/>
      <c r="AC169" s="572"/>
      <c r="AD169" s="572"/>
      <c r="AE169" s="572"/>
      <c r="AF169" s="572"/>
      <c r="AG169" s="572"/>
      <c r="AH169" s="572"/>
      <c r="AI169" s="572"/>
      <c r="AJ169" s="572"/>
      <c r="AK169" s="572"/>
    </row>
    <row r="170" spans="1:44" ht="13.5" customHeight="1">
      <c r="C170" s="558"/>
      <c r="D170" s="558"/>
      <c r="E170" s="558"/>
      <c r="F170" s="558"/>
      <c r="G170" s="558"/>
      <c r="H170" s="558"/>
      <c r="I170" s="558"/>
      <c r="J170" s="558"/>
      <c r="K170" s="558"/>
      <c r="L170" s="558"/>
      <c r="M170" s="558"/>
      <c r="N170" s="558"/>
      <c r="O170" s="558"/>
      <c r="P170" s="558"/>
      <c r="Q170" s="558"/>
      <c r="R170" s="558"/>
      <c r="S170" s="558"/>
      <c r="Y170" s="544"/>
      <c r="Z170" s="572"/>
      <c r="AA170" s="572"/>
      <c r="AB170" s="572"/>
      <c r="AC170" s="572"/>
      <c r="AD170" s="572"/>
      <c r="AE170" s="572"/>
      <c r="AF170" s="572"/>
      <c r="AG170" s="572"/>
      <c r="AH170" s="572"/>
      <c r="AI170" s="572"/>
      <c r="AJ170" s="572"/>
      <c r="AK170" s="572"/>
    </row>
    <row r="171" spans="1:44" ht="13.5" customHeight="1">
      <c r="B171" s="159">
        <f>B164+0.01</f>
        <v>11.249999999999995</v>
      </c>
      <c r="C171" s="600" t="s">
        <v>729</v>
      </c>
      <c r="D171" s="600"/>
      <c r="E171" s="600"/>
      <c r="F171" s="600"/>
      <c r="G171" s="600"/>
      <c r="H171" s="600"/>
      <c r="I171" s="600"/>
      <c r="J171" s="600"/>
      <c r="K171" s="600"/>
      <c r="L171" s="600"/>
      <c r="M171" s="600"/>
      <c r="N171" s="600"/>
      <c r="O171" s="600"/>
      <c r="P171" s="600"/>
      <c r="Q171" s="600"/>
      <c r="R171" s="600"/>
      <c r="S171" s="600"/>
      <c r="Y171" s="544"/>
      <c r="Z171" s="572"/>
      <c r="AA171" s="572"/>
      <c r="AB171" s="572"/>
      <c r="AC171" s="572"/>
      <c r="AD171" s="572"/>
      <c r="AE171" s="572"/>
      <c r="AF171" s="572"/>
      <c r="AG171" s="572"/>
      <c r="AH171" s="572"/>
      <c r="AI171" s="572"/>
      <c r="AJ171" s="572"/>
      <c r="AK171" s="572"/>
    </row>
    <row r="172" spans="1:44" ht="13.5" customHeight="1">
      <c r="C172" s="61"/>
      <c r="D172" s="6">
        <v>1</v>
      </c>
      <c r="E172" s="445" t="s">
        <v>665</v>
      </c>
      <c r="F172" s="544"/>
      <c r="G172" s="544"/>
      <c r="H172" s="544"/>
      <c r="I172" s="544"/>
      <c r="J172" s="572"/>
      <c r="K172" s="572"/>
      <c r="L172" s="572"/>
      <c r="M172" s="572"/>
      <c r="N172" s="572"/>
      <c r="O172" s="572"/>
      <c r="P172" s="572"/>
      <c r="Q172" s="572"/>
      <c r="R172" s="572"/>
      <c r="S172" s="572"/>
      <c r="T172" s="445"/>
      <c r="U172" s="544"/>
      <c r="V172" s="544"/>
      <c r="W172" s="544"/>
      <c r="X172" s="544"/>
      <c r="Y172" s="544"/>
      <c r="Z172" s="572"/>
      <c r="AA172" s="572"/>
      <c r="AB172" s="572"/>
      <c r="AC172" s="572"/>
      <c r="AD172" s="572"/>
      <c r="AE172" s="572"/>
      <c r="AF172" s="572"/>
      <c r="AG172" s="572"/>
      <c r="AH172" s="572"/>
      <c r="AI172" s="572"/>
      <c r="AJ172" s="572"/>
      <c r="AK172" s="572"/>
    </row>
    <row r="173" spans="1:44" ht="13.5" customHeight="1">
      <c r="C173" s="61"/>
      <c r="D173" s="6">
        <v>2</v>
      </c>
      <c r="E173" s="445" t="s">
        <v>730</v>
      </c>
      <c r="F173" s="544"/>
      <c r="G173" s="544"/>
      <c r="H173" s="544"/>
      <c r="I173" s="544"/>
      <c r="J173" s="572"/>
      <c r="K173" s="572"/>
      <c r="L173" s="572"/>
      <c r="M173" s="572"/>
      <c r="N173" s="572"/>
      <c r="O173" s="572"/>
      <c r="P173" s="572"/>
      <c r="Q173" s="572"/>
      <c r="R173" s="572"/>
      <c r="S173" s="572"/>
      <c r="T173" s="445"/>
      <c r="U173" s="544"/>
      <c r="V173" s="544"/>
      <c r="W173" s="544"/>
      <c r="X173" s="544"/>
      <c r="Y173" s="544"/>
      <c r="Z173" s="572"/>
      <c r="AA173" s="572"/>
      <c r="AB173" s="572"/>
      <c r="AC173" s="572"/>
      <c r="AD173" s="572"/>
      <c r="AE173" s="572"/>
      <c r="AF173" s="572"/>
      <c r="AG173" s="572"/>
      <c r="AH173" s="572"/>
      <c r="AI173" s="572"/>
      <c r="AJ173" s="572"/>
      <c r="AK173" s="572"/>
    </row>
    <row r="174" spans="1:44" ht="13.5" customHeight="1">
      <c r="C174" s="61"/>
      <c r="D174" s="6">
        <v>3</v>
      </c>
      <c r="E174" s="445" t="s">
        <v>667</v>
      </c>
      <c r="F174" s="544"/>
      <c r="G174" s="544"/>
      <c r="H174" s="544"/>
      <c r="I174" s="544"/>
      <c r="J174" s="572"/>
      <c r="K174" s="572"/>
      <c r="L174" s="572"/>
      <c r="M174" s="572"/>
      <c r="N174" s="572"/>
      <c r="O174" s="572"/>
      <c r="P174" s="572"/>
      <c r="Q174" s="572"/>
      <c r="R174" s="572"/>
      <c r="S174" s="572"/>
      <c r="T174" s="445"/>
      <c r="U174" s="544"/>
      <c r="V174" s="544"/>
      <c r="W174" s="544"/>
      <c r="X174" s="544"/>
      <c r="Y174" s="544"/>
      <c r="Z174" s="572"/>
      <c r="AA174" s="572"/>
      <c r="AB174" s="572"/>
      <c r="AC174" s="572"/>
      <c r="AD174" s="572"/>
      <c r="AE174" s="572"/>
      <c r="AF174" s="572"/>
      <c r="AG174" s="572"/>
      <c r="AH174" s="572"/>
      <c r="AI174" s="572"/>
      <c r="AJ174" s="572"/>
      <c r="AK174" s="572"/>
    </row>
    <row r="175" spans="1:44" ht="13.5" customHeight="1">
      <c r="C175" s="61"/>
      <c r="D175" s="6"/>
      <c r="E175" s="445"/>
      <c r="F175" s="544"/>
      <c r="G175" s="544"/>
      <c r="H175" s="544"/>
      <c r="I175" s="544"/>
      <c r="J175" s="572"/>
      <c r="K175" s="572"/>
      <c r="L175" s="572"/>
      <c r="M175" s="572"/>
      <c r="N175" s="572"/>
      <c r="O175" s="572"/>
      <c r="P175" s="572"/>
      <c r="Q175" s="572"/>
      <c r="R175" s="572"/>
      <c r="S175" s="572"/>
      <c r="T175" s="445"/>
      <c r="U175" s="544"/>
      <c r="V175" s="544"/>
      <c r="W175" s="544"/>
      <c r="X175" s="544"/>
      <c r="Y175" s="544"/>
      <c r="Z175" s="572"/>
      <c r="AA175" s="572"/>
      <c r="AB175" s="572"/>
      <c r="AC175" s="572"/>
      <c r="AD175" s="572"/>
      <c r="AE175" s="572"/>
      <c r="AF175" s="572"/>
      <c r="AG175" s="572"/>
      <c r="AH175" s="572"/>
      <c r="AI175" s="572"/>
      <c r="AJ175" s="572"/>
      <c r="AK175" s="572"/>
    </row>
    <row r="176" spans="1:44" ht="13.35" customHeight="1">
      <c r="A176" s="402"/>
      <c r="B176" s="61"/>
      <c r="C176" s="61"/>
      <c r="D176" s="61"/>
      <c r="E176" s="61"/>
      <c r="F176" s="61"/>
      <c r="G176" s="61"/>
      <c r="H176" s="61"/>
      <c r="I176" s="61"/>
      <c r="J176" s="61"/>
      <c r="K176" s="61"/>
      <c r="L176" s="61"/>
      <c r="M176" s="61"/>
      <c r="N176" s="61"/>
      <c r="O176" s="61"/>
      <c r="P176" s="61"/>
      <c r="Q176" s="61"/>
      <c r="R176" s="61"/>
      <c r="S176" s="61"/>
      <c r="Z176" s="544"/>
      <c r="AA176" s="572"/>
      <c r="AB176" s="572"/>
      <c r="AC176" s="572"/>
      <c r="AD176" s="572"/>
      <c r="AE176" s="572"/>
    </row>
    <row r="177" spans="1:31" ht="13.5" customHeight="1">
      <c r="A177" s="402"/>
      <c r="B177" s="61"/>
      <c r="C177" s="61"/>
      <c r="D177" s="61"/>
      <c r="E177" s="61"/>
      <c r="F177" s="61"/>
      <c r="G177" s="61"/>
      <c r="H177" s="61"/>
      <c r="I177" s="61"/>
      <c r="J177" s="61"/>
      <c r="K177" s="61"/>
      <c r="L177" s="61"/>
      <c r="M177" s="61"/>
      <c r="N177" s="61"/>
      <c r="O177" s="61"/>
      <c r="P177" s="61"/>
      <c r="Q177" s="61"/>
      <c r="R177" s="61"/>
      <c r="S177" s="61"/>
      <c r="Z177" s="558"/>
      <c r="AA177" s="572"/>
      <c r="AB177" s="572"/>
      <c r="AC177" s="572"/>
      <c r="AD177" s="572"/>
      <c r="AE177" s="572"/>
    </row>
    <row r="178" spans="1:31" ht="13.5" customHeight="1">
      <c r="A178" s="402"/>
      <c r="B178" s="61"/>
      <c r="C178" s="61"/>
      <c r="D178" s="61"/>
      <c r="E178" s="61"/>
      <c r="F178" s="61"/>
      <c r="G178" s="61"/>
      <c r="H178" s="61"/>
      <c r="I178" s="61"/>
      <c r="J178" s="61"/>
      <c r="K178" s="61"/>
      <c r="L178" s="61"/>
      <c r="M178" s="61"/>
      <c r="N178" s="61"/>
      <c r="O178" s="61"/>
      <c r="P178" s="61"/>
      <c r="Q178" s="61"/>
      <c r="R178" s="61"/>
      <c r="S178" s="61"/>
      <c r="Z178" s="544"/>
      <c r="AA178" s="572"/>
      <c r="AB178" s="572"/>
      <c r="AC178" s="572"/>
      <c r="AD178" s="572"/>
      <c r="AE178" s="572"/>
    </row>
    <row r="179" spans="1:31" ht="13.5" customHeight="1">
      <c r="A179" s="402"/>
      <c r="B179" s="61"/>
      <c r="C179" s="61"/>
      <c r="D179" s="61"/>
      <c r="E179" s="61"/>
      <c r="F179" s="61"/>
      <c r="G179" s="61"/>
      <c r="H179" s="61"/>
      <c r="I179" s="61"/>
      <c r="J179" s="61"/>
      <c r="K179" s="61"/>
      <c r="L179" s="61"/>
      <c r="M179" s="61"/>
      <c r="N179" s="61"/>
      <c r="O179" s="61"/>
      <c r="P179" s="61"/>
      <c r="Q179" s="61"/>
      <c r="R179" s="61"/>
      <c r="S179" s="61"/>
      <c r="Z179" s="544"/>
      <c r="AA179" s="572"/>
      <c r="AB179" s="572"/>
      <c r="AC179" s="572"/>
      <c r="AD179" s="572"/>
      <c r="AE179" s="572"/>
    </row>
    <row r="180" spans="1:31" ht="13.5" customHeight="1">
      <c r="A180" s="402"/>
      <c r="B180" s="61"/>
      <c r="C180" s="61"/>
      <c r="D180" s="61"/>
      <c r="E180" s="61"/>
      <c r="F180" s="61"/>
      <c r="G180" s="61"/>
      <c r="H180" s="61"/>
      <c r="I180" s="61"/>
      <c r="J180" s="61"/>
      <c r="K180" s="61"/>
      <c r="L180" s="61"/>
      <c r="M180" s="61"/>
      <c r="N180" s="61"/>
      <c r="O180" s="61"/>
      <c r="P180" s="61"/>
      <c r="Q180" s="61"/>
      <c r="R180" s="61"/>
      <c r="S180" s="61"/>
      <c r="Z180" s="544"/>
      <c r="AA180" s="572"/>
      <c r="AB180" s="572"/>
      <c r="AC180" s="572"/>
      <c r="AD180" s="572"/>
      <c r="AE180" s="572"/>
    </row>
    <row r="181" spans="1:31" ht="13.5" customHeight="1">
      <c r="A181" s="402"/>
      <c r="B181" s="61"/>
      <c r="C181" s="61"/>
      <c r="D181" s="61"/>
      <c r="E181" s="61"/>
      <c r="F181" s="61"/>
      <c r="G181" s="61"/>
      <c r="H181" s="61"/>
      <c r="I181" s="61"/>
      <c r="J181" s="61"/>
      <c r="K181" s="61"/>
      <c r="L181" s="61"/>
      <c r="M181" s="61"/>
      <c r="N181" s="61"/>
      <c r="O181" s="61"/>
      <c r="P181" s="61"/>
      <c r="Q181" s="61"/>
      <c r="R181" s="61"/>
      <c r="S181" s="61"/>
      <c r="Z181" s="544"/>
      <c r="AA181" s="572"/>
      <c r="AB181" s="572"/>
      <c r="AC181" s="572"/>
      <c r="AD181" s="572"/>
      <c r="AE181" s="572"/>
    </row>
    <row r="182" spans="1:31" ht="13.5" customHeight="1">
      <c r="A182" s="402"/>
      <c r="B182" s="61"/>
      <c r="C182" s="61"/>
      <c r="D182" s="61"/>
      <c r="E182" s="61"/>
      <c r="F182" s="61"/>
      <c r="G182" s="61"/>
      <c r="H182" s="61"/>
      <c r="I182" s="61"/>
      <c r="J182" s="61"/>
      <c r="K182" s="61"/>
      <c r="L182" s="61"/>
      <c r="M182" s="61"/>
      <c r="N182" s="61"/>
      <c r="O182" s="61"/>
      <c r="P182" s="61"/>
      <c r="Q182" s="61"/>
      <c r="R182" s="61"/>
      <c r="S182" s="61"/>
      <c r="Z182" s="544"/>
      <c r="AA182" s="572"/>
      <c r="AB182" s="572"/>
      <c r="AC182" s="572"/>
      <c r="AD182" s="572"/>
      <c r="AE182" s="572"/>
    </row>
    <row r="183" spans="1:31" ht="13.5" customHeight="1">
      <c r="A183" s="402"/>
      <c r="B183" s="61"/>
      <c r="C183" s="61"/>
      <c r="D183" s="61"/>
      <c r="E183" s="61"/>
      <c r="F183" s="61"/>
      <c r="G183" s="61"/>
      <c r="H183" s="61"/>
      <c r="I183" s="61"/>
      <c r="J183" s="61"/>
      <c r="K183" s="61"/>
      <c r="L183" s="61"/>
      <c r="M183" s="61"/>
      <c r="N183" s="61"/>
      <c r="O183" s="61"/>
      <c r="P183" s="61"/>
      <c r="Q183" s="61"/>
      <c r="R183" s="61"/>
      <c r="S183" s="61"/>
      <c r="Z183" s="544"/>
      <c r="AA183" s="572"/>
      <c r="AB183" s="572"/>
      <c r="AC183" s="572"/>
      <c r="AD183" s="572"/>
      <c r="AE183" s="572"/>
    </row>
    <row r="184" spans="1:31" ht="13.5" customHeight="1">
      <c r="A184" s="402"/>
      <c r="B184" s="61"/>
      <c r="C184" s="61"/>
      <c r="D184" s="61"/>
      <c r="E184" s="61"/>
      <c r="F184" s="61"/>
      <c r="G184" s="61"/>
      <c r="H184" s="61"/>
      <c r="I184" s="61"/>
      <c r="J184" s="61"/>
      <c r="K184" s="61"/>
      <c r="L184" s="61"/>
      <c r="M184" s="61"/>
      <c r="N184" s="61"/>
      <c r="O184" s="61"/>
      <c r="P184" s="61"/>
      <c r="Q184" s="61"/>
      <c r="R184" s="61"/>
      <c r="S184" s="61"/>
      <c r="Z184" s="544"/>
      <c r="AA184" s="572"/>
      <c r="AB184" s="572"/>
      <c r="AC184" s="572"/>
      <c r="AD184" s="572"/>
      <c r="AE184" s="572"/>
    </row>
    <row r="185" spans="1:31" ht="13.5" customHeight="1">
      <c r="A185" s="402"/>
      <c r="B185" s="61"/>
      <c r="C185" s="61"/>
      <c r="D185" s="61"/>
      <c r="E185" s="61"/>
      <c r="F185" s="61"/>
      <c r="G185" s="61"/>
      <c r="H185" s="61"/>
      <c r="I185" s="61"/>
      <c r="J185" s="61"/>
      <c r="K185" s="61"/>
      <c r="L185" s="61"/>
      <c r="M185" s="61"/>
      <c r="N185" s="61"/>
      <c r="O185" s="61"/>
      <c r="P185" s="61"/>
      <c r="Q185" s="61"/>
      <c r="R185" s="61"/>
      <c r="S185" s="61"/>
      <c r="Z185" s="544"/>
      <c r="AA185" s="572"/>
      <c r="AB185" s="572"/>
      <c r="AC185" s="572"/>
      <c r="AD185" s="572"/>
      <c r="AE185" s="572"/>
    </row>
    <row r="195" spans="2:44" ht="13.5" customHeight="1">
      <c r="C195" s="11"/>
      <c r="D195" s="6"/>
      <c r="E195" s="242"/>
      <c r="F195" s="242"/>
      <c r="G195" s="242"/>
      <c r="H195" s="242"/>
      <c r="I195" s="242"/>
      <c r="J195" s="242"/>
      <c r="K195" s="242"/>
      <c r="L195" s="242"/>
      <c r="M195" s="242"/>
      <c r="N195" s="242"/>
      <c r="O195" s="242"/>
      <c r="P195" s="242"/>
      <c r="Q195" s="242"/>
      <c r="R195" s="242"/>
      <c r="S195" s="242"/>
      <c r="T195" s="572"/>
      <c r="U195" s="572"/>
      <c r="V195" s="572"/>
      <c r="W195" s="572"/>
      <c r="X195" s="572"/>
      <c r="Y195" s="572"/>
      <c r="Z195" s="572"/>
      <c r="AA195" s="572"/>
      <c r="AB195" s="572"/>
      <c r="AC195" s="572"/>
      <c r="AD195" s="572"/>
      <c r="AE195" s="572"/>
      <c r="AR195" s="444"/>
    </row>
    <row r="196" spans="2:44" ht="13.5" customHeight="1">
      <c r="C196" s="6"/>
      <c r="D196" s="6"/>
      <c r="E196" s="572"/>
      <c r="F196" s="572"/>
      <c r="G196" s="572"/>
      <c r="H196" s="572"/>
      <c r="I196" s="572"/>
      <c r="J196" s="572"/>
      <c r="K196" s="572"/>
      <c r="L196" s="572"/>
      <c r="M196" s="6"/>
      <c r="N196" s="572"/>
      <c r="O196" s="572"/>
      <c r="P196" s="572"/>
      <c r="Q196" s="572"/>
      <c r="R196" s="572"/>
      <c r="S196" s="572"/>
      <c r="T196" s="572"/>
      <c r="U196" s="572"/>
      <c r="V196" s="572"/>
      <c r="W196" s="572"/>
      <c r="X196" s="572"/>
      <c r="Y196" s="572"/>
      <c r="Z196" s="572"/>
      <c r="AA196" s="572"/>
      <c r="AB196" s="572"/>
      <c r="AC196" s="572"/>
      <c r="AD196" s="572"/>
      <c r="AE196" s="572"/>
      <c r="AF196" s="572"/>
      <c r="AG196" s="572"/>
      <c r="AH196" s="572"/>
      <c r="AI196" s="572"/>
      <c r="AJ196" s="572"/>
      <c r="AK196" s="572"/>
    </row>
    <row r="197" spans="2:44" ht="14.1" customHeight="1">
      <c r="C197" s="10"/>
      <c r="D197" s="572"/>
      <c r="E197" s="572"/>
      <c r="F197" s="572"/>
      <c r="G197" s="572"/>
      <c r="H197" s="572"/>
      <c r="I197" s="572"/>
      <c r="J197" s="572"/>
      <c r="K197" s="572"/>
      <c r="L197" s="572"/>
      <c r="M197" s="572"/>
      <c r="P197" s="572"/>
      <c r="Q197" s="572"/>
      <c r="R197" s="572"/>
      <c r="S197" s="572"/>
    </row>
    <row r="198" spans="2:44" ht="14.1" customHeight="1">
      <c r="B198" s="72"/>
      <c r="C198" s="72"/>
      <c r="D198" s="61"/>
      <c r="E198" s="572"/>
      <c r="F198" s="572"/>
      <c r="G198" s="572"/>
      <c r="H198" s="572"/>
      <c r="I198" s="572"/>
      <c r="J198" s="572"/>
      <c r="K198" s="572"/>
      <c r="L198" s="572"/>
      <c r="M198" s="572"/>
      <c r="P198" s="572"/>
      <c r="Q198" s="572"/>
      <c r="R198" s="572"/>
      <c r="S198" s="572"/>
    </row>
    <row r="199" spans="2:44" ht="14.1" customHeight="1">
      <c r="C199" s="10"/>
      <c r="D199" s="572"/>
      <c r="E199" s="572"/>
      <c r="F199" s="572"/>
      <c r="G199" s="572"/>
      <c r="H199" s="572"/>
      <c r="I199" s="572"/>
      <c r="J199" s="572"/>
      <c r="K199" s="572"/>
      <c r="L199" s="572"/>
      <c r="M199" s="572"/>
      <c r="P199" s="572"/>
      <c r="Q199" s="572"/>
      <c r="R199" s="572"/>
      <c r="S199" s="572"/>
    </row>
    <row r="200" spans="2:44" ht="14.1" customHeight="1">
      <c r="C200" s="10"/>
      <c r="D200" s="572"/>
      <c r="E200" s="572"/>
      <c r="F200" s="572"/>
      <c r="G200" s="572"/>
      <c r="H200" s="572"/>
      <c r="I200" s="572"/>
      <c r="J200" s="572"/>
      <c r="K200" s="572"/>
      <c r="L200" s="572"/>
      <c r="M200" s="572"/>
      <c r="P200" s="572"/>
      <c r="Q200" s="572"/>
      <c r="R200" s="572"/>
      <c r="S200" s="572"/>
    </row>
    <row r="201" spans="2:44" ht="14.1" customHeight="1">
      <c r="C201" s="10"/>
      <c r="D201" s="572"/>
      <c r="E201" s="572"/>
      <c r="F201" s="572"/>
      <c r="G201" s="572"/>
      <c r="H201" s="572"/>
      <c r="I201" s="572"/>
      <c r="J201" s="572"/>
      <c r="K201" s="572"/>
      <c r="L201" s="572"/>
      <c r="M201" s="572"/>
      <c r="P201" s="572"/>
      <c r="Q201" s="572"/>
      <c r="R201" s="572"/>
      <c r="S201" s="572"/>
    </row>
    <row r="202" spans="2:44" ht="14.1" customHeight="1">
      <c r="C202" s="10"/>
      <c r="D202" s="572"/>
      <c r="E202" s="572"/>
      <c r="F202" s="572"/>
      <c r="G202" s="572"/>
      <c r="H202" s="572"/>
      <c r="I202" s="572"/>
      <c r="J202" s="572"/>
      <c r="K202" s="572"/>
      <c r="L202" s="572"/>
      <c r="M202" s="572"/>
      <c r="P202" s="572"/>
      <c r="Q202" s="572"/>
      <c r="R202" s="572"/>
      <c r="S202" s="572"/>
    </row>
    <row r="203" spans="2:44" ht="14.1" customHeight="1">
      <c r="C203" s="10"/>
      <c r="D203" s="572"/>
      <c r="E203" s="572"/>
      <c r="F203" s="572"/>
      <c r="G203" s="572"/>
      <c r="H203" s="572"/>
      <c r="I203" s="572"/>
      <c r="J203" s="572"/>
      <c r="K203" s="572"/>
      <c r="L203" s="572"/>
      <c r="M203" s="572"/>
      <c r="P203" s="572"/>
      <c r="Q203" s="572"/>
      <c r="R203" s="572"/>
      <c r="S203" s="572"/>
    </row>
    <row r="204" spans="2:44" ht="14.1" customHeight="1">
      <c r="C204" s="10"/>
      <c r="D204" s="572"/>
      <c r="E204" s="572"/>
      <c r="F204" s="572"/>
      <c r="G204" s="572"/>
      <c r="H204" s="572"/>
      <c r="I204" s="572"/>
      <c r="J204" s="572"/>
      <c r="K204" s="572"/>
      <c r="L204" s="572"/>
      <c r="M204" s="572"/>
      <c r="P204" s="572"/>
      <c r="Q204" s="572"/>
      <c r="R204" s="572"/>
      <c r="S204" s="572"/>
    </row>
    <row r="205" spans="2:44" ht="14.1" customHeight="1">
      <c r="C205" s="10"/>
      <c r="D205" s="572"/>
      <c r="E205" s="572"/>
      <c r="F205" s="572"/>
      <c r="G205" s="572"/>
      <c r="H205" s="572"/>
      <c r="I205" s="572"/>
      <c r="J205" s="572"/>
      <c r="K205" s="572"/>
      <c r="L205" s="572"/>
      <c r="M205" s="572"/>
      <c r="P205" s="572"/>
      <c r="Q205" s="572"/>
      <c r="R205" s="572"/>
      <c r="S205" s="572"/>
    </row>
    <row r="206" spans="2:44" ht="14.1" customHeight="1">
      <c r="C206" s="10"/>
      <c r="D206" s="572"/>
      <c r="E206" s="572"/>
      <c r="F206" s="572"/>
      <c r="G206" s="572"/>
      <c r="H206" s="572"/>
      <c r="I206" s="572"/>
      <c r="J206" s="572"/>
      <c r="K206" s="572"/>
      <c r="L206" s="572"/>
      <c r="M206" s="572"/>
      <c r="P206" s="572"/>
      <c r="Q206" s="572"/>
      <c r="R206" s="572"/>
      <c r="S206" s="572"/>
    </row>
    <row r="207" spans="2:44" ht="14.1" customHeight="1">
      <c r="C207" s="10"/>
      <c r="D207" s="572"/>
      <c r="E207" s="572"/>
      <c r="F207" s="572"/>
      <c r="G207" s="572"/>
      <c r="H207" s="572"/>
      <c r="I207" s="572"/>
      <c r="J207" s="572"/>
      <c r="K207" s="572"/>
      <c r="L207" s="572"/>
      <c r="M207" s="572"/>
      <c r="P207" s="572"/>
      <c r="Q207" s="572"/>
      <c r="R207" s="572"/>
      <c r="S207" s="572"/>
    </row>
    <row r="208" spans="2:44" ht="14.1" customHeight="1">
      <c r="C208" s="10"/>
      <c r="D208" s="572"/>
      <c r="E208" s="572"/>
      <c r="F208" s="572"/>
      <c r="G208" s="572"/>
      <c r="H208" s="572"/>
      <c r="I208" s="572"/>
      <c r="J208" s="572"/>
      <c r="K208" s="572"/>
      <c r="L208" s="572"/>
      <c r="M208" s="572"/>
      <c r="P208" s="572"/>
      <c r="Q208" s="572"/>
      <c r="R208" s="572"/>
      <c r="S208" s="572"/>
    </row>
    <row r="209" spans="3:3" ht="14.1" customHeight="1">
      <c r="C209" s="10"/>
    </row>
    <row r="210" spans="3:3" ht="14.1" customHeight="1">
      <c r="C210" s="10"/>
    </row>
    <row r="211" spans="3:3" ht="14.1" customHeight="1">
      <c r="C211" s="10"/>
    </row>
    <row r="212" spans="3:3" ht="14.1" customHeight="1">
      <c r="C212" s="10"/>
    </row>
    <row r="213" spans="3:3" ht="14.1" customHeight="1">
      <c r="C213" s="10"/>
    </row>
    <row r="214" spans="3:3" ht="14.1" customHeight="1">
      <c r="C214" s="10"/>
    </row>
    <row r="215" spans="3:3" ht="14.1" customHeight="1">
      <c r="C215" s="10"/>
    </row>
    <row r="216" spans="3:3" ht="14.1" customHeight="1">
      <c r="C216" s="10"/>
    </row>
    <row r="217" spans="3:3" ht="14.1" customHeight="1">
      <c r="C217" s="10"/>
    </row>
    <row r="218" spans="3:3" ht="14.1" customHeight="1">
      <c r="C218" s="10"/>
    </row>
    <row r="219" spans="3:3" ht="14.1" customHeight="1">
      <c r="C219" s="10"/>
    </row>
    <row r="220" spans="3:3" ht="14.1" customHeight="1">
      <c r="C220" s="10"/>
    </row>
    <row r="221" spans="3:3" ht="14.1" customHeight="1">
      <c r="C221" s="10"/>
    </row>
    <row r="222" spans="3:3" ht="14.1" customHeight="1">
      <c r="C222" s="10"/>
    </row>
    <row r="223" spans="3:3" ht="14.1" customHeight="1">
      <c r="C223" s="10"/>
    </row>
    <row r="224" spans="3:3" ht="14.1" customHeight="1">
      <c r="C224" s="10"/>
    </row>
    <row r="225" spans="3:3" ht="14.1" customHeight="1">
      <c r="C225" s="10"/>
    </row>
    <row r="226" spans="3:3" ht="14.1" customHeight="1">
      <c r="C226" s="10"/>
    </row>
    <row r="227" spans="3:3" ht="14.1" customHeight="1">
      <c r="C227" s="10"/>
    </row>
    <row r="228" spans="3:3" ht="14.1" customHeight="1">
      <c r="C228" s="10"/>
    </row>
    <row r="229" spans="3:3" ht="14.1" customHeight="1">
      <c r="C229" s="10"/>
    </row>
    <row r="230" spans="3:3" ht="14.1" customHeight="1">
      <c r="C230" s="10"/>
    </row>
    <row r="231" spans="3:3" ht="14.1" customHeight="1">
      <c r="C231" s="10"/>
    </row>
    <row r="232" spans="3:3" ht="14.1" customHeight="1">
      <c r="C232" s="10"/>
    </row>
    <row r="233" spans="3:3" ht="14.1" customHeight="1">
      <c r="C233" s="10"/>
    </row>
    <row r="234" spans="3:3" ht="14.1" customHeight="1">
      <c r="C234" s="10"/>
    </row>
    <row r="235" spans="3:3" ht="14.1" customHeight="1">
      <c r="C235" s="10"/>
    </row>
    <row r="236" spans="3:3" ht="14.1" customHeight="1">
      <c r="C236" s="10"/>
    </row>
    <row r="237" spans="3:3" ht="14.1" customHeight="1">
      <c r="C237" s="10"/>
    </row>
    <row r="238" spans="3:3" ht="14.1" customHeight="1">
      <c r="C238" s="10"/>
    </row>
    <row r="239" spans="3:3" ht="14.1" customHeight="1">
      <c r="C239" s="10"/>
    </row>
    <row r="240" spans="3:3" ht="14.1" customHeight="1">
      <c r="C240" s="10"/>
    </row>
    <row r="241" spans="3:3" ht="14.1" customHeight="1">
      <c r="C241" s="10"/>
    </row>
    <row r="242" spans="3:3" ht="14.1" customHeight="1">
      <c r="C242" s="10"/>
    </row>
    <row r="243" spans="3:3" ht="14.1" customHeight="1">
      <c r="C243" s="10"/>
    </row>
    <row r="244" spans="3:3" ht="14.1" customHeight="1">
      <c r="C244" s="10"/>
    </row>
    <row r="245" spans="3:3" ht="14.1" customHeight="1">
      <c r="C245" s="10"/>
    </row>
    <row r="246" spans="3:3" ht="14.1" customHeight="1">
      <c r="C246" s="10"/>
    </row>
    <row r="247" spans="3:3" ht="14.1" customHeight="1">
      <c r="C247" s="10"/>
    </row>
    <row r="248" spans="3:3" ht="14.1" customHeight="1">
      <c r="C248" s="10"/>
    </row>
    <row r="249" spans="3:3" ht="14.1" customHeight="1">
      <c r="C249" s="10"/>
    </row>
    <row r="250" spans="3:3" ht="14.1" customHeight="1">
      <c r="C250" s="10"/>
    </row>
    <row r="251" spans="3:3" ht="14.1" customHeight="1">
      <c r="C251" s="10"/>
    </row>
    <row r="252" spans="3:3" ht="14.1" customHeight="1">
      <c r="C252" s="10"/>
    </row>
    <row r="253" spans="3:3" ht="14.1" customHeight="1">
      <c r="C253" s="10"/>
    </row>
    <row r="254" spans="3:3" ht="14.1" customHeight="1">
      <c r="C254" s="10"/>
    </row>
    <row r="255" spans="3:3" ht="14.1" customHeight="1">
      <c r="C255" s="10"/>
    </row>
    <row r="256" spans="3:3" ht="14.1" customHeight="1">
      <c r="C256" s="10"/>
    </row>
    <row r="257" spans="3:3" ht="14.1" customHeight="1">
      <c r="C257" s="10"/>
    </row>
    <row r="258" spans="3:3" ht="14.1" customHeight="1">
      <c r="C258" s="10"/>
    </row>
    <row r="259" spans="3:3" ht="14.1" customHeight="1">
      <c r="C259" s="10"/>
    </row>
    <row r="260" spans="3:3" ht="14.1" customHeight="1">
      <c r="C260" s="10"/>
    </row>
    <row r="261" spans="3:3" ht="14.1" customHeight="1">
      <c r="C261" s="10"/>
    </row>
    <row r="262" spans="3:3" ht="14.1" customHeight="1">
      <c r="C262" s="10"/>
    </row>
    <row r="263" spans="3:3" ht="14.1" customHeight="1">
      <c r="C263" s="10"/>
    </row>
    <row r="264" spans="3:3" ht="14.1" customHeight="1">
      <c r="C264" s="10"/>
    </row>
    <row r="265" spans="3:3" ht="14.1" customHeight="1">
      <c r="C265" s="10"/>
    </row>
    <row r="266" spans="3:3" ht="14.1" customHeight="1">
      <c r="C266" s="10"/>
    </row>
    <row r="267" spans="3:3" ht="14.1" customHeight="1">
      <c r="C267" s="10"/>
    </row>
    <row r="268" spans="3:3" ht="14.1" customHeight="1">
      <c r="C268" s="10"/>
    </row>
    <row r="269" spans="3:3" ht="14.1" customHeight="1">
      <c r="C269" s="10"/>
    </row>
    <row r="270" spans="3:3" ht="14.1" customHeight="1">
      <c r="C270" s="10"/>
    </row>
    <row r="271" spans="3:3" ht="14.1" customHeight="1">
      <c r="C271" s="10"/>
    </row>
    <row r="272" spans="3:3" ht="14.1" customHeight="1">
      <c r="C272" s="10"/>
    </row>
    <row r="273" spans="3:3" ht="14.1" customHeight="1">
      <c r="C273" s="10"/>
    </row>
    <row r="274" spans="3:3" ht="14.1" customHeight="1">
      <c r="C274" s="10"/>
    </row>
    <row r="275" spans="3:3" ht="14.1" customHeight="1">
      <c r="C275" s="10"/>
    </row>
    <row r="276" spans="3:3" ht="14.1" customHeight="1">
      <c r="C276" s="10"/>
    </row>
    <row r="277" spans="3:3" ht="14.1" customHeight="1">
      <c r="C277" s="10"/>
    </row>
    <row r="278" spans="3:3" ht="14.1" customHeight="1">
      <c r="C278" s="10"/>
    </row>
    <row r="279" spans="3:3" ht="14.1" customHeight="1">
      <c r="C279" s="10"/>
    </row>
    <row r="280" spans="3:3" ht="14.1" customHeight="1">
      <c r="C280" s="10"/>
    </row>
    <row r="281" spans="3:3" ht="14.1" customHeight="1">
      <c r="C281" s="10"/>
    </row>
    <row r="282" spans="3:3" ht="14.1" customHeight="1">
      <c r="C282" s="10"/>
    </row>
    <row r="283" spans="3:3" ht="14.1" customHeight="1">
      <c r="C283" s="10"/>
    </row>
    <row r="284" spans="3:3" ht="14.1" customHeight="1">
      <c r="C284" s="10"/>
    </row>
    <row r="285" spans="3:3" ht="14.1" customHeight="1">
      <c r="C285" s="10"/>
    </row>
    <row r="286" spans="3:3" ht="14.1" customHeight="1">
      <c r="C286" s="10"/>
    </row>
    <row r="287" spans="3:3" ht="14.1" customHeight="1">
      <c r="C287" s="10"/>
    </row>
    <row r="288" spans="3:3" ht="14.1" customHeight="1">
      <c r="C288" s="10"/>
    </row>
    <row r="289" spans="3:3" ht="14.1" customHeight="1">
      <c r="C289" s="10"/>
    </row>
    <row r="290" spans="3:3" ht="14.1" customHeight="1">
      <c r="C290" s="10"/>
    </row>
    <row r="291" spans="3:3" ht="14.1" customHeight="1">
      <c r="C291" s="10"/>
    </row>
    <row r="292" spans="3:3" ht="14.1" customHeight="1">
      <c r="C292" s="10"/>
    </row>
    <row r="293" spans="3:3" ht="14.1" customHeight="1">
      <c r="C293" s="10"/>
    </row>
    <row r="294" spans="3:3" ht="14.1" customHeight="1">
      <c r="C294" s="10"/>
    </row>
    <row r="295" spans="3:3" ht="14.1" customHeight="1">
      <c r="C295" s="10"/>
    </row>
    <row r="296" spans="3:3" ht="14.1" customHeight="1">
      <c r="C296" s="10"/>
    </row>
    <row r="297" spans="3:3" ht="14.1" customHeight="1">
      <c r="C297" s="10"/>
    </row>
    <row r="298" spans="3:3" ht="14.1" customHeight="1">
      <c r="C298" s="10"/>
    </row>
    <row r="299" spans="3:3" ht="14.1" customHeight="1">
      <c r="C299" s="10"/>
    </row>
    <row r="300" spans="3:3" ht="14.1" customHeight="1">
      <c r="C300" s="10"/>
    </row>
    <row r="301" spans="3:3" ht="14.1" customHeight="1">
      <c r="C301" s="10"/>
    </row>
    <row r="302" spans="3:3" ht="14.1" customHeight="1">
      <c r="C302" s="10"/>
    </row>
    <row r="303" spans="3:3" ht="14.1" customHeight="1">
      <c r="C303" s="10"/>
    </row>
    <row r="304" spans="3:3" ht="14.1" customHeight="1">
      <c r="C304" s="10"/>
    </row>
    <row r="305" spans="3:3" ht="14.1" customHeight="1">
      <c r="C305" s="10"/>
    </row>
    <row r="306" spans="3:3" ht="14.1" customHeight="1">
      <c r="C306" s="10"/>
    </row>
    <row r="307" spans="3:3" ht="14.1" customHeight="1">
      <c r="C307" s="10"/>
    </row>
    <row r="308" spans="3:3" ht="14.1" customHeight="1">
      <c r="C308" s="10"/>
    </row>
    <row r="309" spans="3:3" ht="14.1" customHeight="1">
      <c r="C309" s="10"/>
    </row>
    <row r="310" spans="3:3" ht="14.1" customHeight="1">
      <c r="C310" s="10"/>
    </row>
    <row r="311" spans="3:3" ht="14.1" customHeight="1">
      <c r="C311" s="10"/>
    </row>
    <row r="312" spans="3:3" ht="14.1" customHeight="1">
      <c r="C312" s="10"/>
    </row>
    <row r="313" spans="3:3" ht="14.1" customHeight="1">
      <c r="C313" s="10"/>
    </row>
    <row r="314" spans="3:3" ht="14.1" customHeight="1">
      <c r="C314" s="10"/>
    </row>
    <row r="315" spans="3:3" ht="14.1" customHeight="1">
      <c r="C315" s="10"/>
    </row>
    <row r="316" spans="3:3" ht="14.1" customHeight="1">
      <c r="C316" s="10"/>
    </row>
    <row r="317" spans="3:3" ht="14.1" customHeight="1">
      <c r="C317" s="10"/>
    </row>
    <row r="318" spans="3:3" ht="14.1" customHeight="1">
      <c r="C318" s="10"/>
    </row>
    <row r="319" spans="3:3" ht="14.1" customHeight="1">
      <c r="C319" s="10"/>
    </row>
    <row r="320" spans="3:3" ht="14.1" customHeight="1">
      <c r="C320" s="10"/>
    </row>
    <row r="321" spans="3:3" ht="14.1" customHeight="1">
      <c r="C321" s="10"/>
    </row>
    <row r="322" spans="3:3" ht="14.1" customHeight="1">
      <c r="C322" s="10"/>
    </row>
    <row r="323" spans="3:3" ht="14.1" customHeight="1">
      <c r="C323" s="10"/>
    </row>
    <row r="324" spans="3:3" ht="14.1" customHeight="1">
      <c r="C324" s="10"/>
    </row>
  </sheetData>
  <mergeCells count="19">
    <mergeCell ref="A54:A55"/>
    <mergeCell ref="C54:S55"/>
    <mergeCell ref="C171:S171"/>
    <mergeCell ref="E90:G90"/>
    <mergeCell ref="H90:J90"/>
    <mergeCell ref="C92:S92"/>
    <mergeCell ref="C110:R111"/>
    <mergeCell ref="A81:A84"/>
    <mergeCell ref="C120:R121"/>
    <mergeCell ref="C131:R131"/>
    <mergeCell ref="C103:S104"/>
    <mergeCell ref="C152:R153"/>
    <mergeCell ref="A52:A53"/>
    <mergeCell ref="C4:S5"/>
    <mergeCell ref="C33:S34"/>
    <mergeCell ref="C42:C43"/>
    <mergeCell ref="C44:C45"/>
    <mergeCell ref="C46:C47"/>
    <mergeCell ref="G18:R20"/>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L26"/>
  <sheetViews>
    <sheetView showGridLines="0" topLeftCell="A11" zoomScale="140" zoomScaleNormal="140" zoomScaleSheetLayoutView="160" workbookViewId="0">
      <selection activeCell="D34" sqref="D34"/>
    </sheetView>
  </sheetViews>
  <sheetFormatPr defaultColWidth="5.42578125" defaultRowHeight="14.1" customHeight="1"/>
  <cols>
    <col min="1" max="1" width="2.42578125" style="413" customWidth="1"/>
    <col min="2" max="2" width="4" style="525" customWidth="1"/>
    <col min="3" max="3" width="4.7109375" style="365" customWidth="1"/>
    <col min="4" max="22" width="4.7109375" style="52" customWidth="1"/>
    <col min="23" max="35" width="4.7109375" style="149" customWidth="1"/>
    <col min="36" max="16384" width="5.42578125" style="149"/>
  </cols>
  <sheetData>
    <row r="1" spans="2:38" ht="14.1" customHeight="1">
      <c r="B1" s="524">
        <v>12</v>
      </c>
      <c r="D1" s="366" t="str">
        <f>"SECCIÓN "&amp;B1&amp;".  VIVIENDA"</f>
        <v>SECCIÓN 12.  VIVIENDA</v>
      </c>
    </row>
    <row r="2" spans="2:38" ht="14.1" customHeight="1">
      <c r="D2" s="367"/>
      <c r="Q2" s="180"/>
    </row>
    <row r="3" spans="2:38" ht="14.25" customHeight="1">
      <c r="B3" s="481"/>
      <c r="D3" s="639" t="s">
        <v>742</v>
      </c>
      <c r="E3" s="639"/>
      <c r="F3" s="639"/>
      <c r="G3" s="639"/>
      <c r="H3" s="639"/>
      <c r="I3" s="639"/>
      <c r="J3" s="639"/>
      <c r="K3" s="639"/>
      <c r="L3" s="639"/>
      <c r="M3" s="639"/>
      <c r="N3" s="639"/>
      <c r="O3" s="639"/>
      <c r="P3" s="639"/>
      <c r="Q3" s="639"/>
      <c r="R3" s="639"/>
      <c r="S3" s="165"/>
      <c r="T3" s="165"/>
      <c r="U3" s="165"/>
      <c r="V3" s="165"/>
      <c r="W3" s="165"/>
      <c r="X3" s="165"/>
      <c r="Y3" s="165"/>
      <c r="Z3" s="165"/>
      <c r="AA3" s="165"/>
      <c r="AB3" s="165"/>
      <c r="AC3" s="165"/>
      <c r="AD3" s="165"/>
      <c r="AE3" s="165"/>
      <c r="AF3" s="165"/>
      <c r="AG3" s="165"/>
      <c r="AH3" s="165"/>
      <c r="AI3" s="165"/>
      <c r="AJ3" s="165"/>
      <c r="AK3" s="165"/>
      <c r="AL3" s="165"/>
    </row>
    <row r="4" spans="2:38" ht="14.25" customHeight="1">
      <c r="D4" s="639"/>
      <c r="E4" s="639"/>
      <c r="F4" s="639"/>
      <c r="G4" s="639"/>
      <c r="H4" s="639"/>
      <c r="I4" s="639"/>
      <c r="J4" s="639"/>
      <c r="K4" s="639"/>
      <c r="L4" s="639"/>
      <c r="M4" s="639"/>
      <c r="N4" s="639"/>
      <c r="O4" s="639"/>
      <c r="P4" s="639"/>
      <c r="Q4" s="639"/>
      <c r="R4" s="639"/>
      <c r="S4" s="165"/>
      <c r="T4" s="165"/>
      <c r="U4" s="165"/>
      <c r="V4" s="165"/>
      <c r="W4" s="165"/>
      <c r="X4" s="165"/>
      <c r="Y4" s="165"/>
      <c r="Z4" s="165"/>
      <c r="AA4" s="165"/>
      <c r="AB4" s="165"/>
      <c r="AC4" s="165"/>
      <c r="AD4" s="165"/>
      <c r="AE4" s="165"/>
      <c r="AF4" s="165"/>
      <c r="AG4" s="165"/>
      <c r="AH4" s="165"/>
      <c r="AI4" s="165"/>
      <c r="AJ4" s="165"/>
      <c r="AK4" s="165"/>
      <c r="AL4" s="165"/>
    </row>
    <row r="5" spans="2:38" ht="14.1" customHeight="1">
      <c r="D5" s="639"/>
      <c r="E5" s="639"/>
      <c r="F5" s="639"/>
      <c r="G5" s="639"/>
      <c r="H5" s="639"/>
      <c r="I5" s="639"/>
      <c r="J5" s="639"/>
      <c r="K5" s="639"/>
      <c r="L5" s="639"/>
      <c r="M5" s="639"/>
      <c r="N5" s="639"/>
      <c r="O5" s="639"/>
      <c r="P5" s="639"/>
      <c r="Q5" s="639"/>
      <c r="R5" s="639"/>
    </row>
    <row r="6" spans="2:38" ht="14.1" customHeight="1">
      <c r="C6" s="166">
        <f>B1+0.01</f>
        <v>12.01</v>
      </c>
      <c r="D6" s="52" t="s">
        <v>743</v>
      </c>
    </row>
    <row r="7" spans="2:38" ht="14.1" customHeight="1">
      <c r="C7" s="166"/>
      <c r="D7" s="52" t="s">
        <v>744</v>
      </c>
    </row>
    <row r="8" spans="2:38" ht="14.1" customHeight="1">
      <c r="D8" s="52" t="s">
        <v>745</v>
      </c>
    </row>
    <row r="9" spans="2:38" ht="14.1" customHeight="1">
      <c r="E9" s="235"/>
      <c r="F9" s="236"/>
      <c r="H9" s="237" t="s">
        <v>676</v>
      </c>
      <c r="I9" s="238"/>
      <c r="J9" s="238"/>
      <c r="K9" s="238"/>
    </row>
    <row r="11" spans="2:38" ht="14.1" customHeight="1">
      <c r="B11" s="481"/>
      <c r="C11" s="365">
        <f>C6+0.01</f>
        <v>12.02</v>
      </c>
      <c r="D11" s="52" t="s">
        <v>746</v>
      </c>
    </row>
    <row r="12" spans="2:38" ht="14.1" customHeight="1">
      <c r="C12" s="323"/>
      <c r="D12" s="149"/>
      <c r="E12" s="136">
        <v>1</v>
      </c>
      <c r="F12" s="52" t="s">
        <v>35</v>
      </c>
    </row>
    <row r="13" spans="2:38" ht="14.1" customHeight="1">
      <c r="E13" s="136">
        <v>2</v>
      </c>
      <c r="F13" s="52" t="s">
        <v>36</v>
      </c>
      <c r="G13" s="134" t="s">
        <v>37</v>
      </c>
      <c r="H13" s="133">
        <f>C16</f>
        <v>12.03</v>
      </c>
    </row>
    <row r="14" spans="2:38" ht="14.1" customHeight="1">
      <c r="B14" s="481"/>
      <c r="E14" s="552">
        <v>98</v>
      </c>
      <c r="F14" s="149" t="s">
        <v>265</v>
      </c>
    </row>
    <row r="15" spans="2:38" ht="14.1" customHeight="1">
      <c r="E15" s="165"/>
      <c r="F15" s="165"/>
    </row>
    <row r="16" spans="2:38" ht="14.1" customHeight="1">
      <c r="B16" s="481"/>
      <c r="C16" s="365">
        <f>C11+0.01</f>
        <v>12.03</v>
      </c>
      <c r="D16" s="52" t="s">
        <v>747</v>
      </c>
    </row>
    <row r="17" spans="2:13" ht="14.1" customHeight="1">
      <c r="C17" s="323"/>
      <c r="D17" s="149"/>
      <c r="E17" s="136">
        <v>1</v>
      </c>
      <c r="F17" s="52" t="s">
        <v>35</v>
      </c>
    </row>
    <row r="18" spans="2:13" ht="14.1" customHeight="1">
      <c r="E18" s="136">
        <v>2</v>
      </c>
      <c r="F18" s="52" t="s">
        <v>36</v>
      </c>
      <c r="G18" s="134" t="s">
        <v>37</v>
      </c>
      <c r="H18" s="133">
        <f>C21</f>
        <v>12.04</v>
      </c>
    </row>
    <row r="19" spans="2:13" ht="14.1" customHeight="1">
      <c r="B19" s="481"/>
      <c r="E19" s="552">
        <v>98</v>
      </c>
      <c r="F19" s="149" t="s">
        <v>265</v>
      </c>
    </row>
    <row r="20" spans="2:13" ht="14.1" customHeight="1">
      <c r="E20" s="164"/>
      <c r="F20" s="165"/>
    </row>
    <row r="21" spans="2:13" ht="14.1" customHeight="1">
      <c r="B21" s="481"/>
      <c r="C21" s="365">
        <f>C16+0.01</f>
        <v>12.04</v>
      </c>
      <c r="D21" s="52" t="s">
        <v>748</v>
      </c>
    </row>
    <row r="22" spans="2:13" ht="14.1" customHeight="1">
      <c r="C22" s="323"/>
      <c r="D22" s="149"/>
      <c r="E22" s="136">
        <v>1</v>
      </c>
      <c r="F22" s="52" t="s">
        <v>35</v>
      </c>
    </row>
    <row r="23" spans="2:13" ht="14.1" customHeight="1">
      <c r="E23" s="136">
        <v>2</v>
      </c>
      <c r="F23" s="52" t="s">
        <v>36</v>
      </c>
      <c r="G23" s="149"/>
      <c r="H23" s="149"/>
      <c r="I23" s="149"/>
      <c r="J23" s="149"/>
    </row>
    <row r="24" spans="2:13" ht="14.1" customHeight="1">
      <c r="B24" s="481"/>
      <c r="E24" s="552">
        <v>98</v>
      </c>
      <c r="F24" s="149" t="s">
        <v>265</v>
      </c>
    </row>
    <row r="25" spans="2:13" ht="14.1" customHeight="1">
      <c r="E25" s="164"/>
      <c r="F25" s="165"/>
    </row>
    <row r="26" spans="2:13" ht="14.1" customHeight="1">
      <c r="D26" s="553" t="s">
        <v>749</v>
      </c>
      <c r="E26" s="142"/>
      <c r="F26" s="142"/>
      <c r="G26" s="142"/>
      <c r="H26" s="142"/>
      <c r="I26" s="142"/>
      <c r="J26" s="142"/>
      <c r="K26" s="142"/>
      <c r="L26" s="142"/>
      <c r="M26" s="142"/>
    </row>
  </sheetData>
  <mergeCells count="1">
    <mergeCell ref="D3:R5"/>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colBreaks count="1" manualBreakCount="1">
    <brk id="25" max="3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I53"/>
  <sheetViews>
    <sheetView showGridLines="0" zoomScale="133" zoomScaleNormal="130" zoomScaleSheetLayoutView="100" workbookViewId="0">
      <selection activeCell="D30" sqref="D30"/>
    </sheetView>
  </sheetViews>
  <sheetFormatPr defaultColWidth="4.28515625" defaultRowHeight="14.1" customHeight="1"/>
  <cols>
    <col min="1" max="1" width="2.42578125" style="148" customWidth="1"/>
    <col min="2" max="2" width="3.42578125" style="325" customWidth="1"/>
    <col min="3" max="35" width="4.7109375" style="149" customWidth="1"/>
    <col min="36" max="16384" width="4.28515625" style="149"/>
  </cols>
  <sheetData>
    <row r="1" spans="2:35" ht="14.1" customHeight="1">
      <c r="B1" s="322">
        <v>13</v>
      </c>
      <c r="D1" s="246" t="str">
        <f>CONCATENATE("SECCIÓN ",B1,". INFORMACIÓN DE RECONTACTO")</f>
        <v>SECCIÓN 13. INFORMACIÓN DE RECONTACTO</v>
      </c>
      <c r="E1" s="248"/>
      <c r="F1" s="248"/>
      <c r="G1" s="248"/>
      <c r="H1" s="248"/>
      <c r="I1" s="248"/>
      <c r="J1" s="248"/>
      <c r="K1" s="248"/>
      <c r="L1" s="248"/>
      <c r="M1" s="248"/>
      <c r="N1" s="248"/>
      <c r="O1" s="248"/>
      <c r="P1" s="248"/>
      <c r="Q1" s="248"/>
      <c r="R1" s="248"/>
      <c r="S1" s="248"/>
      <c r="T1" s="248"/>
      <c r="U1" s="248"/>
      <c r="V1" s="248"/>
      <c r="W1" s="248"/>
      <c r="X1" s="248"/>
      <c r="Y1" s="248"/>
    </row>
    <row r="2" spans="2:35" ht="14.1" customHeight="1">
      <c r="B2" s="368"/>
      <c r="C2" s="248"/>
      <c r="Q2" s="248"/>
      <c r="R2" s="248"/>
      <c r="S2" s="248"/>
      <c r="T2" s="248"/>
      <c r="U2" s="248"/>
      <c r="V2" s="248"/>
      <c r="W2" s="248"/>
      <c r="X2" s="248"/>
      <c r="Y2" s="248"/>
    </row>
    <row r="3" spans="2:35" ht="14.1" customHeight="1">
      <c r="B3" s="368"/>
      <c r="C3" s="369">
        <f>B1+0.01</f>
        <v>13.01</v>
      </c>
      <c r="D3" s="184" t="s">
        <v>750</v>
      </c>
      <c r="E3" s="248"/>
      <c r="F3" s="248"/>
      <c r="G3" s="248"/>
      <c r="H3" s="248"/>
      <c r="I3" s="248"/>
      <c r="J3" s="248"/>
      <c r="K3" s="248"/>
      <c r="L3" s="248"/>
      <c r="M3" s="248"/>
      <c r="N3" s="248"/>
      <c r="O3" s="248"/>
      <c r="P3" s="248"/>
      <c r="Q3" s="248"/>
      <c r="R3" s="248"/>
      <c r="S3" s="248"/>
      <c r="T3" s="370"/>
      <c r="U3" s="76"/>
      <c r="V3" s="76"/>
      <c r="W3" s="76"/>
      <c r="X3" s="76"/>
      <c r="Y3" s="76"/>
      <c r="Z3" s="76"/>
      <c r="AA3" s="76"/>
      <c r="AB3" s="76"/>
      <c r="AC3" s="76"/>
      <c r="AD3" s="76"/>
      <c r="AE3" s="76"/>
      <c r="AF3" s="76"/>
      <c r="AG3" s="76"/>
      <c r="AH3" s="76"/>
      <c r="AI3" s="76"/>
    </row>
    <row r="4" spans="2:35" ht="14.1" customHeight="1">
      <c r="B4" s="368"/>
      <c r="C4" s="369"/>
      <c r="D4" s="237" t="str">
        <f>CONCATENATE("CATI: SI EL TELÉFONO ES FIJO, SE ASIGNA (",C3," = 1) Y PASA DIRECTAMENTE A 13.02")</f>
        <v>CATI: SI EL TELÉFONO ES FIJO, SE ASIGNA (13.01 = 1) Y PASA DIRECTAMENTE A 13.02</v>
      </c>
      <c r="E4" s="238"/>
      <c r="F4" s="238"/>
      <c r="G4" s="238"/>
      <c r="H4" s="238"/>
      <c r="I4" s="238"/>
      <c r="J4" s="238"/>
      <c r="K4" s="238"/>
      <c r="L4" s="238"/>
      <c r="M4" s="238"/>
      <c r="N4" s="238"/>
      <c r="O4" s="238"/>
      <c r="P4" s="238"/>
      <c r="R4" s="248"/>
      <c r="S4" s="248"/>
      <c r="T4" s="61"/>
      <c r="U4" s="76"/>
      <c r="V4" s="76"/>
      <c r="W4" s="76"/>
      <c r="X4" s="76"/>
      <c r="Y4" s="76"/>
      <c r="Z4" s="76"/>
      <c r="AA4" s="76"/>
      <c r="AB4" s="76"/>
      <c r="AC4" s="76"/>
      <c r="AD4" s="76"/>
      <c r="AE4" s="76"/>
      <c r="AF4" s="76"/>
      <c r="AG4" s="76"/>
      <c r="AH4" s="76"/>
      <c r="AI4" s="76"/>
    </row>
    <row r="5" spans="2:35" ht="14.1" customHeight="1">
      <c r="B5" s="368"/>
      <c r="C5" s="248"/>
      <c r="E5" s="278">
        <v>1</v>
      </c>
      <c r="F5" s="248" t="s">
        <v>35</v>
      </c>
      <c r="G5" s="248"/>
      <c r="H5" s="541"/>
      <c r="I5" s="541"/>
      <c r="J5" s="541"/>
      <c r="T5" s="61"/>
      <c r="U5" s="76"/>
      <c r="V5" s="76"/>
      <c r="W5" s="76"/>
      <c r="X5" s="76"/>
      <c r="Y5" s="76"/>
      <c r="Z5" s="76"/>
      <c r="AA5" s="76"/>
      <c r="AB5" s="76"/>
      <c r="AC5" s="76"/>
      <c r="AD5" s="76"/>
      <c r="AE5" s="76"/>
      <c r="AF5" s="76"/>
      <c r="AG5" s="76"/>
      <c r="AH5" s="76"/>
      <c r="AI5" s="76"/>
    </row>
    <row r="6" spans="2:35" ht="14.1" customHeight="1">
      <c r="B6" s="368"/>
      <c r="C6" s="248"/>
      <c r="E6" s="278">
        <v>2</v>
      </c>
      <c r="F6" s="248" t="s">
        <v>36</v>
      </c>
      <c r="G6" s="248"/>
      <c r="H6" s="248" t="s">
        <v>37</v>
      </c>
      <c r="I6" s="371">
        <f>C11</f>
        <v>13.03</v>
      </c>
      <c r="J6" s="248"/>
      <c r="K6" s="248"/>
      <c r="L6" s="248"/>
      <c r="M6" s="248"/>
      <c r="N6" s="248"/>
      <c r="O6" s="248"/>
      <c r="P6" s="248"/>
      <c r="Q6" s="248"/>
      <c r="R6" s="248"/>
      <c r="S6" s="248"/>
      <c r="T6" s="61"/>
      <c r="U6" s="76"/>
      <c r="V6" s="76"/>
      <c r="W6" s="76"/>
      <c r="X6" s="76"/>
      <c r="Y6" s="76"/>
      <c r="Z6" s="76"/>
      <c r="AA6" s="76"/>
      <c r="AB6" s="76"/>
      <c r="AC6" s="76"/>
      <c r="AD6" s="76"/>
      <c r="AE6" s="76"/>
      <c r="AF6" s="76"/>
      <c r="AG6" s="76"/>
      <c r="AH6" s="76"/>
      <c r="AI6" s="76"/>
    </row>
    <row r="7" spans="2:35" ht="14.1" customHeight="1">
      <c r="B7" s="368"/>
      <c r="C7" s="248"/>
      <c r="D7" s="248"/>
      <c r="E7" s="248"/>
      <c r="F7" s="248"/>
      <c r="G7" s="248"/>
      <c r="H7" s="248"/>
      <c r="I7" s="248"/>
      <c r="J7" s="248"/>
      <c r="K7" s="248"/>
      <c r="L7" s="248"/>
      <c r="M7" s="248"/>
      <c r="N7" s="248"/>
      <c r="O7" s="248"/>
      <c r="P7" s="248"/>
      <c r="Q7" s="248"/>
      <c r="R7" s="248"/>
      <c r="S7" s="248"/>
      <c r="T7" s="61"/>
      <c r="U7" s="76"/>
      <c r="V7" s="76"/>
      <c r="W7" s="76"/>
      <c r="X7" s="76"/>
      <c r="Y7" s="76"/>
      <c r="Z7" s="76"/>
      <c r="AA7" s="76"/>
      <c r="AB7" s="76"/>
      <c r="AC7" s="76"/>
      <c r="AD7" s="76"/>
      <c r="AE7" s="76"/>
      <c r="AF7" s="76"/>
      <c r="AG7" s="76"/>
      <c r="AH7" s="76"/>
      <c r="AI7" s="76"/>
    </row>
    <row r="8" spans="2:35" ht="13.5">
      <c r="B8" s="478"/>
      <c r="C8" s="369">
        <f>C3+0.01</f>
        <v>13.02</v>
      </c>
      <c r="D8" s="184" t="s">
        <v>751</v>
      </c>
      <c r="E8" s="248"/>
      <c r="F8" s="248"/>
      <c r="G8" s="248"/>
      <c r="H8" s="248"/>
      <c r="I8" s="248"/>
      <c r="J8" s="248"/>
      <c r="K8" s="248"/>
      <c r="L8" s="248"/>
      <c r="M8" s="248"/>
      <c r="N8" s="248"/>
      <c r="O8" s="248"/>
      <c r="P8" s="248"/>
      <c r="Q8" s="248"/>
      <c r="R8" s="248"/>
      <c r="S8" s="248"/>
      <c r="T8" s="248"/>
      <c r="U8" s="248"/>
      <c r="V8" s="248"/>
      <c r="W8" s="248"/>
      <c r="X8" s="248"/>
      <c r="Y8" s="248"/>
    </row>
    <row r="9" spans="2:35" ht="14.1" customHeight="1">
      <c r="B9" s="372"/>
      <c r="C9" s="248"/>
      <c r="D9" s="248"/>
      <c r="E9" s="256"/>
      <c r="F9" s="258"/>
      <c r="G9" s="161"/>
      <c r="H9" s="237" t="s">
        <v>230</v>
      </c>
      <c r="I9" s="238"/>
      <c r="J9" s="238"/>
      <c r="K9" s="238"/>
      <c r="L9" s="238"/>
      <c r="M9" s="238"/>
      <c r="N9" s="238"/>
      <c r="O9" s="238"/>
      <c r="P9" s="238"/>
      <c r="Q9" s="248"/>
      <c r="R9" s="248"/>
      <c r="S9" s="248"/>
      <c r="T9" s="248"/>
      <c r="U9" s="248"/>
      <c r="V9" s="248"/>
      <c r="W9" s="248"/>
      <c r="X9" s="248"/>
      <c r="Y9" s="248"/>
    </row>
    <row r="10" spans="2:35" ht="14.1" customHeight="1">
      <c r="B10" s="372"/>
      <c r="C10" s="248"/>
      <c r="D10" s="184"/>
      <c r="G10" s="248"/>
      <c r="I10" s="248"/>
      <c r="J10" s="248"/>
      <c r="T10" s="248"/>
      <c r="U10" s="248"/>
      <c r="V10" s="248"/>
      <c r="W10" s="248"/>
      <c r="X10" s="248"/>
      <c r="Y10" s="248"/>
    </row>
    <row r="11" spans="2:35" ht="14.1" customHeight="1">
      <c r="B11" s="478"/>
      <c r="C11" s="369">
        <f>C8+0.01</f>
        <v>13.03</v>
      </c>
      <c r="D11" s="184" t="s">
        <v>752</v>
      </c>
      <c r="E11" s="248"/>
      <c r="F11" s="248"/>
      <c r="G11" s="248"/>
      <c r="H11" s="248"/>
      <c r="I11" s="248"/>
      <c r="J11" s="248"/>
      <c r="K11" s="248"/>
      <c r="L11" s="248"/>
      <c r="M11" s="248"/>
      <c r="N11" s="248"/>
      <c r="O11" s="248"/>
      <c r="P11" s="248"/>
      <c r="Q11" s="248"/>
      <c r="R11" s="248"/>
      <c r="S11" s="248"/>
      <c r="T11" s="248"/>
      <c r="U11" s="248"/>
      <c r="V11" s="248"/>
      <c r="W11" s="248"/>
      <c r="X11" s="248"/>
      <c r="Y11" s="248"/>
    </row>
    <row r="12" spans="2:35" ht="14.1" customHeight="1">
      <c r="B12" s="478"/>
      <c r="C12" s="373"/>
      <c r="E12" s="374">
        <v>1</v>
      </c>
      <c r="F12" s="376" t="s">
        <v>753</v>
      </c>
      <c r="G12" s="373"/>
      <c r="H12" s="375"/>
      <c r="I12" s="375"/>
      <c r="J12" s="375"/>
      <c r="K12" s="373"/>
      <c r="L12" s="373"/>
      <c r="M12" s="373"/>
      <c r="N12" s="373"/>
      <c r="O12" s="373"/>
      <c r="P12" s="373"/>
      <c r="Q12" s="248"/>
      <c r="R12" s="248"/>
      <c r="S12" s="248"/>
      <c r="W12" s="248"/>
      <c r="X12" s="248"/>
      <c r="Y12" s="248"/>
    </row>
    <row r="13" spans="2:35" ht="14.1" customHeight="1">
      <c r="B13" s="478"/>
      <c r="C13" s="373"/>
      <c r="E13" s="374">
        <v>2</v>
      </c>
      <c r="F13" s="376" t="s">
        <v>754</v>
      </c>
      <c r="G13" s="373"/>
      <c r="H13" s="375"/>
      <c r="I13" s="375"/>
      <c r="J13" s="375"/>
      <c r="K13" s="373"/>
      <c r="L13" s="373"/>
      <c r="M13" s="373"/>
      <c r="N13" s="373"/>
      <c r="O13" s="373"/>
      <c r="P13" s="373"/>
      <c r="Q13" s="248"/>
      <c r="R13" s="248"/>
      <c r="S13" s="248"/>
      <c r="T13" s="248"/>
      <c r="U13" s="248"/>
      <c r="V13" s="248"/>
      <c r="W13" s="248"/>
      <c r="X13" s="248"/>
      <c r="Y13" s="248"/>
    </row>
    <row r="14" spans="2:35" ht="14.1" customHeight="1">
      <c r="B14" s="372"/>
      <c r="C14" s="373"/>
      <c r="E14" s="374">
        <v>3</v>
      </c>
      <c r="F14" s="376" t="s">
        <v>755</v>
      </c>
      <c r="G14" s="373"/>
      <c r="H14" s="375"/>
      <c r="I14" s="375"/>
      <c r="J14" s="375"/>
      <c r="K14" s="373"/>
      <c r="L14" s="373"/>
      <c r="M14" s="373"/>
      <c r="N14" s="373"/>
      <c r="O14" s="373"/>
      <c r="P14" s="373"/>
      <c r="Q14" s="248"/>
      <c r="R14" s="248"/>
      <c r="S14" s="248"/>
      <c r="T14" s="248"/>
      <c r="U14" s="248"/>
      <c r="V14" s="248"/>
      <c r="W14" s="248"/>
      <c r="X14" s="248"/>
      <c r="Y14" s="248"/>
    </row>
    <row r="15" spans="2:35" ht="14.1" customHeight="1">
      <c r="B15" s="372"/>
      <c r="C15" s="373"/>
      <c r="E15" s="374">
        <v>98</v>
      </c>
      <c r="F15" s="376" t="s">
        <v>437</v>
      </c>
      <c r="G15" s="373"/>
      <c r="H15" s="373"/>
      <c r="I15" s="373"/>
      <c r="J15" s="373"/>
      <c r="K15" s="373"/>
      <c r="L15" s="373"/>
      <c r="M15" s="373"/>
      <c r="N15" s="373"/>
      <c r="O15" s="373"/>
      <c r="P15" s="373"/>
      <c r="Q15" s="248"/>
      <c r="R15" s="248"/>
      <c r="S15" s="248"/>
      <c r="T15" s="248"/>
      <c r="U15" s="248"/>
      <c r="V15" s="248"/>
      <c r="W15" s="248"/>
      <c r="X15" s="248"/>
      <c r="Y15" s="248"/>
    </row>
    <row r="16" spans="2:35" ht="14.1" customHeight="1">
      <c r="B16" s="372"/>
      <c r="C16" s="373"/>
      <c r="E16" s="374"/>
      <c r="F16" s="376"/>
      <c r="G16" s="373"/>
      <c r="H16" s="373"/>
      <c r="I16" s="373"/>
      <c r="J16" s="373"/>
      <c r="K16" s="373"/>
      <c r="L16" s="373"/>
      <c r="M16" s="373"/>
      <c r="N16" s="373"/>
      <c r="O16" s="373"/>
      <c r="P16" s="373"/>
      <c r="Q16" s="248"/>
      <c r="R16" s="248"/>
      <c r="S16" s="248"/>
      <c r="T16" s="248"/>
      <c r="U16" s="248"/>
      <c r="V16" s="248"/>
      <c r="W16" s="248"/>
      <c r="X16" s="248"/>
      <c r="Y16" s="248"/>
    </row>
    <row r="17" spans="2:25" ht="14.1" customHeight="1">
      <c r="B17" s="372"/>
      <c r="C17" s="373"/>
      <c r="D17" s="171" t="s">
        <v>756</v>
      </c>
      <c r="E17" s="377"/>
      <c r="F17" s="378"/>
      <c r="G17" s="379"/>
      <c r="H17" s="379"/>
      <c r="I17" s="379"/>
      <c r="J17" s="379"/>
      <c r="K17" s="379"/>
      <c r="L17" s="379"/>
      <c r="M17" s="379"/>
      <c r="N17" s="379"/>
      <c r="O17" s="373"/>
      <c r="P17" s="373"/>
      <c r="Q17" s="248"/>
      <c r="R17" s="248"/>
      <c r="S17" s="248"/>
      <c r="T17" s="248"/>
      <c r="U17" s="248"/>
      <c r="V17" s="248"/>
      <c r="W17" s="248"/>
      <c r="X17" s="248"/>
      <c r="Y17" s="248"/>
    </row>
    <row r="18" spans="2:25" ht="14.1" customHeight="1">
      <c r="B18" s="368"/>
      <c r="C18" s="248"/>
      <c r="D18" s="155" t="s">
        <v>203</v>
      </c>
      <c r="S18" s="248"/>
      <c r="V18" s="248"/>
      <c r="W18" s="248"/>
      <c r="X18" s="248"/>
      <c r="Y18" s="248"/>
    </row>
    <row r="19" spans="2:25" ht="14.1" customHeight="1">
      <c r="B19" s="368"/>
      <c r="C19" s="248"/>
      <c r="D19" s="615" t="s">
        <v>757</v>
      </c>
      <c r="E19" s="615"/>
      <c r="F19" s="615"/>
      <c r="G19" s="615"/>
      <c r="H19" s="615"/>
      <c r="I19" s="615"/>
      <c r="J19" s="615"/>
      <c r="K19" s="615"/>
      <c r="L19" s="615"/>
      <c r="M19" s="615"/>
      <c r="N19" s="615"/>
      <c r="O19" s="615"/>
      <c r="P19" s="615"/>
      <c r="Q19" s="615"/>
      <c r="R19" s="615"/>
      <c r="S19" s="248"/>
      <c r="V19" s="248"/>
      <c r="W19" s="248"/>
      <c r="X19" s="248"/>
      <c r="Y19" s="248"/>
    </row>
    <row r="20" spans="2:25" ht="14.1" customHeight="1">
      <c r="B20" s="368"/>
      <c r="C20" s="248"/>
      <c r="D20" s="380" t="s">
        <v>60</v>
      </c>
      <c r="E20" s="546"/>
      <c r="F20" s="546"/>
      <c r="G20" s="546"/>
      <c r="H20" s="546"/>
      <c r="I20" s="546"/>
      <c r="J20" s="546"/>
      <c r="K20" s="546"/>
      <c r="L20" s="546"/>
      <c r="M20" s="546"/>
      <c r="N20" s="546"/>
      <c r="O20" s="546"/>
      <c r="P20" s="546"/>
      <c r="Q20" s="546"/>
      <c r="R20" s="546"/>
      <c r="S20" s="248"/>
      <c r="V20" s="248"/>
      <c r="W20" s="248"/>
      <c r="X20" s="248"/>
      <c r="Y20" s="248"/>
    </row>
    <row r="21" spans="2:25" ht="14.1" customHeight="1">
      <c r="B21" s="478"/>
      <c r="C21" s="248"/>
      <c r="D21" s="734" t="s">
        <v>758</v>
      </c>
      <c r="E21" s="734"/>
      <c r="F21" s="734"/>
      <c r="G21" s="734"/>
      <c r="H21" s="734"/>
      <c r="I21" s="734"/>
      <c r="J21" s="734"/>
      <c r="K21" s="734"/>
      <c r="L21" s="734"/>
      <c r="M21" s="734"/>
      <c r="N21" s="734"/>
      <c r="O21" s="734"/>
      <c r="P21" s="734"/>
      <c r="Q21" s="734"/>
      <c r="R21" s="734"/>
      <c r="S21" s="248"/>
      <c r="V21" s="248"/>
      <c r="W21" s="248"/>
      <c r="X21" s="248"/>
      <c r="Y21" s="248"/>
    </row>
    <row r="22" spans="2:25" ht="14.1" customHeight="1">
      <c r="B22" s="478"/>
      <c r="C22" s="369">
        <f>C11+0.01</f>
        <v>13.04</v>
      </c>
      <c r="D22" s="575" t="s">
        <v>759</v>
      </c>
      <c r="E22" s="575"/>
      <c r="F22" s="575"/>
      <c r="G22" s="575"/>
      <c r="H22" s="575"/>
      <c r="I22" s="575"/>
      <c r="J22" s="575"/>
      <c r="K22" s="575"/>
      <c r="L22" s="575"/>
      <c r="M22" s="575"/>
      <c r="N22" s="575"/>
      <c r="O22" s="575"/>
      <c r="P22" s="575"/>
      <c r="Q22" s="575"/>
      <c r="R22" s="575"/>
      <c r="S22" s="575"/>
      <c r="T22" s="248"/>
      <c r="U22" s="248"/>
      <c r="V22" s="248"/>
      <c r="W22" s="248"/>
      <c r="X22" s="248"/>
      <c r="Y22" s="248"/>
    </row>
    <row r="23" spans="2:25" ht="14.1" customHeight="1">
      <c r="B23" s="368"/>
      <c r="C23" s="369"/>
      <c r="D23" s="575"/>
      <c r="E23" s="575"/>
      <c r="F23" s="575"/>
      <c r="G23" s="575"/>
      <c r="H23" s="575"/>
      <c r="I23" s="575"/>
      <c r="J23" s="575"/>
      <c r="K23" s="575"/>
      <c r="L23" s="575"/>
      <c r="M23" s="575"/>
      <c r="N23" s="575"/>
      <c r="O23" s="575"/>
      <c r="P23" s="575"/>
      <c r="Q23" s="575"/>
      <c r="R23" s="575"/>
      <c r="S23" s="575"/>
      <c r="T23" s="248"/>
      <c r="U23" s="248"/>
      <c r="V23" s="248"/>
      <c r="W23" s="248"/>
      <c r="X23" s="248"/>
      <c r="Y23" s="248"/>
    </row>
    <row r="24" spans="2:25" ht="14.1" customHeight="1">
      <c r="B24" s="368"/>
      <c r="C24" s="369"/>
      <c r="D24" s="575"/>
      <c r="E24" s="575"/>
      <c r="F24" s="575"/>
      <c r="G24" s="575"/>
      <c r="H24" s="575"/>
      <c r="I24" s="575"/>
      <c r="J24" s="575"/>
      <c r="K24" s="575"/>
      <c r="L24" s="575"/>
      <c r="M24" s="575"/>
      <c r="N24" s="575"/>
      <c r="O24" s="575"/>
      <c r="P24" s="575"/>
      <c r="Q24" s="575"/>
      <c r="R24" s="575"/>
      <c r="S24" s="575"/>
      <c r="T24" s="248"/>
      <c r="U24" s="248"/>
      <c r="V24" s="248"/>
      <c r="W24" s="248"/>
      <c r="X24" s="248"/>
      <c r="Y24" s="248"/>
    </row>
    <row r="25" spans="2:25" ht="14.1" customHeight="1">
      <c r="B25" s="382"/>
      <c r="C25" s="369"/>
      <c r="D25" s="575"/>
      <c r="E25" s="575"/>
      <c r="F25" s="575"/>
      <c r="G25" s="575"/>
      <c r="H25" s="575"/>
      <c r="I25" s="575"/>
      <c r="J25" s="575"/>
      <c r="K25" s="575"/>
      <c r="L25" s="575"/>
      <c r="M25" s="575"/>
      <c r="N25" s="575"/>
      <c r="O25" s="575"/>
      <c r="P25" s="575"/>
      <c r="Q25" s="575"/>
      <c r="R25" s="575"/>
      <c r="S25" s="575"/>
      <c r="T25" s="248"/>
      <c r="U25" s="248"/>
      <c r="V25" s="248"/>
      <c r="W25" s="248"/>
      <c r="X25" s="248"/>
      <c r="Y25" s="248"/>
    </row>
    <row r="26" spans="2:25" ht="14.1" customHeight="1">
      <c r="B26" s="382"/>
      <c r="C26" s="383"/>
      <c r="D26" s="541"/>
      <c r="E26" s="278">
        <v>1</v>
      </c>
      <c r="F26" s="248" t="s">
        <v>35</v>
      </c>
      <c r="H26" s="541"/>
      <c r="I26" s="541"/>
      <c r="J26" s="541"/>
      <c r="K26" s="541"/>
      <c r="M26" s="541"/>
      <c r="N26" s="248"/>
      <c r="O26" s="248"/>
      <c r="P26" s="248"/>
      <c r="Q26" s="248"/>
      <c r="R26" s="541"/>
      <c r="S26" s="248"/>
      <c r="T26" s="248"/>
      <c r="U26" s="248"/>
      <c r="V26" s="248"/>
      <c r="W26" s="248"/>
      <c r="X26" s="248"/>
      <c r="Y26" s="248"/>
    </row>
    <row r="27" spans="2:25" ht="14.1" customHeight="1">
      <c r="B27" s="382"/>
      <c r="C27" s="383"/>
      <c r="D27" s="248"/>
      <c r="E27" s="278">
        <v>2</v>
      </c>
      <c r="F27" s="248" t="s">
        <v>36</v>
      </c>
      <c r="G27" s="384" t="s">
        <v>37</v>
      </c>
      <c r="H27" s="733">
        <v>13.07</v>
      </c>
      <c r="I27" s="639"/>
      <c r="J27" s="248"/>
      <c r="K27" s="639"/>
      <c r="L27" s="639"/>
      <c r="M27" s="639"/>
      <c r="N27" s="639"/>
      <c r="O27" s="639"/>
      <c r="P27" s="639"/>
      <c r="Q27" s="639"/>
      <c r="R27" s="639"/>
      <c r="S27" s="639"/>
      <c r="T27" s="639"/>
      <c r="U27" s="639"/>
      <c r="V27" s="248"/>
      <c r="W27" s="248"/>
      <c r="X27" s="248"/>
      <c r="Y27" s="248"/>
    </row>
    <row r="28" spans="2:25" ht="14.1" customHeight="1">
      <c r="B28" s="382"/>
      <c r="C28" s="383"/>
      <c r="D28" s="248"/>
      <c r="E28" s="248"/>
      <c r="F28" s="248"/>
      <c r="G28" s="248"/>
      <c r="H28" s="248"/>
      <c r="I28" s="248"/>
      <c r="J28" s="248"/>
      <c r="K28" s="639"/>
      <c r="L28" s="639"/>
      <c r="M28" s="639"/>
      <c r="N28" s="639"/>
      <c r="O28" s="639"/>
      <c r="P28" s="639"/>
      <c r="Q28" s="639"/>
      <c r="R28" s="639"/>
      <c r="S28" s="639"/>
      <c r="T28" s="639"/>
      <c r="U28" s="639"/>
      <c r="V28" s="248"/>
      <c r="W28" s="248"/>
      <c r="X28" s="248"/>
      <c r="Y28" s="248"/>
    </row>
    <row r="29" spans="2:25" ht="14.1" customHeight="1">
      <c r="B29" s="478"/>
      <c r="C29" s="369">
        <f>C22+0.01</f>
        <v>13.049999999999999</v>
      </c>
      <c r="D29" s="184" t="s">
        <v>760</v>
      </c>
      <c r="E29" s="248"/>
      <c r="F29" s="248"/>
      <c r="G29" s="248"/>
      <c r="H29" s="248"/>
      <c r="I29" s="248"/>
      <c r="J29" s="248"/>
      <c r="K29" s="248"/>
      <c r="L29" s="248"/>
      <c r="M29" s="248"/>
      <c r="N29" s="248"/>
      <c r="O29" s="248"/>
      <c r="P29" s="248"/>
      <c r="Q29" s="248"/>
      <c r="R29" s="248"/>
      <c r="S29" s="248"/>
      <c r="T29" s="248"/>
      <c r="U29" s="248"/>
      <c r="V29" s="248"/>
      <c r="W29" s="248"/>
      <c r="X29" s="248"/>
      <c r="Y29" s="248"/>
    </row>
    <row r="30" spans="2:25" ht="14.1" customHeight="1">
      <c r="B30" s="368"/>
      <c r="C30" s="381"/>
      <c r="D30" s="369"/>
      <c r="E30" s="278">
        <v>1</v>
      </c>
      <c r="F30" s="248" t="s">
        <v>35</v>
      </c>
      <c r="H30" s="541"/>
      <c r="I30" s="541"/>
      <c r="J30" s="369"/>
      <c r="K30" s="369"/>
      <c r="L30" s="369"/>
      <c r="M30" s="369"/>
      <c r="N30" s="369"/>
      <c r="O30" s="369"/>
      <c r="P30" s="369"/>
      <c r="Q30" s="369"/>
      <c r="R30" s="369"/>
      <c r="S30" s="369"/>
      <c r="T30" s="248"/>
      <c r="U30" s="248"/>
      <c r="V30" s="248"/>
      <c r="W30" s="248"/>
      <c r="X30" s="248"/>
      <c r="Y30" s="248"/>
    </row>
    <row r="31" spans="2:25" ht="14.1" customHeight="1">
      <c r="B31" s="368"/>
      <c r="C31" s="381"/>
      <c r="D31" s="369"/>
      <c r="E31" s="278">
        <v>2</v>
      </c>
      <c r="F31" s="248" t="s">
        <v>36</v>
      </c>
      <c r="G31" s="384" t="s">
        <v>37</v>
      </c>
      <c r="H31" s="733">
        <v>13.07</v>
      </c>
      <c r="I31" s="639"/>
      <c r="J31" s="369"/>
      <c r="K31" s="369"/>
      <c r="L31" s="369"/>
      <c r="M31" s="369"/>
      <c r="N31" s="369"/>
      <c r="O31" s="369"/>
      <c r="P31" s="369"/>
      <c r="Q31" s="369"/>
      <c r="R31" s="369"/>
      <c r="S31" s="369"/>
      <c r="T31" s="248"/>
      <c r="U31" s="248"/>
      <c r="V31" s="248"/>
      <c r="W31" s="248"/>
      <c r="X31" s="248"/>
      <c r="Y31" s="248"/>
    </row>
    <row r="32" spans="2:25" ht="14.1" customHeight="1">
      <c r="B32" s="368"/>
      <c r="C32" s="381"/>
      <c r="D32" s="369"/>
      <c r="E32" s="278"/>
      <c r="F32" s="248"/>
      <c r="G32" s="384"/>
      <c r="H32" s="573"/>
      <c r="I32" s="560"/>
      <c r="J32" s="369"/>
      <c r="K32" s="369"/>
      <c r="L32" s="369"/>
      <c r="M32" s="369"/>
      <c r="N32" s="369"/>
      <c r="O32" s="369"/>
      <c r="P32" s="369"/>
      <c r="Q32" s="369"/>
      <c r="R32" s="369"/>
      <c r="S32" s="369"/>
      <c r="T32" s="248"/>
      <c r="U32" s="248"/>
      <c r="V32" s="248"/>
      <c r="W32" s="248"/>
      <c r="X32" s="248"/>
      <c r="Y32" s="248"/>
    </row>
    <row r="33" spans="2:25" ht="14.1" customHeight="1">
      <c r="B33" s="368"/>
      <c r="C33" s="381"/>
      <c r="D33" s="254" t="s">
        <v>25</v>
      </c>
      <c r="E33" s="254"/>
      <c r="F33" s="254"/>
      <c r="G33" s="254"/>
      <c r="H33" s="254"/>
      <c r="I33" s="254"/>
      <c r="J33" s="254"/>
      <c r="K33" s="254"/>
      <c r="L33" s="254"/>
      <c r="M33" s="254"/>
      <c r="N33" s="254"/>
      <c r="O33" s="254"/>
      <c r="P33" s="254"/>
      <c r="Q33" s="248"/>
      <c r="R33" s="248"/>
      <c r="S33" s="248"/>
      <c r="T33" s="248"/>
      <c r="U33" s="248"/>
      <c r="V33" s="248"/>
      <c r="W33" s="248"/>
      <c r="X33" s="248"/>
      <c r="Y33" s="248"/>
    </row>
    <row r="34" spans="2:25" ht="14.1" customHeight="1">
      <c r="B34" s="478"/>
      <c r="C34" s="369">
        <f>C29+0.01</f>
        <v>13.059999999999999</v>
      </c>
      <c r="D34" s="184" t="s">
        <v>761</v>
      </c>
      <c r="E34" s="248"/>
      <c r="F34" s="248"/>
      <c r="G34" s="248"/>
      <c r="H34" s="248"/>
      <c r="I34" s="248"/>
      <c r="J34" s="248"/>
      <c r="K34" s="248"/>
      <c r="L34" s="248"/>
      <c r="M34" s="248"/>
      <c r="N34" s="248"/>
      <c r="O34" s="248"/>
      <c r="P34" s="248"/>
      <c r="Q34" s="248"/>
      <c r="R34" s="248"/>
      <c r="S34" s="248"/>
      <c r="T34" s="248"/>
      <c r="U34" s="248"/>
      <c r="V34" s="248"/>
      <c r="W34" s="248"/>
      <c r="X34" s="248"/>
      <c r="Y34" s="248"/>
    </row>
    <row r="35" spans="2:25" ht="14.1" customHeight="1">
      <c r="B35" s="372"/>
      <c r="C35" s="55"/>
      <c r="D35" s="248"/>
      <c r="E35" s="237" t="s">
        <v>27</v>
      </c>
      <c r="F35" s="238"/>
      <c r="G35" s="238"/>
      <c r="H35" s="238"/>
      <c r="I35" s="238"/>
      <c r="J35" s="238"/>
      <c r="K35" s="238"/>
      <c r="L35" s="238"/>
      <c r="M35" s="238"/>
      <c r="N35" s="238"/>
      <c r="O35" s="248"/>
      <c r="P35" s="248"/>
      <c r="Q35" s="248"/>
      <c r="R35" s="248"/>
      <c r="S35" s="248"/>
      <c r="T35" s="248"/>
      <c r="U35" s="248"/>
      <c r="V35" s="248"/>
      <c r="W35" s="248"/>
      <c r="X35" s="248"/>
      <c r="Y35" s="248"/>
    </row>
    <row r="36" spans="2:25" ht="14.1" customHeight="1">
      <c r="B36" s="368"/>
      <c r="C36" s="383"/>
      <c r="D36" s="248"/>
      <c r="E36" s="256"/>
      <c r="F36" s="257"/>
      <c r="G36" s="257"/>
      <c r="H36" s="258"/>
      <c r="I36" s="248"/>
      <c r="J36" s="248"/>
      <c r="T36" s="248"/>
      <c r="U36" s="248"/>
      <c r="V36" s="248"/>
      <c r="W36" s="248"/>
      <c r="X36" s="248"/>
      <c r="Y36" s="248"/>
    </row>
    <row r="37" spans="2:25" ht="14.1" customHeight="1">
      <c r="B37" s="368"/>
      <c r="C37" s="383"/>
      <c r="D37" s="248"/>
      <c r="E37" s="248"/>
      <c r="F37" s="248"/>
      <c r="G37" s="248"/>
      <c r="H37" s="248"/>
      <c r="I37" s="248"/>
      <c r="J37" s="248"/>
      <c r="K37" s="248"/>
      <c r="L37" s="248"/>
      <c r="M37" s="248"/>
      <c r="N37" s="248"/>
      <c r="O37" s="248"/>
      <c r="P37" s="248"/>
      <c r="Q37" s="248"/>
      <c r="R37" s="248"/>
      <c r="S37" s="248"/>
      <c r="T37" s="248"/>
      <c r="U37" s="248"/>
      <c r="V37" s="248"/>
      <c r="W37" s="248"/>
      <c r="X37" s="248"/>
      <c r="Y37" s="248"/>
    </row>
    <row r="38" spans="2:25" ht="14.1" customHeight="1">
      <c r="B38" s="368"/>
      <c r="C38" s="248"/>
      <c r="D38" s="581" t="s">
        <v>762</v>
      </c>
      <c r="E38" s="581"/>
      <c r="F38" s="581"/>
      <c r="G38" s="581"/>
      <c r="H38" s="581"/>
      <c r="I38" s="581"/>
      <c r="J38" s="581"/>
      <c r="K38" s="581"/>
      <c r="L38" s="581"/>
      <c r="M38" s="581"/>
      <c r="N38" s="581"/>
      <c r="O38" s="581"/>
      <c r="P38" s="581"/>
      <c r="Q38" s="581"/>
      <c r="R38" s="581"/>
      <c r="S38" s="248"/>
      <c r="V38" s="248"/>
      <c r="W38" s="248"/>
      <c r="X38" s="248"/>
      <c r="Y38" s="248"/>
    </row>
    <row r="39" spans="2:25" ht="14.1" customHeight="1">
      <c r="B39" s="368"/>
      <c r="C39" s="248"/>
      <c r="D39" s="581"/>
      <c r="E39" s="581"/>
      <c r="F39" s="581"/>
      <c r="G39" s="581"/>
      <c r="H39" s="581"/>
      <c r="I39" s="581"/>
      <c r="J39" s="581"/>
      <c r="K39" s="581"/>
      <c r="L39" s="581"/>
      <c r="M39" s="581"/>
      <c r="N39" s="581"/>
      <c r="O39" s="581"/>
      <c r="P39" s="581"/>
      <c r="Q39" s="581"/>
      <c r="R39" s="581"/>
      <c r="S39" s="248"/>
      <c r="V39" s="248"/>
      <c r="W39" s="248"/>
      <c r="X39" s="248"/>
      <c r="Y39" s="248"/>
    </row>
    <row r="40" spans="2:25" ht="14.1" customHeight="1">
      <c r="B40" s="478"/>
      <c r="C40" s="369">
        <f>C34+0.01</f>
        <v>13.069999999999999</v>
      </c>
      <c r="D40" s="161" t="s">
        <v>763</v>
      </c>
      <c r="E40" s="546"/>
      <c r="F40" s="546"/>
      <c r="G40" s="546"/>
      <c r="H40" s="546"/>
      <c r="I40" s="546"/>
      <c r="J40" s="546"/>
      <c r="K40" s="546"/>
      <c r="L40" s="560"/>
      <c r="M40" s="546"/>
      <c r="N40" s="546"/>
      <c r="O40" s="546"/>
      <c r="P40" s="546"/>
      <c r="Q40" s="546"/>
      <c r="R40" s="546"/>
      <c r="S40" s="248"/>
      <c r="V40" s="248"/>
      <c r="W40" s="248"/>
      <c r="X40" s="248"/>
      <c r="Y40" s="248"/>
    </row>
    <row r="41" spans="2:25" ht="14.1" customHeight="1">
      <c r="B41" s="368"/>
      <c r="C41" s="381"/>
      <c r="D41" s="161" t="s">
        <v>764</v>
      </c>
      <c r="E41" s="546"/>
      <c r="F41" s="546"/>
      <c r="G41" s="546"/>
      <c r="H41" s="546"/>
      <c r="I41" s="546"/>
      <c r="J41" s="546"/>
      <c r="K41" s="546"/>
      <c r="L41" s="546"/>
      <c r="M41" s="546"/>
      <c r="N41" s="546"/>
      <c r="O41" s="546"/>
      <c r="P41" s="546"/>
      <c r="Q41" s="546"/>
      <c r="R41" s="546"/>
      <c r="S41" s="248"/>
      <c r="V41" s="248"/>
      <c r="W41" s="248"/>
      <c r="X41" s="248"/>
      <c r="Y41" s="248"/>
    </row>
    <row r="42" spans="2:25" ht="14.1" customHeight="1">
      <c r="B42" s="368"/>
      <c r="C42" s="55"/>
      <c r="D42" s="546"/>
      <c r="E42" s="385"/>
      <c r="F42" s="386"/>
      <c r="G42" s="386"/>
      <c r="H42" s="386"/>
      <c r="I42" s="386"/>
      <c r="J42" s="387"/>
      <c r="K42" s="546"/>
      <c r="L42" s="546"/>
      <c r="M42" s="546"/>
      <c r="N42" s="546"/>
      <c r="O42" s="546"/>
      <c r="P42" s="546"/>
      <c r="Q42" s="546"/>
      <c r="R42" s="546"/>
      <c r="S42" s="248"/>
      <c r="V42" s="248"/>
      <c r="W42" s="248"/>
      <c r="X42" s="248"/>
      <c r="Y42" s="248"/>
    </row>
    <row r="43" spans="2:25" ht="14.1" customHeight="1">
      <c r="B43" s="368"/>
      <c r="C43" s="55"/>
      <c r="D43" s="546"/>
      <c r="E43" s="546"/>
      <c r="F43" s="546"/>
      <c r="G43" s="546"/>
      <c r="H43" s="546"/>
      <c r="I43" s="546"/>
      <c r="J43" s="546"/>
      <c r="K43" s="546"/>
      <c r="L43" s="546"/>
      <c r="M43" s="546"/>
      <c r="N43" s="546"/>
      <c r="O43" s="546"/>
      <c r="P43" s="546"/>
      <c r="Q43" s="546"/>
      <c r="R43" s="546"/>
      <c r="S43" s="248"/>
      <c r="V43" s="248"/>
      <c r="W43" s="248"/>
      <c r="X43" s="248"/>
      <c r="Y43" s="248"/>
    </row>
    <row r="44" spans="2:25" ht="14.1" customHeight="1">
      <c r="C44" s="165"/>
    </row>
    <row r="45" spans="2:25" ht="14.1" customHeight="1">
      <c r="C45" s="165"/>
    </row>
    <row r="46" spans="2:25" ht="14.1" customHeight="1">
      <c r="C46" s="165"/>
    </row>
    <row r="47" spans="2:25" ht="14.1" customHeight="1">
      <c r="C47" s="165"/>
    </row>
    <row r="48" spans="2:25" ht="14.1" customHeight="1">
      <c r="C48" s="165"/>
    </row>
    <row r="49" spans="3:3" ht="14.1" customHeight="1">
      <c r="C49" s="165"/>
    </row>
    <row r="50" spans="3:3" ht="14.1" customHeight="1">
      <c r="C50" s="165"/>
    </row>
    <row r="51" spans="3:3" ht="14.1" customHeight="1">
      <c r="C51" s="165"/>
    </row>
    <row r="52" spans="3:3" ht="14.1" customHeight="1">
      <c r="C52" s="165"/>
    </row>
    <row r="53" spans="3:3" ht="14.1" customHeight="1">
      <c r="C53" s="165"/>
    </row>
  </sheetData>
  <mergeCells count="7">
    <mergeCell ref="H31:I31"/>
    <mergeCell ref="D38:R39"/>
    <mergeCell ref="D19:R19"/>
    <mergeCell ref="D21:R21"/>
    <mergeCell ref="D22:S25"/>
    <mergeCell ref="H27:I27"/>
    <mergeCell ref="K27:U28"/>
  </mergeCells>
  <pageMargins left="0.23622047244094491" right="0.23622047244094491" top="0.74803149606299213" bottom="0.74803149606299213" header="0.31496062992125984" footer="0.31496062992125984"/>
  <pageSetup orientation="portrait" r:id="rId1"/>
  <headerFooter>
    <oddFooter>&amp;L&amp;8&amp;F&amp;C&amp;8&amp;A&amp;R&amp;8&amp;P</oddFooter>
  </headerFooter>
  <colBreaks count="1" manualBreakCount="1">
    <brk id="19" max="2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C29010B-C40A-4E45-A889-4B81755F5A5B}">
  <ds:schemaRefs>
    <ds:schemaRef ds:uri="http://schemas.microsoft.com/sharepoint/v3/contenttype/forms"/>
  </ds:schemaRefs>
</ds:datastoreItem>
</file>

<file path=customXml/itemProps2.xml><?xml version="1.0" encoding="utf-8"?>
<ds:datastoreItem xmlns:ds="http://schemas.openxmlformats.org/officeDocument/2006/customXml" ds:itemID="{74C2B8FF-845B-4B22-A1B6-1452772C50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649dac-5c89-4b1b-b7f9-7a5285e5078d"/>
    <ds:schemaRef ds:uri="1d4cf1f0-e8d2-4dd3-aea9-4188f970d8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7F5E088-50D4-4F3E-A10D-D4148FF9E0D7}">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15</vt:i4>
      </vt:variant>
    </vt:vector>
  </HeadingPairs>
  <TitlesOfParts>
    <vt:vector size="31" baseType="lpstr">
      <vt:lpstr>Leeme</vt:lpstr>
      <vt:lpstr>0 Cati</vt:lpstr>
      <vt:lpstr>1 Cover_2021</vt:lpstr>
      <vt:lpstr>1 Cover_2020</vt:lpstr>
      <vt:lpstr>2 Salud</vt:lpstr>
      <vt:lpstr>3 Basic Info</vt:lpstr>
      <vt:lpstr>4 Food insec</vt:lpstr>
      <vt:lpstr>5 Employment</vt:lpstr>
      <vt:lpstr>6 Income</vt:lpstr>
      <vt:lpstr>7 Roster indirecto</vt:lpstr>
      <vt:lpstr>8 Education</vt:lpstr>
      <vt:lpstr>9 Gender</vt:lpstr>
      <vt:lpstr>10 Migration</vt:lpstr>
      <vt:lpstr>11 Digital</vt:lpstr>
      <vt:lpstr>12 Dwelling unit</vt:lpstr>
      <vt:lpstr>13 Recontacto</vt:lpstr>
      <vt:lpstr>'0 Cati'!Print_Area</vt:lpstr>
      <vt:lpstr>'1 Cover_2021'!Print_Area</vt:lpstr>
      <vt:lpstr>'10 Migration'!Print_Area</vt:lpstr>
      <vt:lpstr>'11 Digital'!Print_Area</vt:lpstr>
      <vt:lpstr>'13 Recontacto'!Print_Area</vt:lpstr>
      <vt:lpstr>'2 Salud'!Print_Area</vt:lpstr>
      <vt:lpstr>'3 Basic Info'!Print_Area</vt:lpstr>
      <vt:lpstr>'4 Food insec'!Print_Area</vt:lpstr>
      <vt:lpstr>'5 Employment'!Print_Area</vt:lpstr>
      <vt:lpstr>'6 Income'!Print_Area</vt:lpstr>
      <vt:lpstr>'7 Roster indirecto'!Print_Area</vt:lpstr>
      <vt:lpstr>'8 Education'!Print_Area</vt:lpstr>
      <vt:lpstr>'9 Gender'!Print_Area</vt:lpstr>
      <vt:lpstr>'12 Dwelling unit'!Print_Titles</vt:lpstr>
      <vt:lpstr>'3 Basic Info'!Print_Titles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Romero</dc:creator>
  <cp:keywords/>
  <dc:description/>
  <cp:lastModifiedBy>Ana Mercedes Rivadeneira Alava</cp:lastModifiedBy>
  <cp:revision/>
  <dcterms:created xsi:type="dcterms:W3CDTF">2021-05-10T19:18:34Z</dcterms:created>
  <dcterms:modified xsi:type="dcterms:W3CDTF">2023-01-11T21:05:17Z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0x010100DCC70D2B33480841B29B25A4D810DFB0</vt:lpwstr>
  </property>
</Properties>
</file>