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autoCompressPictures="0" defaultThemeVersion="124226"/>
  <bookViews>
    <workbookView xWindow="0" yWindow="60" windowWidth="20490" windowHeight="8280" tabRatio="870" firstSheet="1" activeTab="4"/>
  </bookViews>
  <sheets>
    <sheet name="Cover" sheetId="23" r:id="rId1"/>
    <sheet name="1General" sheetId="3" r:id="rId2"/>
    <sheet name="2Admin" sheetId="5" r:id="rId3"/>
    <sheet name="3HRM" sheetId="6" r:id="rId4"/>
    <sheet name="4Roster" sheetId="24" r:id="rId5"/>
    <sheet name="5Lab" sheetId="9" r:id="rId6"/>
    <sheet name="6Services" sheetId="11" r:id="rId7"/>
    <sheet name="7GenHMIS" sheetId="12" r:id="rId8"/>
    <sheet name="8UtilHMIS" sheetId="13" r:id="rId9"/>
    <sheet name="10Leadership" sheetId="19" r:id="rId10"/>
    <sheet name="11Autonomy" sheetId="20" r:id="rId11"/>
    <sheet name="12DO" sheetId="21" r:id="rId12"/>
    <sheet name="13DOEquipment" sheetId="8" r:id="rId13"/>
    <sheet name="14DODrugs" sheetId="10" r:id="rId14"/>
    <sheet name="15CatchmentA" sheetId="27" r:id="rId15"/>
    <sheet name="16Finances" sheetId="26" r:id="rId16"/>
    <sheet name="17RBFeffects" sheetId="25" r:id="rId17"/>
  </sheets>
  <externalReferences>
    <externalReference r:id="rId18"/>
  </externalReferences>
  <definedNames>
    <definedName name="_Print_Area" localSheetId="14">'15CatchmentA'!$A$1:$K$3</definedName>
    <definedName name="_Toc283162339" localSheetId="15">'16Finances'!$A$1</definedName>
    <definedName name="_Toc283162340" localSheetId="15">'16Finances'!#REF!</definedName>
    <definedName name="_Toc283162341" localSheetId="15">'16Finances'!#REF!</definedName>
    <definedName name="_xlnm.Print_Area" localSheetId="9">'10Leadership'!$A$1:$G$13</definedName>
    <definedName name="_xlnm.Print_Area" localSheetId="10">'11Autonomy'!$A$1:$H$23</definedName>
    <definedName name="_xlnm.Print_Area" localSheetId="11">'12DO'!$A$1:$I$86</definedName>
    <definedName name="_xlnm.Print_Area" localSheetId="12">'13DOEquipment'!$A$1:$H$104</definedName>
    <definedName name="_xlnm.Print_Area" localSheetId="13">'14DODrugs'!$A$1:$H$98</definedName>
    <definedName name="_xlnm.Print_Area" localSheetId="14">'15CatchmentA'!$A$1:$K$3</definedName>
    <definedName name="_xlnm.Print_Area" localSheetId="15">'16Finances'!$A$1:$L$166</definedName>
    <definedName name="_xlnm.Print_Area" localSheetId="16">'17RBFeffects'!$A$1:$J$22</definedName>
    <definedName name="_xlnm.Print_Area" localSheetId="1">'1General'!$A$1:$I$210</definedName>
    <definedName name="_xlnm.Print_Area" localSheetId="2">'2Admin'!$A$1:$I$187</definedName>
    <definedName name="_xlnm.Print_Area" localSheetId="3">'3HRM'!$A$1:$K$90</definedName>
    <definedName name="_xlnm.Print_Area" localSheetId="4">'4Roster'!$A$1:$BB$46</definedName>
    <definedName name="_xlnm.Print_Area" localSheetId="5">'5Lab'!$A$1:$H$41</definedName>
    <definedName name="_xlnm.Print_Area" localSheetId="6">'6Services'!$A$1:$J$95</definedName>
    <definedName name="_xlnm.Print_Area" localSheetId="7">'7GenHMIS'!$A$1:$J$37</definedName>
    <definedName name="_xlnm.Print_Area" localSheetId="8">'8UtilHMIS'!$A$1:$Q$80</definedName>
    <definedName name="_xlnm.Print_Area" localSheetId="0">Cover!$A$1:$U$112</definedName>
    <definedName name="_xlnm.Print_Titles" localSheetId="4">'4Roster'!$A:$A</definedName>
    <definedName name="_xlnm.Print_Titles" localSheetId="8">'8UtilHMIS'!$A:$B</definedName>
    <definedName name="Z_62A28031_BB72_409E_8219_7B624D8945FD_.wvu.PrintArea" localSheetId="11" hidden="1">'12DO'!$A$1:$I$21</definedName>
    <definedName name="Z_62A28031_BB72_409E_8219_7B624D8945FD_.wvu.PrintArea" localSheetId="12" hidden="1">'13DOEquipment'!$A$1:$H$104</definedName>
    <definedName name="Z_62A28031_BB72_409E_8219_7B624D8945FD_.wvu.PrintArea" localSheetId="13" hidden="1">'14DODrugs'!$A$1:$G$83</definedName>
    <definedName name="Z_62A28031_BB72_409E_8219_7B624D8945FD_.wvu.PrintArea" localSheetId="1" hidden="1">'1General'!$A$1:$I$158</definedName>
    <definedName name="Z_62A28031_BB72_409E_8219_7B624D8945FD_.wvu.PrintArea" localSheetId="3" hidden="1">'3HRM'!$A$1:$K$80</definedName>
    <definedName name="Z_62A28031_BB72_409E_8219_7B624D8945FD_.wvu.PrintArea" localSheetId="4" hidden="1">'4Roster'!$A$6:$AE$38</definedName>
    <definedName name="Z_62A28031_BB72_409E_8219_7B624D8945FD_.wvu.PrintArea" localSheetId="5" hidden="1">'5Lab'!$A$1:$H$28</definedName>
    <definedName name="Z_62A28031_BB72_409E_8219_7B624D8945FD_.wvu.PrintArea" localSheetId="6" hidden="1">'6Services'!$A$3:$J$95</definedName>
    <definedName name="Z_62A28031_BB72_409E_8219_7B624D8945FD_.wvu.PrintArea" localSheetId="7" hidden="1">'7GenHMIS'!$A$1:$J$37</definedName>
    <definedName name="Z_62A28031_BB72_409E_8219_7B624D8945FD_.wvu.PrintArea" localSheetId="8" hidden="1">'8UtilHMIS'!$A$3:$Q$80</definedName>
    <definedName name="Z_62A28031_BB72_409E_8219_7B624D8945FD_.wvu.PrintTitles" localSheetId="8" hidden="1">'8UtilHMIS'!$A:$B</definedName>
    <definedName name="Z_62A28031_BB72_409E_8219_7B624D8945FD_.wvu.Rows" localSheetId="8" hidden="1">'8UtilHMIS'!#REF!</definedName>
  </definedNames>
  <calcPr calcId="145621"/>
  <customWorkbookViews>
    <customWorkbookView name="   - Personal View" guid="{62A28031-BB72-409E-8219-7B624D8945FD}" mergeInterval="0" personalView="1" maximized="1" xWindow="1" yWindow="1" windowWidth="1440" windowHeight="679" tabRatio="930" activeSheetId="8"/>
  </customWorkbookViews>
</workbook>
</file>

<file path=xl/calcChain.xml><?xml version="1.0" encoding="utf-8"?>
<calcChain xmlns="http://schemas.openxmlformats.org/spreadsheetml/2006/main">
  <c r="AC1" i="24" l="1"/>
  <c r="G43" i="5" l="1"/>
  <c r="G4" i="5"/>
  <c r="A1" i="27" l="1"/>
  <c r="A2" i="27" s="1"/>
  <c r="J5" i="25" l="1"/>
  <c r="A18" i="25"/>
  <c r="A19" i="25" s="1"/>
  <c r="A20" i="25" s="1"/>
  <c r="A21" i="25" s="1"/>
  <c r="A22" i="25" s="1"/>
  <c r="A10" i="25"/>
  <c r="A11" i="25" s="1"/>
  <c r="A12" i="25" s="1"/>
  <c r="A13" i="25" s="1"/>
  <c r="A14" i="25" s="1"/>
  <c r="A15" i="25" s="1"/>
  <c r="A16" i="25" s="1"/>
  <c r="A17" i="25" s="1"/>
  <c r="A9" i="25"/>
  <c r="A1" i="25"/>
  <c r="B5" i="25" s="1"/>
  <c r="C5" i="25" s="1"/>
  <c r="D5" i="25" s="1"/>
  <c r="E5" i="25" s="1"/>
  <c r="G92" i="5"/>
  <c r="F5" i="25" l="1"/>
  <c r="G5" i="25" s="1"/>
  <c r="H5" i="25" s="1"/>
  <c r="I5" i="25" s="1"/>
  <c r="G95" i="3"/>
  <c r="G100" i="5" l="1"/>
  <c r="A97" i="5"/>
  <c r="A99" i="5" s="1"/>
  <c r="A101" i="5" s="1"/>
  <c r="A110" i="5" s="1"/>
  <c r="A117" i="5" s="1"/>
  <c r="A124" i="5" s="1"/>
  <c r="A131" i="5" s="1"/>
  <c r="A137" i="5" s="1"/>
  <c r="A152" i="5" s="1"/>
  <c r="A153" i="5" s="1"/>
  <c r="A154" i="5" s="1"/>
  <c r="A155" i="5" s="1"/>
  <c r="A156" i="5" s="1"/>
  <c r="A157" i="5" s="1"/>
  <c r="A158" i="5" s="1"/>
  <c r="A159" i="5" s="1"/>
  <c r="A160" i="5" s="1"/>
  <c r="A161" i="5" s="1"/>
  <c r="A162" i="5" s="1"/>
  <c r="A163" i="5" s="1"/>
  <c r="A167" i="5" s="1"/>
  <c r="A87" i="3" l="1"/>
  <c r="A27" i="24" l="1"/>
  <c r="A28" i="24" s="1"/>
  <c r="A29" i="24" s="1"/>
  <c r="A30" i="24" s="1"/>
  <c r="A31" i="24" s="1"/>
  <c r="A32" i="24" s="1"/>
  <c r="A33" i="24" s="1"/>
  <c r="A34" i="24" s="1"/>
  <c r="A35" i="24" s="1"/>
  <c r="A36" i="24" s="1"/>
  <c r="A37" i="24" s="1"/>
  <c r="A38" i="24" s="1"/>
  <c r="A39" i="24" s="1"/>
  <c r="A40" i="24" s="1"/>
  <c r="A41" i="24" s="1"/>
  <c r="A42" i="24" s="1"/>
  <c r="A43" i="24" s="1"/>
  <c r="A44" i="24" s="1"/>
  <c r="A45" i="24" s="1"/>
  <c r="A46" i="24" s="1"/>
  <c r="A1" i="24"/>
  <c r="B6" i="24" s="1"/>
  <c r="C6" i="24" s="1"/>
  <c r="E6" i="24" s="1"/>
  <c r="F6" i="24" s="1"/>
  <c r="G69" i="6" l="1"/>
  <c r="G6" i="24"/>
  <c r="P6" i="24" s="1"/>
  <c r="Q6" i="24" s="1"/>
  <c r="O15" i="24" s="1"/>
  <c r="O13" i="24" l="1"/>
  <c r="O11" i="24"/>
  <c r="O9" i="24"/>
  <c r="R6" i="24"/>
  <c r="T6" i="24" s="1"/>
  <c r="U6" i="24" s="1"/>
  <c r="V6" i="24" s="1"/>
  <c r="W6" i="24" s="1"/>
  <c r="Y6" i="24" s="1"/>
  <c r="AC6" i="24" s="1"/>
  <c r="AE6" i="24" s="1"/>
  <c r="AJ6" i="24" s="1"/>
  <c r="AK6" i="24" s="1"/>
  <c r="AL6" i="24" s="1"/>
  <c r="AM6" i="24" s="1"/>
  <c r="AN6" i="24" s="1"/>
  <c r="AO6" i="24" s="1"/>
  <c r="AP6" i="24" s="1"/>
  <c r="AQ6" i="24" s="1"/>
  <c r="AR6" i="24" s="1"/>
  <c r="AS6" i="24" s="1"/>
  <c r="AT6" i="24" s="1"/>
  <c r="AW6" i="24" s="1"/>
  <c r="O14" i="24"/>
  <c r="O12" i="24"/>
  <c r="O10" i="24"/>
  <c r="AB24" i="24" l="1"/>
  <c r="AY6" i="24"/>
  <c r="BA6" i="24" s="1"/>
  <c r="A1" i="19"/>
  <c r="A9" i="19"/>
  <c r="A10" i="19" s="1"/>
  <c r="A11" i="19" s="1"/>
  <c r="A12" i="19" s="1"/>
  <c r="A13" i="19" s="1"/>
  <c r="A1" i="20"/>
  <c r="A15" i="20" s="1"/>
  <c r="A16" i="20" s="1"/>
  <c r="A17" i="20" s="1"/>
  <c r="A18" i="20" s="1"/>
  <c r="A19" i="20" s="1"/>
  <c r="A20" i="20" s="1"/>
  <c r="A21" i="20" s="1"/>
  <c r="A22" i="20" s="1"/>
  <c r="A23" i="20" s="1"/>
  <c r="A1" i="21"/>
  <c r="A4" i="21" s="1"/>
  <c r="A6" i="21" s="1"/>
  <c r="A8" i="21" s="1"/>
  <c r="A1" i="8"/>
  <c r="A4" i="8" s="1"/>
  <c r="A7" i="8" s="1"/>
  <c r="A30" i="8" s="1"/>
  <c r="A33" i="8" s="1"/>
  <c r="A43" i="8" s="1"/>
  <c r="A1" i="10"/>
  <c r="A4" i="10" s="1"/>
  <c r="A88" i="3"/>
  <c r="A1" i="3"/>
  <c r="A4" i="3"/>
  <c r="A6" i="3" s="1"/>
  <c r="A8" i="3" s="1"/>
  <c r="A21" i="3" s="1"/>
  <c r="A25" i="3" s="1"/>
  <c r="A31" i="3" s="1"/>
  <c r="A32" i="3" s="1"/>
  <c r="A35" i="3" s="1"/>
  <c r="A38" i="3" s="1"/>
  <c r="A42" i="3" s="1"/>
  <c r="A46" i="3" s="1"/>
  <c r="G35" i="3" s="1"/>
  <c r="A1" i="5"/>
  <c r="A3" i="5" s="1"/>
  <c r="A1" i="6"/>
  <c r="A4" i="6" s="1"/>
  <c r="A1" i="9"/>
  <c r="A4" i="9" s="1"/>
  <c r="C7" i="9" s="1"/>
  <c r="E7" i="9" s="1"/>
  <c r="G7" i="9" s="1"/>
  <c r="A30" i="9" s="1"/>
  <c r="A1" i="11"/>
  <c r="A4" i="11" s="1"/>
  <c r="A1" i="12"/>
  <c r="A3" i="12" s="1"/>
  <c r="A1" i="13"/>
  <c r="C4" i="13" s="1"/>
  <c r="A14" i="6" l="1"/>
  <c r="A24" i="6" s="1"/>
  <c r="D35" i="6" s="1"/>
  <c r="E35" i="6" s="1"/>
  <c r="G35" i="6" s="1"/>
  <c r="I35" i="6" s="1"/>
  <c r="A50" i="6" s="1"/>
  <c r="A51" i="6" s="1"/>
  <c r="A52" i="6" s="1"/>
  <c r="A54" i="6" s="1"/>
  <c r="A56" i="6" s="1"/>
  <c r="C46" i="13"/>
  <c r="E46" i="13" s="1"/>
  <c r="F46" i="13" s="1"/>
  <c r="A46" i="8"/>
  <c r="A52" i="8" s="1"/>
  <c r="A56" i="8" s="1"/>
  <c r="A59" i="8" s="1"/>
  <c r="F75" i="11"/>
  <c r="F93" i="11"/>
  <c r="F89" i="11"/>
  <c r="F90" i="11"/>
  <c r="A5" i="12"/>
  <c r="A13" i="12" s="1"/>
  <c r="A6" i="11"/>
  <c r="A8" i="11" s="1"/>
  <c r="A11" i="11" s="1"/>
  <c r="A13" i="11" s="1"/>
  <c r="A14" i="11" s="1"/>
  <c r="A17" i="11" s="1"/>
  <c r="A20" i="11" s="1"/>
  <c r="A21" i="11" s="1"/>
  <c r="A22" i="11" s="1"/>
  <c r="A23" i="11" s="1"/>
  <c r="A5" i="5"/>
  <c r="A6" i="5" s="1"/>
  <c r="G205" i="3"/>
  <c r="A10" i="21"/>
  <c r="A12" i="21" s="1"/>
  <c r="A14" i="21" s="1"/>
  <c r="A15" i="21" s="1"/>
  <c r="A16" i="21" s="1"/>
  <c r="A34" i="9"/>
  <c r="A38" i="9" s="1"/>
  <c r="A41" i="9" s="1"/>
  <c r="A14" i="10"/>
  <c r="A17" i="10" s="1"/>
  <c r="A19" i="10" s="1"/>
  <c r="A21" i="10" s="1"/>
  <c r="A23" i="10" s="1"/>
  <c r="A26" i="10" s="1"/>
  <c r="A29" i="10" s="1"/>
  <c r="A32" i="10" s="1"/>
  <c r="A34" i="10" s="1"/>
  <c r="C38" i="10" s="1"/>
  <c r="D38" i="10" s="1"/>
  <c r="A54" i="3"/>
  <c r="A62" i="3" s="1"/>
  <c r="A64" i="3" s="1"/>
  <c r="A72" i="3" s="1"/>
  <c r="A80" i="3" s="1"/>
  <c r="A81" i="3" s="1"/>
  <c r="A85" i="3" s="1"/>
  <c r="G36" i="3"/>
  <c r="G86" i="3"/>
  <c r="A92" i="3"/>
  <c r="A97" i="3" s="1"/>
  <c r="A99" i="3" s="1"/>
  <c r="A100" i="3" s="1"/>
  <c r="E4" i="13"/>
  <c r="F4" i="13" l="1"/>
  <c r="A46" i="13" s="1"/>
  <c r="A58" i="6"/>
  <c r="A60" i="6" s="1"/>
  <c r="A34" i="6"/>
  <c r="F4" i="12"/>
  <c r="A14" i="12"/>
  <c r="A15" i="12" s="1"/>
  <c r="A16" i="12" s="1"/>
  <c r="A17" i="12" s="1"/>
  <c r="A18" i="12" s="1"/>
  <c r="A19" i="12" s="1"/>
  <c r="A20" i="12" s="1"/>
  <c r="A21" i="12" s="1"/>
  <c r="A22" i="12" s="1"/>
  <c r="A23" i="12" s="1"/>
  <c r="A26" i="12" s="1"/>
  <c r="A13" i="5"/>
  <c r="A14" i="5" s="1"/>
  <c r="A17" i="5" s="1"/>
  <c r="A38" i="5" s="1"/>
  <c r="A41" i="5" s="1"/>
  <c r="G13" i="21"/>
  <c r="A18" i="21"/>
  <c r="A20" i="21" s="1"/>
  <c r="A23" i="21" s="1"/>
  <c r="A26" i="21" s="1"/>
  <c r="A29" i="21" s="1"/>
  <c r="A32" i="21" s="1"/>
  <c r="A35" i="21" s="1"/>
  <c r="A43" i="21" s="1"/>
  <c r="A45" i="21" s="1"/>
  <c r="A47" i="21" s="1"/>
  <c r="G9" i="21"/>
  <c r="G98" i="3"/>
  <c r="A112" i="3"/>
  <c r="A114" i="3" s="1"/>
  <c r="E38" i="10"/>
  <c r="G38" i="10" s="1"/>
  <c r="D40" i="10" s="1"/>
  <c r="F19" i="11"/>
  <c r="A25" i="11"/>
  <c r="A29" i="11" s="1"/>
  <c r="A32" i="11" s="1"/>
  <c r="G53" i="6" l="1"/>
  <c r="G57" i="6"/>
  <c r="A62" i="6"/>
  <c r="A64" i="6" s="1"/>
  <c r="A66" i="6" s="1"/>
  <c r="A68" i="6" s="1"/>
  <c r="A29" i="12"/>
  <c r="A32" i="12" s="1"/>
  <c r="A35" i="12" s="1"/>
  <c r="A12" i="12" s="1"/>
  <c r="A4" i="13"/>
  <c r="A70" i="6"/>
  <c r="A71" i="6" s="1"/>
  <c r="A81" i="6" s="1"/>
  <c r="A37" i="10"/>
  <c r="A49" i="21"/>
  <c r="A51" i="21" s="1"/>
  <c r="A53" i="21" s="1"/>
  <c r="A55" i="21" s="1"/>
  <c r="A57" i="21" s="1"/>
  <c r="A59" i="21" s="1"/>
  <c r="A61" i="21" s="1"/>
  <c r="A63" i="21" s="1"/>
  <c r="A44" i="5"/>
  <c r="A56" i="5" s="1"/>
  <c r="A58" i="5" s="1"/>
  <c r="F28" i="11"/>
  <c r="F25" i="11"/>
  <c r="F5" i="11"/>
  <c r="F24" i="11"/>
  <c r="A34" i="11"/>
  <c r="A36" i="11" s="1"/>
  <c r="A37" i="11" s="1"/>
  <c r="A38" i="11" s="1"/>
  <c r="A39" i="11" s="1"/>
  <c r="A92" i="10"/>
  <c r="G110" i="3"/>
  <c r="A116" i="3"/>
  <c r="A117" i="3" s="1"/>
  <c r="G65" i="6" l="1"/>
  <c r="G61" i="6"/>
  <c r="A71" i="5"/>
  <c r="A65" i="21"/>
  <c r="A67" i="21" s="1"/>
  <c r="A69" i="21" s="1"/>
  <c r="A71" i="21" s="1"/>
  <c r="A73" i="21" s="1"/>
  <c r="A75" i="21" s="1"/>
  <c r="A77" i="21" s="1"/>
  <c r="A45" i="11"/>
  <c r="A47" i="11" s="1"/>
  <c r="A51" i="11" s="1"/>
  <c r="A119" i="3"/>
  <c r="A121" i="3" s="1"/>
  <c r="G109" i="3"/>
  <c r="G115" i="3"/>
  <c r="B125" i="3" l="1"/>
  <c r="A125" i="3"/>
  <c r="A72" i="5"/>
  <c r="A75" i="5" s="1"/>
  <c r="A76" i="5" s="1"/>
  <c r="A77" i="5" s="1"/>
  <c r="A78" i="5" s="1"/>
  <c r="A79" i="5" s="1"/>
  <c r="A80" i="5" s="1"/>
  <c r="A82" i="5" s="1"/>
  <c r="A83" i="5" s="1"/>
  <c r="A85" i="5" s="1"/>
  <c r="G57" i="5"/>
  <c r="A79" i="21"/>
  <c r="A81" i="21" s="1"/>
  <c r="A54" i="11"/>
  <c r="G82" i="5" l="1"/>
  <c r="A86" i="5"/>
  <c r="A88" i="5" s="1"/>
  <c r="A127" i="3"/>
  <c r="A128" i="3" s="1"/>
  <c r="A83" i="21"/>
  <c r="A85" i="21" s="1"/>
  <c r="A56" i="11"/>
  <c r="A59" i="11" s="1"/>
  <c r="A62" i="11" s="1"/>
  <c r="F47" i="11"/>
  <c r="F33" i="11"/>
  <c r="F50" i="11"/>
  <c r="F46" i="11"/>
  <c r="G122" i="3" l="1"/>
  <c r="G121" i="3"/>
  <c r="G123" i="3"/>
  <c r="A130" i="3"/>
  <c r="A131" i="3" s="1"/>
  <c r="G85" i="5"/>
  <c r="A89" i="5"/>
  <c r="A91" i="5" s="1"/>
  <c r="A64" i="11"/>
  <c r="A67" i="11" s="1"/>
  <c r="A68" i="11" s="1"/>
  <c r="A69" i="11" s="1"/>
  <c r="A70" i="11" s="1"/>
  <c r="A72" i="11" s="1"/>
  <c r="F63" i="11" s="1"/>
  <c r="F55" i="11"/>
  <c r="G126" i="3" l="1"/>
  <c r="G127" i="3"/>
  <c r="A133" i="3"/>
  <c r="A135" i="3" s="1"/>
  <c r="A143" i="3" s="1"/>
  <c r="A144" i="3" s="1"/>
  <c r="G134" i="3" s="1"/>
  <c r="G129" i="3"/>
  <c r="A93" i="5"/>
  <c r="A95" i="5" s="1"/>
  <c r="G88" i="5"/>
  <c r="A76" i="11"/>
  <c r="A78" i="11" s="1"/>
  <c r="A82" i="11" s="1"/>
  <c r="F77" i="11" s="1"/>
  <c r="A146" i="3" l="1"/>
  <c r="A156" i="3" s="1"/>
  <c r="A158" i="3" s="1"/>
  <c r="A159" i="3" s="1"/>
  <c r="A163" i="3" s="1"/>
  <c r="A166" i="3" s="1"/>
  <c r="A169" i="3" s="1"/>
  <c r="A172" i="3" s="1"/>
  <c r="A175" i="3" s="1"/>
  <c r="A85" i="11"/>
  <c r="A88" i="11" s="1"/>
  <c r="A90" i="11" s="1"/>
  <c r="A94" i="11" s="1"/>
  <c r="G157" i="3" l="1"/>
  <c r="G145" i="3"/>
  <c r="A180" i="3"/>
  <c r="A182" i="3" s="1"/>
  <c r="A183" i="3" s="1"/>
  <c r="G165" i="3"/>
  <c r="A186" i="3" l="1"/>
  <c r="A194" i="3" s="1"/>
  <c r="A202" i="3" s="1"/>
  <c r="G181" i="3"/>
  <c r="A204" i="3" l="1"/>
  <c r="A206" i="3" s="1"/>
  <c r="G192" i="3"/>
</calcChain>
</file>

<file path=xl/comments1.xml><?xml version="1.0" encoding="utf-8"?>
<comments xmlns="http://schemas.openxmlformats.org/spreadsheetml/2006/main">
  <authors>
    <author>Ashis Kumar Das</author>
  </authors>
  <commentList>
    <comment ref="A63" authorId="0">
      <text>
        <r>
          <rPr>
            <b/>
            <sz val="9"/>
            <color indexed="81"/>
            <rFont val="Tahoma"/>
            <family val="2"/>
          </rPr>
          <t>Ashis Kumar Das:</t>
        </r>
        <r>
          <rPr>
            <sz val="9"/>
            <color indexed="81"/>
            <rFont val="Tahoma"/>
            <family val="2"/>
          </rPr>
          <t xml:space="preserve">
Added this question for clarity.</t>
        </r>
      </text>
    </comment>
    <comment ref="B177" authorId="0">
      <text>
        <r>
          <rPr>
            <b/>
            <sz val="9"/>
            <color indexed="81"/>
            <rFont val="Tahoma"/>
            <family val="2"/>
          </rPr>
          <t>Ashis Kumar Das:</t>
        </r>
        <r>
          <rPr>
            <sz val="9"/>
            <color indexed="81"/>
            <rFont val="Tahoma"/>
            <family val="2"/>
          </rPr>
          <t xml:space="preserve">
Added this instruction here and made the responses to upper case.</t>
        </r>
      </text>
    </comment>
  </commentList>
</comments>
</file>

<file path=xl/comments2.xml><?xml version="1.0" encoding="utf-8"?>
<comments xmlns="http://schemas.openxmlformats.org/spreadsheetml/2006/main">
  <authors>
    <author>Ashis Kumar Das</author>
  </authors>
  <commentList>
    <comment ref="G4" authorId="0">
      <text>
        <r>
          <rPr>
            <b/>
            <sz val="9"/>
            <color indexed="81"/>
            <rFont val="Tahoma"/>
            <family val="2"/>
          </rPr>
          <t xml:space="preserve">Ashis Kumar Das
</t>
        </r>
        <r>
          <rPr>
            <sz val="9"/>
            <color indexed="81"/>
            <rFont val="Tahoma"/>
            <family val="2"/>
          </rPr>
          <t xml:space="preserve">Note the change in skip pattern. </t>
        </r>
      </text>
    </comment>
    <comment ref="G43" authorId="0">
      <text>
        <r>
          <rPr>
            <b/>
            <sz val="9"/>
            <color indexed="81"/>
            <rFont val="Tahoma"/>
            <family val="2"/>
          </rPr>
          <t>Ashis Kumar Das:</t>
        </r>
        <r>
          <rPr>
            <sz val="9"/>
            <color indexed="81"/>
            <rFont val="Tahoma"/>
            <family val="2"/>
          </rPr>
          <t xml:space="preserve">
Note the change in skip pattern.</t>
        </r>
      </text>
    </comment>
  </commentList>
</comments>
</file>

<file path=xl/comments3.xml><?xml version="1.0" encoding="utf-8"?>
<comments xmlns="http://schemas.openxmlformats.org/spreadsheetml/2006/main">
  <authors>
    <author>Ashis Kumar Das</author>
  </authors>
  <commentList>
    <comment ref="AJ6" authorId="0">
      <text>
        <r>
          <rPr>
            <b/>
            <sz val="9"/>
            <color indexed="81"/>
            <rFont val="Tahoma"/>
            <family val="2"/>
          </rPr>
          <t>Ashis Kumar Das:</t>
        </r>
        <r>
          <rPr>
            <sz val="9"/>
            <color indexed="81"/>
            <rFont val="Tahoma"/>
            <family val="2"/>
          </rPr>
          <t xml:space="preserve">
4.16 to 4.25 new questions added.</t>
        </r>
      </text>
    </comment>
    <comment ref="AT6" authorId="0">
      <text>
        <r>
          <rPr>
            <b/>
            <sz val="9"/>
            <color indexed="81"/>
            <rFont val="Tahoma"/>
            <family val="2"/>
          </rPr>
          <t>Ashis Kumar Das:</t>
        </r>
        <r>
          <rPr>
            <sz val="9"/>
            <color indexed="81"/>
            <rFont val="Tahoma"/>
            <family val="2"/>
          </rPr>
          <t xml:space="preserve">
Note the change in question numbers here onwards.</t>
        </r>
      </text>
    </comment>
    <comment ref="AC9" authorId="0">
      <text>
        <r>
          <rPr>
            <b/>
            <sz val="9"/>
            <color indexed="81"/>
            <rFont val="Tahoma"/>
            <family val="2"/>
          </rPr>
          <t>Ashis Kumar Das:</t>
        </r>
        <r>
          <rPr>
            <sz val="9"/>
            <color indexed="81"/>
            <rFont val="Tahoma"/>
            <family val="2"/>
          </rPr>
          <t xml:space="preserve">
Note the change in skip pattern.</t>
        </r>
      </text>
    </comment>
    <comment ref="AV25" authorId="0">
      <text>
        <r>
          <rPr>
            <b/>
            <sz val="9"/>
            <color indexed="81"/>
            <rFont val="Tahoma"/>
            <family val="2"/>
          </rPr>
          <t>Ashis Kumar Das:</t>
        </r>
        <r>
          <rPr>
            <sz val="9"/>
            <color indexed="81"/>
            <rFont val="Tahoma"/>
            <family val="2"/>
          </rPr>
          <t xml:space="preserve">
Note the change in skip instruction. </t>
        </r>
      </text>
    </comment>
    <comment ref="AZ25" authorId="0">
      <text>
        <r>
          <rPr>
            <b/>
            <sz val="9"/>
            <color indexed="81"/>
            <rFont val="Tahoma"/>
            <family val="2"/>
          </rPr>
          <t>Ashis Kumar Das:</t>
        </r>
        <r>
          <rPr>
            <sz val="9"/>
            <color indexed="81"/>
            <rFont val="Tahoma"/>
            <family val="2"/>
          </rPr>
          <t xml:space="preserve">
Split this column to YEAR and MONTH columns.</t>
        </r>
      </text>
    </comment>
  </commentList>
</comments>
</file>

<file path=xl/comments4.xml><?xml version="1.0" encoding="utf-8"?>
<comments xmlns="http://schemas.openxmlformats.org/spreadsheetml/2006/main">
  <authors>
    <author>Ashis Kumar Das</author>
  </authors>
  <commentList>
    <comment ref="H120" authorId="0">
      <text>
        <r>
          <rPr>
            <b/>
            <sz val="9"/>
            <color indexed="81"/>
            <rFont val="Tahoma"/>
            <family val="2"/>
          </rPr>
          <t>Ashis Kumar Das:</t>
        </r>
        <r>
          <rPr>
            <sz val="9"/>
            <color indexed="81"/>
            <rFont val="Tahoma"/>
            <family val="2"/>
          </rPr>
          <t xml:space="preserve">
Added more other specify columns.</t>
        </r>
      </text>
    </comment>
  </commentList>
</comments>
</file>

<file path=xl/comments5.xml><?xml version="1.0" encoding="utf-8"?>
<comments xmlns="http://schemas.openxmlformats.org/spreadsheetml/2006/main">
  <authors>
    <author>Ashis Kumar Das</author>
  </authors>
  <commentList>
    <comment ref="B2" authorId="0">
      <text>
        <r>
          <rPr>
            <b/>
            <sz val="9"/>
            <color indexed="81"/>
            <rFont val="Tahoma"/>
            <family val="2"/>
          </rPr>
          <t>Ashis Kumar Das:</t>
        </r>
        <r>
          <rPr>
            <sz val="9"/>
            <color indexed="81"/>
            <rFont val="Tahoma"/>
            <family val="2"/>
          </rPr>
          <t xml:space="preserve">
Added this instruction here. </t>
        </r>
      </text>
    </comment>
    <comment ref="G6" authorId="0">
      <text>
        <r>
          <rPr>
            <b/>
            <sz val="9"/>
            <color indexed="81"/>
            <rFont val="Tahoma"/>
            <family val="2"/>
          </rPr>
          <t xml:space="preserve">Ashis Kumar Das
</t>
        </r>
        <r>
          <rPr>
            <sz val="9"/>
            <color indexed="81"/>
            <rFont val="Tahoma"/>
            <family val="2"/>
          </rPr>
          <t>Added explanation and instruction.</t>
        </r>
      </text>
    </comment>
  </commentList>
</comments>
</file>

<file path=xl/sharedStrings.xml><?xml version="1.0" encoding="utf-8"?>
<sst xmlns="http://schemas.openxmlformats.org/spreadsheetml/2006/main" count="2356" uniqueCount="1318">
  <si>
    <t>Time, Steam and Temperature (TST) Indicator strips or other sterilization indicators</t>
  </si>
  <si>
    <t>Antenatal Care Equipment</t>
  </si>
  <si>
    <t>Delivery and Neonatal Equipment</t>
  </si>
  <si>
    <t>Intravenous tube</t>
  </si>
  <si>
    <t>Intravenous fluids, including normal saline and ringer lactate</t>
  </si>
  <si>
    <t>Umbilical cord clamp or sterile tape or sterile tie</t>
  </si>
  <si>
    <t>Sterile cotton or gauze (to clean baby’s mouth and nose)</t>
  </si>
  <si>
    <t>Two sterile towels (one to receive the baby, one for active management)</t>
  </si>
  <si>
    <t>16- or 18-gauge needles</t>
  </si>
  <si>
    <t>Suction pump, hand or foot operated</t>
  </si>
  <si>
    <t>Bag Valve Mask (Ambu bag)</t>
  </si>
  <si>
    <t xml:space="preserve">What quantity of [DRUGS] are available at this time? </t>
  </si>
  <si>
    <t>In the past 30 days, has the item been out of stock at any time?</t>
  </si>
  <si>
    <t>Condoms (male or female)</t>
  </si>
  <si>
    <t>Bacille Calmette-Guérin (BCG)</t>
  </si>
  <si>
    <t>Oral Polio Vaccine (OPV)</t>
  </si>
  <si>
    <t>Tetanus Toxoid (TT)</t>
  </si>
  <si>
    <t>Quinine</t>
  </si>
  <si>
    <t>Implant jadelle</t>
  </si>
  <si>
    <t>Chloroquine</t>
  </si>
  <si>
    <t>Community health worker</t>
  </si>
  <si>
    <t>Classified daily employee</t>
  </si>
  <si>
    <t>Are postpartum care services offered at the facility?</t>
  </si>
  <si>
    <t>Pentavalent Dose 1 (DPT, Hepatitis B, Hemophilus influenzae B)</t>
  </si>
  <si>
    <t>Pentavalent Dose 2 (DPT, Hepatitis B, Hemophilus influenzae B)</t>
  </si>
  <si>
    <t>Pentavalent Dose 3 (DPT, Hepatitis B, Hemophilus influenzae B)</t>
  </si>
  <si>
    <t>Voluntary Counseling and Testing (VCT)</t>
  </si>
  <si>
    <t>Antiretrovial Treatment (ART)</t>
  </si>
  <si>
    <t>I have choice over who I allocate for what tasks.</t>
  </si>
  <si>
    <t>General equipment</t>
  </si>
  <si>
    <t xml:space="preserve">PLEASE RECORD THE QUANTITY FOR EACH TYPE OF EQUIPMENT. RECORD 98 IF NOT FUNCTIONING OR NOT AVAILABLE </t>
  </si>
  <si>
    <t>Children’s weighing scale</t>
  </si>
  <si>
    <t>Adult weighing scale</t>
  </si>
  <si>
    <t xml:space="preserve">Minor surgical instruments for procedures like incision &amp; drainage and suturing (forceps, scalpel) </t>
  </si>
  <si>
    <t>Are priority health-related activities identified in this workplan for the current financial year?</t>
  </si>
  <si>
    <t>All have work descriptions</t>
  </si>
  <si>
    <t>Some have work descriptions</t>
  </si>
  <si>
    <t>None have work descriptions</t>
  </si>
  <si>
    <t>How many Community Health Workers are currently active in this catchment area?</t>
  </si>
  <si>
    <t>Public Service Management division at cabinet office</t>
  </si>
  <si>
    <t>ADULT CURATIVE CARE</t>
  </si>
  <si>
    <t>Tuberculosis smears</t>
  </si>
  <si>
    <t>Health services utilization based on Health Management Information Systems (HMIS)</t>
  </si>
  <si>
    <t>MONTH 1</t>
  </si>
  <si>
    <t>MONTH 2</t>
  </si>
  <si>
    <t>MONTH 3</t>
  </si>
  <si>
    <t>MONTH 4</t>
  </si>
  <si>
    <t>MONTH 5</t>
  </si>
  <si>
    <t>MONTH 6</t>
  </si>
  <si>
    <t>Contraceptive pill</t>
  </si>
  <si>
    <t>Intrauterine Device (IUD) insertion</t>
  </si>
  <si>
    <t>Bacille Calmette Guerin (BCG)</t>
  </si>
  <si>
    <t>MAXIMUM 168 HOURS</t>
  </si>
  <si>
    <t>MINUTES</t>
  </si>
  <si>
    <t>How many hours was telephone out in the last 7 days?</t>
  </si>
  <si>
    <t>Does this facility refer patients to other facilities?</t>
  </si>
  <si>
    <t>Clinic…………… 2</t>
  </si>
  <si>
    <t>Health Post……. 3</t>
  </si>
  <si>
    <t>Does not refer.... 4</t>
  </si>
  <si>
    <t>Does the facility have access to any kind of transportation (to pick up patients or take them to referral facility)?</t>
  </si>
  <si>
    <t>OWN REFERS TO OWNED BY THE FACILITY OR THE INDIVIDUAL.</t>
  </si>
  <si>
    <t>Does the facility have a general outpatient consultation room?</t>
  </si>
  <si>
    <t>Is this room equipped with a safety box or closed container present for disposal of used sharps?</t>
  </si>
  <si>
    <t>Does the room have posted procedures for decontamination procedure steps?</t>
  </si>
  <si>
    <t>Does the room have a basin with a water source and soap?</t>
  </si>
  <si>
    <t>BRUSH SCRUBBED WITH SOAP AND WATER AND THEN SOAKED IN DISINFECTANT SOLUTION</t>
  </si>
  <si>
    <t>BRUSH SCRUBBED WITH SOAP AND WATER ONLY</t>
  </si>
  <si>
    <t>SOAKED IN DISINFECTANT SOLUTION ONLY</t>
  </si>
  <si>
    <t>EQUIPMENT NEVER DECONTAMINATED</t>
  </si>
  <si>
    <t>EQUIPMENT NEVER REUSED</t>
  </si>
  <si>
    <t>OTHER (SPECIFY: ________ 
________________________)</t>
  </si>
  <si>
    <t>Is there a Hospital/Health Center Committee for this health facility?</t>
  </si>
  <si>
    <t>Is there a representation of any of the following on this Committee?</t>
  </si>
  <si>
    <t>Does the facility have written records of the Hospital/Health Center Committee meetings (minutes, decisions, etc.)?</t>
  </si>
  <si>
    <t>ASK TO SEE THE WORKPLAN.</t>
  </si>
  <si>
    <t>Rapid plasma reagin (RPR) test for syphilis</t>
  </si>
  <si>
    <t>Urine testing kit</t>
  </si>
  <si>
    <t>1 tab</t>
  </si>
  <si>
    <t>BUY MEDICINES LOCALLY IN THE PRIVATE MARKET</t>
  </si>
  <si>
    <t>SEND PATIENTS TO BUY THE MEDICINE IN THE PRIVATE MARKET</t>
  </si>
  <si>
    <t>GO TO THE CAPITAL TO BUY MEDICINES</t>
  </si>
  <si>
    <t>INFORM FACILITY INCHARGE</t>
  </si>
  <si>
    <t>CALL THE DISTRICT DRUG STORE/PHARMACY</t>
  </si>
  <si>
    <t>CALL DHMT</t>
  </si>
  <si>
    <t>Does this facility provide care round-the-clock (i.e. 24 hours)?</t>
  </si>
  <si>
    <t>Has a facility budget been developed for the current financial year?</t>
  </si>
  <si>
    <t>ASK TO SEE THE BUDGET.</t>
  </si>
  <si>
    <t>Has a facility workplan been developed for the current financial year?</t>
  </si>
  <si>
    <t>What is the strength of [DRUGS] that is stocked?</t>
  </si>
  <si>
    <t>KILOMETERS</t>
  </si>
  <si>
    <t xml:space="preserve">No source of electricity </t>
  </si>
  <si>
    <t>Other (Specify: _______________ 
___________________________)</t>
  </si>
  <si>
    <t>How many hours was electric power missing in the last 7 days?</t>
  </si>
  <si>
    <t>Diagnosis for falciparum malaria</t>
  </si>
  <si>
    <t>Malaria treatment with Artemisinin-based Combination Therapy (ACT)</t>
  </si>
  <si>
    <t>Prevention of mother to child transmission of HIV (PMTCT) guidelines</t>
  </si>
  <si>
    <t xml:space="preserve"> </t>
  </si>
  <si>
    <t>Wheel chair</t>
  </si>
  <si>
    <t>QUANTITY AVAILABLE AND FUNCTIONING</t>
  </si>
  <si>
    <t>Could you bring me to the place in this facility that is used to store drugs?</t>
  </si>
  <si>
    <t>Paracetamol (Panadol) tabs</t>
  </si>
  <si>
    <t>Folic acid tabs</t>
  </si>
  <si>
    <t>Fansidar / Sulphadoxine-Pyrimethamine (SP)</t>
  </si>
  <si>
    <t>Combitabs (Multidrug tabs)</t>
  </si>
  <si>
    <t>Pentavalent (DPT, Hepatitis B, Hemophilus influenzae B)</t>
  </si>
  <si>
    <t>Polio Dose 1</t>
  </si>
  <si>
    <t>Polio Dose 2</t>
  </si>
  <si>
    <t>Polio Dose 3</t>
  </si>
  <si>
    <t>Diagnostic kits</t>
  </si>
  <si>
    <t>Malaria rapid diagnostic kits</t>
  </si>
  <si>
    <t>HIV test kit</t>
  </si>
  <si>
    <t>Pregnancy testing kit</t>
  </si>
  <si>
    <t>SCREENING OF DISEASES</t>
  </si>
  <si>
    <t>s.</t>
  </si>
  <si>
    <t>t.</t>
  </si>
  <si>
    <t>u.</t>
  </si>
  <si>
    <t>Hospital/Health center committee</t>
  </si>
  <si>
    <t>Hospital management</t>
  </si>
  <si>
    <t>Institutional delivery</t>
  </si>
  <si>
    <t>Immunization</t>
  </si>
  <si>
    <t>Curative consultations</t>
  </si>
  <si>
    <t>Nutrition</t>
  </si>
  <si>
    <t>Integrated management of childhood illness</t>
  </si>
  <si>
    <t>Malaria</t>
  </si>
  <si>
    <t>Family planning/Reproductive health</t>
  </si>
  <si>
    <t>Health promotion and monitoring</t>
  </si>
  <si>
    <t>Does the facility obtain information on patient opinion through client surveys, complaint/suggestion box or other method?</t>
  </si>
  <si>
    <t xml:space="preserve">Non Governmental Organization </t>
  </si>
  <si>
    <t>How many [POSITION TYPE] work regularly in this facility without being in authorized position?</t>
  </si>
  <si>
    <t>What is the year of appointment of [NAME] at this health facility?</t>
  </si>
  <si>
    <t>What is the salary scale of [NAME] according to the contract or agreement with the employer?</t>
  </si>
  <si>
    <t>SALARY SCALE</t>
  </si>
  <si>
    <t>Syphilis testing (RPR Test)</t>
  </si>
  <si>
    <t>Hemoglobin estimation</t>
  </si>
  <si>
    <t>Child growth monitoring and nutritional advice</t>
  </si>
  <si>
    <t>DONOR</t>
  </si>
  <si>
    <t xml:space="preserve">Is there a provision for the disposal of  bio medical waste? </t>
  </si>
  <si>
    <t xml:space="preserve">THROWN OUTSIDE </t>
  </si>
  <si>
    <t>OUTSOURCED</t>
  </si>
  <si>
    <t>Health facility director/head</t>
  </si>
  <si>
    <t>Neighborhood health committees</t>
  </si>
  <si>
    <t>r.</t>
  </si>
  <si>
    <t>Do all facility staff have written job descriptions?</t>
  </si>
  <si>
    <t>How many authorized positions for [POSITION TYPE] are currently filled?</t>
  </si>
  <si>
    <t>In the last 12 months, how many [POSITION TYPE] have left the facility permanently?</t>
  </si>
  <si>
    <t>Do the following entities have the authority to procure drugs and equipment for this facility, ….?</t>
  </si>
  <si>
    <t>Catchment area</t>
  </si>
  <si>
    <t>NO           2</t>
  </si>
  <si>
    <t>What is the highest academic qualification that [NAME] obtained?</t>
  </si>
  <si>
    <t>Secondary educ.certificate</t>
  </si>
  <si>
    <t>Post Graduate</t>
  </si>
  <si>
    <t>Post Doctoral</t>
  </si>
  <si>
    <t>No education</t>
  </si>
  <si>
    <t>INFORMED CONSENT, TO BE DONE BEFORE THE START OF THE INTERVIEW</t>
  </si>
  <si>
    <t>Doctor or medical officer</t>
  </si>
  <si>
    <t>Environmental health technologist</t>
  </si>
  <si>
    <t>Nursing assistant</t>
  </si>
  <si>
    <t>Pharmacy technician/Dispenser</t>
  </si>
  <si>
    <t>Lab technologist</t>
  </si>
  <si>
    <t>Classified Daily Employee (CDE)</t>
  </si>
  <si>
    <t>What is your job title at this facility?</t>
  </si>
  <si>
    <t>Is this facility a district hospital, a health center or a health post?</t>
  </si>
  <si>
    <t>District hospital</t>
  </si>
  <si>
    <t>Who owns this health facility?</t>
  </si>
  <si>
    <t>Private for-profit entity</t>
  </si>
  <si>
    <t>Mission/Faith-based organization</t>
  </si>
  <si>
    <t>Military</t>
  </si>
  <si>
    <t>Non Governmental Organization</t>
  </si>
  <si>
    <t>Weekdays</t>
  </si>
  <si>
    <t>Holidays</t>
  </si>
  <si>
    <t>On what days does the facility offer under 5 clinics, and for how many hours on those days?</t>
  </si>
  <si>
    <t>On what days does the facility offer antenatal care clinics, and for how many hours on those days?</t>
  </si>
  <si>
    <t>Surface water (lake, river or stream)</t>
  </si>
  <si>
    <t>FAITH BASED ORGANIZATIONS</t>
  </si>
  <si>
    <t xml:space="preserve">Tanker Truck/Vendor </t>
  </si>
  <si>
    <t>Does the facility have a functioning two-way radio?</t>
  </si>
  <si>
    <t xml:space="preserve">How many working [VEHICLES] does the facility have access to? </t>
  </si>
  <si>
    <t>How many days was transportation unavailable in the last 7 days?</t>
  </si>
  <si>
    <t>MAXIMUM 7 DAYS</t>
  </si>
  <si>
    <t>Does the facility own a functioning computer?</t>
  </si>
  <si>
    <t>In the last 30 days, was there any time when there was a stock-out of disinfectant(s) in the facility?</t>
  </si>
  <si>
    <t>In the last 30 days, for how many days was there a stock-out of disinfectant(s) in the facility?</t>
  </si>
  <si>
    <t>DAYS</t>
  </si>
  <si>
    <t>CLEANED WITH SOAP &amp; WATER</t>
  </si>
  <si>
    <t>DISPLAYED</t>
  </si>
  <si>
    <t>NOT DISPLAYED</t>
  </si>
  <si>
    <t>(C)</t>
  </si>
  <si>
    <t>Equipment (Direct Observation)</t>
  </si>
  <si>
    <t xml:space="preserve">Now I would like to ask you some questions about drug storage and availability in this facility. </t>
  </si>
  <si>
    <t>SURVEY AREA NUMBER</t>
  </si>
  <si>
    <t>QUESTIONNAIRE NUMBER</t>
  </si>
  <si>
    <t>Facility headcount</t>
  </si>
  <si>
    <t>Central Statistical Office (CSO)</t>
  </si>
  <si>
    <t>What is the catchment population of this facility?</t>
  </si>
  <si>
    <t>F1: HEALTH FACILITY ASSESSMENT QUESTIONNAIRE</t>
  </si>
  <si>
    <t>Health center</t>
  </si>
  <si>
    <t>Health post</t>
  </si>
  <si>
    <t>Other, specify</t>
  </si>
  <si>
    <t>LOCATION</t>
  </si>
  <si>
    <t>URBAN</t>
  </si>
  <si>
    <t>RURAL</t>
  </si>
  <si>
    <t>PERI-URBAN</t>
  </si>
  <si>
    <t>PERSON IN CHARGE REFUSED INTERVIEW</t>
  </si>
  <si>
    <t>FACILITY IS EMPTY (NO STAFF MEMBERS)</t>
  </si>
  <si>
    <t>PERSON IN CHARGE IS OUT (STAFF THAT IS PRESENT IS NOT AUTHORIZED)</t>
  </si>
  <si>
    <t>HEALTH FACILITY NOT FOUND</t>
  </si>
  <si>
    <t>HEALTH FACILITY CODE:</t>
  </si>
  <si>
    <t>HEALTH FACILITY NAME:</t>
  </si>
  <si>
    <t>HEALTH FACILITY VISITS</t>
  </si>
  <si>
    <t>VERIFICATION OF QUESTIONNAIRE BY SUPERVISOR</t>
  </si>
  <si>
    <t>Are you in charge of this facility today?</t>
  </si>
  <si>
    <t xml:space="preserve">READ ALL OPTIONS ALOUD. </t>
  </si>
  <si>
    <t>Organize vaccination campaign(s)</t>
  </si>
  <si>
    <t>YES         1</t>
  </si>
  <si>
    <t>What is [NAME]'s position in this facility?</t>
  </si>
  <si>
    <t>How many days per week does [NAME] usually work at this health facility?</t>
  </si>
  <si>
    <t>How many hours per week does [NAME] usually work at this health facility?</t>
  </si>
  <si>
    <t>How many hours per week does [NAME] usually spend providing medical
care directly to patients?</t>
  </si>
  <si>
    <t>Does [NAME] also work in a private health practice?</t>
  </si>
  <si>
    <t>What services is [NAME] providing today?</t>
  </si>
  <si>
    <t>Do you have an estimate of the size of the catchment population that this facility serves, that is, the target, or total population living in the area served by this facility?</t>
  </si>
  <si>
    <t>SEEN, FULLY COMPLETED</t>
  </si>
  <si>
    <t>SEEN, NOT COMPLETE</t>
  </si>
  <si>
    <t>NO RECORDS AVAILABLE, ORAL REPORT</t>
  </si>
  <si>
    <t>Posting of User Fees</t>
  </si>
  <si>
    <t>Is the result of this internal staff performance assessment linked to staff salary or incentive payment?</t>
  </si>
  <si>
    <t>IF ZERO</t>
  </si>
  <si>
    <t>Is the result of the external performance assessment of the facility linked to facility financing?</t>
  </si>
  <si>
    <t>Is there a formal mechanism to inform the staff about patient opinion ?</t>
  </si>
  <si>
    <t>YES, PUBLICLY POSTED</t>
  </si>
  <si>
    <t>YES, NOT POSTED</t>
  </si>
  <si>
    <t>NO, NOT POSTED</t>
  </si>
  <si>
    <t>Does the health facility have phone line, whether a landline or a mobile line?</t>
  </si>
  <si>
    <t xml:space="preserve">YES, BOTH </t>
  </si>
  <si>
    <t xml:space="preserve">In the last 7 days, was there any time when there was no transportation available for patients? </t>
  </si>
  <si>
    <t>ID CODE OF RESPONDENT</t>
  </si>
  <si>
    <t>ID CODE</t>
  </si>
  <si>
    <t>Separate outpatient room</t>
  </si>
  <si>
    <t>Room that is also used for other activities</t>
  </si>
  <si>
    <t>Able to do in past 3 months but not today</t>
  </si>
  <si>
    <t>Ambulance ride to another facility for referral</t>
  </si>
  <si>
    <t xml:space="preserve">LATITUDE (NORTH):  </t>
  </si>
  <si>
    <t>.</t>
  </si>
  <si>
    <t xml:space="preserve">LONGITUDE (EAST):  </t>
  </si>
  <si>
    <t>INTERVIEWER: SOURCE OF INFORMATION CONSULTED TO OBTAIN BUDGET FIGURES</t>
  </si>
  <si>
    <t>Direct Observation</t>
  </si>
  <si>
    <t>Dyphteria Tetanus Pertussis (DTP)</t>
  </si>
  <si>
    <t>Vaccines</t>
  </si>
  <si>
    <t>Separate antenatal care room</t>
  </si>
  <si>
    <t>Separate delivery/neonatal care room</t>
  </si>
  <si>
    <t>Guedel airways-neonatal, child, and adult</t>
  </si>
  <si>
    <t>RECORDS</t>
  </si>
  <si>
    <t>Ambulance owned by facility</t>
  </si>
  <si>
    <t>Private vehicle rented full time</t>
  </si>
  <si>
    <t>Other vehicle owned by facility</t>
  </si>
  <si>
    <t>Private vehicles on call</t>
  </si>
  <si>
    <t>Motorbike owned by facility</t>
  </si>
  <si>
    <t>Rented motorbike</t>
  </si>
  <si>
    <t>Bicycle owned by facility</t>
  </si>
  <si>
    <t>1 capsule</t>
  </si>
  <si>
    <t>RESPONDENT: HEAD OF THE FACILITY OR BEST INFORMED STAFF MEMBER.</t>
  </si>
  <si>
    <t>In the last 30 days, on how many days did the facility staff do vaccination outreach in the community?</t>
  </si>
  <si>
    <t>Could you show me some cards that belong to specific patients?</t>
  </si>
  <si>
    <t>Do patients who come for tuberculosis treatment get a tuberculosis treatment card?</t>
  </si>
  <si>
    <t>Outpatient hours only</t>
  </si>
  <si>
    <t>Specific hours only</t>
  </si>
  <si>
    <t>Are postpartum services offered at specific hours only, during general outpatient hours, or both at specific hours and during general outpatient hours?</t>
  </si>
  <si>
    <t>OFFICIAL ACCOUNTS</t>
  </si>
  <si>
    <t>FACILITY RECORDS</t>
  </si>
  <si>
    <t>NO SOURCE: ORAL REPORT</t>
  </si>
  <si>
    <t>Is this primary source of water used only by the facility, or is it shared with other users?</t>
  </si>
  <si>
    <t>ONLY FACILITY</t>
  </si>
  <si>
    <t>SHARED</t>
  </si>
  <si>
    <t>In the last 7 days, was there any time when there was no water available in the facility?</t>
  </si>
  <si>
    <t>In the last 7 days, for how many hours was there no water available at the facility?</t>
  </si>
  <si>
    <t>YES, LANDLINE</t>
  </si>
  <si>
    <t>YES, MOBILE</t>
  </si>
  <si>
    <t>Do any of the health facility staff have a mobile phone line?</t>
  </si>
  <si>
    <t>How long does it take to reach those phone services?</t>
  </si>
  <si>
    <t>In the last 7 days, was there any time when the facility did not have any telephone service whether landline or mobile?</t>
  </si>
  <si>
    <t>The policies and procedures for doing things are useful tools for the challenges I face in providing services and reporting on activities.</t>
  </si>
  <si>
    <t>I have enough authority to obtain the resources I need (drugs, supplies, funding) to meet the needs of my facility.</t>
  </si>
  <si>
    <t>`</t>
  </si>
  <si>
    <t>ID CODE OF THE RESPONDENT FROM THE STAFF ROSTER</t>
  </si>
  <si>
    <t xml:space="preserve">In this part of the questionnaire I would like to ask you some questions regarding how work is organized and decisions are made in this facility. All answers are confidential. </t>
  </si>
  <si>
    <t>Leadership</t>
  </si>
  <si>
    <t>RECORD RESPONSE (RANGE 1-4)</t>
  </si>
  <si>
    <t xml:space="preserve">Autonomy </t>
  </si>
  <si>
    <t>Oral Rehydration Solution (ORS) packets</t>
  </si>
  <si>
    <t>Depot Medroxyprogesterone Acetate (DMPA)</t>
  </si>
  <si>
    <t>Intrauterine Device (IUD)</t>
  </si>
  <si>
    <t>Hepatitis B Vaccine (HBV) Tetravalent</t>
  </si>
  <si>
    <t>HiB vaccine</t>
  </si>
  <si>
    <t>Measles vaccine</t>
  </si>
  <si>
    <t>Vitamin A</t>
  </si>
  <si>
    <t>You encourage the group to solve the problem on their own, and you are available when needed to discuss.</t>
  </si>
  <si>
    <t xml:space="preserve">You collaborate with your staff to develop the needed changes. </t>
  </si>
  <si>
    <t xml:space="preserve">You announce your vision for the changes and implement a clear plan. </t>
  </si>
  <si>
    <t>You ask your staff to develop and implement their own plan for change.</t>
  </si>
  <si>
    <t>You consult with your staff, but direct the changes yourself.</t>
  </si>
  <si>
    <t>You ask your staff to rethink their direction and goals and come up with a plan together.</t>
  </si>
  <si>
    <t>You ask for suggestions from your staff on what to do, and you formulate a specific plan to meet objectives.</t>
  </si>
  <si>
    <t>You discuss ideas as a group and identify how to work better together.</t>
  </si>
  <si>
    <t>You let your staff work out their issues on their own.</t>
  </si>
  <si>
    <t>You act quickly and decisively to get the team back on track.</t>
  </si>
  <si>
    <t>You make yourself available to discuss any issues and support your team to work out their own problems.</t>
  </si>
  <si>
    <t>I am able to allocate my facility budget according to how it is needed. There is enough flexibility in my budget.</t>
  </si>
  <si>
    <t>I am able to assign tasks and activities to staff as needed to achieve the outcomes I want in the facility. There is enough flexibility to use staff to address needs.</t>
  </si>
  <si>
    <t>I have choice over what services are provided in the facility.</t>
  </si>
  <si>
    <t>The policies and procedures for doing things are clear to me.</t>
  </si>
  <si>
    <t xml:space="preserve">Services </t>
  </si>
  <si>
    <t>YES, SEEN</t>
  </si>
  <si>
    <t>YES, NOT SEEN</t>
  </si>
  <si>
    <t>NO, THERE IS NO SUCH PLACE</t>
  </si>
  <si>
    <t>Amoxicillin (tabs or capsule)</t>
  </si>
  <si>
    <t>Amoxicillin (syrup)</t>
  </si>
  <si>
    <t>DRY, NO TRACES OF WATER INFILTRATION</t>
  </si>
  <si>
    <t>THERE IS WETNESS / WATER</t>
  </si>
  <si>
    <t>In the past 30 days, how many days has the item been out of stock?</t>
  </si>
  <si>
    <t>Drug and Vaccine Storage and Availability</t>
  </si>
  <si>
    <t>DRY BUT THERE ARE TRACES OF WATER INFILTRATION</t>
  </si>
  <si>
    <t>General Health Management Information Systems (HMIS)</t>
  </si>
  <si>
    <t>Tuberculosis Services</t>
  </si>
  <si>
    <t>You stress their responsibilities and standards.</t>
  </si>
  <si>
    <t>You take no particular additional action.</t>
  </si>
  <si>
    <t>You give positive feedback and make staff feel involved in the achievements.</t>
  </si>
  <si>
    <t>You emphasize the importance of deadlines and tasks.</t>
  </si>
  <si>
    <t>You call a meeting and together try to solve the problem.</t>
  </si>
  <si>
    <t>You let your staff address this problem on their own.</t>
  </si>
  <si>
    <t>Support Community Health Workers training</t>
  </si>
  <si>
    <t>Collect and compile Monthly Activity Reports</t>
  </si>
  <si>
    <t>Auxilliary staff &lt;1 year</t>
  </si>
  <si>
    <t>Meet with health posts</t>
  </si>
  <si>
    <t>Auxilliary staff &gt;1 year</t>
  </si>
  <si>
    <t>Social support</t>
  </si>
  <si>
    <t>Promote specific health programs</t>
  </si>
  <si>
    <t>Lab technician</t>
  </si>
  <si>
    <t>Counselor</t>
  </si>
  <si>
    <t>Human Resources</t>
  </si>
  <si>
    <t>Supervise Community Health Workers activities (observe consultations, activities)</t>
  </si>
  <si>
    <t xml:space="preserve"> Other, specify: _________________________</t>
  </si>
  <si>
    <t>FEMALE</t>
  </si>
  <si>
    <t>FULL NAME</t>
  </si>
  <si>
    <t>MAX 7</t>
  </si>
  <si>
    <t>Pharmacist</t>
  </si>
  <si>
    <t>Non Clinical</t>
  </si>
  <si>
    <t>Administrative staff</t>
  </si>
  <si>
    <t>Other non-clinical</t>
  </si>
  <si>
    <t>IS [NAME] MALE OR FEMALE?</t>
  </si>
  <si>
    <t>Is [NAME] here today?</t>
  </si>
  <si>
    <t>SUBJECT: ALL STAFF MEMBERS, WHETHER TEMPORARY OR PERMANENT, CLINICAL OR NON-CLINICAL, STARTING WITH THE HEAD OF THE FACILITY</t>
  </si>
  <si>
    <t>OTHER AUTHORIZED ABSENCE</t>
  </si>
  <si>
    <t>LATE</t>
  </si>
  <si>
    <t>OFFICIALLY OFF DUTY</t>
  </si>
  <si>
    <t>ON SICK LEAVE</t>
  </si>
  <si>
    <t>ON TRAINING</t>
  </si>
  <si>
    <t>ON MATERNITY LEAVE</t>
  </si>
  <si>
    <t>CHILD PREVENTIVE CARE</t>
  </si>
  <si>
    <t>CHILD CURATIVE CARE</t>
  </si>
  <si>
    <t>A.</t>
  </si>
  <si>
    <t>B.</t>
  </si>
  <si>
    <t>C.</t>
  </si>
  <si>
    <t>D.</t>
  </si>
  <si>
    <t>E.</t>
  </si>
  <si>
    <t>NON-CLINICAL (ADMIN, RECEPTION, ETC)</t>
  </si>
  <si>
    <t>Timer or clock with seconds hand</t>
  </si>
  <si>
    <t>RESPONDENT: PHARMACIST, HEAD OF THE FACILITY OR BEST INFORMED STAFF MEMBER.</t>
  </si>
  <si>
    <t>CLEAN</t>
  </si>
  <si>
    <t>PARTIALLY DIRTY</t>
  </si>
  <si>
    <t>DIRTY</t>
  </si>
  <si>
    <t>_____ mg</t>
  </si>
  <si>
    <t>1 packet</t>
  </si>
  <si>
    <t>1 unit</t>
  </si>
  <si>
    <t>28 day supply</t>
  </si>
  <si>
    <t>1 dose</t>
  </si>
  <si>
    <t>Only to store and dispense drugs</t>
  </si>
  <si>
    <t>Also serves for other purposes</t>
  </si>
  <si>
    <t>Can the doors and windows be locked to keep the pharmacy secured?</t>
  </si>
  <si>
    <t>WINDOWS COVERED</t>
  </si>
  <si>
    <t>WINDOWS NOT COVERED</t>
  </si>
  <si>
    <t>NO WINDOWS</t>
  </si>
  <si>
    <t xml:space="preserve">HEALTH FACILITY QUESTIONNAIRE </t>
  </si>
  <si>
    <t>SEEN</t>
  </si>
  <si>
    <t>NOT SEEN</t>
  </si>
  <si>
    <t>Health Management Information System (HMIS) guidelines</t>
  </si>
  <si>
    <t>Health Management Information System (HMIS) Data</t>
  </si>
  <si>
    <t>Management of Sexually Transmitted Infections (STI) guidelines</t>
  </si>
  <si>
    <t>RESPONDENT: HEAD OF THE HEALTH FACILITY OR HIS/HER DEPUTY IF ABSENT OR UNAVAILABLE.</t>
  </si>
  <si>
    <t>(B)</t>
  </si>
  <si>
    <t xml:space="preserve">OTHER, SPECIFY: ________ 
</t>
  </si>
  <si>
    <t>Other, specify:_________________________</t>
  </si>
  <si>
    <t>(A)</t>
  </si>
  <si>
    <t>PROVIDED NEW SUPPLIES OR EQUIPMENT</t>
  </si>
  <si>
    <t>Health facility director</t>
  </si>
  <si>
    <t>PRENATAL CARE</t>
  </si>
  <si>
    <t xml:space="preserve">Health facility staff </t>
  </si>
  <si>
    <t>PROVIDED NEW INFRASTRUCTURE</t>
  </si>
  <si>
    <t>Non Governmental Organization staff</t>
  </si>
  <si>
    <t>PROVIDED REPAIRS TO FACILITY</t>
  </si>
  <si>
    <t>Non governmental Organization staff</t>
  </si>
  <si>
    <t>Local government</t>
  </si>
  <si>
    <t>PROVIDED DRUGS</t>
  </si>
  <si>
    <t>National government</t>
  </si>
  <si>
    <t>Community Health Worker Cooperative president / leader</t>
  </si>
  <si>
    <t>PROVIDED TRANSPORT TO STAFF FOR HOME VISITS</t>
  </si>
  <si>
    <t>GAVE IN-KIND CONTRIBUTIONS</t>
  </si>
  <si>
    <t>Community members</t>
  </si>
  <si>
    <t xml:space="preserve">Other, specify: ___________________________ 
</t>
  </si>
  <si>
    <t>IMPROVED WATER QUALITY</t>
  </si>
  <si>
    <t>Health Committee</t>
  </si>
  <si>
    <t>IMPROVED WATER SUPPLY (QUANTITY)</t>
  </si>
  <si>
    <t>IMPROVED SECURITY AT THE FACILITY</t>
  </si>
  <si>
    <t>o.</t>
  </si>
  <si>
    <t>p.</t>
  </si>
  <si>
    <t>q.</t>
  </si>
  <si>
    <t>SUPPORTED TRAINING FOR COMMUNITY HEALTH WORKERS</t>
  </si>
  <si>
    <t>SUPPORTED OUTREACH TEAMS</t>
  </si>
  <si>
    <t>REPORTED AND COLLECTED DATA FOR RESULTS-BASED FINANCING ACTIVITIES</t>
  </si>
  <si>
    <t>DESIGNED THE RESULTS-BASED FINANCING SCHEME</t>
  </si>
  <si>
    <t>PARTICIPATED IN TRAINING AND AWARENESS RAISING OF THE RESULTS-BASED FINANCING SCHEME</t>
  </si>
  <si>
    <t xml:space="preserve">OTHER, SPECIFY: ______________________ </t>
  </si>
  <si>
    <t>Human Resources Management</t>
  </si>
  <si>
    <t>Clinical</t>
  </si>
  <si>
    <t>Participate in Community Health Workers meetings</t>
  </si>
  <si>
    <t>Replace Community Health Workers kits</t>
  </si>
  <si>
    <t>Provide Community Health Workers training</t>
  </si>
  <si>
    <t>Protective apron and plastic draw sheet</t>
  </si>
  <si>
    <t>Tourniquet</t>
  </si>
  <si>
    <t>Baby scale (infant weighing scale)</t>
  </si>
  <si>
    <t>Forceps, artery</t>
  </si>
  <si>
    <t>Forceps, dressing</t>
  </si>
  <si>
    <t>Forceps, uterine</t>
  </si>
  <si>
    <t>Needle holder</t>
  </si>
  <si>
    <t>Syringes and disposable needles</t>
  </si>
  <si>
    <t>Speculum, vaginal</t>
  </si>
  <si>
    <t>Clamps (hemostats)</t>
  </si>
  <si>
    <t>Vacuum extractor</t>
  </si>
  <si>
    <t>Uterine dilator</t>
  </si>
  <si>
    <t>Curette, uterine</t>
  </si>
  <si>
    <t>Vaginal retractor</t>
  </si>
  <si>
    <t>Sterilizing Equipment</t>
  </si>
  <si>
    <t>Where does the facility refer the following:</t>
  </si>
  <si>
    <t>Hospital…………1</t>
  </si>
  <si>
    <t>How many members are on this Committee?</t>
  </si>
  <si>
    <t>Hand soap or detergent</t>
  </si>
  <si>
    <t>Hand scrubbing brush</t>
  </si>
  <si>
    <t>Sterile tray</t>
  </si>
  <si>
    <t>Plastic container with a plastic liner to dispose the placenta</t>
  </si>
  <si>
    <t>DO NOT READ OPTIONS ALOUD. FOR EACH OPTION, RECORD "1" IF MENTIONED, "2" IF NOT MENTIONED.</t>
  </si>
  <si>
    <t>READ ALL OPTIONS ALOUD. FOR EACH OPTION, RECORD "1" IF YES, "2" IF NO.</t>
  </si>
  <si>
    <t>MAX 168</t>
  </si>
  <si>
    <t>a.</t>
  </si>
  <si>
    <t>b.</t>
  </si>
  <si>
    <t>MONTH MM</t>
  </si>
  <si>
    <t>YEAR YYYY</t>
  </si>
  <si>
    <t>c.</t>
  </si>
  <si>
    <t>d.</t>
  </si>
  <si>
    <t>e.</t>
  </si>
  <si>
    <t>f.</t>
  </si>
  <si>
    <t>g.</t>
  </si>
  <si>
    <t>Saturday</t>
  </si>
  <si>
    <t>Sunday</t>
  </si>
  <si>
    <t>h.</t>
  </si>
  <si>
    <t>i.</t>
  </si>
  <si>
    <t>j.</t>
  </si>
  <si>
    <t>k.</t>
  </si>
  <si>
    <t>USER FEES</t>
  </si>
  <si>
    <t>DRUG SALES</t>
  </si>
  <si>
    <t>PRIVATE COMPANY</t>
  </si>
  <si>
    <t>INSURANCE PAYMENTS</t>
  </si>
  <si>
    <t>l.</t>
  </si>
  <si>
    <t>m.</t>
  </si>
  <si>
    <t>n.</t>
  </si>
  <si>
    <t>Lab tests</t>
  </si>
  <si>
    <t>Radiology</t>
  </si>
  <si>
    <t>In-patient</t>
  </si>
  <si>
    <t>Specialized care</t>
  </si>
  <si>
    <t>Surgery</t>
  </si>
  <si>
    <t>Electrical mains/grid</t>
  </si>
  <si>
    <t>What disinfectant(s) are being used in the facility?</t>
  </si>
  <si>
    <t>National protocol for child vaccination</t>
  </si>
  <si>
    <t>National list for essential drugs</t>
  </si>
  <si>
    <t>National protocol for drug procurement</t>
  </si>
  <si>
    <t>Who has the authority to hire new staff?</t>
  </si>
  <si>
    <t>Who has the authority to dismiss staff?</t>
  </si>
  <si>
    <t>Is the result of the staff performance assessment linked to staff salary or incentive payment?</t>
  </si>
  <si>
    <t>Graphs for growth monitoring</t>
  </si>
  <si>
    <t>Procedures Manual for Infection Prevention and Control</t>
  </si>
  <si>
    <t>National HIV testing and counseling guidelines</t>
  </si>
  <si>
    <t>Is there a functional incinerator for disposing of medical waste?</t>
  </si>
  <si>
    <t>c. Refrigerator</t>
  </si>
  <si>
    <t>a. Total population</t>
  </si>
  <si>
    <t>b. Total male population</t>
  </si>
  <si>
    <t>c. Total female population</t>
  </si>
  <si>
    <t>Postnatal care</t>
  </si>
  <si>
    <t>Male sterilization</t>
  </si>
  <si>
    <t>Tuberculosis diagnosis</t>
  </si>
  <si>
    <t>Tuberculosis treatment</t>
  </si>
  <si>
    <t>Diagnosis, treatment, testing, and counseling</t>
  </si>
  <si>
    <t>24-hour emergency care</t>
  </si>
  <si>
    <t>Where is the sterilization equipment located?</t>
  </si>
  <si>
    <t>Where is the lab equipment located?</t>
  </si>
  <si>
    <t>Separate laboratory</t>
  </si>
  <si>
    <t>Separate sterilization room</t>
  </si>
  <si>
    <t>Separate vaccination room</t>
  </si>
  <si>
    <t>Where is the delivery and neonatal equipment located?</t>
  </si>
  <si>
    <t>Where is the outpatient equipment located?</t>
  </si>
  <si>
    <t>Who has the authority to determine staff compensation?</t>
  </si>
  <si>
    <t>How many villages are supported by this facility?</t>
  </si>
  <si>
    <t>e. Total &lt;5 years population</t>
  </si>
  <si>
    <t>Universal Precautions</t>
  </si>
  <si>
    <t>Administration and Management</t>
  </si>
  <si>
    <t>Lab Equipment</t>
  </si>
  <si>
    <t>Vaccination Services</t>
  </si>
  <si>
    <t>National Protocols</t>
  </si>
  <si>
    <t>►</t>
  </si>
  <si>
    <t>Clean towels</t>
  </si>
  <si>
    <t>Clean razor blade</t>
  </si>
  <si>
    <t>Examination gloves</t>
  </si>
  <si>
    <t>In-facility</t>
  </si>
  <si>
    <t>Outreach</t>
  </si>
  <si>
    <t>Plastic container with a plastic liner for medical waste (gauze, etc.)</t>
  </si>
  <si>
    <t>Stethoscope, adult</t>
  </si>
  <si>
    <t>Stethoscope, Pinard  fetal</t>
  </si>
  <si>
    <t>Kidney basin</t>
  </si>
  <si>
    <t>Steel bowl</t>
  </si>
  <si>
    <t>Can be managed now</t>
  </si>
  <si>
    <t>Usually, but not now</t>
  </si>
  <si>
    <t>Must be referred</t>
  </si>
  <si>
    <t xml:space="preserve">Who was involved in setting this workplan? </t>
  </si>
  <si>
    <t>YEARS</t>
  </si>
  <si>
    <t>i</t>
  </si>
  <si>
    <t>Electric autoclave (pressure and wet heat)</t>
  </si>
  <si>
    <t>Non-electric autoclave (pressure and wet heat)</t>
  </si>
  <si>
    <t>Electric dry heat sterilizer</t>
  </si>
  <si>
    <t>Electric boiler or steamer (no pressure)</t>
  </si>
  <si>
    <t>Monthly Integrated Activity Report</t>
  </si>
  <si>
    <t>Monthly Aggregated Activity Report</t>
  </si>
  <si>
    <t xml:space="preserve">Notifiable Disease Report </t>
  </si>
  <si>
    <t>Family Planning Register</t>
  </si>
  <si>
    <t>Is the protocol for sterilizing equipment displayed?</t>
  </si>
  <si>
    <t>Height measure</t>
  </si>
  <si>
    <t xml:space="preserve">Blood pressure instrument </t>
  </si>
  <si>
    <t>Stethoscope</t>
  </si>
  <si>
    <t>Otoscope</t>
  </si>
  <si>
    <t>Suction/aspirating device</t>
  </si>
  <si>
    <t>Vision chart</t>
  </si>
  <si>
    <t>Community Health Workers</t>
  </si>
  <si>
    <t>Prenatal care</t>
  </si>
  <si>
    <t>Facility based delivery</t>
  </si>
  <si>
    <t xml:space="preserve">Assisted (forcepts, vaccuum) </t>
  </si>
  <si>
    <t>Home delivery with skilled staff</t>
  </si>
  <si>
    <t>Family planning/clinical</t>
  </si>
  <si>
    <t>Injection</t>
  </si>
  <si>
    <t>Implant insertion</t>
  </si>
  <si>
    <t>Male condoms</t>
  </si>
  <si>
    <t>Female sterilization</t>
  </si>
  <si>
    <t>YES</t>
  </si>
  <si>
    <t>NO</t>
  </si>
  <si>
    <t>National protocol for tuberculosis diagnosis and treatment</t>
  </si>
  <si>
    <t>National Protocol for malaria diagnosis and treatment</t>
  </si>
  <si>
    <t xml:space="preserve">National protocol for reproductive health/family planning </t>
  </si>
  <si>
    <t>Inpatient stay</t>
  </si>
  <si>
    <t>General</t>
  </si>
  <si>
    <t>After a child starts its immunization schedule, where are the immunization cards kept?</t>
  </si>
  <si>
    <t>Are antenatal services provided at this facility?</t>
  </si>
  <si>
    <t>NEVER</t>
  </si>
  <si>
    <t>SOMETIMES</t>
  </si>
  <si>
    <t>ALWAYS</t>
  </si>
  <si>
    <t>DATA ENTRY OPERATOR</t>
  </si>
  <si>
    <t>Oxygen tank</t>
  </si>
  <si>
    <t>Incubator</t>
  </si>
  <si>
    <t xml:space="preserve">Drip Stand </t>
  </si>
  <si>
    <t>Flashlight</t>
  </si>
  <si>
    <t>Stretcher</t>
  </si>
  <si>
    <t>Delivery and Postpartum Services</t>
  </si>
  <si>
    <t>Non-electric pot with cover (steam boil)</t>
  </si>
  <si>
    <t>Heat source for non-electric equipment</t>
  </si>
  <si>
    <t>Automatic timer (MAY BE ON EQUIPMENT)</t>
  </si>
  <si>
    <t>Vaccination Equipment</t>
  </si>
  <si>
    <t>Able to do this test today</t>
  </si>
  <si>
    <t>White cell and red cell counts</t>
  </si>
  <si>
    <t>Gram stains</t>
  </si>
  <si>
    <t>Blood type and cross match</t>
  </si>
  <si>
    <t>I would like to ask you some questions about the health services available.</t>
  </si>
  <si>
    <t>How many days per week is this service offered?</t>
  </si>
  <si>
    <t>YEAR</t>
  </si>
  <si>
    <t>SERVICES</t>
  </si>
  <si>
    <t>DAYS/WEEK</t>
  </si>
  <si>
    <t>Immunizations</t>
  </si>
  <si>
    <t>Piped into Facility</t>
  </si>
  <si>
    <t>Piped into Yard/Plot</t>
  </si>
  <si>
    <t>Public tap/Standpipe</t>
  </si>
  <si>
    <t>Protected well</t>
  </si>
  <si>
    <t>Unprotected well</t>
  </si>
  <si>
    <t>Protected spring</t>
  </si>
  <si>
    <t>Unprotected spring</t>
  </si>
  <si>
    <t>Rainwater</t>
  </si>
  <si>
    <t>Bottled water</t>
  </si>
  <si>
    <t xml:space="preserve">Generator </t>
  </si>
  <si>
    <t>Solar</t>
  </si>
  <si>
    <t>What is the primary source of electricity?</t>
  </si>
  <si>
    <t>What is the primary source of water?</t>
  </si>
  <si>
    <t>Liver function testing</t>
  </si>
  <si>
    <t xml:space="preserve">Laboratory </t>
  </si>
  <si>
    <t>General Drugs</t>
  </si>
  <si>
    <t xml:space="preserve">Malaria </t>
  </si>
  <si>
    <t>Tuberculosis</t>
  </si>
  <si>
    <t>Emergency Obstetric Care</t>
  </si>
  <si>
    <t>Facility only</t>
  </si>
  <si>
    <t>Outreach only</t>
  </si>
  <si>
    <t>Facility and outreach</t>
  </si>
  <si>
    <t>How many community health posts are supported by this facility?</t>
  </si>
  <si>
    <t>Does the health facility catchment area have active Community Health Workers (CHWs)?</t>
  </si>
  <si>
    <t>None</t>
  </si>
  <si>
    <t>Antenatal Care Services</t>
  </si>
  <si>
    <t>Only in facility</t>
  </si>
  <si>
    <t>Only in community</t>
  </si>
  <si>
    <t>Both in facility and community</t>
  </si>
  <si>
    <t>Magnesium Sulfate</t>
  </si>
  <si>
    <t>Diazepam Injection</t>
  </si>
  <si>
    <t>Misoprostol</t>
  </si>
  <si>
    <t>Oxytocin</t>
  </si>
  <si>
    <t>Are immunization cards issued to every child starting his/her immunization schedule?</t>
  </si>
  <si>
    <t>PARTIALLY COMPLETED</t>
  </si>
  <si>
    <t>INTERVIEW DONE</t>
  </si>
  <si>
    <t>Fetoscope</t>
  </si>
  <si>
    <t>Tape measure</t>
  </si>
  <si>
    <t xml:space="preserve">Does this health facility have the capacity to manage emergency caesarian sections? </t>
  </si>
  <si>
    <t>Partograph</t>
  </si>
  <si>
    <t>Delivery light</t>
  </si>
  <si>
    <t>Aspirator/suction bulb</t>
  </si>
  <si>
    <t>Resuscitation bag, newborn</t>
  </si>
  <si>
    <t>Eye drops or ointment for newborn</t>
  </si>
  <si>
    <t>Scissors</t>
  </si>
  <si>
    <t>Thermometer</t>
  </si>
  <si>
    <t>Malaria smears (thick and thin)/ Rapid diagnostic test</t>
  </si>
  <si>
    <t>General Information</t>
  </si>
  <si>
    <t>DAY</t>
  </si>
  <si>
    <t>MONTH</t>
  </si>
  <si>
    <t>RECORD RESPONSE</t>
  </si>
  <si>
    <t>HIV testing</t>
  </si>
  <si>
    <t>Suturing material</t>
  </si>
  <si>
    <t>Government</t>
  </si>
  <si>
    <t>DRY-HEAT STERILIZATION</t>
  </si>
  <si>
    <t>AUTOCLAVING</t>
  </si>
  <si>
    <t>BOILING</t>
  </si>
  <si>
    <t>STEAM STERILIZATION</t>
  </si>
  <si>
    <t>CHEMICAL METHOD</t>
  </si>
  <si>
    <t>PROCESSED OUTSIDE FACILITY</t>
  </si>
  <si>
    <t>NONE</t>
  </si>
  <si>
    <t>Needles</t>
  </si>
  <si>
    <t>Is any of the following posted publicly for patients to see?</t>
  </si>
  <si>
    <t>YES AND SEEN………….1</t>
  </si>
  <si>
    <t>Hepatitis B testing</t>
  </si>
  <si>
    <t>Hepatitis C testing</t>
  </si>
  <si>
    <t>Tetracycline ophthalmic ointment</t>
  </si>
  <si>
    <t>Iron tabs (with or without folic acid)</t>
  </si>
  <si>
    <t>Cotrimoxazole</t>
  </si>
  <si>
    <t>Family Planning</t>
  </si>
  <si>
    <t>Oral contraceptive tablets</t>
  </si>
  <si>
    <t>Rifampin</t>
  </si>
  <si>
    <t>Urine dipstick tests</t>
  </si>
  <si>
    <t>Pregnancy testing</t>
  </si>
  <si>
    <t>Health Results Based Financing Impact Evaluation</t>
  </si>
  <si>
    <t>IDENTIFIER</t>
  </si>
  <si>
    <t>GEOGRAPHICAL LOCATION</t>
  </si>
  <si>
    <t>Province:</t>
  </si>
  <si>
    <t>NAME:</t>
  </si>
  <si>
    <t>CODE:</t>
  </si>
  <si>
    <t>…BY THE INTERVIEWER?</t>
  </si>
  <si>
    <t>… BY THE RESPONDENT?</t>
  </si>
  <si>
    <t xml:space="preserve">VISIT # 1:  </t>
  </si>
  <si>
    <t>RESULT OF THE INTERVIEW:</t>
  </si>
  <si>
    <t xml:space="preserve">VISIT # 2:  </t>
  </si>
  <si>
    <t xml:space="preserve">VISIT # 3:  </t>
  </si>
  <si>
    <t>OTHER (SPECIFY:__________)</t>
  </si>
  <si>
    <t>OTHER, SPECIFY: _______________________</t>
  </si>
  <si>
    <t>TRANSLATOR USED?</t>
  </si>
  <si>
    <t>THIS PAGE WAS INTENTIONALLY LEFT BLANK</t>
  </si>
  <si>
    <t>Streptomycin</t>
  </si>
  <si>
    <t>Pyrazinamide</t>
  </si>
  <si>
    <t>Ethambutal</t>
  </si>
  <si>
    <t>DIstrict:</t>
  </si>
  <si>
    <t>INTERVIEWER'S NAME:</t>
  </si>
  <si>
    <t xml:space="preserve">LANGUAGE USED </t>
  </si>
  <si>
    <t>Clinical officer</t>
  </si>
  <si>
    <t>Other, specify: _________________________</t>
  </si>
  <si>
    <t>Are you authorized to represent this facility?</t>
  </si>
  <si>
    <t>Hospital administrator/  Executive director</t>
  </si>
  <si>
    <t>In what year was the facility commissioned? INTERVIEWER: RECORD YEAR IN YYYY FORMAT (E.G. 1941).</t>
  </si>
  <si>
    <t>At what time does outpatient care end?</t>
  </si>
  <si>
    <t>At what time of the day does outpatient care start?</t>
  </si>
  <si>
    <t>YES, INFORMALLY/ IN PRACTICE</t>
  </si>
  <si>
    <t>YES, FORMALLY/ OFFICIALLY</t>
  </si>
  <si>
    <t>GPS COORDINATES OF HEALTH FACILITY</t>
  </si>
  <si>
    <r>
      <t xml:space="preserve">When was the last major investment in the infrastructure? INTERVIEWER: RECORD MONTH </t>
    </r>
    <r>
      <rPr>
        <u/>
        <sz val="8"/>
        <rFont val="Arial Narrow"/>
        <family val="2"/>
      </rPr>
      <t>AND</t>
    </r>
    <r>
      <rPr>
        <sz val="8"/>
        <rFont val="Arial Narrow"/>
        <family val="2"/>
      </rPr>
      <t xml:space="preserve"> YEAR. INCLUDE MAJOR PAINTING, PLUMBING, EXTENSIONS TO THE BUILDING, ETC.</t>
    </r>
  </si>
  <si>
    <r>
      <t xml:space="preserve">What is the distance from the health facility to the nearest higher level health facility </t>
    </r>
    <r>
      <rPr>
        <u/>
        <sz val="8"/>
        <rFont val="Arial Narrow"/>
        <family val="2"/>
      </rPr>
      <t>one way in kilometers</t>
    </r>
    <r>
      <rPr>
        <sz val="8"/>
        <rFont val="Arial Narrow"/>
        <family val="2"/>
      </rPr>
      <t>?</t>
    </r>
  </si>
  <si>
    <r>
      <t xml:space="preserve">What are the </t>
    </r>
    <r>
      <rPr>
        <u/>
        <sz val="8"/>
        <rFont val="Arial Narrow"/>
        <family val="2"/>
      </rPr>
      <t>three</t>
    </r>
    <r>
      <rPr>
        <sz val="8"/>
        <rFont val="Arial Narrow"/>
        <family val="2"/>
      </rPr>
      <t xml:space="preserve"> main sources of funding or income (in the sense of incoming cash) for this facility?</t>
    </r>
  </si>
  <si>
    <r>
      <t xml:space="preserve">How long does it take to fetch water from the primary source for the health facility, </t>
    </r>
    <r>
      <rPr>
        <u/>
        <sz val="8"/>
        <rFont val="Arial Narrow"/>
        <family val="2"/>
      </rPr>
      <t>one way on foot in minutes</t>
    </r>
    <r>
      <rPr>
        <sz val="8"/>
        <rFont val="Arial Narrow"/>
        <family val="2"/>
      </rPr>
      <t>? IF WATER IN FACILITY, RECORD "0".</t>
    </r>
  </si>
  <si>
    <r>
      <t xml:space="preserve">How far is the main referral facility from this facility </t>
    </r>
    <r>
      <rPr>
        <u/>
        <sz val="8"/>
        <rFont val="Arial Narrow"/>
        <family val="2"/>
      </rPr>
      <t>one way in kilometers</t>
    </r>
    <r>
      <rPr>
        <sz val="8"/>
        <rFont val="Arial Narrow"/>
        <family val="2"/>
      </rPr>
      <t>?</t>
    </r>
  </si>
  <si>
    <r>
      <t xml:space="preserve">What procedure is used for </t>
    </r>
    <r>
      <rPr>
        <u/>
        <sz val="8"/>
        <rFont val="Arial Narrow"/>
        <family val="2"/>
      </rPr>
      <t>decontaminating</t>
    </r>
    <r>
      <rPr>
        <sz val="8"/>
        <rFont val="Arial Narrow"/>
        <family val="2"/>
      </rPr>
      <t xml:space="preserve"> medical equipment after </t>
    </r>
    <r>
      <rPr>
        <u/>
        <sz val="8"/>
        <rFont val="Arial Narrow"/>
        <family val="2"/>
      </rPr>
      <t>initial</t>
    </r>
    <r>
      <rPr>
        <sz val="8"/>
        <rFont val="Arial Narrow"/>
        <family val="2"/>
      </rPr>
      <t xml:space="preserve"> use?</t>
    </r>
  </si>
  <si>
    <r>
      <t xml:space="preserve">What procedure is used for </t>
    </r>
    <r>
      <rPr>
        <u/>
        <sz val="8"/>
        <rFont val="Arial Narrow"/>
        <family val="2"/>
      </rPr>
      <t>sterilizing</t>
    </r>
    <r>
      <rPr>
        <sz val="8"/>
        <rFont val="Arial Narrow"/>
        <family val="2"/>
      </rPr>
      <t xml:space="preserve"> medical equipment before reuse?</t>
    </r>
  </si>
  <si>
    <t xml:space="preserve">INTERVIEWER: FOR EACH DAY, RECORD THE NUMBER OF HOURS THE SERVICE IF OFFERED. IF SERVICE IS NOT OFFERED THAT DAY, RECORD "00". </t>
  </si>
  <si>
    <t>Monday</t>
  </si>
  <si>
    <t>Tuesday</t>
  </si>
  <si>
    <t>Wednesday</t>
  </si>
  <si>
    <t>Thursday</t>
  </si>
  <si>
    <t>Friday</t>
  </si>
  <si>
    <t>INTERVIEWER: RECORD IN MILITARY TIME THROUGHOUT. E.G. IF IT ENDS AT 7AM, RECORD 0700. IF IT ENDS AT 7PM, RECORD 1900.</t>
  </si>
  <si>
    <t>INTERVIEWER: RECORD IN MILITARY TIME THROUGHOUT. E.G. IF IT STARTS AT 7AM, RECORD 0700. IF IT STARTS AT 7PM, RECORD 1900.</t>
  </si>
  <si>
    <t>OTHER,  SPECIFY:_______________________</t>
  </si>
  <si>
    <t>INTERVIEWER: SOURCE OF INFORMATION CONSULTED TO OBTAIN EXPENSE FIGURES</t>
  </si>
  <si>
    <t>OTHER FACILITY RECORD</t>
  </si>
  <si>
    <t>INTERVIEWER: READ ALL OPTIONS ALOUD. FOR EACH OPTION, RECORD THE FOLLOWING CODES:</t>
  </si>
  <si>
    <r>
      <t xml:space="preserve">INTERVIEWER: READ OPTIONS ALOUD. FOR EACH OPTION, RECORD NUMBER OF </t>
    </r>
    <r>
      <rPr>
        <u/>
        <sz val="8"/>
        <rFont val="Arial Narrow"/>
        <family val="2"/>
      </rPr>
      <t>WORKING</t>
    </r>
    <r>
      <rPr>
        <sz val="8"/>
        <rFont val="Arial Narrow"/>
        <family val="2"/>
      </rPr>
      <t xml:space="preserve"> VEHICLES AVAILABLE. IF ZERO, RECORD 00.</t>
    </r>
  </si>
  <si>
    <t>Private vehicle rented part time</t>
  </si>
  <si>
    <t>INTERVIEWER: DO NOT READ OPTIONS ALOUD. RECORD SINGLE RESPONSE. IF SEVERAL DECONTAMINATION TECHNIQUES, RECORD MOST USED ONE.</t>
  </si>
  <si>
    <t>INTERVIEWER: DO NOT READ OPTIONS ALOUD. RECORD SINGLE RESPONSE. IF SEVERAL STERILIZATION TECHNIQUES, RECORD MOST USED ONE.</t>
  </si>
  <si>
    <t>INTERVIEWER: DO NOT READ OPTIONS ALOUD. RECORD SINGLE RESPONSE. IF SEVERAL WASTE DISPOSAL METHODS, RECORD MOST USED ONE.</t>
  </si>
  <si>
    <t xml:space="preserve">How is biomedical waste disposed of? </t>
  </si>
  <si>
    <t>BURIED IN PIT</t>
  </si>
  <si>
    <t>BURNED</t>
  </si>
  <si>
    <t>INTERVIEWER: READ ALL OPTIONS ALOUD. FOR EACH OPTION, RECORD "1" IF YES, "2" IF NO.</t>
  </si>
  <si>
    <t>MINISTRY OF HEALTH / DISTRICT HEALTH MANAGEMENT TEAM</t>
  </si>
  <si>
    <t>Ambulance owned by District Health Management Authority</t>
  </si>
  <si>
    <t>Ministry of Health / District Health Management Team</t>
  </si>
  <si>
    <t>ADMINISTRATIVE SUPPORT TO FACILITY, E.G. APPROVING PAYMENTS</t>
  </si>
  <si>
    <t>SENSITIZATION / MOBILIZED COMMUNITY TO USE THE HEALTH FACILITY</t>
  </si>
  <si>
    <t>VERIFIED HEALTH FACILITY MATERNAL AND CHILD HEALTH-RELATED RESULTS</t>
  </si>
  <si>
    <t>ENVIRONMENTAL SANITATION (E.G. DESTRUCTION OF MOSQUITO BREEDING SITES)</t>
  </si>
  <si>
    <t>INDOOR RESIDUAL SPRAY</t>
  </si>
  <si>
    <t>Other, specify: ______________________</t>
  </si>
  <si>
    <t>Other, specify: _____________________</t>
  </si>
  <si>
    <t>HIV/AIDS</t>
  </si>
  <si>
    <r>
      <t>In the last 12 months</t>
    </r>
    <r>
      <rPr>
        <sz val="8"/>
        <rFont val="Arial Narrow"/>
        <family val="2"/>
      </rPr>
      <t>, how many Hospital/Health Center Committee meetings were held?</t>
    </r>
  </si>
  <si>
    <r>
      <t xml:space="preserve">What initiatives were taken by the Hospital/Health Center Committee and implemented </t>
    </r>
    <r>
      <rPr>
        <u/>
        <sz val="8"/>
        <rFont val="Arial Narrow"/>
        <family val="2"/>
      </rPr>
      <t>in the last 12 months</t>
    </r>
    <r>
      <rPr>
        <sz val="8"/>
        <rFont val="Arial Narrow"/>
        <family val="2"/>
      </rPr>
      <t>?</t>
    </r>
  </si>
  <si>
    <r>
      <t>How many health facility staff meetings were held</t>
    </r>
    <r>
      <rPr>
        <u/>
        <sz val="8"/>
        <rFont val="Arial Narrow"/>
        <family val="2"/>
      </rPr>
      <t xml:space="preserve"> in the last 3 months</t>
    </r>
    <r>
      <rPr>
        <sz val="8"/>
        <rFont val="Arial Narrow"/>
        <family val="2"/>
      </rPr>
      <t xml:space="preserve">?  </t>
    </r>
  </si>
  <si>
    <r>
      <t>In the last 3 months</t>
    </r>
    <r>
      <rPr>
        <sz val="8"/>
        <rFont val="Arial Narrow"/>
        <family val="2"/>
      </rPr>
      <t>, how many visits were made by a district hospital representative for supervision or technical assistance?  IF ZERO, RECORD "0"</t>
    </r>
  </si>
  <si>
    <r>
      <t>In the last 3 months</t>
    </r>
    <r>
      <rPr>
        <sz val="8"/>
        <rFont val="Arial Narrow"/>
        <family val="2"/>
      </rPr>
      <t>, how many visits were made by the local government for supervision or technical support? IF ZERO, RECORD "0".</t>
    </r>
  </si>
  <si>
    <r>
      <t>In the last 3 months</t>
    </r>
    <r>
      <rPr>
        <sz val="8"/>
        <rFont val="Arial Narrow"/>
        <family val="2"/>
      </rPr>
      <t>, how many visits were made by a donor for supervision or technical support?  IF ZERO, RECORD "0".</t>
    </r>
  </si>
  <si>
    <r>
      <t>In the last 3 months</t>
    </r>
    <r>
      <rPr>
        <sz val="8"/>
        <rFont val="Arial Narrow"/>
        <family val="2"/>
      </rPr>
      <t xml:space="preserve">, how many visits were made </t>
    </r>
    <r>
      <rPr>
        <u/>
        <sz val="8"/>
        <rFont val="Arial Narrow"/>
        <family val="2"/>
      </rPr>
      <t>by this health facility</t>
    </r>
    <r>
      <rPr>
        <sz val="8"/>
        <rFont val="Arial Narrow"/>
        <family val="2"/>
      </rPr>
      <t xml:space="preserve"> to Community Health Workers for supervision or technical support? IF ZERO, RECORD "0".</t>
    </r>
  </si>
  <si>
    <r>
      <t xml:space="preserve">In the last 12 months, how many times was the performance of the </t>
    </r>
    <r>
      <rPr>
        <u/>
        <sz val="8"/>
        <rFont val="Arial Narrow"/>
        <family val="2"/>
      </rPr>
      <t>facility</t>
    </r>
    <r>
      <rPr>
        <sz val="8"/>
        <rFont val="Arial Narrow"/>
        <family val="2"/>
      </rPr>
      <t xml:space="preserve"> as a whole assessed externally, that is, by persons from outside the facility?</t>
    </r>
  </si>
  <si>
    <t>Health Center Committee</t>
  </si>
  <si>
    <r>
      <t>In the last 3 months</t>
    </r>
    <r>
      <rPr>
        <sz val="8"/>
        <rFont val="Arial Narrow"/>
        <family val="2"/>
      </rPr>
      <t>, how many visits were made to the health facility by the Hospital/Health Center Committee for supervision or technical support? IF ZERO, RECORD "0".</t>
    </r>
  </si>
  <si>
    <r>
      <t>In the last 12 months</t>
    </r>
    <r>
      <rPr>
        <sz val="8"/>
        <rFont val="Arial Narrow"/>
        <family val="2"/>
      </rPr>
      <t xml:space="preserve">, how many times was the performance of </t>
    </r>
    <r>
      <rPr>
        <u/>
        <sz val="8"/>
        <rFont val="Arial Narrow"/>
        <family val="2"/>
      </rPr>
      <t xml:space="preserve">staff </t>
    </r>
    <r>
      <rPr>
        <sz val="8"/>
        <rFont val="Arial Narrow"/>
        <family val="2"/>
      </rPr>
      <t xml:space="preserve">assessed </t>
    </r>
    <r>
      <rPr>
        <u/>
        <sz val="8"/>
        <rFont val="Arial Narrow"/>
        <family val="2"/>
      </rPr>
      <t>internally</t>
    </r>
    <r>
      <rPr>
        <sz val="8"/>
        <rFont val="Arial Narrow"/>
        <family val="2"/>
      </rPr>
      <t>, that is, by persons within the facility?</t>
    </r>
  </si>
  <si>
    <t>Health facility manager/in charge</t>
  </si>
  <si>
    <t>How many authorized positions are there in the facility for [POSITION TYPE]s?</t>
  </si>
  <si>
    <t>Hospital administrator/ Executive director</t>
  </si>
  <si>
    <t>MALE</t>
  </si>
  <si>
    <t>LIST FULL NAMES OF ALL STAFF WORKING IN THE FACILITY. FOR EACH STAFF, ASK ALL THE QUESTIONS OF THIS SECTION, THEN MOVE TO NEXT STAFF. IF THERE ARE MORE THAN 15 STAFF, USE A NEW QUESTIONNAIRE.</t>
  </si>
  <si>
    <t>How old is [NAME]?</t>
  </si>
  <si>
    <t>Primary education Certificate</t>
  </si>
  <si>
    <t>Doctoral degree</t>
  </si>
  <si>
    <t>Masters Degree</t>
  </si>
  <si>
    <t>Colllege Degree</t>
  </si>
  <si>
    <t>Other, specify: _____</t>
  </si>
  <si>
    <t>Other clinical</t>
  </si>
  <si>
    <t>What year did [NAME] receive his/her clinical qualification?</t>
  </si>
  <si>
    <r>
      <t xml:space="preserve">RESPONDENT: </t>
    </r>
    <r>
      <rPr>
        <b/>
        <sz val="8"/>
        <rFont val="Arial Narrow"/>
        <family val="2"/>
      </rPr>
      <t>HEAD OF FACILITY OR BEST INFORMED STAFF MEMBER</t>
    </r>
  </si>
  <si>
    <r>
      <t xml:space="preserve">Can you please tell me why [NAME] is not here today?                                                                    </t>
    </r>
    <r>
      <rPr>
        <b/>
        <sz val="8"/>
        <rFont val="Arial Narrow"/>
        <family val="2"/>
      </rPr>
      <t xml:space="preserve"> </t>
    </r>
  </si>
  <si>
    <t>INTERVIEWER: RECORD YEAR IN YYYY FORMAT, E.G. 1985</t>
  </si>
  <si>
    <t>INTERVIEWER: IF NON-CLINICAL STAFF: RECORD 00</t>
  </si>
  <si>
    <t>Cannot do this test, today or in past 3 months</t>
  </si>
  <si>
    <t xml:space="preserve">For the following tests, please tell me if you are able to perform them today, if you were able to perform them 3 months ago but not today, or if you simply cannot do this test (today or 3 months ago). </t>
  </si>
  <si>
    <t>INTERVIEWER: RECORD ONE RESPONSE FOR EACH TEST.</t>
  </si>
  <si>
    <t>p .</t>
  </si>
  <si>
    <t>Other, specify: _________________</t>
  </si>
  <si>
    <t>Is there a Tuberculosis Laboratory Register? INTERVIEWER: IF YES, ASK TO SEE IT.</t>
  </si>
  <si>
    <t>a. Microscope</t>
  </si>
  <si>
    <t>b. Centrifuge</t>
  </si>
  <si>
    <t>c. Hemoglobinometer</t>
  </si>
  <si>
    <t>d. Refrigerator for storing reagents</t>
  </si>
  <si>
    <t>INTERVIEWER: RECORD SOURCE OF THE INFORMATION. RECORD ONE RESPONSE FOR EACH TEST.</t>
  </si>
  <si>
    <t>Lab Tests</t>
  </si>
  <si>
    <t>RESPONDENT: HEAD OF THE FACILITY OR BEST INFORMED STAFF MEMBER</t>
  </si>
  <si>
    <t>RESPONDENT: LAB TECHNICIAN OR BEST INFORMED STAFF MEMBER</t>
  </si>
  <si>
    <t>Does this facility provide immunization services?</t>
  </si>
  <si>
    <t>Is there a separate room or area for immunizations?</t>
  </si>
  <si>
    <t>INTERVIEWER: IF NONE, RECORD "0". RECORD ONE RESPONSE FOR EACH TEST.</t>
  </si>
  <si>
    <t>How many of the following storage methods does this site have for storing vaccines? INTERVIEWER: IF ZERO, RECORD '0'.</t>
  </si>
  <si>
    <t>Other, specify: ___________</t>
  </si>
  <si>
    <t>One copy given to caregiver and one kept at facility</t>
  </si>
  <si>
    <t>Given to caregiver to bring for next visit</t>
  </si>
  <si>
    <t>Kept at facility</t>
  </si>
  <si>
    <t>Are pregnant women seen at specific times separate from times for other patients?</t>
  </si>
  <si>
    <t>MAXIMUM 30 DAYS</t>
  </si>
  <si>
    <t>Given to mother to bring for next visit</t>
  </si>
  <si>
    <t>One copy given to mother and one kept at facility</t>
  </si>
  <si>
    <r>
      <t>Blood sugar</t>
    </r>
    <r>
      <rPr>
        <b/>
        <sz val="8"/>
        <rFont val="Arial Narrow"/>
        <family val="2"/>
      </rPr>
      <t xml:space="preserve"> </t>
    </r>
  </si>
  <si>
    <r>
      <t>Stool tests for parasites</t>
    </r>
    <r>
      <rPr>
        <b/>
        <sz val="8"/>
        <rFont val="Arial Narrow"/>
        <family val="2"/>
      </rPr>
      <t xml:space="preserve"> </t>
    </r>
  </si>
  <si>
    <r>
      <t>Stool tests for occult blood</t>
    </r>
    <r>
      <rPr>
        <b/>
        <sz val="8"/>
        <rFont val="Arial Narrow"/>
        <family val="2"/>
      </rPr>
      <t xml:space="preserve"> </t>
    </r>
  </si>
  <si>
    <t>POSITION TYPE</t>
  </si>
  <si>
    <t>Does the facility provide laboratory services?</t>
  </si>
  <si>
    <t>Are delivery services offered by the facility, either in the facility or in the community?</t>
  </si>
  <si>
    <t>Both specific and outpatient hours</t>
  </si>
  <si>
    <t>(D)</t>
  </si>
  <si>
    <t>Is there a Tuberculosis Corner in the health facility? INTERVIEWER: TUBERCULOSIS CORNER IS A PLACE IN THE FACILITY WHERE PATIENTS WITH TUBERCULOSIS ARE SEEN AND PROVIDED DRUGS.</t>
  </si>
  <si>
    <t>Who manages the Tuberculosis Corner in this health facility?</t>
  </si>
  <si>
    <t>Other, specify:_________</t>
  </si>
  <si>
    <t>Health Facility Staff</t>
  </si>
  <si>
    <t>Are immunizations regularly given to children at the facility or in outreach activities?</t>
  </si>
  <si>
    <t>Is there a vaccination outreach work plan for the current year?</t>
  </si>
  <si>
    <t>a. Ice Lined Refrigerator (ILR)</t>
  </si>
  <si>
    <r>
      <t>In the</t>
    </r>
    <r>
      <rPr>
        <u/>
        <sz val="8"/>
        <rFont val="Arial Narrow"/>
        <family val="2"/>
      </rPr>
      <t xml:space="preserve"> past 7 days</t>
    </r>
    <r>
      <rPr>
        <sz val="8"/>
        <rFont val="Arial Narrow"/>
        <family val="2"/>
      </rPr>
      <t xml:space="preserve">, on how many </t>
    </r>
    <r>
      <rPr>
        <u/>
        <sz val="8"/>
        <rFont val="Arial Narrow"/>
        <family val="2"/>
      </rPr>
      <t>days</t>
    </r>
    <r>
      <rPr>
        <sz val="8"/>
        <rFont val="Arial Narrow"/>
        <family val="2"/>
      </rPr>
      <t xml:space="preserve"> was the temperature logged?</t>
    </r>
  </si>
  <si>
    <r>
      <t>In the</t>
    </r>
    <r>
      <rPr>
        <u/>
        <sz val="8"/>
        <rFont val="Arial Narrow"/>
        <family val="2"/>
      </rPr>
      <t xml:space="preserve"> past 7 days</t>
    </r>
    <r>
      <rPr>
        <sz val="8"/>
        <rFont val="Arial Narrow"/>
        <family val="2"/>
      </rPr>
      <t xml:space="preserve">, how many </t>
    </r>
    <r>
      <rPr>
        <u/>
        <sz val="8"/>
        <rFont val="Arial Narrow"/>
        <family val="2"/>
      </rPr>
      <t>times</t>
    </r>
    <r>
      <rPr>
        <sz val="8"/>
        <rFont val="Arial Narrow"/>
        <family val="2"/>
      </rPr>
      <t xml:space="preserve"> was the temperature logged in total?</t>
    </r>
  </si>
  <si>
    <r>
      <t>In the</t>
    </r>
    <r>
      <rPr>
        <u/>
        <sz val="8"/>
        <rFont val="Arial Narrow"/>
        <family val="2"/>
      </rPr>
      <t xml:space="preserve"> past 7 days</t>
    </r>
    <r>
      <rPr>
        <sz val="8"/>
        <rFont val="Arial Narrow"/>
        <family val="2"/>
      </rPr>
      <t xml:space="preserve">, how many </t>
    </r>
    <r>
      <rPr>
        <u/>
        <sz val="8"/>
        <rFont val="Arial Narrow"/>
        <family val="2"/>
      </rPr>
      <t>days</t>
    </r>
    <r>
      <rPr>
        <sz val="8"/>
        <rFont val="Arial Narrow"/>
        <family val="2"/>
      </rPr>
      <t xml:space="preserve"> had a measurement of over 8</t>
    </r>
    <r>
      <rPr>
        <vertAlign val="superscript"/>
        <sz val="8"/>
        <rFont val="Arial Narrow"/>
        <family val="2"/>
      </rPr>
      <t>0</t>
    </r>
    <r>
      <rPr>
        <sz val="8"/>
        <rFont val="Arial Narrow"/>
        <family val="2"/>
      </rPr>
      <t>C or under 2</t>
    </r>
    <r>
      <rPr>
        <vertAlign val="superscript"/>
        <sz val="8"/>
        <rFont val="Arial Narrow"/>
        <family val="2"/>
      </rPr>
      <t>0</t>
    </r>
    <r>
      <rPr>
        <sz val="8"/>
        <rFont val="Arial Narrow"/>
        <family val="2"/>
      </rPr>
      <t>C?</t>
    </r>
  </si>
  <si>
    <r>
      <t>In the</t>
    </r>
    <r>
      <rPr>
        <u/>
        <sz val="8"/>
        <rFont val="Arial Narrow"/>
        <family val="2"/>
      </rPr>
      <t xml:space="preserve"> last 30 days</t>
    </r>
    <r>
      <rPr>
        <sz val="8"/>
        <rFont val="Arial Narrow"/>
        <family val="2"/>
      </rPr>
      <t>, how many days has antenatal care been available to women?</t>
    </r>
  </si>
  <si>
    <r>
      <t>In the</t>
    </r>
    <r>
      <rPr>
        <u/>
        <sz val="8"/>
        <rFont val="Arial Narrow"/>
        <family val="2"/>
      </rPr>
      <t xml:space="preserve"> last 6 months</t>
    </r>
    <r>
      <rPr>
        <sz val="8"/>
        <rFont val="Arial Narrow"/>
        <family val="2"/>
      </rPr>
      <t>, how many times did the facility hold meetings with Traditional Birth Assistants?</t>
    </r>
  </si>
  <si>
    <r>
      <t>In the</t>
    </r>
    <r>
      <rPr>
        <u/>
        <sz val="8"/>
        <rFont val="Arial Narrow"/>
        <family val="2"/>
      </rPr>
      <t xml:space="preserve"> last 6 months</t>
    </r>
    <r>
      <rPr>
        <sz val="8"/>
        <rFont val="Arial Narrow"/>
        <family val="2"/>
      </rPr>
      <t>, on how many days did the facility staff do outreach in the community for antenatal care?</t>
    </r>
  </si>
  <si>
    <r>
      <t xml:space="preserve">Do women who come to the facility for antenatal care get an </t>
    </r>
    <r>
      <rPr>
        <sz val="8"/>
        <color theme="1"/>
        <rFont val="Arial Narrow"/>
        <family val="2"/>
      </rPr>
      <t xml:space="preserve">antenatal or maternal </t>
    </r>
    <r>
      <rPr>
        <sz val="8"/>
        <rFont val="Arial Narrow"/>
        <family val="2"/>
      </rPr>
      <t>health card?</t>
    </r>
  </si>
  <si>
    <t>Where are the maternal health cards kept once issued to a mother?</t>
  </si>
  <si>
    <t>Do facility staff assist with deliveries only in the facility, only in the community, or in both the facility and the community?</t>
  </si>
  <si>
    <r>
      <t>In the</t>
    </r>
    <r>
      <rPr>
        <u/>
        <sz val="8"/>
        <rFont val="Arial Narrow"/>
        <family val="2"/>
      </rPr>
      <t xml:space="preserve"> last 30 days</t>
    </r>
    <r>
      <rPr>
        <sz val="8"/>
        <rFont val="Arial Narrow"/>
        <family val="2"/>
      </rPr>
      <t>, on how many days was postpartum care available to women?</t>
    </r>
  </si>
  <si>
    <r>
      <t>In the</t>
    </r>
    <r>
      <rPr>
        <u/>
        <sz val="8"/>
        <rFont val="Arial Narrow"/>
        <family val="2"/>
      </rPr>
      <t xml:space="preserve"> last 6 months</t>
    </r>
    <r>
      <rPr>
        <sz val="8"/>
        <rFont val="Arial Narrow"/>
        <family val="2"/>
      </rPr>
      <t>, how many postpartum outreach clinics were held by this facility?</t>
    </r>
  </si>
  <si>
    <r>
      <t>In the</t>
    </r>
    <r>
      <rPr>
        <u/>
        <sz val="8"/>
        <rFont val="Arial Narrow"/>
        <family val="2"/>
      </rPr>
      <t xml:space="preserve"> last 12 months</t>
    </r>
    <r>
      <rPr>
        <sz val="8"/>
        <rFont val="Arial Narrow"/>
        <family val="2"/>
      </rPr>
      <t xml:space="preserve">, how many maternal deaths were recorded at the </t>
    </r>
    <r>
      <rPr>
        <u/>
        <sz val="8"/>
        <rFont val="Arial Narrow"/>
        <family val="2"/>
      </rPr>
      <t>facility</t>
    </r>
    <r>
      <rPr>
        <sz val="8"/>
        <rFont val="Arial Narrow"/>
        <family val="2"/>
      </rPr>
      <t>? INTERVIEWER: CHECK RECORDS.</t>
    </r>
  </si>
  <si>
    <r>
      <t>In the</t>
    </r>
    <r>
      <rPr>
        <u/>
        <sz val="8"/>
        <rFont val="Arial Narrow"/>
        <family val="2"/>
      </rPr>
      <t xml:space="preserve"> last 12 months</t>
    </r>
    <r>
      <rPr>
        <sz val="8"/>
        <rFont val="Arial Narrow"/>
        <family val="2"/>
      </rPr>
      <t xml:space="preserve">, how many maternal deaths were recorded in the </t>
    </r>
    <r>
      <rPr>
        <u/>
        <sz val="8"/>
        <rFont val="Arial Narrow"/>
        <family val="2"/>
      </rPr>
      <t>community</t>
    </r>
    <r>
      <rPr>
        <sz val="8"/>
        <rFont val="Arial Narrow"/>
        <family val="2"/>
      </rPr>
      <t xml:space="preserve"> (excluding those at the facility)? INTERVIEWER: CHECK RECORDS.</t>
    </r>
  </si>
  <si>
    <t>What tuberculosis services does this health facility provide?</t>
  </si>
  <si>
    <t>Diagnosis services only</t>
  </si>
  <si>
    <t>Treatment services only</t>
  </si>
  <si>
    <t>Both diagnosis and treatment services</t>
  </si>
  <si>
    <t>Is there a Tuberculosis Register? IF YES, ASK TO SEE IT.</t>
  </si>
  <si>
    <t>Is there a Suspect Tuberculosis Cases Register? IF YES, ASK TO SEE IT.</t>
  </si>
  <si>
    <t>Where are the tuberculosis treatment cards kept once issued to a patient?</t>
  </si>
  <si>
    <t>How many laboratory technicians are trained in Acid-Fast Bacilli (AFB) microscopy? INTERVIEWER: CHECK THE NUMBER DOES NOT EXCEED THE TOTAL NUMBER OF LABORATORY TECHNICIANS</t>
  </si>
  <si>
    <t>Given to patient to bring for next visit</t>
  </si>
  <si>
    <t>One copy given to patient and one kept at facility</t>
  </si>
  <si>
    <t>RECORDS SEEN: All the time</t>
  </si>
  <si>
    <t>RECORDS SEEN: Sometimes</t>
  </si>
  <si>
    <t>RECORDS SEEN: Seldom or never</t>
  </si>
  <si>
    <t>RECORDS NOT SEEN, ORAL REPORT: All the time</t>
  </si>
  <si>
    <t>RECORDS NOT SEEN, ORAL REPORT: Sometimes</t>
  </si>
  <si>
    <t>RECORDS NOT SEEN, ORAL REPORT: Seldom or never</t>
  </si>
  <si>
    <r>
      <t xml:space="preserve">In the </t>
    </r>
    <r>
      <rPr>
        <u/>
        <sz val="8"/>
        <rFont val="Arial Narrow"/>
        <family val="2"/>
      </rPr>
      <t>last 6 months</t>
    </r>
    <r>
      <rPr>
        <sz val="8"/>
        <rFont val="Arial Narrow"/>
        <family val="2"/>
      </rPr>
      <t>, were iron and folate routinely prescribed? INTERVIEWER: CHECK RECORDS. IF NO RECORDS, ASK IN-CHARGE. RECORD ANSWER BASED ON WHETHER RECORDS WERE SEEN OR NOT.</t>
    </r>
  </si>
  <si>
    <t>f. Total &lt;1 year population</t>
  </si>
  <si>
    <r>
      <t>Number of</t>
    </r>
    <r>
      <rPr>
        <b/>
        <sz val="8"/>
        <rFont val="Arial Narrow"/>
        <family val="2"/>
      </rPr>
      <t xml:space="preserve"> TOTAL </t>
    </r>
    <r>
      <rPr>
        <sz val="8"/>
        <rFont val="Arial Narrow"/>
        <family val="2"/>
      </rPr>
      <t xml:space="preserve">patients </t>
    </r>
  </si>
  <si>
    <r>
      <t>Number of</t>
    </r>
    <r>
      <rPr>
        <b/>
        <sz val="8"/>
        <rFont val="Arial Narrow"/>
        <family val="2"/>
      </rPr>
      <t xml:space="preserve"> TOTAL </t>
    </r>
    <r>
      <rPr>
        <sz val="8"/>
        <rFont val="Arial Narrow"/>
        <family val="2"/>
      </rPr>
      <t xml:space="preserve">male patients </t>
    </r>
  </si>
  <si>
    <r>
      <t>Number of</t>
    </r>
    <r>
      <rPr>
        <b/>
        <sz val="8"/>
        <rFont val="Arial Narrow"/>
        <family val="2"/>
      </rPr>
      <t xml:space="preserve"> TOTAL </t>
    </r>
    <r>
      <rPr>
        <sz val="8"/>
        <rFont val="Arial Narrow"/>
        <family val="2"/>
      </rPr>
      <t xml:space="preserve">female patients </t>
    </r>
  </si>
  <si>
    <r>
      <t xml:space="preserve">Number of </t>
    </r>
    <r>
      <rPr>
        <b/>
        <sz val="8"/>
        <rFont val="Arial Narrow"/>
        <family val="2"/>
      </rPr>
      <t xml:space="preserve">TOTAL </t>
    </r>
    <r>
      <rPr>
        <sz val="8"/>
        <rFont val="Arial Narrow"/>
        <family val="2"/>
      </rPr>
      <t>pregnant women</t>
    </r>
  </si>
  <si>
    <r>
      <t>Number of</t>
    </r>
    <r>
      <rPr>
        <b/>
        <sz val="8"/>
        <rFont val="Arial Narrow"/>
        <family val="2"/>
      </rPr>
      <t xml:space="preserve"> TOTAL </t>
    </r>
    <r>
      <rPr>
        <sz val="8"/>
        <rFont val="Arial Narrow"/>
        <family val="2"/>
      </rPr>
      <t xml:space="preserve">under 5 patients </t>
    </r>
  </si>
  <si>
    <r>
      <t>Number of</t>
    </r>
    <r>
      <rPr>
        <b/>
        <sz val="8"/>
        <rFont val="Arial Narrow"/>
        <family val="2"/>
      </rPr>
      <t xml:space="preserve"> TOTAL </t>
    </r>
    <r>
      <rPr>
        <sz val="8"/>
        <rFont val="Arial Narrow"/>
        <family val="2"/>
      </rPr>
      <t xml:space="preserve">male under 5 patients </t>
    </r>
  </si>
  <si>
    <r>
      <t>Number of</t>
    </r>
    <r>
      <rPr>
        <b/>
        <sz val="8"/>
        <rFont val="Arial Narrow"/>
        <family val="2"/>
      </rPr>
      <t xml:space="preserve"> TOTAL </t>
    </r>
    <r>
      <rPr>
        <sz val="8"/>
        <rFont val="Arial Narrow"/>
        <family val="2"/>
      </rPr>
      <t xml:space="preserve">female under 5 patients </t>
    </r>
  </si>
  <si>
    <t>How many people is the catchment [POPULATION CATEGORY]?</t>
  </si>
  <si>
    <t>d. Total female 15-49 years population, i.e. women of childbearing age</t>
  </si>
  <si>
    <t>Now I would like to see the register that shows the total number of patients attended in this facility in the last completed calendar month.</t>
  </si>
  <si>
    <t>NOTE, RECALL PERIOD IS NOW 12 MONTHS</t>
  </si>
  <si>
    <t>INTERVIEWER: IF SOME CATEGORIES UNKNOWN, RECORD -99 FOR THESE CATEGORIES.</t>
  </si>
  <si>
    <r>
      <t>Number of</t>
    </r>
    <r>
      <rPr>
        <b/>
        <sz val="8"/>
        <rFont val="Arial Narrow"/>
        <family val="2"/>
      </rPr>
      <t xml:space="preserve"> TOTAL </t>
    </r>
    <r>
      <rPr>
        <sz val="8"/>
        <rFont val="Arial Narrow"/>
        <family val="2"/>
      </rPr>
      <t xml:space="preserve">under 1 patients </t>
    </r>
  </si>
  <si>
    <r>
      <t>Number of</t>
    </r>
    <r>
      <rPr>
        <b/>
        <sz val="8"/>
        <rFont val="Arial Narrow"/>
        <family val="2"/>
      </rPr>
      <t xml:space="preserve"> TOTAL </t>
    </r>
    <r>
      <rPr>
        <sz val="8"/>
        <rFont val="Arial Narrow"/>
        <family val="2"/>
      </rPr>
      <t xml:space="preserve">male under 1 patients </t>
    </r>
  </si>
  <si>
    <r>
      <t>Number of</t>
    </r>
    <r>
      <rPr>
        <b/>
        <sz val="8"/>
        <rFont val="Arial Narrow"/>
        <family val="2"/>
      </rPr>
      <t xml:space="preserve"> TOTAL </t>
    </r>
    <r>
      <rPr>
        <sz val="8"/>
        <rFont val="Arial Narrow"/>
        <family val="2"/>
      </rPr>
      <t xml:space="preserve">female under 1 patients </t>
    </r>
  </si>
  <si>
    <t>Vaccination/immunization Coverage Report</t>
  </si>
  <si>
    <t>IN</t>
  </si>
  <si>
    <t>OUT</t>
  </si>
  <si>
    <t>Spontaneous Vaginal Delivery</t>
  </si>
  <si>
    <t>Ceasarian section</t>
  </si>
  <si>
    <t>v.</t>
  </si>
  <si>
    <t>w.</t>
  </si>
  <si>
    <t>x.</t>
  </si>
  <si>
    <t>y.</t>
  </si>
  <si>
    <t>z.</t>
  </si>
  <si>
    <t>aa.</t>
  </si>
  <si>
    <t>ab.</t>
  </si>
  <si>
    <t>ac.</t>
  </si>
  <si>
    <t>ad.</t>
  </si>
  <si>
    <t>ae.</t>
  </si>
  <si>
    <t>af.</t>
  </si>
  <si>
    <t>ag.</t>
  </si>
  <si>
    <t>ah.</t>
  </si>
  <si>
    <t>ai.</t>
  </si>
  <si>
    <t>aj.</t>
  </si>
  <si>
    <t>ak.</t>
  </si>
  <si>
    <t>al.</t>
  </si>
  <si>
    <t>am.</t>
  </si>
  <si>
    <t>INTERVIEWER: IF BY APPOINTMENT ONLY, RECORD 8; IF NOT APPLICABLE, RECORD 97</t>
  </si>
  <si>
    <t>Does this facility provide [SERVICE] within the facility and/or as outreach? INTERVIEWER: RECORD FOR BOTH FACILITY AND OUTREACH.</t>
  </si>
  <si>
    <t>Measles Dose 1 (&lt;1 year)</t>
  </si>
  <si>
    <t>Tetanus Toxoid to pregnant women</t>
  </si>
  <si>
    <t>Diagnosis for non-falciparum malaria</t>
  </si>
  <si>
    <t>Prevention of HIV/AIDS Mother-To-Child Transmission (PMTCT)</t>
  </si>
  <si>
    <t>Sexually Transmitted Infections services</t>
  </si>
  <si>
    <t>Curative and preventive care</t>
  </si>
  <si>
    <t>HIV/AIDS services</t>
  </si>
  <si>
    <t>\</t>
  </si>
  <si>
    <t>Curative care for children &lt;5 years</t>
  </si>
  <si>
    <t>Curative care for children &gt;5 years and adults</t>
  </si>
  <si>
    <r>
      <t xml:space="preserve">INTERVIEWER: FOR EACH SERVICE, RECORD THE MONTHLY TOTAL NUMBER OF INPATIENTS (IN) AND OUTPATIENTS (OUT) LISTED IN THE REGISTER, </t>
    </r>
    <r>
      <rPr>
        <u/>
        <sz val="8"/>
        <rFont val="Arial Narrow"/>
        <family val="2"/>
      </rPr>
      <t>REGARDING THE LAST 6 MONTHS PRIOR TO THE MONTH OF THE SURVEY</t>
    </r>
    <r>
      <rPr>
        <sz val="8"/>
        <rFont val="Arial Narrow"/>
        <family val="2"/>
      </rPr>
      <t xml:space="preserve"> (E.G. IF TODAY IS SEPTEMBER 13, RECORD PATIENTS FOR THE PERIOD OF MARCH, 1 TO AUGUST, 31 IN ORDER TO HAVE 6 FULL MONTHS) .</t>
    </r>
  </si>
  <si>
    <t>RESPONDENT: HEALTH FACILITY MANAGER/LEADER ONLY</t>
  </si>
  <si>
    <t>SCENARIOS</t>
  </si>
  <si>
    <t xml:space="preserve">Scenario 1: The performance of your staff is improving. </t>
  </si>
  <si>
    <t>Scenario 2: Members of your staff have been unable to solve a problem over the past month, though they have been trying to address it.</t>
  </si>
  <si>
    <t>You give them direction and instructions on how to solve the problem.</t>
  </si>
  <si>
    <t>Scenario 3: You are considering a major change in how things are done in the facility.</t>
  </si>
  <si>
    <t>Scenario 4: The performance of your staff has been falling in recent months.</t>
  </si>
  <si>
    <t>You redefine goals clearly and supervise whether these are being met closely.</t>
  </si>
  <si>
    <t>You allow your staff freedom to set their own goals and do not push them.</t>
  </si>
  <si>
    <t>Scenario 5: Your staff are no longer working together as an effective team.</t>
  </si>
  <si>
    <t>INTERVIEWER: THERE IS NO RESPONDENT FOR THIS SECTION OF THE QUESTIONNAIRE. AFTER SEEKING PERMISSION, YOU SHOULD WALK AROUND THE FACILITY AND OBSERVE THE ITEMS OUTLINED IN THIS SECTION.</t>
  </si>
  <si>
    <t>INTERVIEWER: RECORD HOW MANY OBSERVATION BEDS ARE PRESENT. IF ZERO, RECORD "0".</t>
  </si>
  <si>
    <t>Is there a reception/registration room in this facility? INTERVIEWER: CONFIRM WITH DIRECT OBSERVATION.</t>
  </si>
  <si>
    <t>Is there a waiting room in this facility? INTERVIEWER: CONFIRM WITH DIRECT OBSERVATION.</t>
  </si>
  <si>
    <t>Are there observation beds in this facility? INTERVIEWER: CONFIRM WITH DIRECT OBSERVATION.</t>
  </si>
  <si>
    <t xml:space="preserve">Number of beds for Men. INTERVIEWER: CONFIRM WITH DIRECT OBSERVATION. </t>
  </si>
  <si>
    <t xml:space="preserve">Number of beds for Women. INTERVIEWER: CONFIRM WITH DIRECT OBSERVATION. </t>
  </si>
  <si>
    <t>Is there any posting in the facility that shows the user fees for outpatient visits? INTERVIEWER: IF YES, LOOK FOR POSTING IN FACILITY.</t>
  </si>
  <si>
    <t>Is there any posting in the facility that shows laboratory fees for outpatients? INTERVIEWER: IF YES, LOOK FOR POSTING IN FACILITY.</t>
  </si>
  <si>
    <t>Is there any posting in the facility that shows supplies fees for outpatients? INTERVIEWER: IF YES, LOOK FOR POSTING IN FACILITY.</t>
  </si>
  <si>
    <t>INTERVIEWER: ASK THE FACILITY HEAD OR BEST INFORMED STAFF MEMBER TO SEE THE CLINICAL CARE PROTOCOLS. FOR EACH OF THE FOLLOWING, RECORD IF YOU HAVE SEEN OR NOT SEEN THE PROTOCOL / GUIDELINES / MATERIALS.</t>
  </si>
  <si>
    <t>Are there separate wards for men and women in this facility? INTERVIEWER: CONFIRM WITH DIRECT OBSERVATION.</t>
  </si>
  <si>
    <t>Is a functional toilet facility available? INTERVIEWER: CONFIRM WITH DIRECT OBSERVATION.</t>
  </si>
  <si>
    <t>Are there separate toilet facilities for men and women? INTERVIEWER: CONFIRM WITH DIRECT OBSERVATION.</t>
  </si>
  <si>
    <t>Does the facility have accommodations for health workers who are on-call during non-routine hours, e.g. night shift? INTERVIEWER: CONFIRM WITH DIRECT OBSERVATION.</t>
  </si>
  <si>
    <t>Is there any posting in the facility that shows X-ray fees for outpatients? INTERVIEWER: IF YES, LOOK FOR POSTING IN FACILITY.</t>
  </si>
  <si>
    <t>YES, NOT SEEN……...…2</t>
  </si>
  <si>
    <t>NO…………………………..3</t>
  </si>
  <si>
    <r>
      <t xml:space="preserve">INTERVIEWER: FOR EACH DOCUMENT, ASK TO SEE THE DOCUMENTS POSTED AND </t>
    </r>
    <r>
      <rPr>
        <u/>
        <sz val="8"/>
        <rFont val="Arial Narrow"/>
        <family val="2"/>
      </rPr>
      <t>RECORD ACCORDING TO THE FOLLOWING CODES</t>
    </r>
    <r>
      <rPr>
        <sz val="8"/>
        <rFont val="Arial Narrow"/>
        <family val="2"/>
      </rPr>
      <t>:</t>
    </r>
  </si>
  <si>
    <t>Inpatient capacity (Number of beds)</t>
  </si>
  <si>
    <t>Service days/hours</t>
  </si>
  <si>
    <t>Staff rotation</t>
  </si>
  <si>
    <t>Management contact</t>
  </si>
  <si>
    <t>Complaints and suggestions handling policy</t>
  </si>
  <si>
    <t>Patient education materials (Information and Education Campaign materials)</t>
  </si>
  <si>
    <t>Integrated Management of Childhood Illness (IMCI) chart booklet or wall chart</t>
  </si>
  <si>
    <t>HIV treatment (Antiretroviral therapy, ART) guidelines</t>
  </si>
  <si>
    <t>Antenatal Care National Standards</t>
  </si>
  <si>
    <t>Newborn Care National Standards</t>
  </si>
  <si>
    <t>Post-Partum Care National Standards</t>
  </si>
  <si>
    <t>HIV treatment (Antiretroviral therapy, ART) for children/infants guidelines</t>
  </si>
  <si>
    <t>Detecting and reporting adverse drug or vaccine reaction</t>
  </si>
  <si>
    <t>National protocol for reducing unsafe abortion morbidity/mortality</t>
  </si>
  <si>
    <r>
      <t xml:space="preserve">Oral Rehydration Therapy (ORT) corner with equipment </t>
    </r>
    <r>
      <rPr>
        <i/>
        <sz val="8"/>
        <rFont val="Arial Narrow"/>
        <family val="2"/>
      </rPr>
      <t>(I liter container, cups and spoons and rehydration guidelines)</t>
    </r>
  </si>
  <si>
    <t>Other, specify: ___________________</t>
  </si>
  <si>
    <t xml:space="preserve">p. </t>
  </si>
  <si>
    <t>an.</t>
  </si>
  <si>
    <t>ao.</t>
  </si>
  <si>
    <t>ap.</t>
  </si>
  <si>
    <t>aq.</t>
  </si>
  <si>
    <t>ar.</t>
  </si>
  <si>
    <t>as.</t>
  </si>
  <si>
    <t>Ambubag</t>
  </si>
  <si>
    <t>Main vaccine thermometer</t>
  </si>
  <si>
    <t xml:space="preserve">Cold box / Vaccine carrier </t>
  </si>
  <si>
    <t>Ice packs</t>
  </si>
  <si>
    <t>Refrigerator</t>
  </si>
  <si>
    <t>Where is the antenatal care equipment located?                (ANTENATAL CARE EQUIPMENT: FETOSCOPE, BLOOD PRESSURE INSTRUMENT, TAPE MEASURE, ADULT WEIGHING SCALE)</t>
  </si>
  <si>
    <t>Where is the vaccination equipment located? (VACCINATION EQUIPMENT: VACCINE FRIDGE PARRAFIN OR ELECTRIC,  COLD BOX, VACCINE CARRIERS)</t>
  </si>
  <si>
    <t>Delivery table/bed</t>
  </si>
  <si>
    <t>Health facility manager/ in charge</t>
  </si>
  <si>
    <t>INTERVIEWER: IS THIS A SEPARATE ROOM FROM THE REST OF THE FACILITY?</t>
  </si>
  <si>
    <t>Does this pharmacy serve only to store and dispense drugs, or does it also serve for other purposes?</t>
  </si>
  <si>
    <t>INTERVIEWER: DOES THE DRUG AREA LOOK CLEAN, PARTIALLY DIRTY, OR DIRTY?</t>
  </si>
  <si>
    <t>INTERVIEWER: DO THE CEILING, WALLS, FLOORS AND WINDOWS LOOK DRY AND FREE FROM TRACES OF WATER INFILTRATION?</t>
  </si>
  <si>
    <t>INTERVIEWER: ARE THE WINDOWS COVERED TO KEEP THE SUNLIGHT OUT?</t>
  </si>
  <si>
    <t>INTERVIEWER: ARE THE DRUGS KEPT ON AN ELEVATED PLATFORM?</t>
  </si>
  <si>
    <t>Does the pharmacy maintain stock cards or stock register? INTERVIEWER: IF YES, ASK TO SEE CARDS/REGISTER.</t>
  </si>
  <si>
    <t>1 kit</t>
  </si>
  <si>
    <t>►NEXT DRUG</t>
  </si>
  <si>
    <t>Artemisinin-Based Combination Therapy ACT (fansidar + artesunate) / Coartem</t>
  </si>
  <si>
    <t>Isoniazid (INH)</t>
  </si>
  <si>
    <t>OTHER, SPECIFY: __________________________</t>
  </si>
  <si>
    <t>What do you do when this facility runs out of key drugs like Coartem, Amoxycillin etc.?</t>
  </si>
  <si>
    <t>INTERVIEWER: DO NOT READ OPTIONS ALOUD. FOR EACH OPTION, RECORD "1" IF YES, "2" IF NO.</t>
  </si>
  <si>
    <r>
      <t xml:space="preserve">INTERVIEWER: RECORD QUANTITY OF EACH EQUIPMENT </t>
    </r>
    <r>
      <rPr>
        <u/>
        <sz val="8"/>
        <rFont val="Arial Narrow"/>
        <family val="2"/>
      </rPr>
      <t>FUNCTIONING</t>
    </r>
    <r>
      <rPr>
        <sz val="8"/>
        <rFont val="Arial Narrow"/>
        <family val="2"/>
      </rPr>
      <t xml:space="preserve">. RECORD ONE RESPONSE FOR EACH EQUIPMENT. RECORD 98 IF NOT FUNCTIONING OR NOT AVAILABLE. </t>
    </r>
  </si>
  <si>
    <t>Nurse (REN/ZEN)</t>
  </si>
  <si>
    <t>Midwife (REM/ZEM)</t>
  </si>
  <si>
    <t>IF INVESTMENT WAS OVER MORE THAN ONE YEAR, ONLY RECORD THE MOST RECENT YEAR OF INVESTMENT</t>
  </si>
  <si>
    <t>Uncomplicated delivery</t>
  </si>
  <si>
    <t>Complicated delivery</t>
  </si>
  <si>
    <t>SOAKED IN DISINFECTANT SOLUTION AND THEN BRUSH SCRUBBED WITH SOAP+WATER</t>
  </si>
  <si>
    <t>READ ALL OPTIONS ALOUD. FOR EACH OPTION, RECORD "1" IF YES/priority, "2" IF NO/NOT A PRIORITY.</t>
  </si>
  <si>
    <t>In this part of the questionnaire, I would like to know what you would do in certain situations regarding the facility. I will read you a series of scenarios. For each scenario, I will read 4 possible responses that you might have. Please select the response that most closely matches what you would do in this specific situation. You can only select one response for each scenario. There are no correct or incorrect answers - we just want to know how you would approach each situation.</t>
  </si>
  <si>
    <t xml:space="preserve"> INTERVIEWER: EACH RESPONSE IS CODED BETWEEN 1 AND 4. RECORD APPROPRIATE CODE ACCORDING TO RESPONDENT'S RESPONSE.</t>
  </si>
  <si>
    <t xml:space="preserve">I am now going to read you a series of statements about decision-making and authority in this facility. Please telll me whether you feel these are true most of the time, more than half of the time, less than half of the time, rarely or never. </t>
  </si>
  <si>
    <t xml:space="preserve">PLEASE SHOW AND ASK TO PICK OUT THE COLORED AND NUMBERED CARDS           </t>
  </si>
  <si>
    <t xml:space="preserve">RESPONSE CODE    </t>
  </si>
  <si>
    <t>MOST OF THE TIME</t>
  </si>
  <si>
    <t>MORE THAN HALF OF THE TIME</t>
  </si>
  <si>
    <t>RECORD RESPONSE CODE</t>
  </si>
  <si>
    <t>LESS THAN HALF OF THE TIME</t>
  </si>
  <si>
    <t>ONLY RARELY</t>
  </si>
  <si>
    <t>LEDGER SYSTEM</t>
  </si>
  <si>
    <t>RESPONDENT: HEAD OF HUMAN RESOURCES, HEAD OF THE FACILITY OR BEST INFORMED STAFF MEMBER</t>
  </si>
  <si>
    <t>Staff Roster</t>
    <phoneticPr fontId="16" type="noConversion"/>
  </si>
  <si>
    <t>VCT</t>
  </si>
  <si>
    <t>POSTNATAL CARE</t>
  </si>
  <si>
    <t>DON'T KNOW</t>
  </si>
  <si>
    <t>ZAMBIA</t>
  </si>
  <si>
    <r>
      <t xml:space="preserve">INTERVIEWER, READ: Hello, my name is ____ and I work with the University of Zambia. The Ministry of Health has asked us to conduct a survey of health facilities in </t>
    </r>
    <r>
      <rPr>
        <sz val="8"/>
        <color rgb="FFFF0000"/>
        <rFont val="Arial Narrow"/>
        <family val="2"/>
      </rPr>
      <t>[Country]</t>
    </r>
    <r>
      <rPr>
        <sz val="8"/>
        <rFont val="Arial Narrow"/>
        <family val="2"/>
      </rPr>
      <t>. Today we are interviewing health facility staff, health facility heads, and patients. We are trying to find out the general level of service delivery and quality in the health facilities of Zambia. If you agree to participate, your confidentiality will be respected. You have the right to refuse to participate at the beginning of the interview or at any time during the interview. However, the information you can give us is important for the Ministry to improve health services in</t>
    </r>
    <r>
      <rPr>
        <sz val="8"/>
        <color rgb="FFFF0000"/>
        <rFont val="Arial Narrow"/>
        <family val="2"/>
      </rPr>
      <t xml:space="preserve"> Zambia</t>
    </r>
    <r>
      <rPr>
        <sz val="8"/>
        <rFont val="Arial Narrow"/>
        <family val="2"/>
      </rPr>
      <t>. Are you willing to participate in an interview today?</t>
    </r>
  </si>
  <si>
    <t>ENGLISH</t>
  </si>
  <si>
    <r>
      <t>In the last 12 months</t>
    </r>
    <r>
      <rPr>
        <sz val="8"/>
        <rFont val="Arial Narrow"/>
        <family val="2"/>
      </rPr>
      <t xml:space="preserve">, how many times was the performance of </t>
    </r>
    <r>
      <rPr>
        <u/>
        <sz val="8"/>
        <rFont val="Arial Narrow"/>
        <family val="2"/>
      </rPr>
      <t>staff</t>
    </r>
    <r>
      <rPr>
        <sz val="8"/>
        <rFont val="Arial Narrow"/>
        <family val="2"/>
      </rPr>
      <t xml:space="preserve"> assessed </t>
    </r>
    <r>
      <rPr>
        <u/>
        <sz val="8"/>
        <rFont val="Arial Narrow"/>
        <family val="2"/>
      </rPr>
      <t>externally</t>
    </r>
    <r>
      <rPr>
        <sz val="8"/>
        <rFont val="Arial Narrow"/>
        <family val="2"/>
      </rPr>
      <t>, that is, by persons from outside the facility, e.g. the District Health Management Team?</t>
    </r>
  </si>
  <si>
    <r>
      <t>In the last 12 months</t>
    </r>
    <r>
      <rPr>
        <sz val="8"/>
        <rFont val="Arial Narrow"/>
        <family val="2"/>
      </rPr>
      <t>, have any changes occurred as a result of patient opinion?</t>
    </r>
  </si>
  <si>
    <t>Does the health facility catchment area have active Traditional Birth Attendants (TBA)?</t>
  </si>
  <si>
    <t>How many Traditional Birth Attendants are currently active in this catchment area?</t>
  </si>
  <si>
    <t xml:space="preserve">Can you please tell me the amount received from each of the following sources in [LAST CALENDAR YEAR] in currency? </t>
  </si>
  <si>
    <r>
      <t xml:space="preserve">INTERVIEWER: FOR EACH SOURCE, </t>
    </r>
    <r>
      <rPr>
        <u/>
        <sz val="8"/>
        <rFont val="Arial Narrow"/>
        <family val="2"/>
      </rPr>
      <t xml:space="preserve">NOT ONLY </t>
    </r>
    <r>
      <rPr>
        <sz val="8"/>
        <rFont val="Arial Narrow"/>
        <family val="2"/>
      </rPr>
      <t>THE 3 MAIN ONES, RECORD AMOUNT RECEIVED IN CURRENCY.  IF ZERO, RECORD "0000".</t>
    </r>
  </si>
  <si>
    <t xml:space="preserve">Can you please tell me whether the facility paid out any performance bonuses or salary top ups to staff in [LAST CALENDAR YEAR], in addition to salary/regular allowances?  </t>
  </si>
  <si>
    <r>
      <t>In the last 3 months</t>
    </r>
    <r>
      <rPr>
        <sz val="8"/>
        <rFont val="Arial Narrow"/>
        <family val="2"/>
      </rPr>
      <t>, how many visits were made by the District Health Management Team for supervision or technical support?  IF ZERO, RECORD "0".</t>
    </r>
  </si>
  <si>
    <t>Please list position of staff that is involved in providing RBF services</t>
  </si>
  <si>
    <t>Number of staff in this position</t>
  </si>
  <si>
    <t>Was anyone in this position hired specifically to help with increased workload generated by RBF? (Yes=1 No=0)</t>
  </si>
  <si>
    <t xml:space="preserve">over the last quarter, what percentage of work time did staff in this position devote to RBF services? </t>
  </si>
  <si>
    <t>(average if more than one staff in this category)</t>
  </si>
  <si>
    <t>Other 1 (specify)</t>
  </si>
  <si>
    <t>Other 2 (specify)</t>
  </si>
  <si>
    <t xml:space="preserve">General Financial Information For Facility </t>
  </si>
  <si>
    <t>Yes</t>
  </si>
  <si>
    <t>No</t>
  </si>
  <si>
    <t>16.1.0</t>
  </si>
  <si>
    <t>Does this facility have a bank account?</t>
  </si>
  <si>
    <t>16.1.1</t>
  </si>
  <si>
    <t>How far is the bank from the facility (RECORD DISTANCE)</t>
  </si>
  <si>
    <t>KM</t>
  </si>
  <si>
    <t>16.1.2</t>
  </si>
  <si>
    <t>a. User fees</t>
  </si>
  <si>
    <t>b. Drug sales</t>
  </si>
  <si>
    <t xml:space="preserve">RECORD YES OR NO FOR EACH.  </t>
  </si>
  <si>
    <t>c. Religious organization</t>
  </si>
  <si>
    <t>Yes 1</t>
  </si>
  <si>
    <t>d. External (foreign) donors and NGOs</t>
  </si>
  <si>
    <t>No 2</t>
  </si>
  <si>
    <t>e. Private company</t>
  </si>
  <si>
    <t>f. Central Government</t>
  </si>
  <si>
    <t>g. Local Government</t>
  </si>
  <si>
    <t xml:space="preserve">  </t>
  </si>
  <si>
    <t>Community-based health insurance</t>
  </si>
  <si>
    <t xml:space="preserve">Private health insurance </t>
  </si>
  <si>
    <t>Social health insurance</t>
  </si>
  <si>
    <t>Other health Insurance schemes (specify:______)</t>
  </si>
  <si>
    <t>i. Community donations or contributions</t>
  </si>
  <si>
    <t>j. Domestic NGOs</t>
  </si>
  <si>
    <t>k. In-kind payments</t>
  </si>
  <si>
    <t>l. Other (Specify)</t>
  </si>
  <si>
    <t>16.1.3</t>
  </si>
  <si>
    <t>h. Community donations/contributions</t>
  </si>
  <si>
    <t xml:space="preserve">What was the total budget for 2013? </t>
  </si>
  <si>
    <t>CHECK AND VERIFY THAT THIS AMOUNT EQUALS TO SUM OF ALL SOURCES</t>
  </si>
  <si>
    <t>(If facility reports having in-kind payment) Please describe what the in-kind contribution for and an estimated equivalent amount from each of the following source for 2013</t>
  </si>
  <si>
    <t> Description of in-kind payment</t>
  </si>
  <si>
    <t>k. In-kind payments (list top three in-kind payments)</t>
  </si>
  <si>
    <t>16.1.4</t>
  </si>
  <si>
    <t>a. Drugs and consumables</t>
  </si>
  <si>
    <t>  </t>
  </si>
  <si>
    <t>b. Salary</t>
  </si>
  <si>
    <t xml:space="preserve">c. Salary bonuses </t>
  </si>
  <si>
    <t>d. Per diems</t>
  </si>
  <si>
    <t>e. Water, electricity, gas</t>
  </si>
  <si>
    <t xml:space="preserve">f. Electricity </t>
  </si>
  <si>
    <t xml:space="preserve">g. Gas </t>
  </si>
  <si>
    <t xml:space="preserve">h. Firewood for cooking </t>
  </si>
  <si>
    <t>i. Communications</t>
  </si>
  <si>
    <t>j. Petrol</t>
  </si>
  <si>
    <t>k. Other transport costs</t>
  </si>
  <si>
    <t>l. Outreach activities</t>
  </si>
  <si>
    <t>m. Building maintenance</t>
  </si>
  <si>
    <t>n. Equipment maintenance</t>
  </si>
  <si>
    <t>o. Equipment purchase</t>
  </si>
  <si>
    <t>p. Security</t>
  </si>
  <si>
    <t>q. Other (Specify)</t>
  </si>
  <si>
    <t>16.1.5</t>
  </si>
  <si>
    <t>Does this facility have outstanding debts to suppliers, etc? If possible list total amount by type of debt.</t>
  </si>
  <si>
    <t xml:space="preserve"> Yes </t>
  </si>
  <si>
    <t> No</t>
  </si>
  <si>
    <t>If  yes; Total debt:</t>
  </si>
  <si>
    <t>16.1.6</t>
  </si>
  <si>
    <t xml:space="preserve">Which of the following financial monitoring systems are in use. </t>
  </si>
  <si>
    <t>a. Financial records</t>
  </si>
  <si>
    <t>RECORD YES OR NO FOR EACH OPTION</t>
  </si>
  <si>
    <t>b. Accounting procedures</t>
  </si>
  <si>
    <t>YES 1</t>
  </si>
  <si>
    <t>NO 2</t>
  </si>
  <si>
    <t>c. Financial reports</t>
  </si>
  <si>
    <t>d. Periodic auditing visits</t>
  </si>
  <si>
    <t>e. Other (Specify)</t>
  </si>
  <si>
    <t>16.1.8</t>
  </si>
  <si>
    <t>Are all payments officially receipted?</t>
  </si>
  <si>
    <t>16.1.9</t>
  </si>
  <si>
    <t>16.1.10</t>
  </si>
  <si>
    <t>16.1.11</t>
  </si>
  <si>
    <t>b. Salary of additional, temporary staff</t>
  </si>
  <si>
    <t>16.1.12</t>
  </si>
  <si>
    <t>16.1.14</t>
  </si>
  <si>
    <t>16.3.1</t>
  </si>
  <si>
    <t>16.3.3</t>
  </si>
  <si>
    <t>16.3.4</t>
  </si>
  <si>
    <t>16.3.5</t>
  </si>
  <si>
    <t>16.3.6</t>
  </si>
  <si>
    <t>16.3.7</t>
  </si>
  <si>
    <t>16.3.8</t>
  </si>
  <si>
    <t>16.3.9</t>
  </si>
  <si>
    <t xml:space="preserve">THE FOLLOWING QUESTIONS ASK ABOUT FUNDING AND EXPENDITURE ON VERTICAL HEALTH PROGRAMS </t>
  </si>
  <si>
    <t>Vaccination program</t>
  </si>
  <si>
    <t>MCH program</t>
  </si>
  <si>
    <t>HIV/AIDS program</t>
  </si>
  <si>
    <t>TB program</t>
  </si>
  <si>
    <t>Malaria program</t>
  </si>
  <si>
    <t>Central government</t>
  </si>
  <si>
    <t>In addition, what is the cash equivalent of in-kind support from different sources of funding for each program in 2013 (in US$)?</t>
  </si>
  <si>
    <t>In 2013, how much did this health facility spend on the following items using the cash funds received from vertical projects and other donor-funded health initiatives?</t>
  </si>
  <si>
    <t>Uses of Funds</t>
  </si>
  <si>
    <t>Personal emoluments (salaries, wages, allowances, staff gratuity)</t>
  </si>
  <si>
    <t>Drugs and medical supplies</t>
  </si>
  <si>
    <t>Non-medical supplies</t>
  </si>
  <si>
    <t>Workshops, conferences, review meetings, and staff training</t>
  </si>
  <si>
    <t>Repairs and maintenance</t>
  </si>
  <si>
    <t>Food and catering</t>
  </si>
  <si>
    <t>Utilities (electricity, communications, water, others)</t>
  </si>
  <si>
    <t>Fuel and transport</t>
  </si>
  <si>
    <t>Payments for technical assistance, consultancies</t>
  </si>
  <si>
    <t>General charges</t>
  </si>
  <si>
    <t>Payments of debt</t>
  </si>
  <si>
    <t>Capital purchases</t>
  </si>
  <si>
    <t>The District Health Management Team supports my decisions and actions for doing a better job in my facility.</t>
  </si>
  <si>
    <t>The District Health Management Team provides adequate feedback to me about my job and the performance of my facility.</t>
  </si>
  <si>
    <r>
      <t xml:space="preserve">Is there any Community Health Worker who has stopped working in the </t>
    </r>
    <r>
      <rPr>
        <u/>
        <sz val="8"/>
        <rFont val="Arial Narrow"/>
        <family val="2"/>
      </rPr>
      <t>last 12 months</t>
    </r>
    <r>
      <rPr>
        <sz val="8"/>
        <rFont val="Arial Narrow"/>
        <family val="2"/>
      </rPr>
      <t>?</t>
    </r>
  </si>
  <si>
    <r>
      <t xml:space="preserve">How many Community Health Workers have stopped working in the </t>
    </r>
    <r>
      <rPr>
        <u/>
        <sz val="8"/>
        <rFont val="Arial Narrow"/>
        <family val="2"/>
      </rPr>
      <t>last 12 months</t>
    </r>
    <r>
      <rPr>
        <sz val="8"/>
        <rFont val="Arial Narrow"/>
        <family val="2"/>
      </rPr>
      <t>?</t>
    </r>
  </si>
  <si>
    <r>
      <t xml:space="preserve">Is there any Traditional Birth Attendant who has stopped working in the </t>
    </r>
    <r>
      <rPr>
        <u/>
        <sz val="8"/>
        <rFont val="Arial Narrow"/>
        <family val="2"/>
      </rPr>
      <t>last 12 months</t>
    </r>
    <r>
      <rPr>
        <sz val="8"/>
        <rFont val="Arial Narrow"/>
        <family val="2"/>
      </rPr>
      <t>?</t>
    </r>
  </si>
  <si>
    <r>
      <t xml:space="preserve">How many Traditional Birth Attendants have stopped working in the </t>
    </r>
    <r>
      <rPr>
        <u/>
        <sz val="8"/>
        <rFont val="Arial Narrow"/>
        <family val="2"/>
      </rPr>
      <t>last 12 months</t>
    </r>
    <r>
      <rPr>
        <sz val="8"/>
        <rFont val="Arial Narrow"/>
        <family val="2"/>
      </rPr>
      <t>?</t>
    </r>
  </si>
  <si>
    <t xml:space="preserve">During the last six months, did any worker in your facility engage in higher level tasks than their routinly designated tasks? </t>
  </si>
  <si>
    <t xml:space="preserve">During the last six months, which higher level tasks did [NAME] engage in? </t>
  </si>
  <si>
    <t xml:space="preserve">How long has this practice of staff engaging in higher level tasks been prevelant in your facility? </t>
  </si>
  <si>
    <t xml:space="preserve">Were these workers paid additionallly for performing higher level acvities other than their routine activites?  </t>
  </si>
  <si>
    <t>MONTHS</t>
  </si>
  <si>
    <t>Have you heard of the Zambia Results Based Financing Project?</t>
  </si>
  <si>
    <t>Does your facility implement the Zambia Results Based Financing Project?</t>
  </si>
  <si>
    <t>Can you please tell me the RBF indicators, i.e. indicators those are paid by the RBF project?</t>
  </si>
  <si>
    <t xml:space="preserve">DO NOT READ OPTIONS ALOUD. FOR EACH OPTION, NOTE WHETHER THE HEALTH WORKER MENTIONED THIS ACTION OR NOT. </t>
  </si>
  <si>
    <t>MENTIONED………..1</t>
  </si>
  <si>
    <t>NOT MENTIONED……2</t>
  </si>
  <si>
    <t>Daily</t>
  </si>
  <si>
    <t>Weekly</t>
  </si>
  <si>
    <t>Monthly</t>
  </si>
  <si>
    <t>Quarterly</t>
  </si>
  <si>
    <t>Semi-annually</t>
  </si>
  <si>
    <t>Annually</t>
  </si>
  <si>
    <t>Other, specify: ____________</t>
  </si>
  <si>
    <t xml:space="preserve">What is the minimum recommended reinvestment (%) of the total quarterly RBF incentive at the health facility level? </t>
  </si>
  <si>
    <t>What is the purpose of the business plan?</t>
  </si>
  <si>
    <t>Effects of RBF</t>
  </si>
  <si>
    <t xml:space="preserve">In this part of the questionnaire, I would like to ask you some changes you might have noticed after the RBF project was implemented in your health facility. I will read you a series of statements related to the changes. Please indicate for each statement, whether you have noticed an increase, decrease or no change. </t>
  </si>
  <si>
    <t>INCREASED</t>
  </si>
  <si>
    <t>DECREASED</t>
  </si>
  <si>
    <t>NO CHANGE</t>
  </si>
  <si>
    <t>After RBF was introduced, the work load has…</t>
  </si>
  <si>
    <t>After RBF was introduced, the patient load has…</t>
  </si>
  <si>
    <t>After RBF was introduced, the quality of health care your facility provides has…</t>
  </si>
  <si>
    <t>After RBF was introduced, the patient satisfaction at your facility has…</t>
  </si>
  <si>
    <t>After RBF was introduced, the number of meetings at your facility has…</t>
  </si>
  <si>
    <t>After RBF was introduced, the number of outreach sessions for your facility has…</t>
  </si>
  <si>
    <t>After RBF was introduced, the frequency of supervision from the district for your facility has…</t>
  </si>
  <si>
    <t>RBF innovations</t>
  </si>
  <si>
    <t xml:space="preserve">In this part of the questionnaire, I would like to ask you some innovative ways you might have adopted to improve the services that are provided in your health facility after the RBF project was implemented. </t>
  </si>
  <si>
    <t>What are the innovations that your facility has implemented under RBF?</t>
  </si>
  <si>
    <t>hiring of clinical staff (e.g. nurse, midwife)</t>
  </si>
  <si>
    <t>hiring of administrative staff (e.g. data clerk, accountant)</t>
  </si>
  <si>
    <t>hiring of support staff (e.g. cleaner, security guard)</t>
  </si>
  <si>
    <t>building new infrastructure (e.g. maternity waiting shelter)</t>
  </si>
  <si>
    <t>purchasing medical equipment</t>
  </si>
  <si>
    <t>purchasing medical supplies (e.g. cotton, dressing)</t>
  </si>
  <si>
    <t>purchasing office supplies (e.g. paper, notebooks)</t>
  </si>
  <si>
    <t>increasing facility working hours</t>
  </si>
  <si>
    <t>providing monetary incentives to patients</t>
  </si>
  <si>
    <t>providing non-monetary incentives to patients (e.g. clothes)</t>
  </si>
  <si>
    <t>providing non-monetary incentives to community health volunteers</t>
  </si>
  <si>
    <t>providing monetary incentives to community health workers/volunteers</t>
  </si>
  <si>
    <t>purchasing motor bikes</t>
  </si>
  <si>
    <t>repair of motor bikes</t>
  </si>
  <si>
    <t>purchasing bicycles for community volunteers</t>
  </si>
  <si>
    <t>purchasing lighting system (e.g. Solar panels, batteries)</t>
  </si>
  <si>
    <t>CURATIVE CONSULTATION</t>
  </si>
  <si>
    <t xml:space="preserve">INSTITUTIONAL DELIVERIES BY SKILLED BIRTH ATTENDANT </t>
  </si>
  <si>
    <t>ANTENATAL VISITS</t>
  </si>
  <si>
    <t>POSTNATAL VISIT</t>
  </si>
  <si>
    <t>FULL IMMUNIZATION OF CHILDREN UNDER 1</t>
  </si>
  <si>
    <t xml:space="preserve">FAMILY PLANNING - MODERN METHODS </t>
  </si>
  <si>
    <t>PREGNANT WOMEN COUNSELLED AND TESTED FOR HIV</t>
  </si>
  <si>
    <t>PREGNANT WOMEN ADMINISTERED WITH NIVERAPINE AND AZT (ART)</t>
  </si>
  <si>
    <t>CALCULATIONS OF QUARTERLY TARGET</t>
  </si>
  <si>
    <t>PROBLEM ANALYSIS</t>
  </si>
  <si>
    <t>STRATEGIES PROPOSED TO SOLVE THE PROBLEMS</t>
  </si>
  <si>
    <t>HUMAN RESOURCES REQUIREMENTS AND STAFF MOTIVATION</t>
  </si>
  <si>
    <t>INFRASTRUCTURE AND EQUIPMENT REQUIREMENTS</t>
  </si>
  <si>
    <t>FINANCIAL PLANNING</t>
  </si>
  <si>
    <t>After RBF was introduced, the quality of data recording and reporting at this facility has…</t>
  </si>
  <si>
    <t>After RBF was introduced, the availability of drugs at this facility has…</t>
  </si>
  <si>
    <t>After RBF was introduced, the availability of functional equipment at this facility has…</t>
  </si>
  <si>
    <t>After RBF was introduced, the availability of medical supplies at this facility has…</t>
  </si>
  <si>
    <t>Other, specify:</t>
  </si>
  <si>
    <r>
      <t>Were there any electric power outages in the last 7 days?</t>
    </r>
    <r>
      <rPr>
        <sz val="8"/>
        <color rgb="FFFF0000"/>
        <rFont val="Arial Narrow"/>
        <family val="2"/>
      </rPr>
      <t xml:space="preserve"> [REGARDLESS OF THE SOURCE OF ELECTRICITY]</t>
    </r>
  </si>
  <si>
    <t xml:space="preserve">INTERVIEWER: RECORD UP TO 5 SERVICES.              IF CHILD POSTNATAL CARE COMBINED WITH PREVENTIVE CARE (E.G. VACCINATIONS), RECORD "03" FOR POSTNATAL CARE TO CHILD. </t>
  </si>
  <si>
    <r>
      <t xml:space="preserve">How many of the [LAB TESTS] tests were conducted in the </t>
    </r>
    <r>
      <rPr>
        <u/>
        <sz val="8"/>
        <rFont val="Arial Narrow"/>
        <family val="2"/>
      </rPr>
      <t>last 3 months</t>
    </r>
    <r>
      <rPr>
        <sz val="8"/>
        <rFont val="Arial Narrow"/>
        <family val="2"/>
      </rPr>
      <t xml:space="preserve">? </t>
    </r>
  </si>
  <si>
    <t>PREGNANT WOMEN RECEIVING MALARIA PROPHYLAXIS (IPT/FANSIDAR)</t>
  </si>
  <si>
    <t>Nurse (RN/ZEN)</t>
  </si>
  <si>
    <t xml:space="preserve">Does the health facility have a specially designated Environmental Health Technician (EHT)?  </t>
  </si>
  <si>
    <t>How many Environmental Health Technicians work from this facility?</t>
  </si>
  <si>
    <r>
      <t>In the last 3 months</t>
    </r>
    <r>
      <rPr>
        <sz val="8"/>
        <rFont val="Arial Narrow"/>
        <family val="2"/>
      </rPr>
      <t>, did the Environmental Health Technician(s) do any of the following activities?</t>
    </r>
  </si>
  <si>
    <r>
      <t>In the last 3 months</t>
    </r>
    <r>
      <rPr>
        <sz val="8"/>
        <rFont val="Arial Narrow"/>
        <family val="2"/>
      </rPr>
      <t>, did the  Environmental Health Technician(s) do any of the following activities?</t>
    </r>
  </si>
  <si>
    <t>Diploma</t>
  </si>
  <si>
    <t>Certificate</t>
  </si>
  <si>
    <t>b. Cold Box/vaccine carriers</t>
  </si>
  <si>
    <t>Is a temperature monitoring chart kept? INTERVIEWER: IF YES, ASK TO SEE IT.</t>
  </si>
  <si>
    <t>How much did your facility receive from RBF program in 2013? (KWACHA)</t>
  </si>
  <si>
    <r>
      <t xml:space="preserve">INTERVIEWER: DO NOT READ OPTIONS ALOUD. FOR EACH OF THE 3 SOURCES OF FUNDING CITED BY THE RESPONDENT </t>
    </r>
    <r>
      <rPr>
        <u/>
        <sz val="8"/>
        <rFont val="Arial Narrow"/>
        <family val="2"/>
      </rPr>
      <t>(AND 3 ONLY</t>
    </r>
    <r>
      <rPr>
        <sz val="8"/>
        <rFont val="Arial Narrow"/>
        <family val="2"/>
      </rPr>
      <t xml:space="preserve">), RECORD "1" IN THE CORRESPONDING LINE. FOR ALL SOURCES OF FUNDING NOT CITED BY THE RESPONDENT AS PART OF THE 3 MAIN SOURCES OF FUNDING, RECORD "2". NO CELL SHOULD BE LEFT BLANK. </t>
    </r>
    <r>
      <rPr>
        <sz val="8"/>
        <color rgb="FFFF0000"/>
        <rFont val="Arial Narrow"/>
        <family val="2"/>
      </rPr>
      <t>RBF FUNDING SHOULD COME UNDER DONOR.</t>
    </r>
  </si>
  <si>
    <t>Other 3 (specify)</t>
  </si>
  <si>
    <t>RBF EFFECTS</t>
  </si>
  <si>
    <t xml:space="preserve">In the calendar year 2013, how much did the facility receive from the following sources in cash for vertical health programs in KWACHA? Write zero if none  </t>
  </si>
  <si>
    <t>Vertical Project/Sources</t>
  </si>
  <si>
    <t>16.2.1</t>
  </si>
  <si>
    <t>e. Water</t>
  </si>
  <si>
    <t>Equivalent amount (KWACHA)</t>
  </si>
  <si>
    <t>a. Central Government</t>
  </si>
  <si>
    <t>b. Local Government</t>
  </si>
  <si>
    <t>c. External (foreign) donors and NGOs</t>
  </si>
  <si>
    <t>d. Community donations/contributions</t>
  </si>
  <si>
    <t>e. Domestic NGOs</t>
  </si>
  <si>
    <t>Can you please indicate the total expenses incurred for each of the following categories in 2013 (in KWACHA)? RECORD ZERO IF ZERO</t>
  </si>
  <si>
    <t>a. Religious organization</t>
  </si>
  <si>
    <t>b. External (foreign) donors and NGOs</t>
  </si>
  <si>
    <t>c. Private company</t>
  </si>
  <si>
    <t>d. Central Government</t>
  </si>
  <si>
    <t>e. Local Government</t>
  </si>
  <si>
    <t>f. Community donations/contributions</t>
  </si>
  <si>
    <t>g. Community-based health insurance</t>
  </si>
  <si>
    <t xml:space="preserve">h. Private health insurance </t>
  </si>
  <si>
    <t>i. Other health Insurance schemes (specify:______)</t>
  </si>
  <si>
    <t>Are receipt books available?</t>
  </si>
  <si>
    <t>16.1.7</t>
  </si>
  <si>
    <t>16.1.13</t>
  </si>
  <si>
    <t>16.2.2</t>
  </si>
  <si>
    <t>16.2.3</t>
  </si>
  <si>
    <t>16.2.4</t>
  </si>
  <si>
    <t>16.2.5</t>
  </si>
  <si>
    <t>16.2.6</t>
  </si>
  <si>
    <t>16.2.7</t>
  </si>
  <si>
    <t>16.2.8</t>
  </si>
  <si>
    <t>16.2.9</t>
  </si>
  <si>
    <t>16.2.10</t>
  </si>
  <si>
    <t>16.2.11</t>
  </si>
  <si>
    <t>16.2.12</t>
  </si>
  <si>
    <t>16.2.13</t>
  </si>
  <si>
    <t>16.3.2</t>
  </si>
  <si>
    <t>16.3.10</t>
  </si>
  <si>
    <t>16.3.11</t>
  </si>
  <si>
    <t>16.3.12</t>
  </si>
  <si>
    <t>16.3.13</t>
  </si>
  <si>
    <t>16.4.1</t>
  </si>
  <si>
    <t>16.4.2</t>
  </si>
  <si>
    <t>16.4.3</t>
  </si>
  <si>
    <t>16.4.4</t>
  </si>
  <si>
    <t>16.4.5</t>
  </si>
  <si>
    <t>16.4.6</t>
  </si>
  <si>
    <t>16.4.7</t>
  </si>
  <si>
    <t>16.4.8</t>
  </si>
  <si>
    <t>16.4.9</t>
  </si>
  <si>
    <t>16.4.10</t>
  </si>
  <si>
    <t>16.4.11</t>
  </si>
  <si>
    <t>16.4.12</t>
  </si>
  <si>
    <t>Global Funds</t>
  </si>
  <si>
    <t>GAVI-</t>
  </si>
  <si>
    <t>GTZ-DGIS funds</t>
  </si>
  <si>
    <t>UNICEF</t>
  </si>
  <si>
    <t>WHO</t>
  </si>
  <si>
    <t>UNFPA</t>
  </si>
  <si>
    <t>World Bank</t>
  </si>
  <si>
    <t>USAID</t>
  </si>
  <si>
    <t>Others</t>
  </si>
  <si>
    <t>Total</t>
  </si>
  <si>
    <t>16.2.14</t>
  </si>
  <si>
    <t>16.3.14</t>
  </si>
  <si>
    <r>
      <t xml:space="preserve">Can you please indicate the total expenses incurred (in KWACHA) for each of the following categories in 2013 </t>
    </r>
    <r>
      <rPr>
        <b/>
        <sz val="10"/>
        <rFont val="Arial"/>
        <family val="2"/>
      </rPr>
      <t>that were funded by RBF payment? RECORD ZERO IF ZERO</t>
    </r>
  </si>
  <si>
    <r>
      <t xml:space="preserve">What percentage of total payment to staff from all sources (salary, bonus, allowances, revenue from user fee, etc.) comes from RBF? </t>
    </r>
    <r>
      <rPr>
        <b/>
        <sz val="10"/>
        <rFont val="Arial"/>
        <family val="2"/>
      </rPr>
      <t>(report in %)</t>
    </r>
  </si>
  <si>
    <r>
      <t xml:space="preserve">List </t>
    </r>
    <r>
      <rPr>
        <b/>
        <sz val="10"/>
        <rFont val="Arial"/>
        <family val="2"/>
      </rPr>
      <t xml:space="preserve">ALL </t>
    </r>
    <r>
      <rPr>
        <sz val="10"/>
        <rFont val="Arial"/>
        <family val="2"/>
      </rPr>
      <t>sources of funding or income for this facility?</t>
    </r>
  </si>
  <si>
    <r>
      <t xml:space="preserve">Can you please indicate the amount </t>
    </r>
    <r>
      <rPr>
        <b/>
        <sz val="10"/>
        <rFont val="Arial"/>
        <family val="2"/>
      </rPr>
      <t>received</t>
    </r>
    <r>
      <rPr>
        <sz val="10"/>
        <rFont val="Arial"/>
        <family val="2"/>
      </rPr>
      <t xml:space="preserve"> from each of the following income sources in 2013?</t>
    </r>
  </si>
  <si>
    <r>
      <t xml:space="preserve">Regardless of the actual amount received, how much was </t>
    </r>
    <r>
      <rPr>
        <b/>
        <sz val="10"/>
        <rFont val="Arial"/>
        <family val="2"/>
      </rPr>
      <t>allocated</t>
    </r>
    <r>
      <rPr>
        <sz val="10"/>
        <rFont val="Arial"/>
        <family val="2"/>
      </rPr>
      <t xml:space="preserve"> to your facility at the beginning of 2013 from the following sources (in KWACHA)? RECORD ZERO IF ZERO</t>
    </r>
  </si>
  <si>
    <r>
      <t>CH</t>
    </r>
    <r>
      <rPr>
        <sz val="10"/>
        <color rgb="FFFF0000"/>
        <rFont val="Arial"/>
        <family val="2"/>
      </rPr>
      <t>A</t>
    </r>
    <r>
      <rPr>
        <sz val="10"/>
        <rFont val="Arial"/>
        <family val="2"/>
      </rPr>
      <t>I funds</t>
    </r>
  </si>
  <si>
    <t>QUESTIONs 16.1.12 – 16.1.14 below apply to RBF facilities only</t>
  </si>
  <si>
    <t>Other, specify:___________________</t>
  </si>
  <si>
    <t>During the last four weeks, what percentage of [NAME]'s time is devoted to vaccinations and other preventive care?</t>
  </si>
  <si>
    <t>During the last four weeks, what percentage of [NAME]'s time is devoted to child curative care?</t>
  </si>
  <si>
    <t>During the last four weeks, what percentage of [NAME]'s time is devoted to adult curative care?</t>
  </si>
  <si>
    <t>During the last four weeks, what percentage of [NAME]'s time is devoted to delivery?</t>
  </si>
  <si>
    <t>During the last four weeks, what percentage of [NAME]'s time is devoted to family planning?</t>
  </si>
  <si>
    <t>During the last four weeks, what percentage of [NAME]'s time is devoted to other clinical services?</t>
  </si>
  <si>
    <t>During the last four weeks, what percentage of [NAME]'s time is devoted to non-clinical services?</t>
  </si>
  <si>
    <t>%</t>
  </si>
  <si>
    <t>(4.05PF)</t>
  </si>
  <si>
    <t>During the last four weeks, what percentage of [NAME]'s time is devoted to antenatal care?</t>
  </si>
  <si>
    <t>During the last four weeks, what percentage of [NAME]'s time is devoted to postnatal care?</t>
  </si>
  <si>
    <t>During the last four weeks, what percentage of [NAME]'s time is devoted to voluntary counselling and testing (VCT)?</t>
  </si>
  <si>
    <t xml:space="preserve">over the last quarter, how much did staff in this position receive as RBF bonus in KWACHA? </t>
  </si>
  <si>
    <t>over the last quarter, what percentage of earning from all sources for this staff (not including RBF sources) is that RBF bonus amount? E.G. IF EARNING FROM OTHER SOURCES INCLUDING SALARY BUT NOT FROM RBF BONUSES IS K3000 FOR THE LAST QUARTER AND RBF BONUS FOR THE SAME QUARTER IS K300; THEN IT WILL BE 10% (RBF BONUS/OTHER SOURCES OF INCOME) ENUMERATOR: BOTH AMOUNTS (RBF BONUS AND OTHER INCOME) SHOULD BE CALCULATED AS QUARTERLY AMOUNTS</t>
  </si>
  <si>
    <r>
      <t xml:space="preserve">over </t>
    </r>
    <r>
      <rPr>
        <b/>
        <sz val="10"/>
        <color theme="1"/>
        <rFont val="Arial Narrow"/>
        <family val="2"/>
      </rPr>
      <t>the same quarter last year</t>
    </r>
    <r>
      <rPr>
        <sz val="10"/>
        <rFont val="Arial Narrow"/>
        <family val="2"/>
      </rPr>
      <t xml:space="preserve">, what percentage of work time did staff in this position devote to RBF services? </t>
    </r>
  </si>
  <si>
    <r>
      <t xml:space="preserve">over </t>
    </r>
    <r>
      <rPr>
        <b/>
        <sz val="10"/>
        <color theme="1"/>
        <rFont val="Arial Narrow"/>
        <family val="2"/>
      </rPr>
      <t>the same quarter last year</t>
    </r>
    <r>
      <rPr>
        <sz val="10"/>
        <rFont val="Arial Narrow"/>
        <family val="2"/>
      </rPr>
      <t xml:space="preserve">, how much did staff in this position receive as RBF bonus in KWACHA? </t>
    </r>
  </si>
  <si>
    <r>
      <t xml:space="preserve">Over </t>
    </r>
    <r>
      <rPr>
        <b/>
        <sz val="10"/>
        <color theme="1"/>
        <rFont val="Arial Narrow"/>
        <family val="2"/>
      </rPr>
      <t>the same quarter last year,</t>
    </r>
    <r>
      <rPr>
        <sz val="10"/>
        <rFont val="Arial Narrow"/>
        <family val="2"/>
      </rPr>
      <t xml:space="preserve"> what percentage of earning from all sources in this facility (not including RBF sources) is that RBF bonus amount? E.G. IF EARNING FROM OTHER SOURCES INCLUDING SALARY BUT NOT FROM RBF BONUSES IS K3000 FOR THE LAST QUARTER AND RBF BONUS FOR THE SAME QUARTER IS K300; THEN IT WILL BE 10% (RBF BONUS/OTHER SOURCES OF INCOME) ENUMERATOR: BOTH AMOUNTS (RBF BONUS AND OTHER INCOME) SHOULD BE CALCULATED AS QUARTERLY AMOUNTS</t>
    </r>
  </si>
  <si>
    <r>
      <t xml:space="preserve">RESPONDENT: </t>
    </r>
    <r>
      <rPr>
        <b/>
        <sz val="10"/>
        <rFont val="Arial Narrow"/>
        <family val="2"/>
      </rPr>
      <t>HEAD OF FACILITY OR BEST INFORMED STAFF MEMBER</t>
    </r>
  </si>
  <si>
    <t>ENUMERATOR: THIS SECTION APPLIES TO ONLY FACILITIES IMPLEMENTING RBF PROJECT.</t>
  </si>
  <si>
    <r>
      <t xml:space="preserve">How often is the </t>
    </r>
    <r>
      <rPr>
        <u/>
        <sz val="8"/>
        <color rgb="FFFF0000"/>
        <rFont val="Arial Narrow"/>
        <family val="2"/>
      </rPr>
      <t>quantity</t>
    </r>
    <r>
      <rPr>
        <sz val="8"/>
        <color rgb="FFFF0000"/>
        <rFont val="Arial Narrow"/>
        <family val="2"/>
      </rPr>
      <t xml:space="preserve"> of RBF results verified by the district?</t>
    </r>
  </si>
  <si>
    <r>
      <t xml:space="preserve">How often is the </t>
    </r>
    <r>
      <rPr>
        <u/>
        <sz val="8"/>
        <color rgb="FFFF0000"/>
        <rFont val="Arial Narrow"/>
        <family val="2"/>
      </rPr>
      <t>quality</t>
    </r>
    <r>
      <rPr>
        <sz val="8"/>
        <color rgb="FFFF0000"/>
        <rFont val="Arial Narrow"/>
        <family val="2"/>
      </rPr>
      <t xml:space="preserve"> of RBF results verified by the district hospital?</t>
    </r>
  </si>
  <si>
    <r>
      <t xml:space="preserve">How often are the </t>
    </r>
    <r>
      <rPr>
        <u/>
        <sz val="8"/>
        <color rgb="FFFF0000"/>
        <rFont val="Arial Narrow"/>
        <family val="2"/>
      </rPr>
      <t>incentives paid off</t>
    </r>
    <r>
      <rPr>
        <sz val="8"/>
        <color rgb="FFFF0000"/>
        <rFont val="Arial Narrow"/>
        <family val="2"/>
      </rPr>
      <t>?</t>
    </r>
  </si>
  <si>
    <t>1.13A</t>
  </si>
  <si>
    <t>What is the name of that health facility?</t>
  </si>
  <si>
    <r>
      <t xml:space="preserve">KILOMETERS                                   </t>
    </r>
    <r>
      <rPr>
        <sz val="8"/>
        <color rgb="FFFF0000"/>
        <rFont val="Arial Narrow"/>
        <family val="2"/>
      </rPr>
      <t xml:space="preserve">    </t>
    </r>
  </si>
  <si>
    <t>TOTAL AMOUNT RECEIVED IN KWACHA (INTERVIEWER: CONFIRM)</t>
  </si>
  <si>
    <t>How much did the facility pay for performance bonuses or salary top ups to staff in [LAST CALENDAR YEAR] in KWACHA?</t>
  </si>
  <si>
    <t>KWACHA</t>
  </si>
  <si>
    <t>CHLORHEXIDINE (GLUCONATE)</t>
  </si>
  <si>
    <t>DAKIN</t>
  </si>
  <si>
    <t>SODIUM HYPOCHLORITE/CHLORINE SOLUTION/JIK SOLUTION</t>
  </si>
  <si>
    <t>METHYLATED SPIRIT</t>
  </si>
  <si>
    <t xml:space="preserve">OTHER: _____________ </t>
  </si>
  <si>
    <t>INTERVIEWER: DO NOT READ OPTIONS ALOUD. RECORD SINGLE RESPONSE. IF SEVERAL DISINFECTANTS USED, RECORD MOST USED ONE.</t>
  </si>
  <si>
    <t>Now I will read you a list of services. For each service, please tell me whether this service is a priority or not a priority for this financial year.</t>
  </si>
  <si>
    <t>Antenatal care</t>
  </si>
  <si>
    <t xml:space="preserve">DO NOT READ OPTIONS ALOUD. FOR EACH OPTION, NOTE WHETHER THE HEALTH WORKER MENTIONED OR NOT. </t>
  </si>
  <si>
    <t>After RBF was introduced, the operating hour at your facility has…</t>
  </si>
  <si>
    <t>►4.16</t>
  </si>
  <si>
    <t>IF ZERO, RECORD "0"</t>
  </si>
  <si>
    <t>► NEXT PROVIDER OR '(5.01)</t>
  </si>
  <si>
    <r>
      <t xml:space="preserve">QUESTIONS 16.1.0-16.1.11 BELOW ASK ABOUT FUNDING AND EXPENDITURE IN THE FACILITIES. PLEASE </t>
    </r>
    <r>
      <rPr>
        <b/>
        <sz val="10"/>
        <rFont val="Arial"/>
        <family val="2"/>
      </rPr>
      <t>DO NOT</t>
    </r>
    <r>
      <rPr>
        <sz val="10"/>
        <rFont val="Arial"/>
        <family val="2"/>
      </rPr>
      <t xml:space="preserve"> INCLUDE VERTICAL HEALTH PROGRAMS IN YOUR ANSWERS</t>
    </r>
  </si>
  <si>
    <t>Other (specify)_______</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</si>
</sst>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_);\(0.00\)"/>
    <numFmt numFmtId="165" formatCode="0."/>
    <numFmt numFmtId="166" formatCode="00"/>
    <numFmt numFmtId="167" formatCode="0_);\(0\)"/>
  </numFmts>
  <fonts count="8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Verdana"/>
      <family val="2"/>
    </font>
    <font>
      <b/>
      <sz val="10"/>
      <name val="Arial Narrow"/>
      <family val="2"/>
    </font>
    <font>
      <sz val="10"/>
      <name val="Arial Narrow"/>
      <family val="2"/>
    </font>
    <font>
      <sz val="8"/>
      <name val="Arial Narrow"/>
      <family val="2"/>
    </font>
    <font>
      <sz val="8"/>
      <name val="Arial"/>
      <family val="2"/>
    </font>
    <font>
      <b/>
      <sz val="9"/>
      <name val="Arial Narrow"/>
      <family val="2"/>
    </font>
    <font>
      <sz val="8"/>
      <name val="Arial"/>
      <family val="2"/>
    </font>
    <font>
      <sz val="10"/>
      <name val="Arial"/>
      <family val="2"/>
    </font>
    <font>
      <b/>
      <sz val="14"/>
      <name val="Arial Narrow"/>
      <family val="2"/>
    </font>
    <font>
      <b/>
      <i/>
      <sz val="14"/>
      <name val="Arial Narrow"/>
      <family val="2"/>
    </font>
    <font>
      <i/>
      <sz val="14"/>
      <name val="Arial Narrow"/>
      <family val="2"/>
    </font>
    <font>
      <b/>
      <i/>
      <sz val="12"/>
      <name val="Arial Narrow"/>
      <family val="2"/>
    </font>
    <font>
      <b/>
      <sz val="12"/>
      <name val="Arial Narrow"/>
      <family val="2"/>
    </font>
    <font>
      <b/>
      <sz val="8"/>
      <name val="Arial Narrow"/>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sz val="10"/>
      <name val="Arial"/>
      <family val="2"/>
    </font>
    <font>
      <sz val="7"/>
      <name val="Arial Narrow"/>
      <family val="2"/>
    </font>
    <font>
      <b/>
      <sz val="16"/>
      <name val="Arial Narrow"/>
      <family val="2"/>
    </font>
    <font>
      <b/>
      <sz val="10"/>
      <color indexed="8"/>
      <name val="Arial Narrow"/>
      <family val="2"/>
    </font>
    <font>
      <sz val="10"/>
      <color indexed="8"/>
      <name val="Arial Narrow"/>
      <family val="2"/>
    </font>
    <font>
      <b/>
      <sz val="11"/>
      <name val="Arial Narrow"/>
      <family val="2"/>
    </font>
    <font>
      <b/>
      <sz val="14"/>
      <color indexed="10"/>
      <name val="Arial Narrow"/>
      <family val="2"/>
    </font>
    <font>
      <sz val="18"/>
      <name val="Arial Narrow"/>
      <family val="2"/>
    </font>
    <font>
      <b/>
      <sz val="14"/>
      <color indexed="9"/>
      <name val="Arial Narrow"/>
      <family val="2"/>
    </font>
    <font>
      <sz val="14"/>
      <name val="Verdana"/>
      <family val="2"/>
    </font>
    <font>
      <b/>
      <sz val="14"/>
      <color indexed="8"/>
      <name val="Arial Narrow"/>
      <family val="2"/>
    </font>
    <font>
      <sz val="11"/>
      <name val="Arial Black"/>
      <family val="2"/>
    </font>
    <font>
      <sz val="14"/>
      <name val="Arial Narrow"/>
      <family val="2"/>
    </font>
    <font>
      <sz val="11"/>
      <name val="Calibri"/>
      <family val="2"/>
      <scheme val="minor"/>
    </font>
    <font>
      <sz val="8"/>
      <name val="Verdana"/>
      <family val="2"/>
    </font>
    <font>
      <sz val="8"/>
      <color indexed="10"/>
      <name val="Arial Narrow"/>
      <family val="2"/>
    </font>
    <font>
      <u/>
      <sz val="8"/>
      <name val="Arial Narrow"/>
      <family val="2"/>
    </font>
    <font>
      <i/>
      <sz val="8"/>
      <name val="Arial Narrow"/>
      <family val="2"/>
    </font>
    <font>
      <sz val="8"/>
      <color rgb="FFFF0000"/>
      <name val="Arial Narrow"/>
      <family val="2"/>
    </font>
    <font>
      <sz val="10"/>
      <name val="Verdana"/>
      <family val="2"/>
    </font>
    <font>
      <b/>
      <sz val="8"/>
      <color theme="0"/>
      <name val="Arial Narrow"/>
      <family val="2"/>
    </font>
    <font>
      <sz val="8"/>
      <color theme="1"/>
      <name val="Arial Narrow"/>
      <family val="2"/>
    </font>
    <font>
      <vertAlign val="superscript"/>
      <sz val="8"/>
      <name val="Arial Narrow"/>
      <family val="2"/>
    </font>
    <font>
      <b/>
      <sz val="8"/>
      <color theme="1"/>
      <name val="Arial Narrow"/>
      <family val="2"/>
    </font>
    <font>
      <sz val="8"/>
      <color theme="1"/>
      <name val="Arial"/>
      <family val="2"/>
    </font>
    <font>
      <b/>
      <i/>
      <sz val="8"/>
      <name val="Arial Narrow"/>
      <family val="2"/>
    </font>
    <font>
      <b/>
      <sz val="8"/>
      <color indexed="8"/>
      <name val="Arial Narrow"/>
      <family val="2"/>
    </font>
    <font>
      <sz val="8"/>
      <color indexed="8"/>
      <name val="Arial Narrow"/>
      <family val="2"/>
    </font>
    <font>
      <sz val="8"/>
      <color theme="1"/>
      <name val="Calibri"/>
      <family val="2"/>
      <scheme val="minor"/>
    </font>
    <font>
      <b/>
      <sz val="8"/>
      <name val="Arial"/>
      <family val="2"/>
    </font>
    <font>
      <u/>
      <sz val="10"/>
      <name val="Arial Narrow"/>
      <family val="2"/>
    </font>
    <font>
      <sz val="10"/>
      <color theme="1"/>
      <name val="Arial Narrow"/>
      <family val="2"/>
    </font>
    <font>
      <sz val="9"/>
      <name val="Arial Narrow"/>
      <family val="2"/>
    </font>
    <font>
      <b/>
      <sz val="8"/>
      <color rgb="FFFF0000"/>
      <name val="Arial Narrow"/>
      <family val="2"/>
    </font>
    <font>
      <b/>
      <sz val="10"/>
      <color rgb="FFC00000"/>
      <name val="Arial Narrow"/>
      <family val="2"/>
    </font>
    <font>
      <b/>
      <sz val="10"/>
      <name val="Arial"/>
      <family val="2"/>
    </font>
    <font>
      <sz val="10"/>
      <color rgb="FFFF0000"/>
      <name val="Arial"/>
      <family val="2"/>
    </font>
    <font>
      <sz val="10"/>
      <color rgb="FFFF0000"/>
      <name val="Arial Narrow"/>
      <family val="2"/>
    </font>
    <font>
      <sz val="12"/>
      <color rgb="FFFF0000"/>
      <name val="Calibri"/>
      <family val="2"/>
      <scheme val="minor"/>
    </font>
    <font>
      <sz val="9"/>
      <color indexed="81"/>
      <name val="Tahoma"/>
      <family val="2"/>
    </font>
    <font>
      <b/>
      <sz val="9"/>
      <color indexed="81"/>
      <name val="Tahoma"/>
      <family val="2"/>
    </font>
    <font>
      <b/>
      <sz val="10"/>
      <color theme="1"/>
      <name val="Arial Narrow"/>
      <family val="2"/>
    </font>
    <font>
      <b/>
      <sz val="10"/>
      <color rgb="FFFF0000"/>
      <name val="Arial Narrow"/>
      <family val="2"/>
    </font>
    <font>
      <b/>
      <sz val="10"/>
      <color theme="0"/>
      <name val="Arial Narrow"/>
      <family val="2"/>
    </font>
    <font>
      <u/>
      <sz val="8"/>
      <color rgb="FFFF0000"/>
      <name val="Arial Narrow"/>
      <family val="2"/>
    </font>
    <font>
      <sz val="8"/>
      <color rgb="FFFF0000"/>
      <name val="Calibri"/>
      <family val="2"/>
      <scheme val="minor"/>
    </font>
  </fonts>
  <fills count="18">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21"/>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s>
  <borders count="1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style="thin">
        <color indexed="64"/>
      </bottom>
      <diagonal/>
    </border>
    <border>
      <left/>
      <right style="thin">
        <color indexed="64"/>
      </right>
      <top style="hair">
        <color indexed="64"/>
      </top>
      <bottom/>
      <diagonal/>
    </border>
    <border>
      <left style="medium">
        <color indexed="64"/>
      </left>
      <right style="medium">
        <color indexed="64"/>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thin">
        <color indexed="64"/>
      </top>
      <bottom style="hair">
        <color indexed="64"/>
      </bottom>
      <diagonal/>
    </border>
    <border>
      <left style="thin">
        <color indexed="64"/>
      </left>
      <right style="medium">
        <color indexed="64"/>
      </right>
      <top/>
      <bottom style="thin">
        <color indexed="64"/>
      </bottom>
      <diagonal/>
    </border>
    <border>
      <left/>
      <right/>
      <top style="thin">
        <color auto="1"/>
      </top>
      <bottom/>
      <diagonal/>
    </border>
    <border>
      <left/>
      <right style="thin">
        <color indexed="64"/>
      </right>
      <top style="thin">
        <color auto="1"/>
      </top>
      <bottom/>
      <diagonal/>
    </border>
    <border>
      <left style="thin">
        <color indexed="64"/>
      </left>
      <right/>
      <top style="thin">
        <color auto="1"/>
      </top>
      <bottom/>
      <diagonal/>
    </border>
    <border>
      <left/>
      <right/>
      <top/>
      <bottom style="thin">
        <color auto="1"/>
      </bottom>
      <diagonal/>
    </border>
    <border>
      <left/>
      <right style="thin">
        <color auto="1"/>
      </right>
      <top/>
      <bottom style="thin">
        <color auto="1"/>
      </bottom>
      <diagonal/>
    </border>
    <border>
      <left/>
      <right style="medium">
        <color indexed="64"/>
      </right>
      <top style="thin">
        <color indexed="64"/>
      </top>
      <bottom/>
      <diagonal/>
    </border>
    <border>
      <left/>
      <right/>
      <top style="thin">
        <color auto="1"/>
      </top>
      <bottom style="thin">
        <color auto="1"/>
      </bottom>
      <diagonal/>
    </border>
    <border>
      <left style="thin">
        <color indexed="64"/>
      </left>
      <right/>
      <top style="thin">
        <color indexed="64"/>
      </top>
      <bottom style="hair">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medium">
        <color rgb="FF000000"/>
      </left>
      <right/>
      <top/>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top style="medium">
        <color rgb="FF000000"/>
      </top>
      <bottom style="medium">
        <color rgb="FF000000"/>
      </bottom>
      <diagonal/>
    </border>
    <border>
      <left/>
      <right/>
      <top style="medium">
        <color rgb="FF000000"/>
      </top>
      <bottom/>
      <diagonal/>
    </border>
    <border>
      <left/>
      <right/>
      <top/>
      <bottom style="medium">
        <color rgb="FF000000"/>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s>
  <cellStyleXfs count="95">
    <xf numFmtId="0" fontId="0" fillId="0" borderId="0"/>
    <xf numFmtId="0" fontId="23" fillId="5" borderId="1" applyNumberFormat="0" applyAlignment="0" applyProtection="0"/>
    <xf numFmtId="0" fontId="24" fillId="6" borderId="2" applyNumberFormat="0" applyAlignment="0" applyProtection="0"/>
    <xf numFmtId="0" fontId="25" fillId="0" borderId="3" applyNumberFormat="0" applyFill="0" applyAlignment="0" applyProtection="0"/>
    <xf numFmtId="0" fontId="26" fillId="3" borderId="0" applyNumberFormat="0" applyBorder="0" applyAlignment="0" applyProtection="0"/>
    <xf numFmtId="0" fontId="27" fillId="4" borderId="1" applyNumberFormat="0" applyAlignment="0" applyProtection="0"/>
    <xf numFmtId="0" fontId="28" fillId="0" borderId="4" applyNumberFormat="0" applyFill="0" applyAlignment="0" applyProtection="0"/>
    <xf numFmtId="0" fontId="29" fillId="0" borderId="5" applyNumberFormat="0" applyFill="0" applyAlignment="0" applyProtection="0"/>
    <xf numFmtId="0" fontId="30" fillId="0" borderId="6" applyNumberFormat="0" applyFill="0" applyAlignment="0" applyProtection="0"/>
    <xf numFmtId="0" fontId="30" fillId="0" borderId="0" applyNumberFormat="0" applyFill="0" applyBorder="0" applyAlignment="0" applyProtection="0"/>
    <xf numFmtId="0" fontId="31" fillId="7" borderId="0" applyNumberFormat="0" applyBorder="0" applyAlignment="0" applyProtection="0"/>
    <xf numFmtId="0" fontId="12" fillId="0" borderId="0"/>
    <xf numFmtId="0" fontId="38" fillId="0" borderId="0"/>
    <xf numFmtId="0" fontId="12" fillId="0" borderId="0"/>
    <xf numFmtId="0" fontId="15" fillId="0" borderId="0"/>
    <xf numFmtId="0" fontId="15" fillId="0" borderId="0"/>
    <xf numFmtId="0" fontId="12" fillId="8" borderId="7" applyNumberFormat="0" applyFont="0" applyAlignment="0" applyProtection="0"/>
    <xf numFmtId="0" fontId="32" fillId="2" borderId="0" applyNumberFormat="0" applyBorder="0" applyAlignment="0" applyProtection="0"/>
    <xf numFmtId="0" fontId="16" fillId="0" borderId="0"/>
    <xf numFmtId="0" fontId="33" fillId="0" borderId="0" applyNumberFormat="0" applyFill="0" applyBorder="0" applyAlignment="0" applyProtection="0"/>
    <xf numFmtId="0" fontId="34" fillId="0" borderId="9" applyNumberFormat="0" applyFill="0" applyAlignment="0" applyProtection="0"/>
    <xf numFmtId="0" fontId="35" fillId="5" borderId="8"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16" fillId="0" borderId="0"/>
    <xf numFmtId="0" fontId="12" fillId="0" borderId="0"/>
    <xf numFmtId="0" fontId="12" fillId="0" borderId="0"/>
    <xf numFmtId="0" fontId="16" fillId="0" borderId="0"/>
    <xf numFmtId="0" fontId="8" fillId="0" borderId="0"/>
    <xf numFmtId="0" fontId="16" fillId="0" borderId="0"/>
    <xf numFmtId="0" fontId="16" fillId="0" borderId="0"/>
    <xf numFmtId="0" fontId="6" fillId="0" borderId="0"/>
    <xf numFmtId="0" fontId="5" fillId="0" borderId="0"/>
    <xf numFmtId="0" fontId="16" fillId="0" borderId="0"/>
    <xf numFmtId="0" fontId="32" fillId="2" borderId="0" applyNumberFormat="0" applyBorder="0" applyAlignment="0" applyProtection="0"/>
    <xf numFmtId="0" fontId="23" fillId="5" borderId="1" applyNumberFormat="0" applyAlignment="0" applyProtection="0"/>
    <xf numFmtId="0" fontId="24" fillId="6" borderId="2" applyNumberFormat="0" applyAlignment="0" applyProtection="0"/>
    <xf numFmtId="0" fontId="36" fillId="0" borderId="0" applyNumberFormat="0" applyFill="0" applyBorder="0" applyAlignment="0" applyProtection="0"/>
    <xf numFmtId="0" fontId="26" fillId="3" borderId="0" applyNumberFormat="0" applyBorder="0" applyAlignment="0" applyProtection="0"/>
    <xf numFmtId="0" fontId="28" fillId="0" borderId="4" applyNumberFormat="0" applyFill="0" applyAlignment="0" applyProtection="0"/>
    <xf numFmtId="0" fontId="29" fillId="0" borderId="5" applyNumberFormat="0" applyFill="0" applyAlignment="0" applyProtection="0"/>
    <xf numFmtId="0" fontId="30" fillId="0" borderId="6" applyNumberFormat="0" applyFill="0" applyAlignment="0" applyProtection="0"/>
    <xf numFmtId="0" fontId="30" fillId="0" borderId="0" applyNumberFormat="0" applyFill="0" applyBorder="0" applyAlignment="0" applyProtection="0"/>
    <xf numFmtId="0" fontId="27" fillId="4" borderId="1" applyNumberFormat="0" applyAlignment="0" applyProtection="0"/>
    <xf numFmtId="0" fontId="25" fillId="0" borderId="3" applyNumberFormat="0" applyFill="0" applyAlignment="0" applyProtection="0"/>
    <xf numFmtId="0" fontId="31" fillId="7" borderId="0" applyNumberFormat="0" applyBorder="0" applyAlignment="0" applyProtection="0"/>
    <xf numFmtId="0" fontId="12" fillId="8" borderId="7" applyNumberFormat="0" applyFont="0" applyAlignment="0" applyProtection="0"/>
    <xf numFmtId="0" fontId="35" fillId="5" borderId="8" applyNumberFormat="0" applyAlignment="0" applyProtection="0"/>
    <xf numFmtId="0" fontId="33" fillId="0" borderId="0" applyNumberFormat="0" applyFill="0" applyBorder="0" applyAlignment="0" applyProtection="0"/>
    <xf numFmtId="0" fontId="34" fillId="0" borderId="9" applyNumberFormat="0" applyFill="0" applyAlignment="0" applyProtection="0"/>
    <xf numFmtId="0" fontId="37" fillId="0" borderId="0" applyNumberFormat="0" applyFill="0" applyBorder="0" applyAlignment="0" applyProtection="0"/>
    <xf numFmtId="0" fontId="57" fillId="0" borderId="0"/>
    <xf numFmtId="0" fontId="36" fillId="0" borderId="0" applyNumberFormat="0" applyFill="0" applyBorder="0" applyAlignment="0" applyProtection="0"/>
    <xf numFmtId="0" fontId="24" fillId="6" borderId="2" applyNumberFormat="0" applyAlignment="0" applyProtection="0"/>
    <xf numFmtId="0" fontId="23" fillId="5" borderId="1" applyNumberFormat="0" applyAlignment="0" applyProtection="0"/>
    <xf numFmtId="0" fontId="32" fillId="2" borderId="0" applyNumberFormat="0" applyBorder="0" applyAlignment="0" applyProtection="0"/>
    <xf numFmtId="0" fontId="12" fillId="0" borderId="0"/>
    <xf numFmtId="0" fontId="26" fillId="3" borderId="0" applyNumberFormat="0" applyBorder="0" applyAlignment="0" applyProtection="0"/>
    <xf numFmtId="0" fontId="28" fillId="0" borderId="4" applyNumberFormat="0" applyFill="0" applyAlignment="0" applyProtection="0"/>
    <xf numFmtId="0" fontId="29" fillId="0" borderId="5" applyNumberFormat="0" applyFill="0" applyAlignment="0" applyProtection="0"/>
    <xf numFmtId="0" fontId="30" fillId="0" borderId="6" applyNumberFormat="0" applyFill="0" applyAlignment="0" applyProtection="0"/>
    <xf numFmtId="0" fontId="30" fillId="0" borderId="0" applyNumberFormat="0" applyFill="0" applyBorder="0" applyAlignment="0" applyProtection="0"/>
    <xf numFmtId="0" fontId="27" fillId="4" borderId="1" applyNumberFormat="0" applyAlignment="0" applyProtection="0"/>
    <xf numFmtId="0" fontId="25" fillId="0" borderId="3" applyNumberFormat="0" applyFill="0" applyAlignment="0" applyProtection="0"/>
    <xf numFmtId="0" fontId="31" fillId="7" borderId="0" applyNumberFormat="0" applyBorder="0" applyAlignment="0" applyProtection="0"/>
    <xf numFmtId="0" fontId="25" fillId="0" borderId="3" applyNumberFormat="0" applyFill="0" applyAlignment="0" applyProtection="0"/>
    <xf numFmtId="0" fontId="27" fillId="4" borderId="1" applyNumberFormat="0" applyAlignment="0" applyProtection="0"/>
    <xf numFmtId="0" fontId="30" fillId="0" borderId="0" applyNumberFormat="0" applyFill="0" applyBorder="0" applyAlignment="0" applyProtection="0"/>
    <xf numFmtId="0" fontId="29" fillId="0" borderId="5" applyNumberFormat="0" applyFill="0" applyAlignment="0" applyProtection="0"/>
    <xf numFmtId="0" fontId="28" fillId="0" borderId="4" applyNumberFormat="0" applyFill="0" applyAlignment="0" applyProtection="0"/>
    <xf numFmtId="0" fontId="26" fillId="3" borderId="0" applyNumberFormat="0" applyBorder="0" applyAlignment="0" applyProtection="0"/>
    <xf numFmtId="0" fontId="12" fillId="8" borderId="7" applyNumberFormat="0" applyFont="0" applyAlignment="0" applyProtection="0"/>
    <xf numFmtId="0" fontId="35" fillId="5" borderId="8" applyNumberFormat="0" applyAlignment="0" applyProtection="0"/>
    <xf numFmtId="0" fontId="33" fillId="0" borderId="0" applyNumberFormat="0" applyFill="0" applyBorder="0" applyAlignment="0" applyProtection="0"/>
    <xf numFmtId="0" fontId="34" fillId="0" borderId="9" applyNumberFormat="0" applyFill="0" applyAlignment="0" applyProtection="0"/>
    <xf numFmtId="0" fontId="37" fillId="0" borderId="0" applyNumberFormat="0" applyFill="0" applyBorder="0" applyAlignment="0" applyProtection="0"/>
    <xf numFmtId="0" fontId="57" fillId="0" borderId="0"/>
    <xf numFmtId="0" fontId="31" fillId="7" borderId="0" applyNumberFormat="0" applyBorder="0" applyAlignment="0" applyProtection="0"/>
    <xf numFmtId="0" fontId="37" fillId="0" borderId="0" applyNumberFormat="0" applyFill="0" applyBorder="0" applyAlignment="0" applyProtection="0"/>
    <xf numFmtId="0" fontId="34" fillId="0" borderId="9" applyNumberFormat="0" applyFill="0" applyAlignment="0" applyProtection="0"/>
    <xf numFmtId="0" fontId="33" fillId="0" borderId="0" applyNumberFormat="0" applyFill="0" applyBorder="0" applyAlignment="0" applyProtection="0"/>
    <xf numFmtId="0" fontId="35" fillId="5" borderId="8" applyNumberFormat="0" applyAlignment="0" applyProtection="0"/>
    <xf numFmtId="0" fontId="12" fillId="8" borderId="7" applyNumberFormat="0" applyFont="0" applyAlignment="0" applyProtection="0"/>
    <xf numFmtId="0" fontId="36" fillId="0" borderId="0" applyNumberFormat="0" applyFill="0" applyBorder="0" applyAlignment="0" applyProtection="0"/>
    <xf numFmtId="0" fontId="24" fillId="6" borderId="2" applyNumberFormat="0" applyAlignment="0" applyProtection="0"/>
    <xf numFmtId="0" fontId="23" fillId="5" borderId="1" applyNumberFormat="0" applyAlignment="0" applyProtection="0"/>
    <xf numFmtId="0" fontId="32" fillId="2" borderId="0" applyNumberFormat="0" applyBorder="0" applyAlignment="0" applyProtection="0"/>
    <xf numFmtId="0" fontId="30" fillId="0" borderId="6" applyNumberFormat="0" applyFill="0" applyAlignment="0" applyProtection="0"/>
    <xf numFmtId="0" fontId="57" fillId="0" borderId="0"/>
    <xf numFmtId="0" fontId="13" fillId="0" borderId="0"/>
    <xf numFmtId="0" fontId="13" fillId="0" borderId="0"/>
    <xf numFmtId="0" fontId="3" fillId="0" borderId="0"/>
    <xf numFmtId="0" fontId="3" fillId="0" borderId="0"/>
    <xf numFmtId="0" fontId="3" fillId="0" borderId="0"/>
    <xf numFmtId="0" fontId="1" fillId="0" borderId="0"/>
  </cellStyleXfs>
  <cellXfs count="2574">
    <xf numFmtId="0" fontId="0" fillId="0" borderId="0" xfId="0"/>
    <xf numFmtId="0" fontId="0" fillId="9" borderId="0" xfId="0" applyFill="1" applyBorder="1" applyAlignment="1">
      <alignment horizontal="center"/>
    </xf>
    <xf numFmtId="0" fontId="0" fillId="0" borderId="0" xfId="0" applyBorder="1"/>
    <xf numFmtId="0" fontId="0" fillId="0" borderId="0" xfId="0" applyFill="1" applyBorder="1"/>
    <xf numFmtId="0" fontId="11" fillId="0" borderId="0" xfId="0" applyFont="1" applyFill="1" applyBorder="1"/>
    <xf numFmtId="0" fontId="11" fillId="0" borderId="0" xfId="0" applyFont="1" applyFill="1" applyBorder="1" applyAlignment="1">
      <alignment horizontal="left" vertical="center" wrapText="1"/>
    </xf>
    <xf numFmtId="0" fontId="18" fillId="9" borderId="0" xfId="0" applyFont="1" applyFill="1" applyBorder="1" applyAlignment="1">
      <alignment vertical="center"/>
    </xf>
    <xf numFmtId="0" fontId="11" fillId="9" borderId="0" xfId="0" applyFont="1" applyFill="1"/>
    <xf numFmtId="0" fontId="11" fillId="9" borderId="0" xfId="0" applyFont="1" applyFill="1" applyBorder="1"/>
    <xf numFmtId="0" fontId="11" fillId="9" borderId="0" xfId="0" applyFont="1" applyFill="1" applyBorder="1" applyAlignment="1">
      <alignment horizontal="left" vertical="center" wrapText="1"/>
    </xf>
    <xf numFmtId="0" fontId="18" fillId="0" borderId="0" xfId="0" applyFont="1" applyFill="1" applyBorder="1" applyAlignment="1">
      <alignment vertical="center"/>
    </xf>
    <xf numFmtId="0" fontId="0" fillId="9" borderId="0" xfId="0" applyFill="1" applyBorder="1"/>
    <xf numFmtId="0" fontId="0" fillId="9" borderId="0" xfId="0" applyFill="1"/>
    <xf numFmtId="166" fontId="12" fillId="9" borderId="30" xfId="0" applyNumberFormat="1" applyFont="1" applyFill="1" applyBorder="1" applyAlignment="1">
      <alignment horizontal="center"/>
    </xf>
    <xf numFmtId="0" fontId="11" fillId="0" borderId="0" xfId="0" applyFont="1"/>
    <xf numFmtId="0" fontId="11" fillId="9" borderId="0" xfId="0" applyFont="1" applyFill="1" applyBorder="1" applyAlignment="1">
      <alignment vertical="center"/>
    </xf>
    <xf numFmtId="0" fontId="11" fillId="9" borderId="0" xfId="0" applyFont="1" applyFill="1" applyBorder="1" applyAlignment="1">
      <alignment vertical="center" wrapText="1"/>
    </xf>
    <xf numFmtId="0" fontId="20" fillId="9" borderId="0" xfId="0" applyFont="1" applyFill="1" applyBorder="1" applyAlignment="1">
      <alignment vertical="center" wrapText="1"/>
    </xf>
    <xf numFmtId="0" fontId="0" fillId="0" borderId="0" xfId="0" applyBorder="1" applyAlignment="1">
      <alignment horizontal="left" vertical="center" wrapText="1"/>
    </xf>
    <xf numFmtId="0" fontId="10" fillId="0" borderId="0" xfId="0" applyFont="1" applyFill="1" applyBorder="1" applyAlignment="1">
      <alignment horizontal="center" vertical="center" wrapText="1"/>
    </xf>
    <xf numFmtId="0" fontId="14" fillId="0" borderId="0" xfId="0" applyFont="1" applyFill="1" applyBorder="1" applyAlignment="1">
      <alignment horizontal="center" wrapText="1"/>
    </xf>
    <xf numFmtId="0" fontId="0" fillId="0" borderId="0" xfId="0" applyBorder="1" applyAlignment="1">
      <alignment horizontal="left"/>
    </xf>
    <xf numFmtId="0" fontId="11" fillId="0" borderId="0" xfId="15" applyFont="1" applyFill="1" applyBorder="1"/>
    <xf numFmtId="165" fontId="11" fillId="0" borderId="0" xfId="15" applyNumberFormat="1" applyFont="1" applyFill="1" applyBorder="1" applyAlignment="1">
      <alignment horizontal="left"/>
    </xf>
    <xf numFmtId="165" fontId="11" fillId="0" borderId="48" xfId="15" applyNumberFormat="1" applyFont="1" applyFill="1" applyBorder="1" applyAlignment="1">
      <alignment horizontal="left"/>
    </xf>
    <xf numFmtId="0" fontId="10" fillId="0" borderId="0" xfId="15" applyFont="1" applyFill="1" applyBorder="1" applyAlignment="1">
      <alignment horizontal="center" vertical="top" wrapText="1"/>
    </xf>
    <xf numFmtId="0" fontId="11" fillId="0" borderId="49" xfId="15" applyFont="1" applyFill="1" applyBorder="1" applyAlignment="1">
      <alignment horizontal="left" vertical="top" wrapText="1"/>
    </xf>
    <xf numFmtId="0" fontId="11" fillId="0" borderId="0" xfId="15" applyFont="1" applyFill="1" applyBorder="1" applyAlignment="1">
      <alignment horizontal="left" vertical="top" wrapText="1"/>
    </xf>
    <xf numFmtId="0" fontId="10" fillId="0" borderId="49" xfId="15" applyFont="1" applyFill="1" applyBorder="1" applyAlignment="1">
      <alignment horizontal="center" vertical="top" wrapText="1"/>
    </xf>
    <xf numFmtId="0" fontId="11" fillId="0" borderId="0" xfId="15" applyFont="1" applyFill="1" applyBorder="1" applyAlignment="1">
      <alignment vertical="center"/>
    </xf>
    <xf numFmtId="0" fontId="11" fillId="0" borderId="19" xfId="15" applyFont="1" applyFill="1" applyBorder="1"/>
    <xf numFmtId="0" fontId="11" fillId="0" borderId="59" xfId="15" applyFont="1" applyFill="1" applyBorder="1"/>
    <xf numFmtId="0" fontId="11" fillId="0" borderId="13" xfId="15" applyFont="1" applyFill="1" applyBorder="1"/>
    <xf numFmtId="0" fontId="11" fillId="9" borderId="0" xfId="12" applyFont="1" applyFill="1" applyBorder="1"/>
    <xf numFmtId="0" fontId="38" fillId="0" borderId="0" xfId="12" applyBorder="1"/>
    <xf numFmtId="0" fontId="16" fillId="9" borderId="0" xfId="0" applyFont="1" applyFill="1" applyBorder="1"/>
    <xf numFmtId="166" fontId="0" fillId="0" borderId="0" xfId="0" applyNumberFormat="1"/>
    <xf numFmtId="166" fontId="11" fillId="0" borderId="0" xfId="0" applyNumberFormat="1" applyFont="1" applyFill="1" applyBorder="1"/>
    <xf numFmtId="166" fontId="11" fillId="0" borderId="0" xfId="0" applyNumberFormat="1" applyFont="1" applyFill="1" applyBorder="1" applyAlignment="1">
      <alignment horizontal="right" vertical="center" wrapText="1"/>
    </xf>
    <xf numFmtId="166" fontId="0" fillId="0" borderId="0" xfId="0" applyNumberFormat="1" applyBorder="1"/>
    <xf numFmtId="0" fontId="10" fillId="9" borderId="0" xfId="0" applyFont="1" applyFill="1" applyBorder="1"/>
    <xf numFmtId="0" fontId="11" fillId="12" borderId="0" xfId="0" applyFont="1" applyFill="1" applyBorder="1"/>
    <xf numFmtId="0" fontId="11" fillId="9" borderId="0" xfId="0" applyFont="1" applyFill="1" applyBorder="1" applyAlignment="1">
      <alignment horizontal="left" vertical="center" wrapText="1"/>
    </xf>
    <xf numFmtId="0" fontId="9" fillId="0" borderId="0" xfId="27" applyFont="1" applyFill="1"/>
    <xf numFmtId="0" fontId="9" fillId="0" borderId="0" xfId="27" applyFont="1" applyFill="1" applyBorder="1"/>
    <xf numFmtId="0" fontId="22" fillId="0" borderId="0" xfId="27" applyFont="1" applyFill="1" applyBorder="1" applyAlignment="1">
      <alignment horizontal="center" vertical="center"/>
    </xf>
    <xf numFmtId="0" fontId="12" fillId="0" borderId="13" xfId="27" applyFont="1" applyFill="1" applyBorder="1"/>
    <xf numFmtId="0" fontId="12" fillId="0" borderId="0" xfId="27" applyFont="1" applyFill="1" applyBorder="1"/>
    <xf numFmtId="0" fontId="12" fillId="0" borderId="19" xfId="27" applyFont="1" applyFill="1" applyBorder="1"/>
    <xf numFmtId="0" fontId="12" fillId="0" borderId="0" xfId="27" applyFont="1" applyFill="1"/>
    <xf numFmtId="0" fontId="12" fillId="0" borderId="0" xfId="27" applyFont="1" applyFill="1" applyBorder="1" applyAlignment="1">
      <alignment horizontal="left"/>
    </xf>
    <xf numFmtId="0" fontId="12" fillId="0" borderId="26" xfId="27" applyFont="1" applyFill="1" applyBorder="1"/>
    <xf numFmtId="0" fontId="12" fillId="0" borderId="30" xfId="27" applyFont="1" applyFill="1" applyBorder="1"/>
    <xf numFmtId="0" fontId="12" fillId="0" borderId="0" xfId="27" applyFont="1" applyFill="1" applyBorder="1" applyAlignment="1">
      <alignment vertical="center"/>
    </xf>
    <xf numFmtId="0" fontId="12" fillId="0" borderId="27" xfId="27" applyFont="1" applyFill="1" applyBorder="1" applyAlignment="1">
      <alignment vertical="center"/>
    </xf>
    <xf numFmtId="0" fontId="12" fillId="0" borderId="48" xfId="27" applyFont="1" applyFill="1" applyBorder="1"/>
    <xf numFmtId="0" fontId="12" fillId="0" borderId="0" xfId="27" applyFont="1" applyFill="1" applyAlignment="1">
      <alignment vertical="center"/>
    </xf>
    <xf numFmtId="0" fontId="12" fillId="0" borderId="63" xfId="27" applyFont="1" applyFill="1" applyBorder="1"/>
    <xf numFmtId="0" fontId="12" fillId="0" borderId="50" xfId="27" applyFont="1" applyFill="1" applyBorder="1"/>
    <xf numFmtId="0" fontId="12" fillId="0" borderId="13" xfId="27" applyFont="1" applyFill="1" applyBorder="1" applyAlignment="1">
      <alignment horizontal="left"/>
    </xf>
    <xf numFmtId="0" fontId="12" fillId="0" borderId="27" xfId="27" applyFont="1" applyFill="1" applyBorder="1"/>
    <xf numFmtId="0" fontId="12" fillId="0" borderId="65" xfId="27" applyFont="1" applyFill="1" applyBorder="1"/>
    <xf numFmtId="0" fontId="12" fillId="0" borderId="37" xfId="27" applyFont="1" applyFill="1" applyBorder="1"/>
    <xf numFmtId="0" fontId="12" fillId="0" borderId="46" xfId="27" applyFont="1" applyFill="1" applyBorder="1"/>
    <xf numFmtId="166" fontId="12" fillId="0" borderId="37" xfId="27" applyNumberFormat="1" applyFont="1" applyFill="1" applyBorder="1"/>
    <xf numFmtId="0" fontId="12" fillId="0" borderId="37" xfId="27" applyNumberFormat="1" applyFont="1" applyFill="1" applyBorder="1"/>
    <xf numFmtId="0" fontId="12" fillId="0" borderId="13" xfId="27" applyFont="1" applyFill="1" applyBorder="1" applyAlignment="1"/>
    <xf numFmtId="0" fontId="12" fillId="0" borderId="0" xfId="27" applyFont="1" applyFill="1" applyBorder="1" applyAlignment="1"/>
    <xf numFmtId="0" fontId="11" fillId="9" borderId="0" xfId="0" applyFont="1" applyFill="1" applyBorder="1" applyAlignment="1">
      <alignment vertical="top"/>
    </xf>
    <xf numFmtId="0" fontId="0" fillId="9" borderId="0" xfId="0" applyFill="1" applyBorder="1" applyAlignment="1">
      <alignment horizontal="center"/>
    </xf>
    <xf numFmtId="0" fontId="22" fillId="0" borderId="0" xfId="27" applyFont="1" applyFill="1" applyBorder="1" applyAlignment="1">
      <alignment horizontal="center"/>
    </xf>
    <xf numFmtId="0" fontId="22" fillId="0" borderId="19" xfId="27" applyFont="1" applyFill="1" applyBorder="1" applyAlignment="1">
      <alignment horizontal="center"/>
    </xf>
    <xf numFmtId="0" fontId="11" fillId="0" borderId="0" xfId="0" applyFont="1" applyFill="1" applyBorder="1" applyAlignment="1">
      <alignment vertical="center" wrapText="1"/>
    </xf>
    <xf numFmtId="0" fontId="11" fillId="0" borderId="0" xfId="0" applyFont="1" applyFill="1" applyBorder="1" applyAlignment="1">
      <alignment vertical="center"/>
    </xf>
    <xf numFmtId="0" fontId="11" fillId="0" borderId="0" xfId="0" applyFont="1" applyFill="1" applyBorder="1" applyAlignment="1">
      <alignment horizontal="center" vertical="center" wrapText="1"/>
    </xf>
    <xf numFmtId="0" fontId="0" fillId="0" borderId="0" xfId="0" applyAlignment="1">
      <alignment horizontal="center"/>
    </xf>
    <xf numFmtId="0" fontId="17" fillId="0" borderId="0" xfId="15" applyFont="1" applyFill="1" applyBorder="1"/>
    <xf numFmtId="0" fontId="11" fillId="0" borderId="0" xfId="15" applyFont="1" applyFill="1" applyBorder="1" applyAlignment="1">
      <alignment horizontal="center" vertical="top"/>
    </xf>
    <xf numFmtId="0" fontId="11" fillId="0" borderId="49" xfId="15" applyFont="1" applyFill="1" applyBorder="1" applyAlignment="1">
      <alignment horizontal="center" vertical="top"/>
    </xf>
    <xf numFmtId="0" fontId="11" fillId="0" borderId="0" xfId="15" applyFont="1" applyFill="1" applyBorder="1" applyAlignment="1">
      <alignment horizontal="center"/>
    </xf>
    <xf numFmtId="0" fontId="11" fillId="9" borderId="0" xfId="0" applyFont="1" applyFill="1" applyBorder="1" applyAlignment="1">
      <alignment horizontal="left" vertical="center" wrapText="1"/>
    </xf>
    <xf numFmtId="0" fontId="10" fillId="0" borderId="0" xfId="15" applyFont="1" applyFill="1" applyBorder="1" applyAlignment="1">
      <alignment horizontal="center" vertical="top" wrapText="1"/>
    </xf>
    <xf numFmtId="0" fontId="11" fillId="0" borderId="11" xfId="27" applyFont="1" applyFill="1" applyBorder="1" applyAlignment="1">
      <alignment horizontal="left" vertical="center"/>
    </xf>
    <xf numFmtId="0" fontId="11" fillId="0" borderId="31" xfId="27" applyFont="1" applyFill="1" applyBorder="1" applyAlignment="1">
      <alignment horizontal="left" vertical="center"/>
    </xf>
    <xf numFmtId="0" fontId="11" fillId="0" borderId="17" xfId="27" applyFont="1" applyFill="1" applyBorder="1" applyAlignment="1">
      <alignment horizontal="left" vertical="center"/>
    </xf>
    <xf numFmtId="0" fontId="22" fillId="0" borderId="13" xfId="27" applyFont="1" applyFill="1" applyBorder="1" applyAlignment="1">
      <alignment horizontal="center"/>
    </xf>
    <xf numFmtId="0" fontId="46" fillId="0" borderId="0" xfId="27" applyFont="1" applyFill="1" applyAlignment="1">
      <alignment horizontal="center" vertical="center"/>
    </xf>
    <xf numFmtId="0" fontId="47" fillId="0" borderId="0" xfId="27" applyFont="1" applyFill="1"/>
    <xf numFmtId="0" fontId="12" fillId="0" borderId="32" xfId="27" applyFont="1" applyFill="1" applyBorder="1"/>
    <xf numFmtId="0" fontId="12" fillId="0" borderId="10" xfId="27" applyFont="1" applyFill="1" applyBorder="1"/>
    <xf numFmtId="0" fontId="10" fillId="9" borderId="28" xfId="0" applyFont="1" applyFill="1" applyBorder="1" applyAlignment="1">
      <alignment horizontal="center" vertical="top"/>
    </xf>
    <xf numFmtId="0" fontId="11" fillId="9" borderId="0" xfId="0" applyFont="1" applyFill="1" applyBorder="1" applyAlignment="1">
      <alignment horizontal="left" vertical="top" wrapText="1"/>
    </xf>
    <xf numFmtId="166" fontId="11" fillId="9" borderId="0" xfId="0" applyNumberFormat="1" applyFont="1" applyFill="1" applyBorder="1" applyAlignment="1">
      <alignment vertical="top"/>
    </xf>
    <xf numFmtId="166" fontId="12" fillId="9" borderId="30" xfId="0" applyNumberFormat="1" applyFont="1" applyFill="1" applyBorder="1" applyAlignment="1">
      <alignment horizontal="center" vertical="top"/>
    </xf>
    <xf numFmtId="0" fontId="10" fillId="9" borderId="0" xfId="0" applyFont="1" applyFill="1" applyAlignment="1">
      <alignment vertical="top"/>
    </xf>
    <xf numFmtId="0" fontId="11" fillId="9" borderId="0" xfId="0" applyFont="1" applyFill="1" applyAlignment="1">
      <alignment vertical="top"/>
    </xf>
    <xf numFmtId="0" fontId="11" fillId="0" borderId="0" xfId="0" applyFont="1" applyFill="1" applyBorder="1" applyAlignment="1">
      <alignment horizontal="left" vertical="top" wrapText="1"/>
    </xf>
    <xf numFmtId="166" fontId="11" fillId="0" borderId="0" xfId="0" applyNumberFormat="1" applyFont="1" applyFill="1" applyBorder="1" applyAlignment="1">
      <alignment horizontal="right" vertical="top"/>
    </xf>
    <xf numFmtId="0" fontId="11" fillId="0" borderId="0" xfId="0" applyFont="1" applyFill="1" applyBorder="1" applyAlignment="1">
      <alignment vertical="top"/>
    </xf>
    <xf numFmtId="0" fontId="10" fillId="0" borderId="0" xfId="0" applyFont="1" applyFill="1" applyBorder="1" applyAlignment="1">
      <alignment vertical="top"/>
    </xf>
    <xf numFmtId="166" fontId="12" fillId="9" borderId="40" xfId="0" applyNumberFormat="1" applyFont="1" applyFill="1" applyBorder="1" applyAlignment="1">
      <alignment horizontal="center" vertical="top"/>
    </xf>
    <xf numFmtId="0" fontId="10" fillId="0" borderId="0" xfId="0" applyFont="1" applyAlignment="1">
      <alignment horizontal="left" vertical="top" wrapText="1"/>
    </xf>
    <xf numFmtId="0" fontId="11" fillId="0" borderId="0" xfId="0" applyFont="1" applyAlignment="1">
      <alignment horizontal="left" vertical="top" wrapText="1"/>
    </xf>
    <xf numFmtId="166" fontId="11" fillId="0" borderId="0" xfId="0" applyNumberFormat="1" applyFont="1" applyAlignment="1">
      <alignment horizontal="left" vertical="top" wrapText="1"/>
    </xf>
    <xf numFmtId="0" fontId="11" fillId="0" borderId="0" xfId="0" applyFont="1" applyAlignment="1">
      <alignment vertical="top"/>
    </xf>
    <xf numFmtId="0" fontId="21" fillId="0" borderId="0" xfId="0" applyFont="1" applyFill="1" applyBorder="1" applyAlignment="1">
      <alignment vertical="center"/>
    </xf>
    <xf numFmtId="167" fontId="17" fillId="11" borderId="28" xfId="0" applyNumberFormat="1" applyFont="1" applyFill="1" applyBorder="1" applyAlignment="1">
      <alignment horizontal="center" vertical="center" wrapText="1"/>
    </xf>
    <xf numFmtId="166" fontId="17" fillId="11" borderId="31" xfId="0" applyNumberFormat="1" applyFont="1" applyFill="1" applyBorder="1" applyAlignment="1">
      <alignment vertical="center"/>
    </xf>
    <xf numFmtId="166" fontId="17" fillId="11" borderId="17" xfId="0" applyNumberFormat="1" applyFont="1" applyFill="1" applyBorder="1" applyAlignment="1">
      <alignment vertical="center"/>
    </xf>
    <xf numFmtId="167" fontId="17" fillId="11" borderId="11" xfId="0" applyNumberFormat="1" applyFont="1" applyFill="1" applyBorder="1" applyAlignment="1">
      <alignment horizontal="center" vertical="center" wrapText="1"/>
    </xf>
    <xf numFmtId="0" fontId="8" fillId="0" borderId="0" xfId="28"/>
    <xf numFmtId="0" fontId="8" fillId="0" borderId="13" xfId="28" applyBorder="1"/>
    <xf numFmtId="0" fontId="7" fillId="0" borderId="0" xfId="28" applyFont="1"/>
    <xf numFmtId="167" fontId="17" fillId="11" borderId="11" xfId="28" applyNumberFormat="1" applyFont="1" applyFill="1" applyBorder="1" applyAlignment="1">
      <alignment horizontal="center" vertical="center"/>
    </xf>
    <xf numFmtId="167" fontId="48" fillId="11" borderId="11" xfId="28" applyNumberFormat="1" applyFont="1" applyFill="1" applyBorder="1" applyAlignment="1">
      <alignment horizontal="center" vertical="center"/>
    </xf>
    <xf numFmtId="0" fontId="11" fillId="15" borderId="0" xfId="15" applyFont="1" applyFill="1" applyBorder="1" applyAlignment="1">
      <alignment vertical="center"/>
    </xf>
    <xf numFmtId="167" fontId="11" fillId="0" borderId="0" xfId="0" applyNumberFormat="1" applyFont="1" applyFill="1" applyBorder="1" applyAlignment="1">
      <alignment horizontal="center" vertical="center" wrapText="1"/>
    </xf>
    <xf numFmtId="0" fontId="20" fillId="9" borderId="13" xfId="0" applyFont="1" applyFill="1" applyBorder="1" applyAlignment="1">
      <alignment vertical="center" wrapText="1"/>
    </xf>
    <xf numFmtId="166" fontId="12" fillId="12" borderId="30" xfId="0" applyNumberFormat="1" applyFont="1" applyFill="1" applyBorder="1" applyAlignment="1">
      <alignment horizontal="center" vertical="top"/>
    </xf>
    <xf numFmtId="0" fontId="12" fillId="12" borderId="37" xfId="27" applyFont="1" applyFill="1" applyBorder="1"/>
    <xf numFmtId="0" fontId="12" fillId="0" borderId="13" xfId="27" applyFont="1" applyFill="1" applyBorder="1" applyAlignment="1">
      <alignment horizontal="left" vertical="center"/>
    </xf>
    <xf numFmtId="0" fontId="12" fillId="0" borderId="0" xfId="27" applyFont="1" applyFill="1" applyBorder="1" applyAlignment="1">
      <alignment horizontal="left" vertical="center"/>
    </xf>
    <xf numFmtId="0" fontId="12" fillId="0" borderId="19" xfId="27" applyFont="1" applyFill="1" applyBorder="1" applyAlignment="1">
      <alignment horizontal="right" vertical="center" wrapText="1"/>
    </xf>
    <xf numFmtId="166" fontId="12" fillId="0" borderId="38" xfId="27" applyNumberFormat="1" applyFont="1" applyFill="1" applyBorder="1" applyAlignment="1">
      <alignment horizontal="center"/>
    </xf>
    <xf numFmtId="166" fontId="12" fillId="12" borderId="38" xfId="27" applyNumberFormat="1" applyFont="1" applyFill="1" applyBorder="1" applyAlignment="1">
      <alignment horizontal="center"/>
    </xf>
    <xf numFmtId="166" fontId="12" fillId="0" borderId="47" xfId="27" applyNumberFormat="1" applyFont="1" applyFill="1" applyBorder="1" applyAlignment="1">
      <alignment horizontal="center"/>
    </xf>
    <xf numFmtId="0" fontId="11" fillId="16" borderId="0" xfId="0" applyFont="1" applyFill="1" applyBorder="1"/>
    <xf numFmtId="0" fontId="44" fillId="0" borderId="0" xfId="27" applyFont="1" applyFill="1" applyBorder="1" applyAlignment="1">
      <alignment horizontal="center" vertical="center"/>
    </xf>
    <xf numFmtId="0" fontId="12" fillId="0" borderId="0" xfId="30" applyFont="1" applyBorder="1" applyAlignment="1">
      <alignment horizontal="left" vertical="center"/>
    </xf>
    <xf numFmtId="0" fontId="39" fillId="0" borderId="0" xfId="30" applyFont="1" applyBorder="1" applyAlignment="1">
      <alignment horizontal="center" vertical="center"/>
    </xf>
    <xf numFmtId="0" fontId="39" fillId="0" borderId="0" xfId="30" applyFont="1" applyBorder="1" applyAlignment="1">
      <alignment horizontal="left" vertical="center"/>
    </xf>
    <xf numFmtId="0" fontId="39" fillId="0" borderId="0" xfId="30" applyFont="1" applyFill="1" applyBorder="1" applyAlignment="1">
      <alignment horizontal="center" vertical="center"/>
    </xf>
    <xf numFmtId="0" fontId="16" fillId="0" borderId="0" xfId="30" applyAlignment="1">
      <alignment vertical="center"/>
    </xf>
    <xf numFmtId="0" fontId="16" fillId="0" borderId="0" xfId="30" applyBorder="1" applyAlignment="1">
      <alignment vertical="center"/>
    </xf>
    <xf numFmtId="0" fontId="39" fillId="0" borderId="0" xfId="30" applyFont="1" applyBorder="1" applyAlignment="1">
      <alignment vertical="center"/>
    </xf>
    <xf numFmtId="0" fontId="12" fillId="0" borderId="0" xfId="30" applyFont="1" applyBorder="1"/>
    <xf numFmtId="0" fontId="39" fillId="0" borderId="0" xfId="30" applyFont="1" applyFill="1" applyBorder="1" applyAlignment="1">
      <alignment vertical="center"/>
    </xf>
    <xf numFmtId="0" fontId="16" fillId="0" borderId="0" xfId="30" applyBorder="1" applyAlignment="1">
      <alignment horizontal="right" vertical="center"/>
    </xf>
    <xf numFmtId="0" fontId="49" fillId="0" borderId="0" xfId="30" quotePrefix="1" applyFont="1" applyBorder="1" applyAlignment="1">
      <alignment horizontal="center"/>
    </xf>
    <xf numFmtId="0" fontId="39" fillId="0" borderId="0" xfId="30" applyFont="1" applyAlignment="1">
      <alignment vertical="center"/>
    </xf>
    <xf numFmtId="0" fontId="12" fillId="0" borderId="0" xfId="30" applyFont="1" applyFill="1" applyBorder="1" applyAlignment="1">
      <alignment vertical="center"/>
    </xf>
    <xf numFmtId="166" fontId="39" fillId="0" borderId="0" xfId="30" applyNumberFormat="1" applyFont="1" applyBorder="1" applyAlignment="1">
      <alignment vertical="center"/>
    </xf>
    <xf numFmtId="0" fontId="40" fillId="0" borderId="0" xfId="30" applyFont="1" applyBorder="1" applyAlignment="1">
      <alignment horizontal="center" vertical="center"/>
    </xf>
    <xf numFmtId="0" fontId="40" fillId="0" borderId="0" xfId="30" applyFont="1" applyAlignment="1">
      <alignment horizontal="center" vertical="center"/>
    </xf>
    <xf numFmtId="0" fontId="39" fillId="0" borderId="0" xfId="30" applyFont="1" applyFill="1" applyBorder="1" applyAlignment="1">
      <alignment horizontal="left" vertical="center"/>
    </xf>
    <xf numFmtId="0" fontId="12" fillId="12" borderId="37" xfId="30" applyFont="1" applyFill="1" applyBorder="1" applyAlignment="1">
      <alignment vertical="center"/>
    </xf>
    <xf numFmtId="0" fontId="12" fillId="0" borderId="0" xfId="33" applyFont="1" applyFill="1" applyBorder="1"/>
    <xf numFmtId="0" fontId="12" fillId="0" borderId="0" xfId="33" applyFont="1" applyFill="1"/>
    <xf numFmtId="0" fontId="9" fillId="0" borderId="0" xfId="33" applyFont="1" applyFill="1" applyBorder="1"/>
    <xf numFmtId="0" fontId="9" fillId="0" borderId="0" xfId="33" applyFont="1" applyFill="1"/>
    <xf numFmtId="0" fontId="9" fillId="12" borderId="0" xfId="33" applyFont="1" applyFill="1"/>
    <xf numFmtId="0" fontId="17" fillId="0" borderId="29" xfId="27" applyFont="1" applyFill="1" applyBorder="1" applyAlignment="1">
      <alignment horizontal="center" vertical="center"/>
    </xf>
    <xf numFmtId="0" fontId="9" fillId="0" borderId="13" xfId="27" applyFont="1" applyFill="1" applyBorder="1"/>
    <xf numFmtId="0" fontId="9" fillId="0" borderId="19" xfId="27" applyFont="1" applyFill="1" applyBorder="1"/>
    <xf numFmtId="0" fontId="40" fillId="0" borderId="0" xfId="27" applyFont="1" applyFill="1" applyBorder="1" applyAlignment="1">
      <alignment horizontal="center" vertical="center"/>
    </xf>
    <xf numFmtId="0" fontId="40" fillId="0" borderId="19" xfId="27" applyFont="1" applyFill="1" applyBorder="1" applyAlignment="1">
      <alignment horizontal="center" vertical="center"/>
    </xf>
    <xf numFmtId="0" fontId="12" fillId="0" borderId="13" xfId="27" applyFont="1" applyFill="1" applyBorder="1" applyAlignment="1">
      <alignment vertical="center"/>
    </xf>
    <xf numFmtId="0" fontId="11" fillId="11" borderId="0" xfId="0" applyFont="1" applyFill="1" applyBorder="1" applyAlignment="1">
      <alignment vertical="center" wrapText="1"/>
    </xf>
    <xf numFmtId="0" fontId="11" fillId="11" borderId="17" xfId="0" applyFont="1" applyFill="1" applyBorder="1" applyAlignment="1">
      <alignment horizontal="center" vertical="center" wrapText="1"/>
    </xf>
    <xf numFmtId="0" fontId="11" fillId="0" borderId="0" xfId="0" applyFont="1" applyFill="1" applyBorder="1" applyAlignment="1">
      <alignment horizontal="center"/>
    </xf>
    <xf numFmtId="0" fontId="11" fillId="9" borderId="0" xfId="0" applyFont="1" applyFill="1" applyBorder="1" applyAlignment="1">
      <alignment horizontal="left" vertical="top" wrapText="1"/>
    </xf>
    <xf numFmtId="0" fontId="51" fillId="0" borderId="13" xfId="28" applyFont="1" applyBorder="1"/>
    <xf numFmtId="0" fontId="51" fillId="0" borderId="0" xfId="28" applyFont="1"/>
    <xf numFmtId="0" fontId="16" fillId="12" borderId="0" xfId="0" applyFont="1" applyFill="1" applyBorder="1"/>
    <xf numFmtId="0" fontId="12" fillId="0" borderId="0" xfId="27" applyFont="1" applyFill="1" applyBorder="1" applyAlignment="1">
      <alignment horizontal="right" vertical="center" wrapText="1"/>
    </xf>
    <xf numFmtId="0" fontId="12" fillId="0" borderId="107" xfId="27" applyFont="1" applyFill="1" applyBorder="1"/>
    <xf numFmtId="0" fontId="12" fillId="0" borderId="27" xfId="27" applyFont="1" applyFill="1" applyBorder="1" applyAlignment="1">
      <alignment horizontal="left"/>
    </xf>
    <xf numFmtId="0" fontId="22" fillId="0" borderId="40" xfId="0" applyFont="1" applyFill="1" applyBorder="1" applyAlignment="1">
      <alignment vertical="top"/>
    </xf>
    <xf numFmtId="0" fontId="53" fillId="0" borderId="0" xfId="27" applyFont="1" applyFill="1" applyBorder="1" applyAlignment="1">
      <alignment horizontal="left"/>
    </xf>
    <xf numFmtId="0" fontId="12" fillId="0" borderId="59" xfId="30" applyFont="1" applyBorder="1" applyAlignment="1">
      <alignment vertical="center"/>
    </xf>
    <xf numFmtId="0" fontId="12" fillId="0" borderId="0" xfId="30" applyFont="1" applyBorder="1" applyAlignment="1">
      <alignment horizontal="center" vertical="center"/>
    </xf>
    <xf numFmtId="0" fontId="12" fillId="0" borderId="19" xfId="30" applyFont="1" applyBorder="1" applyAlignment="1">
      <alignment horizontal="center" vertical="center"/>
    </xf>
    <xf numFmtId="0" fontId="12" fillId="0" borderId="23" xfId="30" applyFont="1" applyBorder="1" applyAlignment="1">
      <alignment vertical="center"/>
    </xf>
    <xf numFmtId="0" fontId="12" fillId="0" borderId="0" xfId="30" applyFont="1" applyBorder="1" applyAlignment="1">
      <alignment vertical="center"/>
    </xf>
    <xf numFmtId="0" fontId="12" fillId="0" borderId="50" xfId="30" applyFont="1" applyBorder="1"/>
    <xf numFmtId="0" fontId="12" fillId="0" borderId="0" xfId="30" quotePrefix="1" applyFont="1" applyBorder="1" applyAlignment="1">
      <alignment horizontal="center"/>
    </xf>
    <xf numFmtId="0" fontId="12" fillId="0" borderId="20" xfId="30" applyFont="1" applyBorder="1" applyAlignment="1">
      <alignment vertical="center"/>
    </xf>
    <xf numFmtId="0" fontId="12" fillId="0" borderId="19" xfId="30" applyFont="1" applyBorder="1" applyAlignment="1">
      <alignment vertical="center"/>
    </xf>
    <xf numFmtId="0" fontId="12" fillId="0" borderId="59" xfId="30" applyFont="1" applyBorder="1" applyAlignment="1">
      <alignment horizontal="left" vertical="center"/>
    </xf>
    <xf numFmtId="0" fontId="12" fillId="0" borderId="27" xfId="30" applyFont="1" applyBorder="1"/>
    <xf numFmtId="0" fontId="12" fillId="0" borderId="24" xfId="30" applyFont="1" applyBorder="1" applyAlignment="1">
      <alignment vertical="center"/>
    </xf>
    <xf numFmtId="0" fontId="12" fillId="0" borderId="13" xfId="30" applyFont="1" applyBorder="1" applyAlignment="1">
      <alignment vertical="center"/>
    </xf>
    <xf numFmtId="0" fontId="12" fillId="0" borderId="32" xfId="30" applyFont="1" applyBorder="1" applyAlignment="1">
      <alignment vertical="center"/>
    </xf>
    <xf numFmtId="0" fontId="12" fillId="0" borderId="30" xfId="30" applyFont="1" applyBorder="1" applyAlignment="1">
      <alignment vertical="center"/>
    </xf>
    <xf numFmtId="0" fontId="12" fillId="0" borderId="10" xfId="30" applyFont="1" applyBorder="1" applyAlignment="1">
      <alignment vertical="center"/>
    </xf>
    <xf numFmtId="0" fontId="12" fillId="0" borderId="13" xfId="33" applyFont="1" applyFill="1" applyBorder="1" applyAlignment="1">
      <alignment horizontal="center" vertical="center"/>
    </xf>
    <xf numFmtId="0" fontId="12" fillId="0" borderId="0" xfId="33" applyFont="1" applyFill="1" applyBorder="1" applyAlignment="1">
      <alignment horizontal="center" vertical="center"/>
    </xf>
    <xf numFmtId="0" fontId="12" fillId="0" borderId="22" xfId="33" applyFont="1" applyFill="1" applyBorder="1" applyAlignment="1">
      <alignment horizontal="center" vertical="center"/>
    </xf>
    <xf numFmtId="0" fontId="12" fillId="0" borderId="21" xfId="33" applyFont="1" applyFill="1" applyBorder="1" applyAlignment="1">
      <alignment horizontal="center" vertical="center"/>
    </xf>
    <xf numFmtId="0" fontId="12" fillId="0" borderId="19" xfId="33" applyFont="1" applyFill="1" applyBorder="1" applyAlignment="1">
      <alignment horizontal="center" vertical="center"/>
    </xf>
    <xf numFmtId="0" fontId="12" fillId="0" borderId="24" xfId="33" applyFont="1" applyFill="1" applyBorder="1" applyAlignment="1">
      <alignment horizontal="center" vertical="center"/>
    </xf>
    <xf numFmtId="0" fontId="12" fillId="0" borderId="25" xfId="33" applyFont="1" applyFill="1" applyBorder="1" applyAlignment="1">
      <alignment horizontal="center" vertical="center"/>
    </xf>
    <xf numFmtId="0" fontId="12" fillId="0" borderId="32" xfId="33" applyFont="1" applyFill="1" applyBorder="1" applyAlignment="1">
      <alignment horizontal="center" vertical="center"/>
    </xf>
    <xf numFmtId="0" fontId="12" fillId="0" borderId="30" xfId="33" applyFont="1" applyFill="1" applyBorder="1" applyAlignment="1">
      <alignment horizontal="center" vertical="center"/>
    </xf>
    <xf numFmtId="0" fontId="12" fillId="0" borderId="10" xfId="33" applyFont="1" applyFill="1" applyBorder="1" applyAlignment="1">
      <alignment horizontal="center" vertical="center"/>
    </xf>
    <xf numFmtId="167" fontId="12" fillId="12" borderId="18" xfId="0" applyNumberFormat="1" applyFont="1" applyFill="1" applyBorder="1" applyAlignment="1">
      <alignment horizontal="left" vertical="center" wrapText="1"/>
    </xf>
    <xf numFmtId="1" fontId="12" fillId="12" borderId="34" xfId="0" applyNumberFormat="1" applyFont="1" applyFill="1" applyBorder="1" applyAlignment="1">
      <alignment vertical="top" wrapText="1"/>
    </xf>
    <xf numFmtId="0" fontId="22" fillId="12" borderId="34" xfId="0" applyFont="1" applyFill="1" applyBorder="1" applyAlignment="1">
      <alignment vertical="top"/>
    </xf>
    <xf numFmtId="167" fontId="12" fillId="12" borderId="12" xfId="0" applyNumberFormat="1" applyFont="1" applyFill="1" applyBorder="1" applyAlignment="1">
      <alignment horizontal="center" vertical="center" wrapText="1"/>
    </xf>
    <xf numFmtId="167" fontId="12" fillId="12" borderId="18" xfId="0" applyNumberFormat="1" applyFont="1" applyFill="1" applyBorder="1" applyAlignment="1">
      <alignment horizontal="center" vertical="center" wrapText="1"/>
    </xf>
    <xf numFmtId="167" fontId="12" fillId="12" borderId="16" xfId="0" applyNumberFormat="1" applyFont="1" applyFill="1" applyBorder="1" applyAlignment="1">
      <alignment horizontal="center" vertical="center" wrapText="1"/>
    </xf>
    <xf numFmtId="167" fontId="12" fillId="12" borderId="0" xfId="0" applyNumberFormat="1" applyFont="1" applyFill="1" applyBorder="1" applyAlignment="1">
      <alignment horizontal="left" vertical="center" wrapText="1"/>
    </xf>
    <xf numFmtId="1" fontId="12" fillId="12" borderId="40" xfId="0" applyNumberFormat="1" applyFont="1" applyFill="1" applyBorder="1" applyAlignment="1">
      <alignment vertical="top" wrapText="1"/>
    </xf>
    <xf numFmtId="0" fontId="22" fillId="12" borderId="40" xfId="0" applyFont="1" applyFill="1" applyBorder="1" applyAlignment="1">
      <alignment vertical="top"/>
    </xf>
    <xf numFmtId="167" fontId="12" fillId="12" borderId="32" xfId="0" applyNumberFormat="1" applyFont="1" applyFill="1" applyBorder="1" applyAlignment="1">
      <alignment horizontal="center" vertical="center" wrapText="1"/>
    </xf>
    <xf numFmtId="167" fontId="12" fillId="12" borderId="10" xfId="0" applyNumberFormat="1" applyFont="1" applyFill="1" applyBorder="1" applyAlignment="1">
      <alignment horizontal="center" vertical="center" wrapText="1"/>
    </xf>
    <xf numFmtId="167" fontId="12" fillId="12" borderId="0" xfId="0" applyNumberFormat="1" applyFont="1" applyFill="1" applyBorder="1" applyAlignment="1">
      <alignment horizontal="center" vertical="center" wrapText="1"/>
    </xf>
    <xf numFmtId="166" fontId="12" fillId="12" borderId="34" xfId="0" applyNumberFormat="1" applyFont="1" applyFill="1" applyBorder="1" applyAlignment="1">
      <alignment vertical="top" wrapText="1"/>
    </xf>
    <xf numFmtId="166" fontId="12" fillId="12" borderId="37" xfId="0" applyNumberFormat="1" applyFont="1" applyFill="1" applyBorder="1" applyAlignment="1">
      <alignment vertical="top" wrapText="1"/>
    </xf>
    <xf numFmtId="0" fontId="22" fillId="12" borderId="37" xfId="0" applyFont="1" applyFill="1" applyBorder="1" applyAlignment="1">
      <alignment vertical="top"/>
    </xf>
    <xf numFmtId="166" fontId="12" fillId="12" borderId="40" xfId="0" applyNumberFormat="1" applyFont="1" applyFill="1" applyBorder="1" applyAlignment="1">
      <alignment vertical="top" wrapText="1"/>
    </xf>
    <xf numFmtId="164" fontId="22" fillId="12" borderId="40" xfId="0" applyNumberFormat="1" applyFont="1" applyFill="1" applyBorder="1" applyAlignment="1">
      <alignment vertical="top"/>
    </xf>
    <xf numFmtId="166" fontId="12" fillId="9" borderId="34" xfId="0" applyNumberFormat="1" applyFont="1" applyFill="1" applyBorder="1" applyAlignment="1">
      <alignment vertical="top" wrapText="1"/>
    </xf>
    <xf numFmtId="0" fontId="12" fillId="9" borderId="34" xfId="0" applyFont="1" applyFill="1" applyBorder="1" applyAlignment="1">
      <alignment vertical="top" wrapText="1"/>
    </xf>
    <xf numFmtId="0" fontId="22" fillId="9" borderId="34" xfId="0" applyFont="1" applyFill="1" applyBorder="1" applyAlignment="1">
      <alignment vertical="top"/>
    </xf>
    <xf numFmtId="166" fontId="12" fillId="9" borderId="46" xfId="0" applyNumberFormat="1" applyFont="1" applyFill="1" applyBorder="1" applyAlignment="1">
      <alignment vertical="top" wrapText="1"/>
    </xf>
    <xf numFmtId="0" fontId="12" fillId="9" borderId="46" xfId="0" applyFont="1" applyFill="1" applyBorder="1" applyAlignment="1">
      <alignment vertical="top" wrapText="1"/>
    </xf>
    <xf numFmtId="0" fontId="22" fillId="9" borderId="46" xfId="0" applyFont="1" applyFill="1" applyBorder="1" applyAlignment="1">
      <alignment vertical="top"/>
    </xf>
    <xf numFmtId="166" fontId="12" fillId="9" borderId="37" xfId="0" applyNumberFormat="1" applyFont="1" applyFill="1" applyBorder="1" applyAlignment="1">
      <alignment vertical="top" wrapText="1"/>
    </xf>
    <xf numFmtId="0" fontId="12" fillId="9" borderId="37" xfId="0" applyFont="1" applyFill="1" applyBorder="1" applyAlignment="1">
      <alignment vertical="top" wrapText="1"/>
    </xf>
    <xf numFmtId="0" fontId="22" fillId="9" borderId="37" xfId="0" applyFont="1" applyFill="1" applyBorder="1" applyAlignment="1">
      <alignment vertical="top"/>
    </xf>
    <xf numFmtId="166" fontId="12" fillId="9" borderId="40" xfId="0" applyNumberFormat="1" applyFont="1" applyFill="1" applyBorder="1" applyAlignment="1">
      <alignment vertical="top" wrapText="1"/>
    </xf>
    <xf numFmtId="0" fontId="12" fillId="9" borderId="40" xfId="0" applyFont="1" applyFill="1" applyBorder="1" applyAlignment="1">
      <alignment vertical="top" wrapText="1"/>
    </xf>
    <xf numFmtId="0" fontId="22" fillId="9" borderId="40" xfId="0" applyFont="1" applyFill="1" applyBorder="1" applyAlignment="1">
      <alignment vertical="top"/>
    </xf>
    <xf numFmtId="166" fontId="12" fillId="9" borderId="43" xfId="0" applyNumberFormat="1" applyFont="1" applyFill="1" applyBorder="1" applyAlignment="1">
      <alignment vertical="top" wrapText="1"/>
    </xf>
    <xf numFmtId="0" fontId="12" fillId="9" borderId="43" xfId="0" applyFont="1" applyFill="1" applyBorder="1" applyAlignment="1">
      <alignment vertical="top" wrapText="1"/>
    </xf>
    <xf numFmtId="0" fontId="22" fillId="9" borderId="43" xfId="0" applyFont="1" applyFill="1" applyBorder="1" applyAlignment="1">
      <alignment vertical="top"/>
    </xf>
    <xf numFmtId="164" fontId="22" fillId="9" borderId="40" xfId="0" applyNumberFormat="1" applyFont="1" applyFill="1" applyBorder="1" applyAlignment="1">
      <alignment vertical="top"/>
    </xf>
    <xf numFmtId="166" fontId="12" fillId="12" borderId="57" xfId="0" applyNumberFormat="1" applyFont="1" applyFill="1" applyBorder="1" applyAlignment="1">
      <alignment vertical="top" wrapText="1"/>
    </xf>
    <xf numFmtId="0" fontId="22" fillId="12" borderId="57" xfId="0" applyFont="1" applyFill="1" applyBorder="1" applyAlignment="1">
      <alignment vertical="top"/>
    </xf>
    <xf numFmtId="0" fontId="22" fillId="12" borderId="0" xfId="0" applyFont="1" applyFill="1" applyBorder="1" applyAlignment="1">
      <alignment vertical="top"/>
    </xf>
    <xf numFmtId="0" fontId="12" fillId="0" borderId="0" xfId="0" applyFont="1" applyFill="1" applyBorder="1" applyAlignment="1">
      <alignment vertical="top" wrapText="1"/>
    </xf>
    <xf numFmtId="0" fontId="12" fillId="12" borderId="56" xfId="0" applyFont="1" applyFill="1" applyBorder="1" applyAlignment="1">
      <alignment vertical="top"/>
    </xf>
    <xf numFmtId="0" fontId="12" fillId="12" borderId="58" xfId="0" applyFont="1" applyFill="1" applyBorder="1" applyAlignment="1">
      <alignment vertical="top"/>
    </xf>
    <xf numFmtId="0" fontId="12" fillId="12" borderId="62" xfId="0" applyFont="1" applyFill="1" applyBorder="1" applyAlignment="1">
      <alignment horizontal="left" vertical="top" wrapText="1"/>
    </xf>
    <xf numFmtId="0" fontId="12" fillId="12" borderId="62" xfId="0" applyFont="1" applyFill="1" applyBorder="1" applyAlignment="1">
      <alignment vertical="top"/>
    </xf>
    <xf numFmtId="0" fontId="12" fillId="12" borderId="64" xfId="0" applyFont="1" applyFill="1" applyBorder="1" applyAlignment="1">
      <alignment vertical="top"/>
    </xf>
    <xf numFmtId="0" fontId="12" fillId="12" borderId="76" xfId="0" applyFont="1" applyFill="1" applyBorder="1" applyAlignment="1">
      <alignment horizontal="left" vertical="top" wrapText="1"/>
    </xf>
    <xf numFmtId="0" fontId="12" fillId="9" borderId="58" xfId="0" applyFont="1" applyFill="1" applyBorder="1" applyAlignment="1">
      <alignment vertical="top"/>
    </xf>
    <xf numFmtId="0" fontId="12" fillId="12" borderId="62" xfId="0" applyFont="1" applyFill="1" applyBorder="1" applyAlignment="1">
      <alignment vertical="top" wrapText="1"/>
    </xf>
    <xf numFmtId="0" fontId="12" fillId="9" borderId="64" xfId="0" applyFont="1" applyFill="1" applyBorder="1" applyAlignment="1">
      <alignment vertical="top"/>
    </xf>
    <xf numFmtId="0" fontId="12" fillId="12" borderId="16" xfId="0" applyFont="1" applyFill="1" applyBorder="1" applyAlignment="1">
      <alignment vertical="top" wrapText="1"/>
    </xf>
    <xf numFmtId="0" fontId="12" fillId="12" borderId="28" xfId="0" applyFont="1" applyFill="1" applyBorder="1" applyAlignment="1">
      <alignment horizontal="left" vertical="top" wrapText="1"/>
    </xf>
    <xf numFmtId="0" fontId="12" fillId="9" borderId="0" xfId="0" applyFont="1" applyFill="1" applyBorder="1" applyAlignment="1">
      <alignment vertical="top"/>
    </xf>
    <xf numFmtId="0" fontId="12" fillId="12" borderId="76" xfId="0" applyFont="1" applyFill="1" applyBorder="1" applyAlignment="1">
      <alignment vertical="top" wrapText="1"/>
    </xf>
    <xf numFmtId="166" fontId="12" fillId="12" borderId="34" xfId="0" applyNumberFormat="1" applyFont="1" applyFill="1" applyBorder="1" applyAlignment="1">
      <alignment vertical="top"/>
    </xf>
    <xf numFmtId="166" fontId="12" fillId="12" borderId="46" xfId="0" applyNumberFormat="1" applyFont="1" applyFill="1" applyBorder="1" applyAlignment="1">
      <alignment vertical="top"/>
    </xf>
    <xf numFmtId="166" fontId="12" fillId="12" borderId="37" xfId="0" applyNumberFormat="1" applyFont="1" applyFill="1" applyBorder="1" applyAlignment="1">
      <alignment vertical="top"/>
    </xf>
    <xf numFmtId="166" fontId="12" fillId="12" borderId="40" xfId="0" applyNumberFormat="1" applyFont="1" applyFill="1" applyBorder="1" applyAlignment="1">
      <alignment vertical="top"/>
    </xf>
    <xf numFmtId="0" fontId="22" fillId="12" borderId="34" xfId="0" applyFont="1" applyFill="1" applyBorder="1" applyAlignment="1">
      <alignment vertical="top" wrapText="1"/>
    </xf>
    <xf numFmtId="0" fontId="22" fillId="12" borderId="37" xfId="0" applyFont="1" applyFill="1" applyBorder="1" applyAlignment="1">
      <alignment vertical="top" wrapText="1"/>
    </xf>
    <xf numFmtId="164" fontId="22" fillId="12" borderId="0" xfId="0" applyNumberFormat="1" applyFont="1" applyFill="1" applyBorder="1" applyAlignment="1">
      <alignment horizontal="center" vertical="top" wrapText="1"/>
    </xf>
    <xf numFmtId="166" fontId="12" fillId="12" borderId="29" xfId="0" applyNumberFormat="1" applyFont="1" applyFill="1" applyBorder="1" applyAlignment="1">
      <alignment vertical="top"/>
    </xf>
    <xf numFmtId="0" fontId="12" fillId="12" borderId="29" xfId="0" applyFont="1" applyFill="1" applyBorder="1" applyAlignment="1">
      <alignment vertical="top" wrapText="1"/>
    </xf>
    <xf numFmtId="0" fontId="22" fillId="12" borderId="31" xfId="0" applyFont="1" applyFill="1" applyBorder="1" applyAlignment="1">
      <alignment vertical="top" wrapText="1"/>
    </xf>
    <xf numFmtId="0" fontId="22" fillId="12" borderId="11" xfId="0" applyFont="1" applyFill="1" applyBorder="1" applyAlignment="1">
      <alignment horizontal="center" vertical="top" wrapText="1"/>
    </xf>
    <xf numFmtId="0" fontId="22" fillId="12" borderId="17" xfId="0" applyFont="1" applyFill="1" applyBorder="1" applyAlignment="1">
      <alignment horizontal="center" vertical="top" wrapText="1"/>
    </xf>
    <xf numFmtId="0" fontId="22" fillId="12" borderId="40" xfId="0" applyFont="1" applyFill="1" applyBorder="1" applyAlignment="1">
      <alignment vertical="top" wrapText="1"/>
    </xf>
    <xf numFmtId="49" fontId="22" fillId="12" borderId="16" xfId="0" applyNumberFormat="1" applyFont="1" applyFill="1" applyBorder="1" applyAlignment="1">
      <alignment horizontal="center" vertical="top" wrapText="1"/>
    </xf>
    <xf numFmtId="166" fontId="12" fillId="12" borderId="30" xfId="0" applyNumberFormat="1" applyFont="1" applyFill="1" applyBorder="1" applyAlignment="1">
      <alignment vertical="top"/>
    </xf>
    <xf numFmtId="49" fontId="22" fillId="12" borderId="30" xfId="0" applyNumberFormat="1" applyFont="1" applyFill="1" applyBorder="1" applyAlignment="1">
      <alignment vertical="top" wrapText="1"/>
    </xf>
    <xf numFmtId="0" fontId="22" fillId="12" borderId="29" xfId="0" applyFont="1" applyFill="1" applyBorder="1" applyAlignment="1">
      <alignment vertical="top" wrapText="1"/>
    </xf>
    <xf numFmtId="166" fontId="12" fillId="12" borderId="34" xfId="0" applyNumberFormat="1" applyFont="1" applyFill="1" applyBorder="1" applyAlignment="1">
      <alignment horizontal="center" vertical="top"/>
    </xf>
    <xf numFmtId="164" fontId="22" fillId="12" borderId="34" xfId="0" applyNumberFormat="1" applyFont="1" applyFill="1" applyBorder="1" applyAlignment="1">
      <alignment horizontal="center" vertical="top"/>
    </xf>
    <xf numFmtId="166" fontId="12" fillId="12" borderId="40" xfId="0" applyNumberFormat="1" applyFont="1" applyFill="1" applyBorder="1" applyAlignment="1">
      <alignment horizontal="center" vertical="top"/>
    </xf>
    <xf numFmtId="164" fontId="22" fillId="12" borderId="40" xfId="0" applyNumberFormat="1" applyFont="1" applyFill="1" applyBorder="1" applyAlignment="1">
      <alignment horizontal="center" vertical="top"/>
    </xf>
    <xf numFmtId="164" fontId="22" fillId="12" borderId="37" xfId="0" applyNumberFormat="1" applyFont="1" applyFill="1" applyBorder="1" applyAlignment="1">
      <alignment horizontal="center" vertical="top"/>
    </xf>
    <xf numFmtId="164" fontId="22" fillId="12" borderId="46" xfId="0" applyNumberFormat="1" applyFont="1" applyFill="1" applyBorder="1" applyAlignment="1">
      <alignment horizontal="center" vertical="top"/>
    </xf>
    <xf numFmtId="0" fontId="22" fillId="12" borderId="34" xfId="0" applyFont="1" applyFill="1" applyBorder="1" applyAlignment="1">
      <alignment horizontal="center" vertical="top"/>
    </xf>
    <xf numFmtId="0" fontId="12" fillId="12" borderId="14" xfId="0" applyFont="1" applyFill="1" applyBorder="1" applyAlignment="1">
      <alignment vertical="top" wrapText="1"/>
    </xf>
    <xf numFmtId="0" fontId="12" fillId="12" borderId="19" xfId="0" applyFont="1" applyFill="1" applyBorder="1" applyAlignment="1">
      <alignment vertical="top"/>
    </xf>
    <xf numFmtId="0" fontId="12" fillId="12" borderId="77" xfId="0" applyFont="1" applyFill="1" applyBorder="1" applyAlignment="1">
      <alignment vertical="top"/>
    </xf>
    <xf numFmtId="0" fontId="12" fillId="12" borderId="32" xfId="0" applyFont="1" applyFill="1" applyBorder="1" applyAlignment="1">
      <alignment vertical="top"/>
    </xf>
    <xf numFmtId="0" fontId="12" fillId="12" borderId="71" xfId="0" applyFont="1" applyFill="1" applyBorder="1" applyAlignment="1">
      <alignment vertical="top"/>
    </xf>
    <xf numFmtId="166" fontId="12" fillId="12" borderId="46" xfId="0" applyNumberFormat="1" applyFont="1" applyFill="1" applyBorder="1" applyAlignment="1">
      <alignment horizontal="right" vertical="top" wrapText="1"/>
    </xf>
    <xf numFmtId="0" fontId="22" fillId="12" borderId="47" xfId="0" applyFont="1" applyFill="1" applyBorder="1" applyAlignment="1">
      <alignment vertical="top"/>
    </xf>
    <xf numFmtId="166" fontId="12" fillId="12" borderId="37" xfId="0" applyNumberFormat="1" applyFont="1" applyFill="1" applyBorder="1" applyAlignment="1">
      <alignment horizontal="right" vertical="top" wrapText="1"/>
    </xf>
    <xf numFmtId="0" fontId="22" fillId="12" borderId="19" xfId="0" applyFont="1" applyFill="1" applyBorder="1" applyAlignment="1">
      <alignment vertical="top"/>
    </xf>
    <xf numFmtId="166" fontId="12" fillId="12" borderId="30" xfId="0" applyNumberFormat="1" applyFont="1" applyFill="1" applyBorder="1" applyAlignment="1">
      <alignment horizontal="right" vertical="top" wrapText="1"/>
    </xf>
    <xf numFmtId="164" fontId="22" fillId="12" borderId="41" xfId="0" applyNumberFormat="1" applyFont="1" applyFill="1" applyBorder="1" applyAlignment="1">
      <alignment horizontal="center" vertical="top"/>
    </xf>
    <xf numFmtId="166" fontId="12" fillId="12" borderId="34" xfId="0" applyNumberFormat="1" applyFont="1" applyFill="1" applyBorder="1" applyAlignment="1">
      <alignment horizontal="right" vertical="top" wrapText="1"/>
    </xf>
    <xf numFmtId="0" fontId="22" fillId="12" borderId="35" xfId="0" applyFont="1" applyFill="1" applyBorder="1" applyAlignment="1">
      <alignment vertical="top"/>
    </xf>
    <xf numFmtId="0" fontId="22" fillId="12" borderId="41" xfId="0" applyFont="1" applyFill="1" applyBorder="1" applyAlignment="1">
      <alignment vertical="top"/>
    </xf>
    <xf numFmtId="166" fontId="12" fillId="9" borderId="34" xfId="0" applyNumberFormat="1" applyFont="1" applyFill="1" applyBorder="1" applyAlignment="1">
      <alignment horizontal="right" vertical="top" wrapText="1"/>
    </xf>
    <xf numFmtId="0" fontId="22" fillId="9" borderId="35" xfId="0" applyFont="1" applyFill="1" applyBorder="1" applyAlignment="1">
      <alignment vertical="top"/>
    </xf>
    <xf numFmtId="166" fontId="12" fillId="9" borderId="37" xfId="0" applyNumberFormat="1" applyFont="1" applyFill="1" applyBorder="1" applyAlignment="1">
      <alignment horizontal="right" vertical="top" wrapText="1"/>
    </xf>
    <xf numFmtId="0" fontId="22" fillId="9" borderId="19" xfId="0" applyFont="1" applyFill="1" applyBorder="1" applyAlignment="1">
      <alignment vertical="top"/>
    </xf>
    <xf numFmtId="0" fontId="22" fillId="9" borderId="41" xfId="0" applyFont="1" applyFill="1" applyBorder="1" applyAlignment="1">
      <alignment vertical="top"/>
    </xf>
    <xf numFmtId="0" fontId="12" fillId="12" borderId="35" xfId="0" applyFont="1" applyFill="1" applyBorder="1" applyAlignment="1">
      <alignment vertical="top" wrapText="1"/>
    </xf>
    <xf numFmtId="0" fontId="12" fillId="12" borderId="38" xfId="0" applyFont="1" applyFill="1" applyBorder="1" applyAlignment="1">
      <alignment vertical="top" wrapText="1"/>
    </xf>
    <xf numFmtId="166" fontId="12" fillId="12" borderId="37" xfId="0" applyNumberFormat="1" applyFont="1" applyFill="1" applyBorder="1" applyAlignment="1">
      <alignment horizontal="right" vertical="top"/>
    </xf>
    <xf numFmtId="0" fontId="12" fillId="12" borderId="38" xfId="0" applyFont="1" applyFill="1" applyBorder="1" applyAlignment="1">
      <alignment vertical="top"/>
    </xf>
    <xf numFmtId="166" fontId="12" fillId="9" borderId="40" xfId="0" applyNumberFormat="1" applyFont="1" applyFill="1" applyBorder="1" applyAlignment="1">
      <alignment horizontal="right" vertical="top" wrapText="1"/>
    </xf>
    <xf numFmtId="164" fontId="22" fillId="9" borderId="41" xfId="0" applyNumberFormat="1" applyFont="1" applyFill="1" applyBorder="1" applyAlignment="1">
      <alignment horizontal="center" vertical="top"/>
    </xf>
    <xf numFmtId="0" fontId="12" fillId="9" borderId="15" xfId="0" applyFont="1" applyFill="1" applyBorder="1" applyAlignment="1">
      <alignment horizontal="left" vertical="top" wrapText="1"/>
    </xf>
    <xf numFmtId="166" fontId="12" fillId="9" borderId="0" xfId="0" applyNumberFormat="1" applyFont="1" applyFill="1" applyBorder="1" applyAlignment="1">
      <alignment horizontal="right" vertical="top" wrapText="1"/>
    </xf>
    <xf numFmtId="0" fontId="12" fillId="9" borderId="0" xfId="0" applyFont="1" applyFill="1" applyBorder="1" applyAlignment="1">
      <alignment vertical="top" wrapText="1"/>
    </xf>
    <xf numFmtId="0" fontId="22" fillId="9" borderId="13" xfId="0" applyFont="1" applyFill="1" applyBorder="1" applyAlignment="1">
      <alignment horizontal="center" vertical="top" wrapText="1"/>
    </xf>
    <xf numFmtId="0" fontId="22" fillId="9" borderId="19" xfId="0" applyFont="1" applyFill="1" applyBorder="1" applyAlignment="1">
      <alignment horizontal="center" vertical="top" wrapText="1"/>
    </xf>
    <xf numFmtId="164" fontId="22" fillId="12" borderId="38" xfId="0" applyNumberFormat="1" applyFont="1" applyFill="1" applyBorder="1" applyAlignment="1">
      <alignment horizontal="center" vertical="top" wrapText="1"/>
    </xf>
    <xf numFmtId="166" fontId="12" fillId="12" borderId="40" xfId="0" applyNumberFormat="1" applyFont="1" applyFill="1" applyBorder="1" applyAlignment="1">
      <alignment horizontal="right" vertical="top" wrapText="1"/>
    </xf>
    <xf numFmtId="0" fontId="12" fillId="12" borderId="41" xfId="0" applyFont="1" applyFill="1" applyBorder="1" applyAlignment="1">
      <alignment vertical="top" wrapText="1"/>
    </xf>
    <xf numFmtId="166" fontId="12" fillId="12" borderId="43" xfId="0" applyNumberFormat="1" applyFont="1" applyFill="1" applyBorder="1" applyAlignment="1">
      <alignment horizontal="right" vertical="top" wrapText="1"/>
    </xf>
    <xf numFmtId="0" fontId="22" fillId="12" borderId="44" xfId="0" applyFont="1" applyFill="1" applyBorder="1" applyAlignment="1">
      <alignment vertical="top"/>
    </xf>
    <xf numFmtId="1" fontId="12" fillId="12" borderId="34" xfId="0" applyNumberFormat="1" applyFont="1" applyFill="1" applyBorder="1" applyAlignment="1">
      <alignment vertical="top"/>
    </xf>
    <xf numFmtId="1" fontId="12" fillId="12" borderId="0" xfId="0" applyNumberFormat="1" applyFont="1" applyFill="1" applyBorder="1" applyAlignment="1">
      <alignment vertical="top"/>
    </xf>
    <xf numFmtId="1" fontId="12" fillId="12" borderId="46" xfId="0" applyNumberFormat="1" applyFont="1" applyFill="1" applyBorder="1" applyAlignment="1">
      <alignment vertical="top"/>
    </xf>
    <xf numFmtId="1" fontId="12" fillId="12" borderId="40" xfId="0" applyNumberFormat="1" applyFont="1" applyFill="1" applyBorder="1" applyAlignment="1">
      <alignment vertical="top"/>
    </xf>
    <xf numFmtId="1" fontId="12" fillId="9" borderId="34" xfId="0" applyNumberFormat="1" applyFont="1" applyFill="1" applyBorder="1" applyAlignment="1">
      <alignment horizontal="right" vertical="top" wrapText="1"/>
    </xf>
    <xf numFmtId="1" fontId="12" fillId="9" borderId="40" xfId="0" applyNumberFormat="1" applyFont="1" applyFill="1" applyBorder="1" applyAlignment="1">
      <alignment horizontal="right" vertical="top" wrapText="1"/>
    </xf>
    <xf numFmtId="0" fontId="11" fillId="0" borderId="0" xfId="0" applyFont="1" applyFill="1" applyBorder="1" applyAlignment="1">
      <alignment horizontal="center" vertical="top" wrapText="1"/>
    </xf>
    <xf numFmtId="1" fontId="12" fillId="9" borderId="34" xfId="0" applyNumberFormat="1" applyFont="1" applyFill="1" applyBorder="1" applyAlignment="1">
      <alignment vertical="top" wrapText="1"/>
    </xf>
    <xf numFmtId="1" fontId="12" fillId="9" borderId="40" xfId="0" applyNumberFormat="1" applyFont="1" applyFill="1" applyBorder="1" applyAlignment="1">
      <alignment vertical="top" wrapText="1"/>
    </xf>
    <xf numFmtId="0" fontId="12" fillId="12" borderId="57" xfId="0" applyFont="1" applyFill="1" applyBorder="1"/>
    <xf numFmtId="0" fontId="12" fillId="12" borderId="58" xfId="0" applyFont="1" applyFill="1" applyBorder="1"/>
    <xf numFmtId="0" fontId="12" fillId="12" borderId="63" xfId="0" applyFont="1" applyFill="1" applyBorder="1"/>
    <xf numFmtId="0" fontId="12" fillId="12" borderId="64" xfId="0" applyFont="1" applyFill="1" applyBorder="1"/>
    <xf numFmtId="164" fontId="22" fillId="9" borderId="28" xfId="0" applyNumberFormat="1" applyFont="1" applyFill="1" applyBorder="1" applyAlignment="1">
      <alignment horizontal="center" vertical="top" wrapText="1"/>
    </xf>
    <xf numFmtId="0" fontId="54" fillId="9" borderId="28" xfId="0" applyFont="1" applyFill="1" applyBorder="1" applyAlignment="1">
      <alignment horizontal="left" vertical="top" wrapText="1"/>
    </xf>
    <xf numFmtId="0" fontId="12" fillId="9" borderId="63" xfId="0" applyFont="1" applyFill="1" applyBorder="1"/>
    <xf numFmtId="0" fontId="12" fillId="9" borderId="64" xfId="0" applyFont="1" applyFill="1" applyBorder="1"/>
    <xf numFmtId="0" fontId="12" fillId="9" borderId="76" xfId="0" applyFont="1" applyFill="1" applyBorder="1" applyAlignment="1">
      <alignment horizontal="left" vertical="top" wrapText="1"/>
    </xf>
    <xf numFmtId="166" fontId="12" fillId="12" borderId="29" xfId="0" applyNumberFormat="1" applyFont="1" applyFill="1" applyBorder="1" applyAlignment="1">
      <alignment horizontal="right" vertical="top" wrapText="1"/>
    </xf>
    <xf numFmtId="0" fontId="22" fillId="12" borderId="38" xfId="0" applyFont="1" applyFill="1" applyBorder="1" applyAlignment="1">
      <alignment horizontal="center" vertical="top" wrapText="1"/>
    </xf>
    <xf numFmtId="0" fontId="55" fillId="12" borderId="30" xfId="0" applyFont="1" applyFill="1" applyBorder="1" applyAlignment="1">
      <alignment horizontal="left" vertical="top" wrapText="1"/>
    </xf>
    <xf numFmtId="0" fontId="55" fillId="12" borderId="10" xfId="0" applyFont="1" applyFill="1" applyBorder="1" applyAlignment="1">
      <alignment horizontal="left" vertical="top" wrapText="1"/>
    </xf>
    <xf numFmtId="0" fontId="22" fillId="12" borderId="47" xfId="0" applyFont="1" applyFill="1" applyBorder="1" applyAlignment="1">
      <alignment horizontal="center" vertical="top" wrapText="1"/>
    </xf>
    <xf numFmtId="164" fontId="22" fillId="12" borderId="41" xfId="0" applyNumberFormat="1" applyFont="1" applyFill="1" applyBorder="1" applyAlignment="1">
      <alignment horizontal="center" vertical="top" wrapText="1"/>
    </xf>
    <xf numFmtId="0" fontId="12" fillId="9" borderId="57" xfId="0" applyFont="1" applyFill="1" applyBorder="1"/>
    <xf numFmtId="0" fontId="12" fillId="9" borderId="58" xfId="0" applyFont="1" applyFill="1" applyBorder="1"/>
    <xf numFmtId="0" fontId="12" fillId="9" borderId="110" xfId="0" applyFont="1" applyFill="1" applyBorder="1"/>
    <xf numFmtId="0" fontId="12" fillId="9" borderId="63" xfId="0" applyFont="1" applyFill="1" applyBorder="1" applyAlignment="1">
      <alignment vertical="top"/>
    </xf>
    <xf numFmtId="0" fontId="12" fillId="9" borderId="107" xfId="0" applyFont="1" applyFill="1" applyBorder="1"/>
    <xf numFmtId="0" fontId="12" fillId="9" borderId="30" xfId="0" applyFont="1" applyFill="1" applyBorder="1"/>
    <xf numFmtId="0" fontId="12" fillId="9" borderId="10" xfId="0" applyFont="1" applyFill="1" applyBorder="1"/>
    <xf numFmtId="0" fontId="12" fillId="9" borderId="31" xfId="0" applyFont="1" applyFill="1" applyBorder="1" applyAlignment="1"/>
    <xf numFmtId="0" fontId="12" fillId="9" borderId="17" xfId="0" applyFont="1" applyFill="1" applyBorder="1" applyAlignment="1"/>
    <xf numFmtId="0" fontId="22" fillId="9" borderId="35" xfId="0" applyFont="1" applyFill="1" applyBorder="1" applyAlignment="1">
      <alignment vertical="top" wrapText="1"/>
    </xf>
    <xf numFmtId="0" fontId="12" fillId="9" borderId="12" xfId="0" applyFont="1" applyFill="1" applyBorder="1"/>
    <xf numFmtId="0" fontId="12" fillId="9" borderId="18" xfId="0" applyFont="1" applyFill="1" applyBorder="1"/>
    <xf numFmtId="166" fontId="12" fillId="9" borderId="46" xfId="0" applyNumberFormat="1" applyFont="1" applyFill="1" applyBorder="1" applyAlignment="1">
      <alignment horizontal="right" vertical="top" wrapText="1"/>
    </xf>
    <xf numFmtId="0" fontId="22" fillId="9" borderId="47" xfId="0" applyFont="1" applyFill="1" applyBorder="1" applyAlignment="1">
      <alignment vertical="top" wrapText="1"/>
    </xf>
    <xf numFmtId="0" fontId="12" fillId="9" borderId="13" xfId="0" applyFont="1" applyFill="1" applyBorder="1"/>
    <xf numFmtId="0" fontId="12" fillId="9" borderId="19" xfId="0" applyFont="1" applyFill="1" applyBorder="1"/>
    <xf numFmtId="0" fontId="22" fillId="9" borderId="41" xfId="0" applyFont="1" applyFill="1" applyBorder="1" applyAlignment="1">
      <alignment vertical="top" wrapText="1"/>
    </xf>
    <xf numFmtId="0" fontId="12" fillId="9" borderId="32" xfId="0" applyFont="1" applyFill="1" applyBorder="1"/>
    <xf numFmtId="164" fontId="22" fillId="9" borderId="14" xfId="0" applyNumberFormat="1" applyFont="1" applyFill="1" applyBorder="1" applyAlignment="1">
      <alignment horizontal="center" vertical="top" wrapText="1"/>
    </xf>
    <xf numFmtId="0" fontId="54" fillId="12" borderId="14" xfId="0" applyFont="1" applyFill="1" applyBorder="1" applyAlignment="1">
      <alignment horizontal="left" vertical="top" wrapText="1"/>
    </xf>
    <xf numFmtId="0" fontId="54" fillId="0" borderId="11" xfId="0" applyFont="1" applyFill="1" applyBorder="1" applyAlignment="1">
      <alignment horizontal="left" vertical="top" wrapText="1"/>
    </xf>
    <xf numFmtId="0" fontId="12" fillId="9" borderId="11" xfId="0" applyFont="1" applyFill="1" applyBorder="1"/>
    <xf numFmtId="0" fontId="12" fillId="9" borderId="17" xfId="0" applyFont="1" applyFill="1" applyBorder="1"/>
    <xf numFmtId="164" fontId="22" fillId="9" borderId="13" xfId="0" applyNumberFormat="1" applyFont="1" applyFill="1" applyBorder="1" applyAlignment="1">
      <alignment horizontal="center" vertical="top" wrapText="1"/>
    </xf>
    <xf numFmtId="0" fontId="54" fillId="12" borderId="11" xfId="0" applyFont="1" applyFill="1" applyBorder="1" applyAlignment="1">
      <alignment horizontal="left" vertical="top" wrapText="1"/>
    </xf>
    <xf numFmtId="0" fontId="54" fillId="12" borderId="28" xfId="0" applyFont="1" applyFill="1" applyBorder="1" applyAlignment="1">
      <alignment horizontal="left" vertical="top" wrapText="1"/>
    </xf>
    <xf numFmtId="0" fontId="12" fillId="12" borderId="0" xfId="0" applyFont="1" applyFill="1" applyBorder="1"/>
    <xf numFmtId="0" fontId="12" fillId="0" borderId="0" xfId="0" applyFont="1" applyFill="1" applyBorder="1" applyAlignment="1">
      <alignment horizontal="center" vertical="top" wrapText="1"/>
    </xf>
    <xf numFmtId="166" fontId="12" fillId="0" borderId="0" xfId="0" applyNumberFormat="1" applyFont="1" applyFill="1" applyBorder="1" applyAlignment="1">
      <alignment horizontal="right" vertical="top"/>
    </xf>
    <xf numFmtId="0" fontId="12" fillId="0" borderId="0" xfId="0" applyFont="1" applyFill="1" applyBorder="1" applyAlignment="1">
      <alignment vertical="top"/>
    </xf>
    <xf numFmtId="0" fontId="22" fillId="0" borderId="0" xfId="0" applyFont="1" applyFill="1" applyBorder="1" applyAlignment="1">
      <alignment vertical="top"/>
    </xf>
    <xf numFmtId="0" fontId="12" fillId="0" borderId="0" xfId="0" applyFont="1" applyFill="1" applyBorder="1"/>
    <xf numFmtId="0" fontId="12" fillId="9" borderId="56" xfId="0" applyFont="1" applyFill="1" applyBorder="1" applyAlignment="1">
      <alignment horizontal="center"/>
    </xf>
    <xf numFmtId="0" fontId="12" fillId="9" borderId="58" xfId="0" applyFont="1" applyFill="1" applyBorder="1" applyAlignment="1">
      <alignment horizontal="center"/>
    </xf>
    <xf numFmtId="0" fontId="12" fillId="9" borderId="26" xfId="0" applyFont="1" applyFill="1" applyBorder="1" applyAlignment="1">
      <alignment horizontal="center"/>
    </xf>
    <xf numFmtId="0" fontId="12" fillId="9" borderId="75" xfId="0" applyFont="1" applyFill="1" applyBorder="1" applyAlignment="1">
      <alignment horizontal="center"/>
    </xf>
    <xf numFmtId="0" fontId="12" fillId="9" borderId="29" xfId="0" applyFont="1" applyFill="1" applyBorder="1" applyAlignment="1"/>
    <xf numFmtId="0" fontId="12" fillId="9" borderId="18" xfId="0" applyFont="1" applyFill="1" applyBorder="1" applyAlignment="1"/>
    <xf numFmtId="0" fontId="12" fillId="9" borderId="30" xfId="0" applyFont="1" applyFill="1" applyBorder="1" applyAlignment="1"/>
    <xf numFmtId="0" fontId="12" fillId="9" borderId="10" xfId="0" applyFont="1" applyFill="1" applyBorder="1" applyAlignment="1"/>
    <xf numFmtId="0" fontId="12" fillId="9" borderId="12" xfId="0" applyFont="1" applyFill="1" applyBorder="1" applyAlignment="1"/>
    <xf numFmtId="0" fontId="12" fillId="9" borderId="32" xfId="0" applyFont="1" applyFill="1" applyBorder="1" applyAlignment="1"/>
    <xf numFmtId="0" fontId="12" fillId="9" borderId="11" xfId="0" applyFont="1" applyFill="1" applyBorder="1" applyAlignment="1">
      <alignment horizontal="left" vertical="center" wrapText="1"/>
    </xf>
    <xf numFmtId="0" fontId="12" fillId="9" borderId="31" xfId="0" applyFont="1" applyFill="1" applyBorder="1" applyAlignment="1">
      <alignment horizontal="left" vertical="center" wrapText="1"/>
    </xf>
    <xf numFmtId="0" fontId="12" fillId="12" borderId="16" xfId="0" applyFont="1" applyFill="1" applyBorder="1" applyAlignment="1">
      <alignment horizontal="left" vertical="center" wrapText="1"/>
    </xf>
    <xf numFmtId="0" fontId="22" fillId="11" borderId="17" xfId="0" applyFont="1" applyFill="1" applyBorder="1" applyAlignment="1">
      <alignment horizontal="left" vertical="center" wrapText="1"/>
    </xf>
    <xf numFmtId="0" fontId="11" fillId="9" borderId="0" xfId="0" applyFont="1" applyFill="1" applyBorder="1" applyAlignment="1">
      <alignment horizontal="left" vertical="center" wrapText="1"/>
    </xf>
    <xf numFmtId="0" fontId="21" fillId="13" borderId="31" xfId="0" applyFont="1" applyFill="1" applyBorder="1" applyAlignment="1">
      <alignment horizontal="left" vertical="top" wrapText="1"/>
    </xf>
    <xf numFmtId="0" fontId="22" fillId="0" borderId="104" xfId="27" applyFont="1" applyFill="1" applyBorder="1" applyAlignment="1">
      <alignment horizontal="center"/>
    </xf>
    <xf numFmtId="0" fontId="22" fillId="0" borderId="109" xfId="27" applyFont="1" applyFill="1" applyBorder="1" applyAlignment="1">
      <alignment horizontal="center"/>
    </xf>
    <xf numFmtId="0" fontId="12" fillId="12" borderId="19" xfId="0" applyFont="1" applyFill="1" applyBorder="1"/>
    <xf numFmtId="164" fontId="22" fillId="12" borderId="15" xfId="0" applyNumberFormat="1" applyFont="1" applyFill="1" applyBorder="1" applyAlignment="1">
      <alignment horizontal="center" vertical="center" wrapText="1"/>
    </xf>
    <xf numFmtId="0" fontId="12" fillId="12" borderId="0" xfId="0" applyFont="1" applyFill="1" applyBorder="1" applyAlignment="1">
      <alignment horizontal="left" vertical="center" wrapText="1"/>
    </xf>
    <xf numFmtId="0" fontId="12" fillId="12" borderId="15" xfId="0" applyFont="1" applyFill="1" applyBorder="1"/>
    <xf numFmtId="166" fontId="12" fillId="12" borderId="36" xfId="0" applyNumberFormat="1" applyFont="1" applyFill="1" applyBorder="1" applyAlignment="1">
      <alignment horizontal="left" vertical="top" wrapText="1"/>
    </xf>
    <xf numFmtId="166" fontId="12" fillId="12" borderId="38" xfId="0" applyNumberFormat="1" applyFont="1" applyFill="1" applyBorder="1" applyAlignment="1">
      <alignment horizontal="center" vertical="top" wrapText="1"/>
    </xf>
    <xf numFmtId="164" fontId="22" fillId="12" borderId="16" xfId="0" applyNumberFormat="1" applyFont="1" applyFill="1" applyBorder="1" applyAlignment="1">
      <alignment horizontal="center" vertical="center" wrapText="1"/>
    </xf>
    <xf numFmtId="166" fontId="12" fillId="12" borderId="30" xfId="0" applyNumberFormat="1" applyFont="1" applyFill="1" applyBorder="1" applyAlignment="1">
      <alignment horizontal="left" vertical="top" wrapText="1"/>
    </xf>
    <xf numFmtId="166" fontId="12" fillId="12" borderId="10" xfId="0" applyNumberFormat="1" applyFont="1" applyFill="1" applyBorder="1" applyAlignment="1">
      <alignment horizontal="center" vertical="top" wrapText="1"/>
    </xf>
    <xf numFmtId="0" fontId="12" fillId="12" borderId="79" xfId="0" applyFont="1" applyFill="1" applyBorder="1" applyAlignment="1">
      <alignment horizontal="center" vertical="center" wrapText="1"/>
    </xf>
    <xf numFmtId="0" fontId="12" fillId="12" borderId="79" xfId="0" applyFont="1" applyFill="1" applyBorder="1" applyAlignment="1">
      <alignment vertical="top" wrapText="1"/>
    </xf>
    <xf numFmtId="166" fontId="12" fillId="12" borderId="56" xfId="0" applyNumberFormat="1" applyFont="1" applyFill="1" applyBorder="1" applyAlignment="1">
      <alignment horizontal="center" vertical="top" wrapText="1"/>
    </xf>
    <xf numFmtId="166" fontId="12" fillId="12" borderId="58" xfId="0" applyNumberFormat="1" applyFont="1" applyFill="1" applyBorder="1" applyAlignment="1">
      <alignment horizontal="center" vertical="top" wrapText="1"/>
    </xf>
    <xf numFmtId="0" fontId="12" fillId="12" borderId="75" xfId="0" applyFont="1" applyFill="1" applyBorder="1"/>
    <xf numFmtId="0" fontId="12" fillId="9" borderId="93" xfId="0" applyFont="1" applyFill="1" applyBorder="1" applyAlignment="1">
      <alignment horizontal="center" vertical="center" wrapText="1"/>
    </xf>
    <xf numFmtId="0" fontId="12" fillId="12" borderId="64" xfId="0" applyFont="1" applyFill="1" applyBorder="1" applyAlignment="1">
      <alignment vertical="top" wrapText="1"/>
    </xf>
    <xf numFmtId="166" fontId="12" fillId="12" borderId="62" xfId="0" applyNumberFormat="1" applyFont="1" applyFill="1" applyBorder="1" applyAlignment="1">
      <alignment horizontal="center" vertical="top" wrapText="1"/>
    </xf>
    <xf numFmtId="166" fontId="12" fillId="12" borderId="75" xfId="0" applyNumberFormat="1" applyFont="1" applyFill="1" applyBorder="1" applyAlignment="1">
      <alignment horizontal="center" vertical="top" wrapText="1"/>
    </xf>
    <xf numFmtId="0" fontId="12" fillId="9" borderId="80" xfId="0" applyFont="1" applyFill="1" applyBorder="1" applyAlignment="1">
      <alignment horizontal="center" vertical="center" wrapText="1"/>
    </xf>
    <xf numFmtId="0" fontId="12" fillId="9" borderId="64" xfId="0" applyFont="1" applyFill="1" applyBorder="1" applyAlignment="1">
      <alignment vertical="top" wrapText="1"/>
    </xf>
    <xf numFmtId="0" fontId="12" fillId="9" borderId="0" xfId="0" applyFont="1" applyFill="1" applyBorder="1"/>
    <xf numFmtId="166" fontId="12" fillId="9" borderId="64" xfId="0" applyNumberFormat="1" applyFont="1" applyFill="1" applyBorder="1" applyAlignment="1">
      <alignment horizontal="center" vertical="top" wrapText="1"/>
    </xf>
    <xf numFmtId="166" fontId="12" fillId="9" borderId="13" xfId="0" applyNumberFormat="1" applyFont="1" applyFill="1" applyBorder="1" applyAlignment="1">
      <alignment horizontal="center" vertical="top" wrapText="1"/>
    </xf>
    <xf numFmtId="0" fontId="12" fillId="9" borderId="15" xfId="0" applyFont="1" applyFill="1" applyBorder="1" applyAlignment="1">
      <alignment horizontal="center" vertical="center" wrapText="1"/>
    </xf>
    <xf numFmtId="0" fontId="12" fillId="9" borderId="19" xfId="0" applyFont="1" applyFill="1" applyBorder="1" applyAlignment="1">
      <alignment vertical="top" wrapText="1"/>
    </xf>
    <xf numFmtId="166" fontId="12" fillId="9" borderId="62" xfId="0" applyNumberFormat="1" applyFont="1" applyFill="1" applyBorder="1" applyAlignment="1">
      <alignment horizontal="center" vertical="top" wrapText="1"/>
    </xf>
    <xf numFmtId="166" fontId="12" fillId="9" borderId="0" xfId="0" applyNumberFormat="1" applyFont="1" applyFill="1" applyBorder="1" applyAlignment="1">
      <alignment horizontal="center" vertical="top" wrapText="1"/>
    </xf>
    <xf numFmtId="166" fontId="12" fillId="9" borderId="104" xfId="0" applyNumberFormat="1" applyFont="1" applyFill="1" applyBorder="1" applyAlignment="1">
      <alignment horizontal="center" vertical="top" wrapText="1"/>
    </xf>
    <xf numFmtId="166" fontId="12" fillId="9" borderId="110" xfId="0" applyNumberFormat="1" applyFont="1" applyFill="1" applyBorder="1" applyAlignment="1">
      <alignment horizontal="center" vertical="top" wrapText="1"/>
    </xf>
    <xf numFmtId="0" fontId="12" fillId="9" borderId="80" xfId="0" applyFont="1" applyFill="1" applyBorder="1" applyAlignment="1">
      <alignment vertical="top" wrapText="1"/>
    </xf>
    <xf numFmtId="166" fontId="12" fillId="9" borderId="107" xfId="0" applyNumberFormat="1" applyFont="1" applyFill="1" applyBorder="1" applyAlignment="1">
      <alignment horizontal="center" vertical="top" wrapText="1"/>
    </xf>
    <xf numFmtId="0" fontId="12" fillId="9" borderId="15" xfId="0" applyFont="1" applyFill="1" applyBorder="1" applyAlignment="1">
      <alignment vertical="top" wrapText="1"/>
    </xf>
    <xf numFmtId="166" fontId="12" fillId="12" borderId="35" xfId="0" applyNumberFormat="1" applyFont="1" applyFill="1" applyBorder="1" applyAlignment="1">
      <alignment horizontal="right" vertical="center" wrapText="1"/>
    </xf>
    <xf numFmtId="166" fontId="12" fillId="12" borderId="44" xfId="0" applyNumberFormat="1" applyFont="1" applyFill="1" applyBorder="1" applyAlignment="1">
      <alignment horizontal="right" vertical="center" wrapText="1"/>
    </xf>
    <xf numFmtId="166" fontId="12" fillId="12" borderId="47" xfId="0" applyNumberFormat="1" applyFont="1" applyFill="1" applyBorder="1" applyAlignment="1">
      <alignment horizontal="right" vertical="center" wrapText="1"/>
    </xf>
    <xf numFmtId="166" fontId="12" fillId="12" borderId="41" xfId="0" applyNumberFormat="1" applyFont="1" applyFill="1" applyBorder="1" applyAlignment="1">
      <alignment horizontal="right" vertical="center" wrapText="1"/>
    </xf>
    <xf numFmtId="166" fontId="12" fillId="0" borderId="56" xfId="0" applyNumberFormat="1" applyFont="1" applyFill="1" applyBorder="1" applyAlignment="1">
      <alignment vertical="center" wrapText="1"/>
    </xf>
    <xf numFmtId="166" fontId="12" fillId="0" borderId="58" xfId="0" applyNumberFormat="1" applyFont="1" applyFill="1" applyBorder="1" applyAlignment="1">
      <alignment vertical="center" wrapText="1"/>
    </xf>
    <xf numFmtId="166" fontId="12" fillId="0" borderId="62" xfId="0" applyNumberFormat="1" applyFont="1" applyFill="1" applyBorder="1" applyAlignment="1">
      <alignment vertical="center" wrapText="1"/>
    </xf>
    <xf numFmtId="166" fontId="12" fillId="0" borderId="64" xfId="0" applyNumberFormat="1" applyFont="1" applyFill="1" applyBorder="1" applyAlignment="1">
      <alignment vertical="center" wrapText="1"/>
    </xf>
    <xf numFmtId="166" fontId="12" fillId="0" borderId="30" xfId="0" applyNumberFormat="1" applyFont="1" applyFill="1" applyBorder="1" applyAlignment="1">
      <alignment vertical="center" wrapText="1"/>
    </xf>
    <xf numFmtId="166" fontId="12" fillId="0" borderId="10" xfId="0" applyNumberFormat="1" applyFont="1" applyFill="1" applyBorder="1" applyAlignment="1">
      <alignment vertical="center" wrapText="1"/>
    </xf>
    <xf numFmtId="0" fontId="12" fillId="12" borderId="33" xfId="0" applyFont="1" applyFill="1" applyBorder="1" applyAlignment="1">
      <alignment horizontal="left" vertical="center" wrapText="1"/>
    </xf>
    <xf numFmtId="166" fontId="12" fillId="12" borderId="34" xfId="0" applyNumberFormat="1" applyFont="1" applyFill="1" applyBorder="1" applyAlignment="1">
      <alignment horizontal="right" vertical="center" wrapText="1"/>
    </xf>
    <xf numFmtId="0" fontId="12" fillId="9" borderId="29" xfId="0" applyFont="1" applyFill="1" applyBorder="1" applyAlignment="1">
      <alignment horizontal="left" vertical="center" wrapText="1"/>
    </xf>
    <xf numFmtId="0" fontId="12" fillId="12" borderId="13" xfId="0" applyFont="1" applyFill="1" applyBorder="1" applyAlignment="1">
      <alignment horizontal="left" vertical="center" wrapText="1"/>
    </xf>
    <xf numFmtId="166" fontId="12" fillId="12" borderId="0" xfId="0" applyNumberFormat="1" applyFont="1" applyFill="1" applyBorder="1" applyAlignment="1">
      <alignment horizontal="right" vertical="center" wrapText="1"/>
    </xf>
    <xf numFmtId="166" fontId="12" fillId="12" borderId="19" xfId="0" applyNumberFormat="1" applyFont="1" applyFill="1" applyBorder="1" applyAlignment="1">
      <alignment horizontal="right" vertical="center" wrapText="1"/>
    </xf>
    <xf numFmtId="0" fontId="12" fillId="9" borderId="0" xfId="0" applyFont="1" applyFill="1" applyBorder="1" applyAlignment="1">
      <alignment horizontal="left" vertical="center" wrapText="1"/>
    </xf>
    <xf numFmtId="0" fontId="12" fillId="12" borderId="39" xfId="0" applyFont="1" applyFill="1" applyBorder="1" applyAlignment="1">
      <alignment horizontal="left" vertical="center" wrapText="1"/>
    </xf>
    <xf numFmtId="166" fontId="12" fillId="12" borderId="40" xfId="0" applyNumberFormat="1" applyFont="1" applyFill="1" applyBorder="1" applyAlignment="1">
      <alignment horizontal="right" vertical="center" wrapText="1"/>
    </xf>
    <xf numFmtId="0" fontId="22" fillId="9" borderId="30" xfId="0" applyFont="1" applyFill="1" applyBorder="1" applyAlignment="1">
      <alignment horizontal="center" vertical="center" wrapText="1"/>
    </xf>
    <xf numFmtId="164" fontId="22" fillId="0" borderId="28" xfId="0" applyNumberFormat="1" applyFont="1" applyFill="1" applyBorder="1" applyAlignment="1">
      <alignment horizontal="center" vertical="top" wrapText="1"/>
    </xf>
    <xf numFmtId="0" fontId="12" fillId="0" borderId="28" xfId="0" applyFont="1" applyFill="1" applyBorder="1" applyAlignment="1">
      <alignment horizontal="left" vertical="top" wrapText="1"/>
    </xf>
    <xf numFmtId="0" fontId="12" fillId="13" borderId="11" xfId="0" applyFont="1" applyFill="1" applyBorder="1" applyAlignment="1">
      <alignment horizontal="left" vertical="center" wrapText="1"/>
    </xf>
    <xf numFmtId="166" fontId="12" fillId="13" borderId="31" xfId="0" applyNumberFormat="1" applyFont="1" applyFill="1" applyBorder="1" applyAlignment="1">
      <alignment horizontal="right" vertical="center" wrapText="1"/>
    </xf>
    <xf numFmtId="0" fontId="12" fillId="13" borderId="10" xfId="0" applyFont="1" applyFill="1" applyBorder="1" applyAlignment="1">
      <alignment horizontal="left" vertical="center" wrapText="1"/>
    </xf>
    <xf numFmtId="167" fontId="21" fillId="13" borderId="28" xfId="0" applyNumberFormat="1" applyFont="1" applyFill="1" applyBorder="1" applyAlignment="1">
      <alignment horizontal="center" vertical="center" wrapText="1"/>
    </xf>
    <xf numFmtId="0" fontId="21" fillId="13" borderId="31" xfId="0" applyFont="1" applyFill="1" applyBorder="1" applyAlignment="1">
      <alignment horizontal="left" vertical="center" wrapText="1"/>
    </xf>
    <xf numFmtId="167" fontId="21" fillId="11" borderId="28" xfId="0" applyNumberFormat="1" applyFont="1" applyFill="1" applyBorder="1" applyAlignment="1">
      <alignment horizontal="center" vertical="center" wrapText="1"/>
    </xf>
    <xf numFmtId="166" fontId="19" fillId="11" borderId="31" xfId="0" applyNumberFormat="1" applyFont="1" applyFill="1" applyBorder="1" applyAlignment="1">
      <alignment horizontal="right" vertical="center"/>
    </xf>
    <xf numFmtId="0" fontId="18" fillId="11" borderId="31" xfId="0" applyFont="1" applyFill="1" applyBorder="1" applyAlignment="1">
      <alignment vertical="center"/>
    </xf>
    <xf numFmtId="0" fontId="18" fillId="11" borderId="17" xfId="0" applyFont="1" applyFill="1" applyBorder="1" applyAlignment="1">
      <alignment vertical="center"/>
    </xf>
    <xf numFmtId="167" fontId="17" fillId="11" borderId="11" xfId="0" applyNumberFormat="1" applyFont="1" applyFill="1" applyBorder="1" applyAlignment="1">
      <alignment horizontal="center" wrapText="1"/>
    </xf>
    <xf numFmtId="0" fontId="11" fillId="0" borderId="0" xfId="0" applyFont="1" applyFill="1" applyBorder="1" applyAlignment="1">
      <alignment horizontal="left" wrapText="1"/>
    </xf>
    <xf numFmtId="0" fontId="22" fillId="11" borderId="31" xfId="0" applyFont="1" applyFill="1" applyBorder="1" applyAlignment="1">
      <alignment horizontal="center" vertical="center" wrapText="1"/>
    </xf>
    <xf numFmtId="0" fontId="21" fillId="11" borderId="28" xfId="0" applyFont="1" applyFill="1" applyBorder="1" applyAlignment="1">
      <alignment horizontal="center" vertical="center" wrapText="1"/>
    </xf>
    <xf numFmtId="164" fontId="21" fillId="13" borderId="28" xfId="0" applyNumberFormat="1" applyFont="1" applyFill="1" applyBorder="1" applyAlignment="1">
      <alignment horizontal="center" vertical="center" wrapText="1"/>
    </xf>
    <xf numFmtId="164" fontId="21" fillId="13" borderId="31" xfId="0" applyNumberFormat="1" applyFont="1" applyFill="1" applyBorder="1" applyAlignment="1">
      <alignment vertical="center" wrapText="1"/>
    </xf>
    <xf numFmtId="164" fontId="21" fillId="13" borderId="17" xfId="0" applyNumberFormat="1" applyFont="1" applyFill="1" applyBorder="1" applyAlignment="1">
      <alignment vertical="center" wrapText="1"/>
    </xf>
    <xf numFmtId="0" fontId="21" fillId="11" borderId="28" xfId="0" applyNumberFormat="1" applyFont="1" applyFill="1" applyBorder="1" applyAlignment="1">
      <alignment horizontal="center" vertical="center" wrapText="1"/>
    </xf>
    <xf numFmtId="0" fontId="21" fillId="11" borderId="15" xfId="0" applyNumberFormat="1" applyFont="1" applyFill="1" applyBorder="1" applyAlignment="1">
      <alignment horizontal="center" vertical="center" wrapText="1"/>
    </xf>
    <xf numFmtId="0" fontId="12" fillId="9" borderId="33" xfId="0" applyFont="1" applyFill="1" applyBorder="1" applyAlignment="1">
      <alignment horizontal="left" vertical="center" wrapText="1"/>
    </xf>
    <xf numFmtId="1" fontId="12" fillId="9" borderId="34" xfId="0" applyNumberFormat="1" applyFont="1" applyFill="1" applyBorder="1" applyAlignment="1">
      <alignment horizontal="right" vertical="center" wrapText="1"/>
    </xf>
    <xf numFmtId="0" fontId="12" fillId="9" borderId="34" xfId="0" applyFont="1" applyFill="1" applyBorder="1" applyAlignment="1">
      <alignment horizontal="left" vertical="center" wrapText="1"/>
    </xf>
    <xf numFmtId="0" fontId="22" fillId="9" borderId="35" xfId="0" applyFont="1" applyFill="1" applyBorder="1" applyAlignment="1">
      <alignment horizontal="center" vertical="center" wrapText="1"/>
    </xf>
    <xf numFmtId="0" fontId="12" fillId="9" borderId="18" xfId="0" applyFont="1" applyFill="1" applyBorder="1" applyAlignment="1">
      <alignment horizontal="left" vertical="center" wrapText="1"/>
    </xf>
    <xf numFmtId="0" fontId="12" fillId="9" borderId="39" xfId="0" applyFont="1" applyFill="1" applyBorder="1" applyAlignment="1">
      <alignment horizontal="left" vertical="center" wrapText="1"/>
    </xf>
    <xf numFmtId="1" fontId="12" fillId="9" borderId="40" xfId="0" applyNumberFormat="1" applyFont="1" applyFill="1" applyBorder="1" applyAlignment="1">
      <alignment horizontal="right" vertical="center" wrapText="1"/>
    </xf>
    <xf numFmtId="164" fontId="22" fillId="9" borderId="41" xfId="0" applyNumberFormat="1" applyFont="1" applyFill="1" applyBorder="1" applyAlignment="1">
      <alignment horizontal="center" vertical="center" wrapText="1"/>
    </xf>
    <xf numFmtId="0" fontId="12" fillId="9" borderId="30" xfId="0" applyFont="1" applyFill="1" applyBorder="1" applyAlignment="1">
      <alignment horizontal="left" vertical="center" wrapText="1"/>
    </xf>
    <xf numFmtId="0" fontId="12" fillId="9" borderId="10" xfId="0" applyFont="1" applyFill="1" applyBorder="1" applyAlignment="1">
      <alignment horizontal="left" vertical="center" wrapText="1"/>
    </xf>
    <xf numFmtId="0" fontId="12" fillId="9" borderId="12" xfId="0" applyFont="1" applyFill="1" applyBorder="1" applyAlignment="1">
      <alignment horizontal="left" vertical="center" wrapText="1"/>
    </xf>
    <xf numFmtId="0" fontId="12" fillId="9" borderId="40" xfId="0" applyFont="1" applyFill="1" applyBorder="1" applyAlignment="1">
      <alignment horizontal="left" vertical="center" wrapText="1"/>
    </xf>
    <xf numFmtId="0" fontId="22" fillId="9" borderId="41" xfId="0" applyFont="1" applyFill="1" applyBorder="1" applyAlignment="1">
      <alignment horizontal="center" vertical="center" wrapText="1"/>
    </xf>
    <xf numFmtId="0" fontId="12" fillId="9" borderId="32" xfId="0" applyFont="1" applyFill="1" applyBorder="1" applyAlignment="1">
      <alignment horizontal="left" vertical="center" wrapText="1"/>
    </xf>
    <xf numFmtId="166" fontId="12" fillId="9" borderId="34" xfId="0" applyNumberFormat="1" applyFont="1" applyFill="1" applyBorder="1" applyAlignment="1">
      <alignment horizontal="right" vertical="center" wrapText="1"/>
    </xf>
    <xf numFmtId="0" fontId="12" fillId="9" borderId="36" xfId="0" applyFont="1" applyFill="1" applyBorder="1" applyAlignment="1">
      <alignment horizontal="left" vertical="center" wrapText="1"/>
    </xf>
    <xf numFmtId="166" fontId="12" fillId="9" borderId="37" xfId="0" applyNumberFormat="1" applyFont="1" applyFill="1" applyBorder="1" applyAlignment="1">
      <alignment horizontal="right" vertical="center" wrapText="1"/>
    </xf>
    <xf numFmtId="0" fontId="12" fillId="9" borderId="37" xfId="0" applyFont="1" applyFill="1" applyBorder="1" applyAlignment="1">
      <alignment horizontal="left" vertical="center" wrapText="1"/>
    </xf>
    <xf numFmtId="0" fontId="22" fillId="9" borderId="38" xfId="0" applyFont="1" applyFill="1" applyBorder="1" applyAlignment="1">
      <alignment horizontal="center" vertical="center" wrapText="1"/>
    </xf>
    <xf numFmtId="0" fontId="12" fillId="9" borderId="13" xfId="0" applyFont="1" applyFill="1" applyBorder="1" applyAlignment="1">
      <alignment horizontal="left" vertical="center" wrapText="1"/>
    </xf>
    <xf numFmtId="0" fontId="12" fillId="9" borderId="19" xfId="0" applyFont="1" applyFill="1" applyBorder="1" applyAlignment="1">
      <alignment horizontal="left" vertical="center" wrapText="1"/>
    </xf>
    <xf numFmtId="166" fontId="12" fillId="9" borderId="40" xfId="0" applyNumberFormat="1" applyFont="1" applyFill="1" applyBorder="1" applyAlignment="1">
      <alignment horizontal="right" vertical="center" wrapText="1"/>
    </xf>
    <xf numFmtId="0" fontId="12" fillId="11" borderId="11" xfId="0" applyFont="1" applyFill="1" applyBorder="1" applyAlignment="1">
      <alignment horizontal="left" vertical="center" wrapText="1"/>
    </xf>
    <xf numFmtId="166" fontId="12" fillId="11" borderId="31" xfId="0" applyNumberFormat="1" applyFont="1" applyFill="1" applyBorder="1" applyAlignment="1">
      <alignment horizontal="right" vertical="center" wrapText="1"/>
    </xf>
    <xf numFmtId="0" fontId="12" fillId="11" borderId="31" xfId="0" applyFont="1" applyFill="1" applyBorder="1" applyAlignment="1">
      <alignment horizontal="left" vertical="center" wrapText="1"/>
    </xf>
    <xf numFmtId="0" fontId="22" fillId="11" borderId="17" xfId="0" applyFont="1" applyFill="1" applyBorder="1" applyAlignment="1">
      <alignment horizontal="center" vertical="center" wrapText="1"/>
    </xf>
    <xf numFmtId="0" fontId="12" fillId="9" borderId="17" xfId="0" applyFont="1" applyFill="1" applyBorder="1" applyAlignment="1">
      <alignment horizontal="left" vertical="center" wrapText="1"/>
    </xf>
    <xf numFmtId="0" fontId="12" fillId="11" borderId="12" xfId="0" applyFont="1" applyFill="1" applyBorder="1" applyAlignment="1">
      <alignment horizontal="left" vertical="center" wrapText="1"/>
    </xf>
    <xf numFmtId="166" fontId="12" fillId="11" borderId="29" xfId="0" applyNumberFormat="1" applyFont="1" applyFill="1" applyBorder="1" applyAlignment="1">
      <alignment horizontal="right" vertical="center" wrapText="1"/>
    </xf>
    <xf numFmtId="0" fontId="12" fillId="11" borderId="29" xfId="0" applyFont="1" applyFill="1" applyBorder="1" applyAlignment="1">
      <alignment horizontal="left" vertical="center" wrapText="1"/>
    </xf>
    <xf numFmtId="0" fontId="22" fillId="11" borderId="29" xfId="0" applyFont="1" applyFill="1" applyBorder="1" applyAlignment="1">
      <alignment horizontal="center" vertical="center" wrapText="1"/>
    </xf>
    <xf numFmtId="0" fontId="12" fillId="0" borderId="33" xfId="0" applyFont="1" applyFill="1" applyBorder="1" applyAlignment="1">
      <alignment horizontal="left" vertical="center" wrapText="1"/>
    </xf>
    <xf numFmtId="1" fontId="12" fillId="0" borderId="34" xfId="0" applyNumberFormat="1" applyFont="1" applyFill="1" applyBorder="1" applyAlignment="1">
      <alignment horizontal="right" vertical="center" wrapText="1"/>
    </xf>
    <xf numFmtId="0" fontId="12" fillId="0" borderId="34" xfId="0" applyFont="1" applyFill="1" applyBorder="1" applyAlignment="1">
      <alignment horizontal="left" vertical="center" wrapText="1"/>
    </xf>
    <xf numFmtId="0" fontId="22" fillId="0" borderId="35" xfId="0" applyFont="1" applyFill="1" applyBorder="1" applyAlignment="1">
      <alignment horizontal="center" vertical="center" wrapText="1"/>
    </xf>
    <xf numFmtId="0" fontId="12" fillId="0" borderId="39" xfId="0" applyFont="1" applyFill="1" applyBorder="1" applyAlignment="1">
      <alignment horizontal="left" vertical="center" wrapText="1"/>
    </xf>
    <xf numFmtId="1" fontId="12" fillId="0" borderId="40" xfId="0" applyNumberFormat="1" applyFont="1" applyFill="1" applyBorder="1" applyAlignment="1">
      <alignment horizontal="right" vertical="center" wrapText="1"/>
    </xf>
    <xf numFmtId="0" fontId="13" fillId="0" borderId="40" xfId="0" applyFont="1" applyFill="1" applyBorder="1" applyAlignment="1">
      <alignment horizontal="left" vertical="center" wrapText="1"/>
    </xf>
    <xf numFmtId="164" fontId="22" fillId="0" borderId="41" xfId="0" applyNumberFormat="1" applyFont="1" applyFill="1" applyBorder="1" applyAlignment="1">
      <alignment horizontal="center" vertical="center" wrapText="1"/>
    </xf>
    <xf numFmtId="166" fontId="12" fillId="0" borderId="34" xfId="0" applyNumberFormat="1" applyFont="1" applyFill="1" applyBorder="1" applyAlignment="1">
      <alignment horizontal="right" vertical="center" wrapText="1"/>
    </xf>
    <xf numFmtId="0" fontId="13" fillId="0" borderId="34" xfId="0" applyFont="1" applyFill="1" applyBorder="1" applyAlignment="1">
      <alignment horizontal="left" vertical="center" wrapText="1"/>
    </xf>
    <xf numFmtId="164" fontId="22" fillId="0" borderId="35" xfId="0" applyNumberFormat="1" applyFont="1" applyFill="1" applyBorder="1" applyAlignment="1">
      <alignment horizontal="center" vertical="center" wrapText="1"/>
    </xf>
    <xf numFmtId="0" fontId="12" fillId="0" borderId="36" xfId="0" applyFont="1" applyFill="1" applyBorder="1" applyAlignment="1">
      <alignment horizontal="left" vertical="center" wrapText="1"/>
    </xf>
    <xf numFmtId="166" fontId="12" fillId="0" borderId="37" xfId="0" applyNumberFormat="1" applyFont="1" applyFill="1" applyBorder="1" applyAlignment="1">
      <alignment horizontal="right" vertical="center" wrapText="1"/>
    </xf>
    <xf numFmtId="0" fontId="12" fillId="0" borderId="37" xfId="0" applyFont="1" applyFill="1" applyBorder="1" applyAlignment="1">
      <alignment horizontal="left" vertical="center" wrapText="1"/>
    </xf>
    <xf numFmtId="0" fontId="22" fillId="0" borderId="38" xfId="0" applyFont="1" applyFill="1" applyBorder="1" applyAlignment="1">
      <alignment horizontal="center" vertical="center" wrapText="1"/>
    </xf>
    <xf numFmtId="166" fontId="12" fillId="0" borderId="40" xfId="0" applyNumberFormat="1" applyFont="1" applyFill="1" applyBorder="1" applyAlignment="1">
      <alignment horizontal="right" vertical="center" wrapText="1"/>
    </xf>
    <xf numFmtId="0" fontId="12" fillId="0" borderId="40" xfId="0" applyFont="1" applyFill="1" applyBorder="1" applyAlignment="1">
      <alignment horizontal="left" vertical="center" wrapText="1"/>
    </xf>
    <xf numFmtId="0" fontId="12" fillId="0" borderId="13" xfId="0" applyFont="1" applyFill="1" applyBorder="1" applyAlignment="1">
      <alignment horizontal="left" vertical="center" wrapText="1"/>
    </xf>
    <xf numFmtId="166" fontId="12" fillId="0" borderId="0" xfId="0" applyNumberFormat="1" applyFont="1" applyFill="1" applyBorder="1" applyAlignment="1">
      <alignment horizontal="right" vertical="center" wrapText="1"/>
    </xf>
    <xf numFmtId="0" fontId="12" fillId="0" borderId="0" xfId="0" applyFont="1" applyFill="1" applyBorder="1" applyAlignment="1">
      <alignment horizontal="left" vertical="center" wrapText="1"/>
    </xf>
    <xf numFmtId="0" fontId="22" fillId="0" borderId="19" xfId="0" applyFont="1" applyFill="1" applyBorder="1" applyAlignment="1">
      <alignment horizontal="center" vertical="center" wrapText="1"/>
    </xf>
    <xf numFmtId="0" fontId="22" fillId="9" borderId="34" xfId="0" applyFont="1" applyFill="1" applyBorder="1" applyAlignment="1">
      <alignment horizontal="center" vertical="center" wrapText="1"/>
    </xf>
    <xf numFmtId="164" fontId="22" fillId="9" borderId="40" xfId="0" applyNumberFormat="1" applyFont="1" applyFill="1" applyBorder="1" applyAlignment="1">
      <alignment horizontal="center" vertical="center" wrapText="1"/>
    </xf>
    <xf numFmtId="0" fontId="22" fillId="9" borderId="40" xfId="0" applyFont="1" applyFill="1" applyBorder="1" applyAlignment="1">
      <alignment horizontal="center" vertical="center" wrapText="1"/>
    </xf>
    <xf numFmtId="1" fontId="12" fillId="12" borderId="34" xfId="0" applyNumberFormat="1" applyFont="1" applyFill="1" applyBorder="1" applyAlignment="1">
      <alignment horizontal="right" vertical="center" wrapText="1"/>
    </xf>
    <xf numFmtId="0" fontId="12" fillId="12" borderId="34" xfId="0" applyFont="1" applyFill="1" applyBorder="1" applyAlignment="1">
      <alignment horizontal="left" vertical="center" wrapText="1"/>
    </xf>
    <xf numFmtId="0" fontId="22" fillId="12" borderId="34" xfId="0" applyFont="1" applyFill="1" applyBorder="1" applyAlignment="1">
      <alignment horizontal="center" vertical="center" wrapText="1"/>
    </xf>
    <xf numFmtId="1" fontId="12" fillId="12" borderId="40" xfId="0" applyNumberFormat="1" applyFont="1" applyFill="1" applyBorder="1" applyAlignment="1">
      <alignment horizontal="right" vertical="center" wrapText="1"/>
    </xf>
    <xf numFmtId="0" fontId="13" fillId="12" borderId="40" xfId="0" applyFont="1" applyFill="1" applyBorder="1" applyAlignment="1">
      <alignment horizontal="left" vertical="center" wrapText="1"/>
    </xf>
    <xf numFmtId="164" fontId="22" fillId="12" borderId="40" xfId="0" applyNumberFormat="1" applyFont="1" applyFill="1" applyBorder="1" applyAlignment="1">
      <alignment horizontal="center" vertical="center" wrapText="1"/>
    </xf>
    <xf numFmtId="164" fontId="22" fillId="12" borderId="35" xfId="0" applyNumberFormat="1" applyFont="1" applyFill="1" applyBorder="1" applyAlignment="1">
      <alignment horizontal="center" vertical="center" wrapText="1"/>
    </xf>
    <xf numFmtId="0" fontId="12" fillId="12" borderId="36" xfId="0" applyFont="1" applyFill="1" applyBorder="1" applyAlignment="1">
      <alignment horizontal="left" vertical="center" wrapText="1"/>
    </xf>
    <xf numFmtId="166" fontId="12" fillId="12" borderId="37" xfId="0" applyNumberFormat="1" applyFont="1" applyFill="1" applyBorder="1" applyAlignment="1">
      <alignment horizontal="right" vertical="center" wrapText="1"/>
    </xf>
    <xf numFmtId="0" fontId="12" fillId="12" borderId="37" xfId="0" applyFont="1" applyFill="1" applyBorder="1" applyAlignment="1">
      <alignment horizontal="left" vertical="center" wrapText="1"/>
    </xf>
    <xf numFmtId="0" fontId="12" fillId="12" borderId="38" xfId="0" applyFont="1" applyFill="1" applyBorder="1" applyAlignment="1">
      <alignment horizontal="center" vertical="center" wrapText="1"/>
    </xf>
    <xf numFmtId="0" fontId="12" fillId="12" borderId="40" xfId="0" applyFont="1" applyFill="1" applyBorder="1" applyAlignment="1">
      <alignment horizontal="left" vertical="center" wrapText="1"/>
    </xf>
    <xf numFmtId="164" fontId="22" fillId="12" borderId="41" xfId="0" applyNumberFormat="1" applyFont="1" applyFill="1" applyBorder="1" applyAlignment="1">
      <alignment horizontal="center" vertical="center" wrapText="1"/>
    </xf>
    <xf numFmtId="0" fontId="22" fillId="12" borderId="35" xfId="0" applyFont="1" applyFill="1" applyBorder="1" applyAlignment="1">
      <alignment horizontal="center" vertical="center" wrapText="1"/>
    </xf>
    <xf numFmtId="0" fontId="12" fillId="12" borderId="32" xfId="0" applyFont="1" applyFill="1" applyBorder="1" applyAlignment="1">
      <alignment horizontal="left" vertical="center" wrapText="1"/>
    </xf>
    <xf numFmtId="166" fontId="12" fillId="12" borderId="30" xfId="0" applyNumberFormat="1" applyFont="1" applyFill="1" applyBorder="1" applyAlignment="1">
      <alignment horizontal="right" vertical="center" wrapText="1"/>
    </xf>
    <xf numFmtId="0" fontId="12" fillId="12" borderId="30" xfId="0" applyFont="1" applyFill="1" applyBorder="1" applyAlignment="1">
      <alignment horizontal="left" vertical="center" wrapText="1"/>
    </xf>
    <xf numFmtId="0" fontId="22" fillId="12" borderId="10" xfId="0" applyFont="1" applyFill="1" applyBorder="1" applyAlignment="1">
      <alignment horizontal="center" vertical="center" wrapText="1"/>
    </xf>
    <xf numFmtId="0" fontId="22" fillId="9" borderId="35" xfId="0" applyFont="1" applyFill="1" applyBorder="1" applyAlignment="1">
      <alignment horizontal="left" vertical="center" wrapText="1"/>
    </xf>
    <xf numFmtId="0" fontId="22" fillId="9" borderId="38" xfId="0" applyFont="1" applyFill="1" applyBorder="1" applyAlignment="1">
      <alignment horizontal="left" vertical="center" wrapText="1"/>
    </xf>
    <xf numFmtId="164" fontId="22" fillId="9" borderId="41" xfId="0" applyNumberFormat="1" applyFont="1" applyFill="1" applyBorder="1" applyAlignment="1">
      <alignment horizontal="left" vertical="center" wrapText="1"/>
    </xf>
    <xf numFmtId="0" fontId="22" fillId="9" borderId="41" xfId="0" applyFont="1" applyFill="1" applyBorder="1" applyAlignment="1">
      <alignment horizontal="left" vertical="center" wrapText="1"/>
    </xf>
    <xf numFmtId="0" fontId="12" fillId="9" borderId="35" xfId="0" applyFont="1" applyFill="1" applyBorder="1" applyAlignment="1">
      <alignment horizontal="center" vertical="center" wrapText="1"/>
    </xf>
    <xf numFmtId="0" fontId="12" fillId="9" borderId="38" xfId="0" applyFont="1" applyFill="1" applyBorder="1" applyAlignment="1">
      <alignment horizontal="center" vertical="center" wrapText="1"/>
    </xf>
    <xf numFmtId="0" fontId="22" fillId="9" borderId="19" xfId="0" applyFont="1" applyFill="1" applyBorder="1" applyAlignment="1">
      <alignment horizontal="center" vertical="center" wrapText="1"/>
    </xf>
    <xf numFmtId="0" fontId="22" fillId="0" borderId="41" xfId="0" applyFont="1" applyFill="1" applyBorder="1" applyAlignment="1">
      <alignment horizontal="center" vertical="center" wrapText="1"/>
    </xf>
    <xf numFmtId="0" fontId="22" fillId="12" borderId="38" xfId="0" applyFont="1" applyFill="1" applyBorder="1" applyAlignment="1">
      <alignment horizontal="center" vertical="center" wrapText="1"/>
    </xf>
    <xf numFmtId="166" fontId="12" fillId="12" borderId="42" xfId="0" applyNumberFormat="1" applyFont="1" applyFill="1" applyBorder="1" applyAlignment="1">
      <alignment horizontal="left" vertical="center" wrapText="1"/>
    </xf>
    <xf numFmtId="0" fontId="12" fillId="11" borderId="31" xfId="0" applyFont="1" applyFill="1" applyBorder="1" applyAlignment="1">
      <alignment vertical="top" wrapText="1"/>
    </xf>
    <xf numFmtId="166" fontId="12" fillId="11" borderId="31" xfId="0" applyNumberFormat="1" applyFont="1" applyFill="1" applyBorder="1" applyAlignment="1">
      <alignment vertical="top" wrapText="1"/>
    </xf>
    <xf numFmtId="0" fontId="13" fillId="11" borderId="31" xfId="0" applyFont="1" applyFill="1" applyBorder="1"/>
    <xf numFmtId="0" fontId="13" fillId="9" borderId="11" xfId="0" applyFont="1" applyFill="1" applyBorder="1"/>
    <xf numFmtId="0" fontId="13" fillId="9" borderId="31" xfId="0" applyFont="1" applyFill="1" applyBorder="1"/>
    <xf numFmtId="0" fontId="13" fillId="9" borderId="17" xfId="0" applyFont="1" applyFill="1" applyBorder="1"/>
    <xf numFmtId="166" fontId="12" fillId="12" borderId="34" xfId="0" applyNumberFormat="1" applyFont="1" applyFill="1" applyBorder="1" applyAlignment="1">
      <alignment horizontal="center" vertical="top" wrapText="1"/>
    </xf>
    <xf numFmtId="0" fontId="13" fillId="9" borderId="12" xfId="0" applyFont="1" applyFill="1" applyBorder="1"/>
    <xf numFmtId="0" fontId="13" fillId="9" borderId="29" xfId="0" applyFont="1" applyFill="1" applyBorder="1"/>
    <xf numFmtId="0" fontId="13" fillId="9" borderId="18" xfId="0" applyFont="1" applyFill="1" applyBorder="1"/>
    <xf numFmtId="166" fontId="12" fillId="12" borderId="37" xfId="0" applyNumberFormat="1" applyFont="1" applyFill="1" applyBorder="1" applyAlignment="1">
      <alignment horizontal="center" vertical="top" wrapText="1"/>
    </xf>
    <xf numFmtId="0" fontId="13" fillId="9" borderId="13" xfId="0" applyFont="1" applyFill="1" applyBorder="1"/>
    <xf numFmtId="0" fontId="13" fillId="12" borderId="0" xfId="0" applyFont="1" applyFill="1" applyBorder="1"/>
    <xf numFmtId="0" fontId="13" fillId="9" borderId="19" xfId="0" applyFont="1" applyFill="1" applyBorder="1"/>
    <xf numFmtId="166" fontId="12" fillId="12" borderId="40" xfId="0" applyNumberFormat="1" applyFont="1" applyFill="1" applyBorder="1" applyAlignment="1">
      <alignment horizontal="center" vertical="top" wrapText="1"/>
    </xf>
    <xf numFmtId="0" fontId="13" fillId="9" borderId="32" xfId="0" applyFont="1" applyFill="1" applyBorder="1"/>
    <xf numFmtId="0" fontId="13" fillId="9" borderId="30" xfId="0" applyFont="1" applyFill="1" applyBorder="1"/>
    <xf numFmtId="0" fontId="13" fillId="9" borderId="10" xfId="0" applyFont="1" applyFill="1" applyBorder="1"/>
    <xf numFmtId="167" fontId="12" fillId="0" borderId="32" xfId="0" applyNumberFormat="1" applyFont="1" applyFill="1" applyBorder="1" applyAlignment="1">
      <alignment horizontal="left" vertical="center" wrapText="1"/>
    </xf>
    <xf numFmtId="167" fontId="12" fillId="0" borderId="30" xfId="0" applyNumberFormat="1" applyFont="1" applyFill="1" applyBorder="1" applyAlignment="1">
      <alignment horizontal="right" vertical="center" wrapText="1"/>
    </xf>
    <xf numFmtId="164" fontId="22" fillId="0" borderId="10" xfId="0" applyNumberFormat="1" applyFont="1" applyFill="1" applyBorder="1" applyAlignment="1">
      <alignment horizontal="center" vertical="center" wrapText="1"/>
    </xf>
    <xf numFmtId="167" fontId="12" fillId="0" borderId="33" xfId="0" applyNumberFormat="1" applyFont="1" applyFill="1" applyBorder="1" applyAlignment="1">
      <alignment horizontal="left" vertical="center" wrapText="1"/>
    </xf>
    <xf numFmtId="167" fontId="12" fillId="0" borderId="34" xfId="0" applyNumberFormat="1" applyFont="1" applyFill="1" applyBorder="1" applyAlignment="1">
      <alignment horizontal="right" vertical="center" wrapText="1"/>
    </xf>
    <xf numFmtId="167" fontId="12" fillId="0" borderId="34" xfId="0" applyNumberFormat="1" applyFont="1" applyFill="1" applyBorder="1" applyAlignment="1">
      <alignment horizontal="center" vertical="center" wrapText="1"/>
    </xf>
    <xf numFmtId="167" fontId="12" fillId="0" borderId="35" xfId="0" applyNumberFormat="1" applyFont="1" applyFill="1" applyBorder="1" applyAlignment="1">
      <alignment horizontal="center" vertical="center" wrapText="1"/>
    </xf>
    <xf numFmtId="0" fontId="13" fillId="9" borderId="32" xfId="12" applyFont="1" applyFill="1" applyBorder="1"/>
    <xf numFmtId="0" fontId="13" fillId="9" borderId="30" xfId="12" applyFont="1" applyFill="1" applyBorder="1"/>
    <xf numFmtId="0" fontId="13" fillId="9" borderId="10" xfId="12" applyFont="1" applyFill="1" applyBorder="1"/>
    <xf numFmtId="0" fontId="13" fillId="9" borderId="56" xfId="12" applyFont="1" applyFill="1" applyBorder="1"/>
    <xf numFmtId="0" fontId="13" fillId="9" borderId="57" xfId="12" applyFont="1" applyFill="1" applyBorder="1"/>
    <xf numFmtId="0" fontId="13" fillId="9" borderId="58" xfId="12" applyFont="1" applyFill="1" applyBorder="1"/>
    <xf numFmtId="0" fontId="13" fillId="9" borderId="62" xfId="12" applyFont="1" applyFill="1" applyBorder="1"/>
    <xf numFmtId="0" fontId="13" fillId="9" borderId="110" xfId="12" applyFont="1" applyFill="1" applyBorder="1"/>
    <xf numFmtId="0" fontId="13" fillId="9" borderId="64" xfId="12" applyFont="1" applyFill="1" applyBorder="1"/>
    <xf numFmtId="0" fontId="12" fillId="11" borderId="29" xfId="0" applyFont="1" applyFill="1" applyBorder="1" applyAlignment="1">
      <alignment vertical="top" wrapText="1"/>
    </xf>
    <xf numFmtId="166" fontId="12" fillId="11" borderId="29" xfId="0" applyNumberFormat="1" applyFont="1" applyFill="1" applyBorder="1" applyAlignment="1">
      <alignment vertical="top" wrapText="1"/>
    </xf>
    <xf numFmtId="0" fontId="13" fillId="11" borderId="29" xfId="0" applyFont="1" applyFill="1" applyBorder="1"/>
    <xf numFmtId="166" fontId="12" fillId="12" borderId="19" xfId="0" applyNumberFormat="1" applyFont="1" applyFill="1" applyBorder="1" applyAlignment="1">
      <alignment horizontal="right" vertical="top" wrapText="1"/>
    </xf>
    <xf numFmtId="0" fontId="12" fillId="9" borderId="31" xfId="15" applyFont="1" applyFill="1" applyBorder="1" applyAlignment="1"/>
    <xf numFmtId="164" fontId="22" fillId="9" borderId="11" xfId="15" applyNumberFormat="1" applyFont="1" applyFill="1" applyBorder="1" applyAlignment="1">
      <alignment horizontal="left"/>
    </xf>
    <xf numFmtId="166" fontId="12" fillId="12" borderId="36" xfId="0" applyNumberFormat="1" applyFont="1" applyFill="1" applyBorder="1" applyAlignment="1">
      <alignment horizontal="left" vertical="center" wrapText="1"/>
    </xf>
    <xf numFmtId="1" fontId="12" fillId="12" borderId="38" xfId="0" applyNumberFormat="1" applyFont="1" applyFill="1" applyBorder="1" applyAlignment="1">
      <alignment horizontal="right" vertical="center" wrapText="1"/>
    </xf>
    <xf numFmtId="1" fontId="12" fillId="12" borderId="46" xfId="0" applyNumberFormat="1" applyFont="1" applyFill="1" applyBorder="1" applyAlignment="1">
      <alignment horizontal="right" vertical="center" wrapText="1"/>
    </xf>
    <xf numFmtId="166" fontId="12" fillId="12" borderId="39" xfId="0" applyNumberFormat="1" applyFont="1" applyFill="1" applyBorder="1" applyAlignment="1">
      <alignment horizontal="left" vertical="top" wrapText="1"/>
    </xf>
    <xf numFmtId="1" fontId="12" fillId="12" borderId="46" xfId="0" applyNumberFormat="1" applyFont="1" applyFill="1" applyBorder="1" applyAlignment="1">
      <alignment horizontal="right" vertical="top" wrapText="1"/>
    </xf>
    <xf numFmtId="0" fontId="12" fillId="12" borderId="60" xfId="14" applyFont="1" applyFill="1" applyBorder="1" applyAlignment="1">
      <alignment horizontal="center" vertical="center" wrapText="1"/>
    </xf>
    <xf numFmtId="0" fontId="12" fillId="12" borderId="61" xfId="14" applyFont="1" applyFill="1" applyBorder="1" applyAlignment="1">
      <alignment horizontal="center" vertical="center" wrapText="1"/>
    </xf>
    <xf numFmtId="0" fontId="12" fillId="12" borderId="11" xfId="15" applyFont="1" applyFill="1" applyBorder="1" applyAlignment="1">
      <alignment horizontal="center" vertical="center" wrapText="1"/>
    </xf>
    <xf numFmtId="0" fontId="12" fillId="13" borderId="11" xfId="15" applyFont="1" applyFill="1" applyBorder="1" applyAlignment="1">
      <alignment horizontal="center" vertical="center"/>
    </xf>
    <xf numFmtId="0" fontId="12" fillId="13" borderId="31" xfId="15" applyFont="1" applyFill="1" applyBorder="1" applyAlignment="1">
      <alignment vertical="center"/>
    </xf>
    <xf numFmtId="0" fontId="12" fillId="0" borderId="56" xfId="15" applyFont="1" applyFill="1" applyBorder="1" applyAlignment="1">
      <alignment horizontal="center" vertical="top"/>
    </xf>
    <xf numFmtId="0" fontId="12" fillId="0" borderId="18" xfId="15" applyFont="1" applyFill="1" applyBorder="1" applyAlignment="1">
      <alignment vertical="top"/>
    </xf>
    <xf numFmtId="0" fontId="12" fillId="0" borderId="68" xfId="15" applyFont="1" applyFill="1" applyBorder="1" applyAlignment="1">
      <alignment vertical="center"/>
    </xf>
    <xf numFmtId="0" fontId="12" fillId="0" borderId="19" xfId="15" applyFont="1" applyFill="1" applyBorder="1" applyAlignment="1">
      <alignment vertical="center"/>
    </xf>
    <xf numFmtId="0" fontId="12" fillId="0" borderId="13" xfId="15" applyFont="1" applyFill="1" applyBorder="1" applyAlignment="1">
      <alignment vertical="center"/>
    </xf>
    <xf numFmtId="0" fontId="12" fillId="0" borderId="59" xfId="15" applyFont="1" applyFill="1" applyBorder="1" applyAlignment="1">
      <alignment vertical="center"/>
    </xf>
    <xf numFmtId="0" fontId="12" fillId="0" borderId="81" xfId="15" applyFont="1" applyFill="1" applyBorder="1" applyAlignment="1">
      <alignment vertical="center"/>
    </xf>
    <xf numFmtId="0" fontId="12" fillId="0" borderId="78" xfId="15" applyFont="1" applyFill="1" applyBorder="1" applyAlignment="1">
      <alignment horizontal="center" vertical="top"/>
    </xf>
    <xf numFmtId="0" fontId="12" fillId="0" borderId="64" xfId="15" applyFont="1" applyFill="1" applyBorder="1" applyAlignment="1">
      <alignment vertical="top"/>
    </xf>
    <xf numFmtId="0" fontId="12" fillId="0" borderId="52" xfId="15" applyFont="1" applyFill="1" applyBorder="1" applyAlignment="1">
      <alignment vertical="center"/>
    </xf>
    <xf numFmtId="0" fontId="12" fillId="0" borderId="64" xfId="15" applyFont="1" applyFill="1" applyBorder="1" applyAlignment="1">
      <alignment vertical="center"/>
    </xf>
    <xf numFmtId="0" fontId="12" fillId="0" borderId="62" xfId="15" applyFont="1" applyFill="1" applyBorder="1" applyAlignment="1">
      <alignment vertical="center"/>
    </xf>
    <xf numFmtId="0" fontId="12" fillId="0" borderId="53" xfId="15" applyFont="1" applyFill="1" applyBorder="1" applyAlignment="1">
      <alignment vertical="center"/>
    </xf>
    <xf numFmtId="0" fontId="12" fillId="0" borderId="13" xfId="15" applyFont="1" applyFill="1" applyBorder="1" applyAlignment="1">
      <alignment horizontal="center" vertical="top"/>
    </xf>
    <xf numFmtId="0" fontId="12" fillId="0" borderId="19" xfId="15" applyFont="1" applyFill="1" applyBorder="1" applyAlignment="1">
      <alignment vertical="top"/>
    </xf>
    <xf numFmtId="0" fontId="12" fillId="0" borderId="62" xfId="15" applyFont="1" applyFill="1" applyBorder="1" applyAlignment="1">
      <alignment horizontal="center" vertical="top"/>
    </xf>
    <xf numFmtId="0" fontId="12" fillId="13" borderId="64" xfId="15" applyFont="1" applyFill="1" applyBorder="1" applyAlignment="1">
      <alignment vertical="center"/>
    </xf>
    <xf numFmtId="0" fontId="12" fillId="0" borderId="75" xfId="15" applyFont="1" applyFill="1" applyBorder="1" applyAlignment="1">
      <alignment vertical="top"/>
    </xf>
    <xf numFmtId="0" fontId="12" fillId="0" borderId="110" xfId="15" applyFont="1" applyFill="1" applyBorder="1" applyAlignment="1">
      <alignment vertical="center"/>
    </xf>
    <xf numFmtId="0" fontId="12" fillId="0" borderId="32" xfId="15" applyFont="1" applyFill="1" applyBorder="1" applyAlignment="1">
      <alignment horizontal="center" vertical="top"/>
    </xf>
    <xf numFmtId="0" fontId="12" fillId="0" borderId="10" xfId="15" applyFont="1" applyFill="1" applyBorder="1" applyAlignment="1">
      <alignment vertical="top"/>
    </xf>
    <xf numFmtId="0" fontId="12" fillId="0" borderId="69" xfId="15" applyFont="1" applyFill="1" applyBorder="1" applyAlignment="1">
      <alignment vertical="center"/>
    </xf>
    <xf numFmtId="0" fontId="12" fillId="0" borderId="10" xfId="15" applyFont="1" applyFill="1" applyBorder="1" applyAlignment="1">
      <alignment vertical="center"/>
    </xf>
    <xf numFmtId="0" fontId="12" fillId="0" borderId="32" xfId="15" applyFont="1" applyFill="1" applyBorder="1" applyAlignment="1">
      <alignment vertical="center"/>
    </xf>
    <xf numFmtId="0" fontId="12" fillId="0" borderId="30" xfId="15" applyFont="1" applyFill="1" applyBorder="1" applyAlignment="1">
      <alignment vertical="center"/>
    </xf>
    <xf numFmtId="0" fontId="12" fillId="0" borderId="82" xfId="15" applyFont="1" applyFill="1" applyBorder="1" applyAlignment="1">
      <alignment vertical="center"/>
    </xf>
    <xf numFmtId="0" fontId="12" fillId="0" borderId="86" xfId="15" applyFont="1" applyFill="1" applyBorder="1" applyAlignment="1">
      <alignment vertical="center"/>
    </xf>
    <xf numFmtId="0" fontId="12" fillId="13" borderId="58" xfId="15" applyFont="1" applyFill="1" applyBorder="1" applyAlignment="1">
      <alignment vertical="center"/>
    </xf>
    <xf numFmtId="0" fontId="12" fillId="0" borderId="58" xfId="15" applyFont="1" applyFill="1" applyBorder="1" applyAlignment="1">
      <alignment vertical="center"/>
    </xf>
    <xf numFmtId="0" fontId="12" fillId="13" borderId="81" xfId="15" applyFont="1" applyFill="1" applyBorder="1" applyAlignment="1">
      <alignment vertical="center"/>
    </xf>
    <xf numFmtId="0" fontId="12" fillId="13" borderId="19" xfId="15" applyFont="1" applyFill="1" applyBorder="1" applyAlignment="1">
      <alignment vertical="center"/>
    </xf>
    <xf numFmtId="0" fontId="12" fillId="13" borderId="53" xfId="15" applyFont="1" applyFill="1" applyBorder="1" applyAlignment="1">
      <alignment vertical="center"/>
    </xf>
    <xf numFmtId="0" fontId="12" fillId="13" borderId="52" xfId="15" applyFont="1" applyFill="1" applyBorder="1" applyAlignment="1">
      <alignment vertical="center"/>
    </xf>
    <xf numFmtId="0" fontId="12" fillId="12" borderId="19" xfId="15" applyFont="1" applyFill="1" applyBorder="1" applyAlignment="1">
      <alignment vertical="top"/>
    </xf>
    <xf numFmtId="0" fontId="12" fillId="0" borderId="20" xfId="15" applyFont="1" applyFill="1" applyBorder="1" applyAlignment="1">
      <alignment vertical="center"/>
    </xf>
    <xf numFmtId="0" fontId="12" fillId="0" borderId="64" xfId="15" applyFont="1" applyFill="1" applyBorder="1" applyAlignment="1">
      <alignment vertical="top" wrapText="1"/>
    </xf>
    <xf numFmtId="0" fontId="12" fillId="0" borderId="80" xfId="15" applyFont="1" applyFill="1" applyBorder="1" applyAlignment="1">
      <alignment vertical="center"/>
    </xf>
    <xf numFmtId="0" fontId="12" fillId="0" borderId="75" xfId="15" applyFont="1" applyFill="1" applyBorder="1" applyAlignment="1">
      <alignment vertical="top" wrapText="1"/>
    </xf>
    <xf numFmtId="0" fontId="12" fillId="0" borderId="112" xfId="15" applyFont="1" applyFill="1" applyBorder="1" applyAlignment="1">
      <alignment vertical="center"/>
    </xf>
    <xf numFmtId="0" fontId="12" fillId="0" borderId="103" xfId="15" applyFont="1" applyFill="1" applyBorder="1" applyAlignment="1">
      <alignment vertical="center"/>
    </xf>
    <xf numFmtId="0" fontId="12" fillId="0" borderId="84" xfId="15" applyFont="1" applyFill="1" applyBorder="1" applyAlignment="1">
      <alignment vertical="center"/>
    </xf>
    <xf numFmtId="0" fontId="12" fillId="0" borderId="65" xfId="15" applyFont="1" applyFill="1" applyBorder="1" applyAlignment="1">
      <alignment vertical="center"/>
    </xf>
    <xf numFmtId="0" fontId="12" fillId="0" borderId="73" xfId="15" applyFont="1" applyFill="1" applyBorder="1" applyAlignment="1">
      <alignment horizontal="center" vertical="top"/>
    </xf>
    <xf numFmtId="0" fontId="12" fillId="0" borderId="97" xfId="15" applyFont="1" applyFill="1" applyBorder="1" applyAlignment="1">
      <alignment vertical="center"/>
    </xf>
    <xf numFmtId="0" fontId="12" fillId="0" borderId="71" xfId="15" applyFont="1" applyFill="1" applyBorder="1" applyAlignment="1">
      <alignment vertical="center"/>
    </xf>
    <xf numFmtId="0" fontId="12" fillId="0" borderId="73" xfId="15" applyFont="1" applyFill="1" applyBorder="1" applyAlignment="1">
      <alignment vertical="center"/>
    </xf>
    <xf numFmtId="0" fontId="12" fillId="0" borderId="113" xfId="15" applyFont="1" applyFill="1" applyBorder="1" applyAlignment="1">
      <alignment vertical="center"/>
    </xf>
    <xf numFmtId="0" fontId="12" fillId="13" borderId="32" xfId="15" applyFont="1" applyFill="1" applyBorder="1" applyAlignment="1">
      <alignment horizontal="center" vertical="top"/>
    </xf>
    <xf numFmtId="0" fontId="12" fillId="13" borderId="10" xfId="15" applyFont="1" applyFill="1" applyBorder="1" applyAlignment="1">
      <alignment vertical="top"/>
    </xf>
    <xf numFmtId="0" fontId="12" fillId="13" borderId="94" xfId="15" applyFont="1" applyFill="1" applyBorder="1" applyAlignment="1">
      <alignment vertical="center"/>
    </xf>
    <xf numFmtId="0" fontId="12" fillId="13" borderId="10" xfId="15" applyFont="1" applyFill="1" applyBorder="1" applyAlignment="1">
      <alignment vertical="center"/>
    </xf>
    <xf numFmtId="0" fontId="12" fillId="13" borderId="32" xfId="15" applyFont="1" applyFill="1" applyBorder="1" applyAlignment="1">
      <alignment vertical="center"/>
    </xf>
    <xf numFmtId="0" fontId="12" fillId="13" borderId="69" xfId="15" applyFont="1" applyFill="1" applyBorder="1" applyAlignment="1">
      <alignment vertical="center"/>
    </xf>
    <xf numFmtId="0" fontId="12" fillId="0" borderId="108" xfId="15" applyFont="1" applyFill="1" applyBorder="1" applyAlignment="1">
      <alignment vertical="center"/>
    </xf>
    <xf numFmtId="0" fontId="12" fillId="0" borderId="75" xfId="15" applyFont="1" applyFill="1" applyBorder="1" applyAlignment="1">
      <alignment vertical="center"/>
    </xf>
    <xf numFmtId="0" fontId="12" fillId="0" borderId="78" xfId="15" applyFont="1" applyFill="1" applyBorder="1" applyAlignment="1">
      <alignment vertical="center"/>
    </xf>
    <xf numFmtId="0" fontId="12" fillId="0" borderId="51" xfId="15" applyFont="1" applyFill="1" applyBorder="1" applyAlignment="1">
      <alignment horizontal="center" vertical="top"/>
    </xf>
    <xf numFmtId="0" fontId="12" fillId="0" borderId="10" xfId="15" applyFont="1" applyFill="1" applyBorder="1" applyAlignment="1">
      <alignment vertical="top" wrapText="1"/>
    </xf>
    <xf numFmtId="0" fontId="12" fillId="0" borderId="60" xfId="15" applyFont="1" applyFill="1" applyBorder="1" applyAlignment="1">
      <alignment vertical="center"/>
    </xf>
    <xf numFmtId="0" fontId="12" fillId="0" borderId="74" xfId="15" applyFont="1" applyFill="1" applyBorder="1" applyAlignment="1">
      <alignment vertical="center"/>
    </xf>
    <xf numFmtId="0" fontId="12" fillId="12" borderId="75" xfId="15" applyFont="1" applyFill="1" applyBorder="1" applyAlignment="1">
      <alignment vertical="top" wrapText="1"/>
    </xf>
    <xf numFmtId="0" fontId="12" fillId="12" borderId="64" xfId="15" applyFont="1" applyFill="1" applyBorder="1" applyAlignment="1">
      <alignment vertical="top"/>
    </xf>
    <xf numFmtId="0" fontId="12" fillId="0" borderId="10" xfId="15" applyFont="1" applyFill="1" applyBorder="1" applyAlignment="1">
      <alignment horizontal="left" vertical="top" wrapText="1"/>
    </xf>
    <xf numFmtId="0" fontId="12" fillId="13" borderId="75" xfId="15" applyFont="1" applyFill="1" applyBorder="1" applyAlignment="1">
      <alignment vertical="center"/>
    </xf>
    <xf numFmtId="0" fontId="12" fillId="0" borderId="0"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3" fillId="12" borderId="34" xfId="0" applyFont="1" applyFill="1" applyBorder="1"/>
    <xf numFmtId="0" fontId="13" fillId="12" borderId="12" xfId="0" applyFont="1" applyFill="1" applyBorder="1"/>
    <xf numFmtId="0" fontId="13" fillId="12" borderId="18" xfId="0" applyFont="1" applyFill="1" applyBorder="1"/>
    <xf numFmtId="0" fontId="13" fillId="12" borderId="32" xfId="0" applyFont="1" applyFill="1" applyBorder="1"/>
    <xf numFmtId="0" fontId="13" fillId="12" borderId="30" xfId="0" applyFont="1" applyFill="1" applyBorder="1"/>
    <xf numFmtId="0" fontId="13" fillId="12" borderId="10" xfId="0" applyFont="1" applyFill="1" applyBorder="1"/>
    <xf numFmtId="0" fontId="22" fillId="12" borderId="0" xfId="0" applyFont="1" applyFill="1" applyBorder="1"/>
    <xf numFmtId="0" fontId="13" fillId="12" borderId="13" xfId="0" applyFont="1" applyFill="1" applyBorder="1"/>
    <xf numFmtId="0" fontId="13" fillId="12" borderId="19" xfId="0" applyFont="1" applyFill="1" applyBorder="1"/>
    <xf numFmtId="166" fontId="13" fillId="12" borderId="34" xfId="0" applyNumberFormat="1" applyFont="1" applyFill="1" applyBorder="1" applyAlignment="1">
      <alignment vertical="center"/>
    </xf>
    <xf numFmtId="0" fontId="13" fillId="12" borderId="10" xfId="0" applyFont="1" applyFill="1" applyBorder="1" applyAlignment="1">
      <alignment vertical="center"/>
    </xf>
    <xf numFmtId="0" fontId="13" fillId="12" borderId="62" xfId="0" applyFont="1" applyFill="1" applyBorder="1"/>
    <xf numFmtId="0" fontId="13" fillId="12" borderId="64" xfId="0" applyFont="1" applyFill="1" applyBorder="1"/>
    <xf numFmtId="0" fontId="13" fillId="12" borderId="78" xfId="0" applyFont="1" applyFill="1" applyBorder="1"/>
    <xf numFmtId="0" fontId="12" fillId="12" borderId="62" xfId="0" applyFont="1" applyFill="1" applyBorder="1" applyAlignment="1">
      <alignment horizontal="left" vertical="center" wrapText="1"/>
    </xf>
    <xf numFmtId="0" fontId="12" fillId="0" borderId="12" xfId="28" applyFont="1" applyFill="1" applyBorder="1" applyAlignment="1">
      <alignment horizontal="left" vertical="center"/>
    </xf>
    <xf numFmtId="0" fontId="12" fillId="0" borderId="29" xfId="28" applyFont="1" applyFill="1" applyBorder="1" applyAlignment="1">
      <alignment horizontal="left" vertical="center"/>
    </xf>
    <xf numFmtId="0" fontId="12" fillId="0" borderId="18" xfId="28" applyFont="1" applyFill="1" applyBorder="1" applyAlignment="1">
      <alignment horizontal="left" vertical="center"/>
    </xf>
    <xf numFmtId="0" fontId="12" fillId="0" borderId="13" xfId="28" applyFont="1" applyFill="1" applyBorder="1" applyAlignment="1">
      <alignment horizontal="left" vertical="center"/>
    </xf>
    <xf numFmtId="0" fontId="12" fillId="0" borderId="0" xfId="28" applyFont="1" applyFill="1" applyBorder="1" applyAlignment="1">
      <alignment horizontal="left" vertical="center"/>
    </xf>
    <xf numFmtId="0" fontId="66" fillId="0" borderId="0" xfId="28" applyFont="1" applyFill="1" applyBorder="1"/>
    <xf numFmtId="0" fontId="12" fillId="0" borderId="27" xfId="28" applyFont="1" applyFill="1" applyBorder="1" applyAlignment="1">
      <alignment horizontal="left" vertical="center"/>
    </xf>
    <xf numFmtId="0" fontId="12" fillId="0" borderId="19" xfId="28" applyFont="1" applyFill="1" applyBorder="1" applyAlignment="1">
      <alignment horizontal="left" vertical="center"/>
    </xf>
    <xf numFmtId="0" fontId="12" fillId="0" borderId="32" xfId="28" applyFont="1" applyFill="1" applyBorder="1" applyAlignment="1">
      <alignment horizontal="left" vertical="center"/>
    </xf>
    <xf numFmtId="0" fontId="12" fillId="0" borderId="30" xfId="28" applyFont="1" applyFill="1" applyBorder="1" applyAlignment="1">
      <alignment horizontal="left" vertical="center"/>
    </xf>
    <xf numFmtId="0" fontId="12" fillId="0" borderId="10" xfId="28" applyFont="1" applyFill="1" applyBorder="1" applyAlignment="1">
      <alignment horizontal="left" vertical="center"/>
    </xf>
    <xf numFmtId="0" fontId="65" fillId="0" borderId="32" xfId="28" applyFont="1" applyFill="1" applyBorder="1"/>
    <xf numFmtId="0" fontId="66" fillId="0" borderId="84" xfId="28" applyFont="1" applyBorder="1"/>
    <xf numFmtId="0" fontId="66" fillId="0" borderId="80" xfId="28" applyFont="1" applyBorder="1"/>
    <xf numFmtId="0" fontId="66" fillId="0" borderId="83" xfId="28" applyFont="1" applyBorder="1"/>
    <xf numFmtId="0" fontId="22" fillId="0" borderId="28" xfId="28" applyFont="1" applyFill="1" applyBorder="1" applyAlignment="1">
      <alignment horizontal="center" vertical="center" wrapText="1"/>
    </xf>
    <xf numFmtId="164" fontId="22" fillId="0" borderId="84" xfId="28" applyNumberFormat="1" applyFont="1" applyBorder="1" applyAlignment="1">
      <alignment horizontal="left" vertical="top" wrapText="1"/>
    </xf>
    <xf numFmtId="0" fontId="12" fillId="0" borderId="25" xfId="28" applyFont="1" applyBorder="1" applyAlignment="1">
      <alignment horizontal="left" vertical="top" wrapText="1"/>
    </xf>
    <xf numFmtId="0" fontId="12" fillId="0" borderId="50" xfId="28" applyFont="1" applyBorder="1" applyAlignment="1">
      <alignment horizontal="left" vertical="top" wrapText="1"/>
    </xf>
    <xf numFmtId="0" fontId="12" fillId="0" borderId="24" xfId="28" applyFont="1" applyBorder="1" applyAlignment="1">
      <alignment horizontal="left" vertical="top" wrapText="1"/>
    </xf>
    <xf numFmtId="164" fontId="22" fillId="0" borderId="80" xfId="28" applyNumberFormat="1" applyFont="1" applyBorder="1" applyAlignment="1">
      <alignment horizontal="left" vertical="top" wrapText="1"/>
    </xf>
    <xf numFmtId="0" fontId="12" fillId="0" borderId="65" xfId="28" applyFont="1" applyBorder="1" applyAlignment="1">
      <alignment horizontal="left" vertical="top" wrapText="1"/>
    </xf>
    <xf numFmtId="0" fontId="12" fillId="0" borderId="27" xfId="28" applyFont="1" applyBorder="1" applyAlignment="1">
      <alignment horizontal="left" vertical="top" wrapText="1"/>
    </xf>
    <xf numFmtId="0" fontId="12" fillId="0" borderId="51" xfId="28" applyFont="1" applyBorder="1" applyAlignment="1">
      <alignment horizontal="left" vertical="top" wrapText="1"/>
    </xf>
    <xf numFmtId="0" fontId="12" fillId="0" borderId="27" xfId="28" applyFont="1" applyFill="1" applyBorder="1" applyAlignment="1">
      <alignment horizontal="left" vertical="top" wrapText="1"/>
    </xf>
    <xf numFmtId="0" fontId="12" fillId="0" borderId="51" xfId="28" applyFont="1" applyFill="1" applyBorder="1" applyAlignment="1">
      <alignment horizontal="left" vertical="top" wrapText="1"/>
    </xf>
    <xf numFmtId="164" fontId="22" fillId="0" borderId="83" xfId="28" applyNumberFormat="1" applyFont="1" applyFill="1" applyBorder="1" applyAlignment="1">
      <alignment horizontal="left" vertical="top" wrapText="1"/>
    </xf>
    <xf numFmtId="0" fontId="12" fillId="0" borderId="97" xfId="28" applyFont="1" applyBorder="1" applyAlignment="1">
      <alignment horizontal="left" vertical="top" wrapText="1"/>
    </xf>
    <xf numFmtId="0" fontId="12" fillId="0" borderId="54" xfId="28" applyFont="1" applyBorder="1" applyAlignment="1">
      <alignment horizontal="left" vertical="top" wrapText="1"/>
    </xf>
    <xf numFmtId="0" fontId="12" fillId="0" borderId="98" xfId="28" applyFont="1" applyBorder="1" applyAlignment="1">
      <alignment horizontal="left" vertical="top" wrapText="1"/>
    </xf>
    <xf numFmtId="164" fontId="64" fillId="0" borderId="78" xfId="28" applyNumberFormat="1" applyFont="1" applyBorder="1" applyAlignment="1">
      <alignment horizontal="center" vertical="top"/>
    </xf>
    <xf numFmtId="164" fontId="64" fillId="0" borderId="62" xfId="28" applyNumberFormat="1" applyFont="1" applyBorder="1" applyAlignment="1">
      <alignment horizontal="center" vertical="top"/>
    </xf>
    <xf numFmtId="164" fontId="64" fillId="0" borderId="73" xfId="28" applyNumberFormat="1" applyFont="1" applyBorder="1" applyAlignment="1">
      <alignment horizontal="center" vertical="top"/>
    </xf>
    <xf numFmtId="0" fontId="66" fillId="0" borderId="0" xfId="28" applyFont="1" applyFill="1"/>
    <xf numFmtId="164" fontId="22" fillId="0" borderId="84" xfId="28" applyNumberFormat="1" applyFont="1" applyBorder="1" applyAlignment="1">
      <alignment horizontal="center" vertical="center" wrapText="1"/>
    </xf>
    <xf numFmtId="0" fontId="8" fillId="0" borderId="0" xfId="28" applyBorder="1"/>
    <xf numFmtId="0" fontId="8" fillId="0" borderId="29" xfId="28" applyBorder="1"/>
    <xf numFmtId="0" fontId="8" fillId="0" borderId="30" xfId="28" applyBorder="1"/>
    <xf numFmtId="167" fontId="22" fillId="15" borderId="28" xfId="0" applyNumberFormat="1" applyFont="1" applyFill="1" applyBorder="1" applyAlignment="1">
      <alignment horizontal="center" vertical="top" wrapText="1"/>
    </xf>
    <xf numFmtId="0" fontId="22" fillId="15" borderId="31" xfId="0" applyFont="1" applyFill="1" applyBorder="1" applyAlignment="1">
      <alignment horizontal="left" vertical="top" wrapText="1"/>
    </xf>
    <xf numFmtId="0" fontId="13" fillId="9" borderId="13" xfId="0" applyFont="1" applyFill="1" applyBorder="1" applyAlignment="1">
      <alignment horizontal="center" vertical="top"/>
    </xf>
    <xf numFmtId="0" fontId="13" fillId="9" borderId="19" xfId="0" applyFont="1" applyFill="1" applyBorder="1" applyAlignment="1">
      <alignment horizontal="center" vertical="top"/>
    </xf>
    <xf numFmtId="0" fontId="12" fillId="12" borderId="57" xfId="0" applyFont="1" applyFill="1" applyBorder="1" applyAlignment="1">
      <alignment horizontal="left" vertical="top"/>
    </xf>
    <xf numFmtId="0" fontId="12" fillId="12" borderId="58" xfId="0" applyFont="1" applyFill="1" applyBorder="1" applyAlignment="1">
      <alignment horizontal="left" vertical="top"/>
    </xf>
    <xf numFmtId="0" fontId="12" fillId="12" borderId="56" xfId="0" applyFont="1" applyFill="1" applyBorder="1"/>
    <xf numFmtId="0" fontId="12" fillId="12" borderId="64" xfId="0" applyFont="1" applyFill="1" applyBorder="1" applyAlignment="1">
      <alignment horizontal="left" vertical="top"/>
    </xf>
    <xf numFmtId="0" fontId="12" fillId="12" borderId="62" xfId="0" applyFont="1" applyFill="1" applyBorder="1"/>
    <xf numFmtId="167" fontId="17" fillId="15" borderId="11" xfId="0" applyNumberFormat="1" applyFont="1" applyFill="1" applyBorder="1" applyAlignment="1">
      <alignment horizontal="center" vertical="center" wrapText="1"/>
    </xf>
    <xf numFmtId="0" fontId="22" fillId="15" borderId="94" xfId="28" applyFont="1" applyFill="1" applyBorder="1" applyAlignment="1">
      <alignment horizontal="center" vertical="center" wrapText="1"/>
    </xf>
    <xf numFmtId="0" fontId="22" fillId="15" borderId="95" xfId="28" applyFont="1" applyFill="1" applyBorder="1" applyAlignment="1">
      <alignment horizontal="center" vertical="center" wrapText="1"/>
    </xf>
    <xf numFmtId="0" fontId="22" fillId="15" borderId="96" xfId="28" applyFont="1" applyFill="1" applyBorder="1" applyAlignment="1">
      <alignment horizontal="center" vertical="center" wrapText="1"/>
    </xf>
    <xf numFmtId="0" fontId="65" fillId="15" borderId="16" xfId="28" applyFont="1" applyFill="1" applyBorder="1" applyAlignment="1">
      <alignment horizontal="center" wrapText="1"/>
    </xf>
    <xf numFmtId="1" fontId="12" fillId="9" borderId="46" xfId="0" applyNumberFormat="1" applyFont="1" applyFill="1" applyBorder="1" applyAlignment="1">
      <alignment vertical="top" wrapText="1"/>
    </xf>
    <xf numFmtId="0" fontId="13" fillId="9" borderId="32" xfId="0" applyFont="1" applyFill="1" applyBorder="1" applyAlignment="1">
      <alignment horizontal="center" vertical="top"/>
    </xf>
    <xf numFmtId="0" fontId="13" fillId="9" borderId="10" xfId="0" applyFont="1" applyFill="1" applyBorder="1" applyAlignment="1">
      <alignment horizontal="center" vertical="top"/>
    </xf>
    <xf numFmtId="164" fontId="22" fillId="12" borderId="84" xfId="0" applyNumberFormat="1" applyFont="1" applyFill="1" applyBorder="1" applyAlignment="1">
      <alignment vertical="top" wrapText="1"/>
    </xf>
    <xf numFmtId="166" fontId="12" fillId="15" borderId="30" xfId="0" applyNumberFormat="1" applyFont="1" applyFill="1" applyBorder="1" applyAlignment="1">
      <alignment vertical="top" wrapText="1"/>
    </xf>
    <xf numFmtId="0" fontId="12" fillId="15" borderId="30" xfId="0" applyFont="1" applyFill="1" applyBorder="1" applyAlignment="1">
      <alignment vertical="top" wrapText="1"/>
    </xf>
    <xf numFmtId="164" fontId="22" fillId="12" borderId="16" xfId="0" applyNumberFormat="1" applyFont="1" applyFill="1" applyBorder="1" applyAlignment="1">
      <alignment vertical="top" wrapText="1"/>
    </xf>
    <xf numFmtId="164" fontId="22" fillId="0" borderId="30" xfId="0" applyNumberFormat="1" applyFont="1" applyFill="1" applyBorder="1" applyAlignment="1">
      <alignment horizontal="left" vertical="top" wrapText="1"/>
    </xf>
    <xf numFmtId="0" fontId="22" fillId="9" borderId="47" xfId="0" applyFont="1" applyFill="1" applyBorder="1" applyAlignment="1">
      <alignment vertical="top"/>
    </xf>
    <xf numFmtId="167" fontId="22" fillId="11" borderId="14" xfId="0" applyNumberFormat="1" applyFont="1" applyFill="1" applyBorder="1" applyAlignment="1">
      <alignment horizontal="center" vertical="top" wrapText="1"/>
    </xf>
    <xf numFmtId="0" fontId="22" fillId="11" borderId="12" xfId="0" applyFont="1" applyFill="1" applyBorder="1" applyAlignment="1">
      <alignment horizontal="left" vertical="top" wrapText="1"/>
    </xf>
    <xf numFmtId="0" fontId="22" fillId="11" borderId="29" xfId="0" applyFont="1" applyFill="1" applyBorder="1" applyAlignment="1">
      <alignment horizontal="left" vertical="top" wrapText="1"/>
    </xf>
    <xf numFmtId="0" fontId="22" fillId="11" borderId="18" xfId="0" applyFont="1" applyFill="1" applyBorder="1" applyAlignment="1">
      <alignment horizontal="left" vertical="top" wrapText="1"/>
    </xf>
    <xf numFmtId="0" fontId="12" fillId="12" borderId="57" xfId="0" applyFont="1" applyFill="1" applyBorder="1" applyAlignment="1">
      <alignment vertical="top"/>
    </xf>
    <xf numFmtId="164" fontId="22" fillId="9" borderId="60" xfId="0" applyNumberFormat="1" applyFont="1" applyFill="1" applyBorder="1" applyAlignment="1">
      <alignment horizontal="center" vertical="top" wrapText="1"/>
    </xf>
    <xf numFmtId="0" fontId="12" fillId="17" borderId="11" xfId="0" applyFont="1" applyFill="1" applyBorder="1" applyAlignment="1">
      <alignment vertical="top"/>
    </xf>
    <xf numFmtId="0" fontId="12" fillId="12" borderId="12" xfId="0" applyFont="1" applyFill="1" applyBorder="1" applyAlignment="1">
      <alignment vertical="top" wrapText="1"/>
    </xf>
    <xf numFmtId="0" fontId="12" fillId="12" borderId="86" xfId="0" applyFont="1" applyFill="1" applyBorder="1" applyAlignment="1">
      <alignment horizontal="center" vertical="top" wrapText="1"/>
    </xf>
    <xf numFmtId="166" fontId="12" fillId="9" borderId="57" xfId="0" applyNumberFormat="1" applyFont="1" applyFill="1" applyBorder="1" applyAlignment="1">
      <alignment vertical="top" wrapText="1"/>
    </xf>
    <xf numFmtId="0" fontId="12" fillId="9" borderId="99" xfId="0" applyFont="1" applyFill="1" applyBorder="1" applyAlignment="1">
      <alignment horizontal="left" vertical="top" wrapText="1"/>
    </xf>
    <xf numFmtId="0" fontId="12" fillId="9" borderId="99" xfId="0" applyFont="1" applyFill="1" applyBorder="1" applyAlignment="1">
      <alignment vertical="top"/>
    </xf>
    <xf numFmtId="0" fontId="12" fillId="9" borderId="57" xfId="0" applyFont="1" applyFill="1" applyBorder="1" applyAlignment="1">
      <alignment vertical="top"/>
    </xf>
    <xf numFmtId="0" fontId="12" fillId="17" borderId="32" xfId="0" applyFont="1" applyFill="1" applyBorder="1" applyAlignment="1">
      <alignment vertical="top"/>
    </xf>
    <xf numFmtId="0" fontId="12" fillId="9" borderId="76" xfId="0" applyFont="1" applyFill="1" applyBorder="1" applyAlignment="1">
      <alignment vertical="top" wrapText="1"/>
    </xf>
    <xf numFmtId="0" fontId="12" fillId="9" borderId="52" xfId="0" applyFont="1" applyFill="1" applyBorder="1" applyAlignment="1">
      <alignment horizontal="center" vertical="top" wrapText="1"/>
    </xf>
    <xf numFmtId="0" fontId="12" fillId="9" borderId="65" xfId="0" applyFont="1" applyFill="1" applyBorder="1" applyAlignment="1">
      <alignment horizontal="left" vertical="top" wrapText="1"/>
    </xf>
    <xf numFmtId="0" fontId="12" fillId="9" borderId="51" xfId="0" applyFont="1" applyFill="1" applyBorder="1" applyAlignment="1">
      <alignment horizontal="left" vertical="top" wrapText="1"/>
    </xf>
    <xf numFmtId="0" fontId="12" fillId="9" borderId="65" xfId="0" applyFont="1" applyFill="1" applyBorder="1" applyAlignment="1">
      <alignment vertical="top"/>
    </xf>
    <xf numFmtId="0" fontId="12" fillId="17" borderId="13" xfId="0" applyFont="1" applyFill="1" applyBorder="1" applyAlignment="1">
      <alignment vertical="top"/>
    </xf>
    <xf numFmtId="0" fontId="12" fillId="17" borderId="32" xfId="0" applyFont="1" applyFill="1" applyBorder="1" applyAlignment="1">
      <alignment vertical="top" wrapText="1"/>
    </xf>
    <xf numFmtId="0" fontId="12" fillId="9" borderId="62" xfId="0" applyFont="1" applyFill="1" applyBorder="1" applyAlignment="1">
      <alignment vertical="top" wrapText="1"/>
    </xf>
    <xf numFmtId="167" fontId="22" fillId="11" borderId="28" xfId="0" applyNumberFormat="1" applyFont="1" applyFill="1" applyBorder="1" applyAlignment="1">
      <alignment horizontal="center" vertical="top" wrapText="1"/>
    </xf>
    <xf numFmtId="0" fontId="12" fillId="9" borderId="28" xfId="0" applyFont="1" applyFill="1" applyBorder="1" applyAlignment="1">
      <alignment horizontal="left" vertical="top" wrapText="1"/>
    </xf>
    <xf numFmtId="0" fontId="12" fillId="9" borderId="31" xfId="0" applyFont="1" applyFill="1" applyBorder="1" applyAlignment="1">
      <alignment vertical="top"/>
    </xf>
    <xf numFmtId="0" fontId="12" fillId="9" borderId="17" xfId="0" applyFont="1" applyFill="1" applyBorder="1" applyAlignment="1">
      <alignment vertical="top"/>
    </xf>
    <xf numFmtId="0" fontId="12" fillId="9" borderId="29" xfId="0" applyFont="1" applyFill="1" applyBorder="1" applyAlignment="1">
      <alignment horizontal="left" vertical="top" wrapText="1"/>
    </xf>
    <xf numFmtId="0" fontId="12" fillId="9" borderId="35" xfId="0" applyFont="1" applyFill="1" applyBorder="1" applyAlignment="1">
      <alignment horizontal="left" vertical="top" wrapText="1"/>
    </xf>
    <xf numFmtId="0" fontId="12" fillId="9" borderId="29" xfId="0" applyFont="1" applyFill="1" applyBorder="1" applyAlignment="1">
      <alignment vertical="top"/>
    </xf>
    <xf numFmtId="0" fontId="12" fillId="9" borderId="18" xfId="0" applyFont="1" applyFill="1" applyBorder="1" applyAlignment="1">
      <alignment vertical="top"/>
    </xf>
    <xf numFmtId="0" fontId="12" fillId="9" borderId="30" xfId="0" applyFont="1" applyFill="1" applyBorder="1" applyAlignment="1">
      <alignment vertical="top"/>
    </xf>
    <xf numFmtId="0" fontId="12" fillId="9" borderId="10" xfId="0" applyFont="1" applyFill="1" applyBorder="1" applyAlignment="1">
      <alignment vertical="top"/>
    </xf>
    <xf numFmtId="0" fontId="12" fillId="9" borderId="73" xfId="0" applyFont="1" applyFill="1" applyBorder="1" applyAlignment="1">
      <alignment vertical="top" wrapText="1"/>
    </xf>
    <xf numFmtId="0" fontId="12" fillId="9" borderId="30" xfId="0" applyFont="1" applyFill="1" applyBorder="1" applyAlignment="1">
      <alignment vertical="top" wrapText="1"/>
    </xf>
    <xf numFmtId="166" fontId="12" fillId="9" borderId="30" xfId="0" applyNumberFormat="1" applyFont="1" applyFill="1" applyBorder="1" applyAlignment="1">
      <alignment vertical="top" wrapText="1"/>
    </xf>
    <xf numFmtId="0" fontId="12" fillId="9" borderId="30" xfId="0" applyFont="1" applyFill="1" applyBorder="1" applyAlignment="1">
      <alignment horizontal="left" vertical="top" wrapText="1"/>
    </xf>
    <xf numFmtId="0" fontId="12" fillId="9" borderId="10" xfId="0" applyFont="1" applyFill="1" applyBorder="1" applyAlignment="1">
      <alignment horizontal="left" vertical="top" wrapText="1"/>
    </xf>
    <xf numFmtId="0" fontId="12" fillId="9" borderId="16" xfId="0" applyFont="1" applyFill="1" applyBorder="1" applyAlignment="1">
      <alignment vertical="top" wrapText="1"/>
    </xf>
    <xf numFmtId="0" fontId="22" fillId="12" borderId="34" xfId="0" applyFont="1" applyFill="1" applyBorder="1" applyAlignment="1">
      <alignment vertical="center"/>
    </xf>
    <xf numFmtId="0" fontId="13" fillId="12" borderId="35" xfId="0" applyFont="1" applyFill="1" applyBorder="1" applyAlignment="1">
      <alignment vertical="center"/>
    </xf>
    <xf numFmtId="166" fontId="13" fillId="12" borderId="37" xfId="0" applyNumberFormat="1" applyFont="1" applyFill="1" applyBorder="1" applyAlignment="1">
      <alignment vertical="center"/>
    </xf>
    <xf numFmtId="0" fontId="22" fillId="12" borderId="37" xfId="0" applyFont="1" applyFill="1" applyBorder="1" applyAlignment="1">
      <alignment vertical="center"/>
    </xf>
    <xf numFmtId="0" fontId="13" fillId="12" borderId="38" xfId="0" applyFont="1" applyFill="1" applyBorder="1" applyAlignment="1">
      <alignment vertical="center"/>
    </xf>
    <xf numFmtId="166" fontId="13" fillId="12" borderId="40" xfId="0" applyNumberFormat="1" applyFont="1" applyFill="1" applyBorder="1" applyAlignment="1">
      <alignment vertical="center"/>
    </xf>
    <xf numFmtId="0" fontId="22" fillId="12" borderId="40" xfId="0" applyFont="1" applyFill="1" applyBorder="1" applyAlignment="1">
      <alignment vertical="center"/>
    </xf>
    <xf numFmtId="166" fontId="12" fillId="9" borderId="35" xfId="0" applyNumberFormat="1" applyFont="1" applyFill="1" applyBorder="1"/>
    <xf numFmtId="0" fontId="22" fillId="9" borderId="29" xfId="0" applyFont="1" applyFill="1" applyBorder="1"/>
    <xf numFmtId="166" fontId="12" fillId="9" borderId="38" xfId="0" applyNumberFormat="1" applyFont="1" applyFill="1" applyBorder="1"/>
    <xf numFmtId="0" fontId="22" fillId="9" borderId="0" xfId="0" applyFont="1" applyFill="1" applyBorder="1"/>
    <xf numFmtId="166" fontId="12" fillId="9" borderId="41" xfId="0" applyNumberFormat="1" applyFont="1" applyFill="1" applyBorder="1"/>
    <xf numFmtId="0" fontId="22" fillId="9" borderId="30" xfId="0" applyFont="1" applyFill="1" applyBorder="1"/>
    <xf numFmtId="0" fontId="22" fillId="11" borderId="16" xfId="0" applyFont="1" applyFill="1" applyBorder="1" applyAlignment="1">
      <alignment horizontal="center" vertical="center" wrapText="1"/>
    </xf>
    <xf numFmtId="0" fontId="13" fillId="9" borderId="75" xfId="0" applyFont="1" applyFill="1" applyBorder="1"/>
    <xf numFmtId="166" fontId="12" fillId="12" borderId="35" xfId="0" applyNumberFormat="1" applyFont="1" applyFill="1" applyBorder="1"/>
    <xf numFmtId="166" fontId="12" fillId="12" borderId="47" xfId="0" applyNumberFormat="1" applyFont="1" applyFill="1" applyBorder="1"/>
    <xf numFmtId="166" fontId="12" fillId="12" borderId="41" xfId="0" applyNumberFormat="1" applyFont="1" applyFill="1" applyBorder="1"/>
    <xf numFmtId="0" fontId="12" fillId="12" borderId="80" xfId="0" applyFont="1" applyFill="1" applyBorder="1" applyAlignment="1">
      <alignment horizontal="center" vertical="center" wrapText="1"/>
    </xf>
    <xf numFmtId="0" fontId="12" fillId="12" borderId="15" xfId="0" applyFont="1" applyFill="1" applyBorder="1" applyAlignment="1">
      <alignment horizontal="center" vertical="center" wrapText="1"/>
    </xf>
    <xf numFmtId="0" fontId="13" fillId="12" borderId="110" xfId="0" applyFont="1" applyFill="1" applyBorder="1"/>
    <xf numFmtId="166" fontId="12" fillId="9" borderId="35" xfId="0" applyNumberFormat="1" applyFont="1" applyFill="1" applyBorder="1" applyAlignment="1">
      <alignment vertical="center"/>
    </xf>
    <xf numFmtId="166" fontId="12" fillId="12" borderId="47" xfId="0" applyNumberFormat="1" applyFont="1" applyFill="1" applyBorder="1" applyAlignment="1">
      <alignment vertical="center"/>
    </xf>
    <xf numFmtId="166" fontId="12" fillId="9" borderId="41" xfId="0" applyNumberFormat="1" applyFont="1" applyFill="1" applyBorder="1" applyAlignment="1">
      <alignment vertical="center"/>
    </xf>
    <xf numFmtId="166" fontId="12" fillId="12" borderId="35" xfId="0" applyNumberFormat="1" applyFont="1" applyFill="1" applyBorder="1" applyAlignment="1">
      <alignment vertical="center"/>
    </xf>
    <xf numFmtId="166" fontId="12" fillId="12" borderId="41" xfId="0" applyNumberFormat="1" applyFont="1" applyFill="1" applyBorder="1" applyAlignment="1">
      <alignment vertical="center"/>
    </xf>
    <xf numFmtId="166" fontId="12" fillId="12" borderId="44" xfId="0" applyNumberFormat="1" applyFont="1" applyFill="1" applyBorder="1" applyAlignment="1">
      <alignment vertical="center"/>
    </xf>
    <xf numFmtId="166" fontId="12" fillId="12" borderId="30" xfId="0" applyNumberFormat="1" applyFont="1" applyFill="1" applyBorder="1" applyAlignment="1">
      <alignment horizontal="left" vertical="center" wrapText="1"/>
    </xf>
    <xf numFmtId="0" fontId="12" fillId="9" borderId="75" xfId="0" applyFont="1" applyFill="1" applyBorder="1" applyAlignment="1">
      <alignment horizontal="left" vertical="top" wrapText="1"/>
    </xf>
    <xf numFmtId="0" fontId="13" fillId="12" borderId="107" xfId="0" applyFont="1" applyFill="1" applyBorder="1"/>
    <xf numFmtId="0" fontId="13" fillId="9" borderId="64" xfId="0" applyFont="1" applyFill="1" applyBorder="1"/>
    <xf numFmtId="0" fontId="12" fillId="12" borderId="12" xfId="0" applyFont="1" applyFill="1" applyBorder="1" applyAlignment="1">
      <alignment horizontal="right" vertical="center" wrapText="1"/>
    </xf>
    <xf numFmtId="0" fontId="12" fillId="9" borderId="56" xfId="0" applyFont="1" applyFill="1" applyBorder="1"/>
    <xf numFmtId="0" fontId="12" fillId="12" borderId="76" xfId="0" applyFont="1" applyFill="1" applyBorder="1" applyAlignment="1">
      <alignment horizontal="right" vertical="center" wrapText="1"/>
    </xf>
    <xf numFmtId="0" fontId="12" fillId="9" borderId="62" xfId="0" applyFont="1" applyFill="1" applyBorder="1"/>
    <xf numFmtId="0" fontId="12" fillId="9" borderId="76" xfId="0" applyFont="1" applyFill="1" applyBorder="1" applyAlignment="1">
      <alignment horizontal="right" vertical="center" wrapText="1"/>
    </xf>
    <xf numFmtId="0" fontId="12" fillId="12" borderId="62" xfId="0" applyFont="1" applyFill="1" applyBorder="1" applyAlignment="1">
      <alignment horizontal="right" vertical="center" wrapText="1"/>
    </xf>
    <xf numFmtId="0" fontId="12" fillId="12" borderId="13" xfId="0" applyFont="1" applyFill="1" applyBorder="1" applyAlignment="1">
      <alignment horizontal="right" vertical="center" wrapText="1"/>
    </xf>
    <xf numFmtId="0" fontId="12" fillId="9" borderId="16" xfId="0" applyFont="1" applyFill="1" applyBorder="1" applyAlignment="1">
      <alignment horizontal="left" vertical="top" wrapText="1"/>
    </xf>
    <xf numFmtId="0" fontId="12" fillId="9" borderId="73" xfId="0" applyFont="1" applyFill="1" applyBorder="1" applyAlignment="1">
      <alignment horizontal="right" vertical="center" wrapText="1"/>
    </xf>
    <xf numFmtId="166" fontId="12" fillId="12" borderId="33" xfId="0" applyNumberFormat="1" applyFont="1" applyFill="1" applyBorder="1" applyAlignment="1">
      <alignment horizontal="left" vertical="center"/>
    </xf>
    <xf numFmtId="166" fontId="12" fillId="12" borderId="35" xfId="0" applyNumberFormat="1" applyFont="1" applyFill="1" applyBorder="1" applyAlignment="1">
      <alignment horizontal="right" vertical="top" wrapText="1"/>
    </xf>
    <xf numFmtId="0" fontId="13" fillId="12" borderId="18" xfId="0" applyFont="1" applyFill="1" applyBorder="1" applyAlignment="1">
      <alignment horizontal="center"/>
    </xf>
    <xf numFmtId="0" fontId="13" fillId="12" borderId="19" xfId="0" applyFont="1" applyFill="1" applyBorder="1" applyAlignment="1">
      <alignment horizontal="center"/>
    </xf>
    <xf numFmtId="166" fontId="12" fillId="12" borderId="41" xfId="0" applyNumberFormat="1" applyFont="1" applyFill="1" applyBorder="1" applyAlignment="1">
      <alignment horizontal="right" vertical="top" wrapText="1"/>
    </xf>
    <xf numFmtId="0" fontId="13" fillId="12" borderId="10" xfId="0" applyFont="1" applyFill="1" applyBorder="1" applyAlignment="1">
      <alignment horizontal="center"/>
    </xf>
    <xf numFmtId="166" fontId="12" fillId="12" borderId="13" xfId="0" applyNumberFormat="1" applyFont="1" applyFill="1" applyBorder="1" applyAlignment="1">
      <alignment horizontal="left" vertical="center"/>
    </xf>
    <xf numFmtId="166" fontId="12" fillId="12" borderId="0" xfId="0" applyNumberFormat="1" applyFont="1" applyFill="1" applyBorder="1" applyAlignment="1">
      <alignment horizontal="left" vertical="center" wrapText="1"/>
    </xf>
    <xf numFmtId="166" fontId="12" fillId="12" borderId="44" xfId="0" applyNumberFormat="1" applyFont="1" applyFill="1" applyBorder="1" applyAlignment="1">
      <alignment horizontal="right" vertical="top" wrapText="1"/>
    </xf>
    <xf numFmtId="1" fontId="12" fillId="12" borderId="35" xfId="0" applyNumberFormat="1" applyFont="1" applyFill="1" applyBorder="1" applyAlignment="1">
      <alignment horizontal="right" vertical="top" wrapText="1"/>
    </xf>
    <xf numFmtId="1" fontId="12" fillId="12" borderId="44" xfId="0" applyNumberFormat="1" applyFont="1" applyFill="1" applyBorder="1" applyAlignment="1">
      <alignment horizontal="right" vertical="top" wrapText="1"/>
    </xf>
    <xf numFmtId="0" fontId="22" fillId="12" borderId="29" xfId="0" applyFont="1" applyFill="1" applyBorder="1"/>
    <xf numFmtId="0" fontId="13" fillId="12" borderId="37" xfId="0" applyFont="1" applyFill="1" applyBorder="1"/>
    <xf numFmtId="166" fontId="12" fillId="12" borderId="39" xfId="0" applyNumberFormat="1" applyFont="1" applyFill="1" applyBorder="1" applyAlignment="1">
      <alignment horizontal="left" vertical="center"/>
    </xf>
    <xf numFmtId="0" fontId="22" fillId="12" borderId="30" xfId="0" applyFont="1" applyFill="1" applyBorder="1"/>
    <xf numFmtId="166" fontId="12" fillId="12" borderId="38" xfId="0" applyNumberFormat="1" applyFont="1" applyFill="1" applyBorder="1" applyAlignment="1">
      <alignment horizontal="right" vertical="top" wrapText="1"/>
    </xf>
    <xf numFmtId="166" fontId="12" fillId="12" borderId="45" xfId="0" applyNumberFormat="1" applyFont="1" applyFill="1" applyBorder="1" applyAlignment="1">
      <alignment horizontal="left" vertical="center"/>
    </xf>
    <xf numFmtId="0" fontId="13" fillId="12" borderId="46" xfId="0" applyFont="1" applyFill="1" applyBorder="1"/>
    <xf numFmtId="0" fontId="12" fillId="12" borderId="34" xfId="0" applyFont="1" applyFill="1" applyBorder="1"/>
    <xf numFmtId="0" fontId="22" fillId="12" borderId="0" xfId="0" applyFont="1" applyFill="1" applyBorder="1" applyAlignment="1">
      <alignment wrapText="1"/>
    </xf>
    <xf numFmtId="0" fontId="12" fillId="12" borderId="37" xfId="0" applyFont="1" applyFill="1" applyBorder="1"/>
    <xf numFmtId="164" fontId="22" fillId="12" borderId="12" xfId="0" applyNumberFormat="1" applyFont="1" applyFill="1" applyBorder="1" applyAlignment="1">
      <alignment horizontal="center" vertical="center" wrapText="1"/>
    </xf>
    <xf numFmtId="164" fontId="22" fillId="12" borderId="28" xfId="0" applyNumberFormat="1" applyFont="1" applyFill="1" applyBorder="1" applyAlignment="1">
      <alignment horizontal="left" vertical="top" wrapText="1"/>
    </xf>
    <xf numFmtId="164" fontId="22" fillId="12" borderId="28" xfId="0" applyNumberFormat="1" applyFont="1" applyFill="1" applyBorder="1" applyAlignment="1">
      <alignment horizontal="left" vertical="top"/>
    </xf>
    <xf numFmtId="164" fontId="22" fillId="12" borderId="11" xfId="0" applyNumberFormat="1" applyFont="1" applyFill="1" applyBorder="1" applyAlignment="1">
      <alignment horizontal="left" vertical="top" wrapText="1"/>
    </xf>
    <xf numFmtId="0" fontId="22" fillId="12" borderId="19" xfId="0" applyFont="1" applyFill="1" applyBorder="1" applyAlignment="1">
      <alignment horizontal="left" vertical="top" wrapText="1"/>
    </xf>
    <xf numFmtId="164" fontId="22" fillId="12" borderId="13" xfId="0" applyNumberFormat="1" applyFont="1" applyFill="1" applyBorder="1" applyAlignment="1">
      <alignment horizontal="center" vertical="center" wrapText="1"/>
    </xf>
    <xf numFmtId="0" fontId="22" fillId="12" borderId="19" xfId="0" applyFont="1" applyFill="1" applyBorder="1" applyAlignment="1">
      <alignment horizontal="left" vertical="center" wrapText="1"/>
    </xf>
    <xf numFmtId="166" fontId="12" fillId="12" borderId="45" xfId="0" applyNumberFormat="1" applyFont="1" applyFill="1" applyBorder="1" applyAlignment="1">
      <alignment horizontal="left" vertical="top" wrapText="1"/>
    </xf>
    <xf numFmtId="1" fontId="12" fillId="12" borderId="46" xfId="0" applyNumberFormat="1" applyFont="1" applyFill="1" applyBorder="1" applyAlignment="1">
      <alignment horizontal="center" vertical="top" wrapText="1"/>
    </xf>
    <xf numFmtId="166" fontId="12" fillId="12" borderId="13" xfId="0" applyNumberFormat="1" applyFont="1" applyFill="1" applyBorder="1" applyAlignment="1">
      <alignment horizontal="left" vertical="top" wrapText="1"/>
    </xf>
    <xf numFmtId="1" fontId="12" fillId="12" borderId="44" xfId="0" applyNumberFormat="1" applyFont="1" applyFill="1" applyBorder="1" applyAlignment="1">
      <alignment horizontal="center" vertical="top" wrapText="1"/>
    </xf>
    <xf numFmtId="0" fontId="22" fillId="12" borderId="10" xfId="0" applyFont="1" applyFill="1" applyBorder="1" applyAlignment="1">
      <alignment horizontal="left" vertical="center" wrapText="1"/>
    </xf>
    <xf numFmtId="164" fontId="12" fillId="9" borderId="84" xfId="0" applyNumberFormat="1" applyFont="1" applyFill="1" applyBorder="1" applyAlignment="1">
      <alignment horizontal="center" vertical="center" wrapText="1"/>
    </xf>
    <xf numFmtId="0" fontId="12" fillId="9" borderId="79" xfId="0" applyFont="1" applyFill="1" applyBorder="1" applyAlignment="1">
      <alignment horizontal="left" vertical="center" wrapText="1"/>
    </xf>
    <xf numFmtId="0" fontId="12" fillId="9" borderId="75" xfId="0" applyFont="1" applyFill="1" applyBorder="1" applyAlignment="1">
      <alignment horizontal="center" vertical="top" wrapText="1"/>
    </xf>
    <xf numFmtId="166" fontId="12" fillId="9" borderId="79" xfId="0" applyNumberFormat="1" applyFont="1" applyFill="1" applyBorder="1" applyAlignment="1">
      <alignment vertical="top" wrapText="1"/>
    </xf>
    <xf numFmtId="166" fontId="12" fillId="9" borderId="57" xfId="0" applyNumberFormat="1" applyFont="1" applyFill="1" applyBorder="1" applyAlignment="1">
      <alignment horizontal="center" vertical="top" wrapText="1"/>
    </xf>
    <xf numFmtId="164" fontId="12" fillId="9" borderId="80" xfId="0" applyNumberFormat="1" applyFont="1" applyFill="1" applyBorder="1" applyAlignment="1">
      <alignment horizontal="center" vertical="center" wrapText="1"/>
    </xf>
    <xf numFmtId="0" fontId="12" fillId="9" borderId="80" xfId="0" applyFont="1" applyFill="1" applyBorder="1" applyAlignment="1">
      <alignment horizontal="left" vertical="center" wrapText="1"/>
    </xf>
    <xf numFmtId="166" fontId="12" fillId="9" borderId="80" xfId="0" applyNumberFormat="1" applyFont="1" applyFill="1" applyBorder="1" applyAlignment="1">
      <alignment vertical="top" wrapText="1"/>
    </xf>
    <xf numFmtId="0" fontId="12" fillId="0" borderId="19" xfId="0" applyFont="1" applyFill="1" applyBorder="1"/>
    <xf numFmtId="0" fontId="12" fillId="9" borderId="93" xfId="0" applyFont="1" applyFill="1" applyBorder="1"/>
    <xf numFmtId="0" fontId="12" fillId="9" borderId="62" xfId="0" applyFont="1" applyFill="1" applyBorder="1" applyAlignment="1">
      <alignment horizontal="left" vertical="center" wrapText="1"/>
    </xf>
    <xf numFmtId="164" fontId="12" fillId="9" borderId="15" xfId="0" applyNumberFormat="1" applyFont="1" applyFill="1" applyBorder="1" applyAlignment="1">
      <alignment horizontal="center" vertical="center" wrapText="1"/>
    </xf>
    <xf numFmtId="164" fontId="12" fillId="9" borderId="83" xfId="0" applyNumberFormat="1" applyFont="1" applyFill="1" applyBorder="1" applyAlignment="1">
      <alignment horizontal="center" vertical="center" wrapText="1"/>
    </xf>
    <xf numFmtId="0" fontId="12" fillId="12" borderId="83" xfId="0" applyFont="1" applyFill="1" applyBorder="1" applyAlignment="1">
      <alignment horizontal="left" vertical="center" wrapText="1"/>
    </xf>
    <xf numFmtId="0" fontId="12" fillId="9" borderId="71" xfId="0" applyFont="1" applyFill="1" applyBorder="1"/>
    <xf numFmtId="166" fontId="12" fillId="9" borderId="16" xfId="0" applyNumberFormat="1" applyFont="1" applyFill="1" applyBorder="1" applyAlignment="1">
      <alignment vertical="top" wrapText="1"/>
    </xf>
    <xf numFmtId="166" fontId="12" fillId="9" borderId="30" xfId="0" applyNumberFormat="1" applyFont="1" applyFill="1" applyBorder="1"/>
    <xf numFmtId="0" fontId="12" fillId="9" borderId="79" xfId="0" applyFont="1" applyFill="1" applyBorder="1"/>
    <xf numFmtId="0" fontId="12" fillId="9" borderId="80" xfId="0" applyFont="1" applyFill="1" applyBorder="1" applyAlignment="1">
      <alignment wrapText="1"/>
    </xf>
    <xf numFmtId="0" fontId="12" fillId="9" borderId="19" xfId="0" applyFont="1" applyFill="1" applyBorder="1" applyAlignment="1">
      <alignment wrapText="1"/>
    </xf>
    <xf numFmtId="0" fontId="12" fillId="9" borderId="83" xfId="0" applyFont="1" applyFill="1" applyBorder="1"/>
    <xf numFmtId="166" fontId="12" fillId="9" borderId="30" xfId="0" applyNumberFormat="1" applyFont="1" applyFill="1" applyBorder="1" applyAlignment="1">
      <alignment horizontal="center" vertical="top" wrapText="1"/>
    </xf>
    <xf numFmtId="166" fontId="12" fillId="9" borderId="84" xfId="0" applyNumberFormat="1" applyFont="1" applyFill="1" applyBorder="1" applyAlignment="1">
      <alignment vertical="top" wrapText="1"/>
    </xf>
    <xf numFmtId="0" fontId="12" fillId="9" borderId="78" xfId="0" applyFont="1" applyFill="1" applyBorder="1"/>
    <xf numFmtId="166" fontId="12" fillId="9" borderId="57" xfId="0" applyNumberFormat="1" applyFont="1" applyFill="1" applyBorder="1"/>
    <xf numFmtId="166" fontId="12" fillId="9" borderId="0" xfId="0" applyNumberFormat="1" applyFont="1" applyFill="1" applyBorder="1"/>
    <xf numFmtId="164" fontId="12" fillId="9" borderId="79" xfId="0" applyNumberFormat="1" applyFont="1" applyFill="1" applyBorder="1" applyAlignment="1">
      <alignment horizontal="center" vertical="center" wrapText="1"/>
    </xf>
    <xf numFmtId="0" fontId="12" fillId="12" borderId="79" xfId="0" applyFont="1" applyFill="1" applyBorder="1" applyAlignment="1">
      <alignment horizontal="left" vertical="center" wrapText="1"/>
    </xf>
    <xf numFmtId="0" fontId="12" fillId="12" borderId="80" xfId="0" applyFont="1" applyFill="1" applyBorder="1" applyAlignment="1">
      <alignment horizontal="left" vertical="center" wrapText="1"/>
    </xf>
    <xf numFmtId="0" fontId="12" fillId="9" borderId="84" xfId="0" applyFont="1" applyFill="1" applyBorder="1" applyAlignment="1">
      <alignment horizontal="center" vertical="center" wrapText="1"/>
    </xf>
    <xf numFmtId="0" fontId="12" fillId="12" borderId="84" xfId="0" applyFont="1" applyFill="1" applyBorder="1" applyAlignment="1">
      <alignment horizontal="left" vertical="center" wrapText="1"/>
    </xf>
    <xf numFmtId="0" fontId="12" fillId="9" borderId="84" xfId="0" applyFont="1" applyFill="1" applyBorder="1"/>
    <xf numFmtId="0" fontId="12" fillId="9" borderId="75" xfId="0" applyFont="1" applyFill="1" applyBorder="1"/>
    <xf numFmtId="0" fontId="12" fillId="9" borderId="15" xfId="0" applyFont="1" applyFill="1" applyBorder="1" applyAlignment="1">
      <alignment horizontal="left" vertical="center" wrapText="1"/>
    </xf>
    <xf numFmtId="0" fontId="12" fillId="9" borderId="58" xfId="0" applyFont="1" applyFill="1" applyBorder="1" applyAlignment="1">
      <alignment horizontal="left" vertical="center" wrapText="1"/>
    </xf>
    <xf numFmtId="0" fontId="12" fillId="9" borderId="64" xfId="0" applyFont="1" applyFill="1" applyBorder="1" applyAlignment="1">
      <alignment horizontal="left" vertical="center" wrapText="1"/>
    </xf>
    <xf numFmtId="0" fontId="12" fillId="9" borderId="80" xfId="0" applyFont="1" applyFill="1" applyBorder="1"/>
    <xf numFmtId="166" fontId="12" fillId="9" borderId="10" xfId="0" applyNumberFormat="1" applyFont="1" applyFill="1" applyBorder="1"/>
    <xf numFmtId="0" fontId="12" fillId="0" borderId="80" xfId="0" applyFont="1" applyFill="1" applyBorder="1" applyAlignment="1">
      <alignment horizontal="left" vertical="center" wrapText="1"/>
    </xf>
    <xf numFmtId="0" fontId="12" fillId="0" borderId="80" xfId="31" applyFont="1" applyBorder="1" applyAlignment="1">
      <alignment horizontal="center" vertical="center" wrapText="1"/>
    </xf>
    <xf numFmtId="0" fontId="12" fillId="0" borderId="15" xfId="31" applyFont="1" applyBorder="1" applyAlignment="1">
      <alignment horizontal="center" vertical="center" wrapText="1"/>
    </xf>
    <xf numFmtId="166" fontId="12" fillId="0" borderId="80" xfId="0" applyNumberFormat="1" applyFont="1" applyFill="1" applyBorder="1"/>
    <xf numFmtId="166" fontId="12" fillId="9" borderId="110" xfId="0" applyNumberFormat="1" applyFont="1" applyFill="1" applyBorder="1"/>
    <xf numFmtId="166" fontId="12" fillId="9" borderId="64" xfId="0" applyNumberFormat="1" applyFont="1" applyFill="1" applyBorder="1"/>
    <xf numFmtId="164" fontId="12" fillId="9" borderId="16" xfId="0" applyNumberFormat="1" applyFont="1" applyFill="1" applyBorder="1" applyAlignment="1">
      <alignment horizontal="center" vertical="center" wrapText="1"/>
    </xf>
    <xf numFmtId="0" fontId="12" fillId="0" borderId="75" xfId="15" applyFont="1" applyFill="1" applyBorder="1" applyAlignment="1">
      <alignment vertical="center" wrapText="1"/>
    </xf>
    <xf numFmtId="166" fontId="12" fillId="0" borderId="84" xfId="0" applyNumberFormat="1" applyFont="1" applyFill="1" applyBorder="1"/>
    <xf numFmtId="0" fontId="12" fillId="0" borderId="84" xfId="0" applyFont="1" applyFill="1" applyBorder="1" applyAlignment="1">
      <alignment horizontal="left" vertical="center" wrapText="1"/>
    </xf>
    <xf numFmtId="0" fontId="12" fillId="0" borderId="84" xfId="31" applyFont="1" applyBorder="1" applyAlignment="1">
      <alignment horizontal="center" vertical="center" wrapText="1"/>
    </xf>
    <xf numFmtId="0" fontId="12" fillId="0" borderId="83" xfId="0" applyFont="1" applyFill="1" applyBorder="1" applyAlignment="1">
      <alignment horizontal="left" vertical="center" wrapText="1"/>
    </xf>
    <xf numFmtId="166" fontId="12" fillId="0" borderId="83" xfId="0" applyNumberFormat="1" applyFont="1" applyFill="1" applyBorder="1"/>
    <xf numFmtId="0" fontId="12" fillId="0" borderId="23" xfId="30" applyFont="1" applyFill="1" applyBorder="1" applyAlignment="1">
      <alignment vertical="center"/>
    </xf>
    <xf numFmtId="0" fontId="12" fillId="0" borderId="20" xfId="30" applyFont="1" applyFill="1" applyBorder="1" applyAlignment="1">
      <alignment vertical="center"/>
    </xf>
    <xf numFmtId="0" fontId="12" fillId="0" borderId="24" xfId="30" applyFont="1" applyFill="1" applyBorder="1" applyAlignment="1">
      <alignment vertical="center"/>
    </xf>
    <xf numFmtId="0" fontId="12" fillId="0" borderId="13" xfId="76" applyFont="1" applyFill="1" applyBorder="1" applyAlignment="1">
      <alignment horizontal="left" vertical="center"/>
    </xf>
    <xf numFmtId="0" fontId="12" fillId="0" borderId="0" xfId="76" applyFont="1" applyFill="1" applyBorder="1" applyAlignment="1">
      <alignment horizontal="left" vertical="center"/>
    </xf>
    <xf numFmtId="0" fontId="12" fillId="0" borderId="0" xfId="76" applyFont="1" applyFill="1" applyBorder="1" applyAlignment="1">
      <alignment vertical="center"/>
    </xf>
    <xf numFmtId="0" fontId="12" fillId="0" borderId="107" xfId="76" applyFont="1" applyFill="1" applyBorder="1" applyAlignment="1">
      <alignment vertical="center"/>
    </xf>
    <xf numFmtId="0" fontId="12" fillId="0" borderId="0" xfId="88" applyFont="1" applyFill="1" applyBorder="1" applyAlignment="1">
      <alignment horizontal="right" vertical="center"/>
    </xf>
    <xf numFmtId="0" fontId="12" fillId="0" borderId="27" xfId="88" applyFont="1" applyFill="1" applyBorder="1" applyAlignment="1">
      <alignment vertical="center"/>
    </xf>
    <xf numFmtId="0" fontId="56" fillId="0" borderId="37" xfId="27" applyFont="1" applyFill="1" applyBorder="1"/>
    <xf numFmtId="0" fontId="12" fillId="0" borderId="62" xfId="0" applyFont="1" applyFill="1" applyBorder="1" applyAlignment="1">
      <alignment horizontal="left" vertical="top" wrapText="1"/>
    </xf>
    <xf numFmtId="0" fontId="12" fillId="0" borderId="62" xfId="0" applyFont="1" applyFill="1" applyBorder="1" applyAlignment="1">
      <alignment vertical="top" wrapText="1"/>
    </xf>
    <xf numFmtId="0" fontId="12" fillId="0" borderId="13" xfId="0" applyFont="1" applyFill="1" applyBorder="1" applyAlignment="1">
      <alignment vertical="top" wrapText="1"/>
    </xf>
    <xf numFmtId="0" fontId="22" fillId="0" borderId="34" xfId="0" applyFont="1" applyFill="1" applyBorder="1" applyAlignment="1">
      <alignment vertical="top"/>
    </xf>
    <xf numFmtId="0" fontId="12" fillId="0" borderId="36" xfId="0" applyFont="1" applyFill="1" applyBorder="1" applyAlignment="1">
      <alignment vertical="top" wrapText="1"/>
    </xf>
    <xf numFmtId="0" fontId="12" fillId="0" borderId="73" xfId="0" applyFont="1" applyFill="1" applyBorder="1" applyAlignment="1">
      <alignment horizontal="left" vertical="top" wrapText="1"/>
    </xf>
    <xf numFmtId="0" fontId="12" fillId="0" borderId="34" xfId="0" applyFont="1" applyFill="1" applyBorder="1" applyAlignment="1">
      <alignment vertical="top"/>
    </xf>
    <xf numFmtId="1" fontId="12" fillId="0" borderId="34" xfId="0" applyNumberFormat="1" applyFont="1" applyFill="1" applyBorder="1" applyAlignment="1">
      <alignment vertical="top"/>
    </xf>
    <xf numFmtId="1" fontId="12" fillId="0" borderId="0" xfId="0" applyNumberFormat="1" applyFont="1" applyFill="1" applyBorder="1" applyAlignment="1">
      <alignment vertical="top"/>
    </xf>
    <xf numFmtId="166" fontId="12" fillId="0" borderId="29" xfId="0" applyNumberFormat="1" applyFont="1" applyFill="1" applyBorder="1" applyAlignment="1">
      <alignment vertical="top"/>
    </xf>
    <xf numFmtId="0" fontId="12" fillId="0" borderId="29" xfId="0" applyFont="1" applyFill="1" applyBorder="1" applyAlignment="1">
      <alignment vertical="top" wrapText="1"/>
    </xf>
    <xf numFmtId="0" fontId="22" fillId="0" borderId="29" xfId="0" applyFont="1" applyFill="1" applyBorder="1" applyAlignment="1">
      <alignment horizontal="center" vertical="top" wrapText="1"/>
    </xf>
    <xf numFmtId="166" fontId="12" fillId="0" borderId="34" xfId="0" applyNumberFormat="1" applyFont="1" applyFill="1" applyBorder="1" applyAlignment="1">
      <alignment horizontal="center" vertical="top"/>
    </xf>
    <xf numFmtId="164" fontId="22" fillId="0" borderId="34" xfId="0" applyNumberFormat="1" applyFont="1" applyFill="1" applyBorder="1" applyAlignment="1">
      <alignment horizontal="center" vertical="top"/>
    </xf>
    <xf numFmtId="1" fontId="12" fillId="0" borderId="40" xfId="0" applyNumberFormat="1" applyFont="1" applyFill="1" applyBorder="1" applyAlignment="1">
      <alignment vertical="top"/>
    </xf>
    <xf numFmtId="166" fontId="12" fillId="0" borderId="40" xfId="0" applyNumberFormat="1" applyFont="1" applyFill="1" applyBorder="1" applyAlignment="1">
      <alignment horizontal="center" vertical="top"/>
    </xf>
    <xf numFmtId="164" fontId="22" fillId="0" borderId="40" xfId="0" applyNumberFormat="1" applyFont="1" applyFill="1" applyBorder="1" applyAlignment="1">
      <alignment horizontal="center" vertical="top"/>
    </xf>
    <xf numFmtId="0" fontId="12" fillId="0" borderId="18" xfId="0" applyFont="1" applyFill="1" applyBorder="1" applyAlignment="1">
      <alignment horizontal="left" vertical="top" wrapText="1"/>
    </xf>
    <xf numFmtId="1" fontId="12" fillId="0" borderId="34" xfId="0" applyNumberFormat="1" applyFont="1" applyFill="1" applyBorder="1" applyAlignment="1">
      <alignment vertical="top" wrapText="1"/>
    </xf>
    <xf numFmtId="0" fontId="22" fillId="0" borderId="34" xfId="0" applyFont="1" applyFill="1" applyBorder="1" applyAlignment="1">
      <alignment horizontal="center" vertical="top"/>
    </xf>
    <xf numFmtId="1" fontId="12" fillId="0" borderId="40" xfId="0" applyNumberFormat="1" applyFont="1" applyFill="1" applyBorder="1" applyAlignment="1">
      <alignment vertical="top" wrapText="1"/>
    </xf>
    <xf numFmtId="166" fontId="12" fillId="0" borderId="0" xfId="0" applyNumberFormat="1" applyFont="1" applyFill="1" applyBorder="1" applyAlignment="1">
      <alignment horizontal="center" vertical="top"/>
    </xf>
    <xf numFmtId="0" fontId="12" fillId="0" borderId="14" xfId="0" applyFont="1" applyFill="1" applyBorder="1" applyAlignment="1">
      <alignment vertical="top" wrapText="1"/>
    </xf>
    <xf numFmtId="0" fontId="12" fillId="0" borderId="15" xfId="0" applyFont="1" applyFill="1" applyBorder="1" applyAlignment="1">
      <alignment vertical="top" wrapText="1"/>
    </xf>
    <xf numFmtId="166" fontId="12" fillId="0" borderId="31" xfId="0" applyNumberFormat="1" applyFont="1" applyFill="1" applyBorder="1" applyAlignment="1">
      <alignment horizontal="center" vertical="top" wrapText="1"/>
    </xf>
    <xf numFmtId="0" fontId="12" fillId="0" borderId="31" xfId="0" applyFont="1" applyFill="1" applyBorder="1" applyAlignment="1">
      <alignment vertical="top" wrapText="1"/>
    </xf>
    <xf numFmtId="0" fontId="22" fillId="0" borderId="31" xfId="0" applyFont="1" applyFill="1" applyBorder="1" applyAlignment="1">
      <alignment vertical="top"/>
    </xf>
    <xf numFmtId="166" fontId="12" fillId="0" borderId="30" xfId="0" applyNumberFormat="1" applyFont="1" applyFill="1" applyBorder="1" applyAlignment="1">
      <alignment horizontal="center" vertical="top"/>
    </xf>
    <xf numFmtId="0" fontId="12" fillId="0" borderId="16" xfId="0" applyFont="1" applyFill="1" applyBorder="1" applyAlignment="1">
      <alignment vertical="top" wrapText="1"/>
    </xf>
    <xf numFmtId="164" fontId="22" fillId="0" borderId="46" xfId="0" applyNumberFormat="1" applyFont="1" applyFill="1" applyBorder="1" applyAlignment="1">
      <alignment horizontal="center" vertical="top" wrapText="1"/>
    </xf>
    <xf numFmtId="0" fontId="12" fillId="0" borderId="12" xfId="0" applyFont="1" applyFill="1" applyBorder="1" applyAlignment="1">
      <alignment horizontal="center" vertical="top"/>
    </xf>
    <xf numFmtId="0" fontId="12" fillId="0" borderId="18" xfId="0" applyFont="1" applyFill="1" applyBorder="1" applyAlignment="1">
      <alignment horizontal="center" vertical="top"/>
    </xf>
    <xf numFmtId="166" fontId="12" fillId="0" borderId="37" xfId="0" applyNumberFormat="1" applyFont="1" applyFill="1" applyBorder="1" applyAlignment="1">
      <alignment horizontal="right" vertical="top" wrapText="1"/>
    </xf>
    <xf numFmtId="166" fontId="12" fillId="0" borderId="46" xfId="0" applyNumberFormat="1" applyFont="1" applyFill="1" applyBorder="1" applyAlignment="1">
      <alignment horizontal="right" vertical="top" wrapText="1"/>
    </xf>
    <xf numFmtId="164" fontId="22" fillId="0" borderId="10" xfId="0" applyNumberFormat="1" applyFont="1" applyFill="1" applyBorder="1" applyAlignment="1">
      <alignment horizontal="center" vertical="top"/>
    </xf>
    <xf numFmtId="0" fontId="12" fillId="0" borderId="32" xfId="0" applyFont="1" applyFill="1" applyBorder="1" applyAlignment="1">
      <alignment horizontal="center" vertical="top"/>
    </xf>
    <xf numFmtId="0" fontId="12" fillId="0" borderId="10" xfId="0" applyFont="1" applyFill="1" applyBorder="1" applyAlignment="1">
      <alignment horizontal="center" vertical="top"/>
    </xf>
    <xf numFmtId="0" fontId="12" fillId="0" borderId="35" xfId="0" applyFont="1" applyFill="1" applyBorder="1" applyAlignment="1">
      <alignment vertical="top"/>
    </xf>
    <xf numFmtId="0" fontId="12" fillId="0" borderId="38" xfId="0" applyFont="1" applyFill="1" applyBorder="1" applyAlignment="1">
      <alignment vertical="top"/>
    </xf>
    <xf numFmtId="0" fontId="22" fillId="0" borderId="35" xfId="0" applyFont="1" applyFill="1" applyBorder="1" applyAlignment="1">
      <alignment vertical="top"/>
    </xf>
    <xf numFmtId="0" fontId="12" fillId="0" borderId="12" xfId="0" applyFont="1" applyFill="1" applyBorder="1" applyAlignment="1"/>
    <xf numFmtId="0" fontId="12" fillId="0" borderId="32" xfId="0" applyFont="1" applyFill="1" applyBorder="1" applyAlignment="1"/>
    <xf numFmtId="0" fontId="54" fillId="0" borderId="28" xfId="0" applyFont="1" applyFill="1" applyBorder="1" applyAlignment="1">
      <alignment horizontal="left" vertical="top" wrapText="1"/>
    </xf>
    <xf numFmtId="0" fontId="12" fillId="0" borderId="30" xfId="0" applyFont="1" applyFill="1" applyBorder="1"/>
    <xf numFmtId="164" fontId="22" fillId="0" borderId="41" xfId="0" applyNumberFormat="1" applyFont="1" applyFill="1" applyBorder="1" applyAlignment="1">
      <alignment horizontal="center" vertical="top"/>
    </xf>
    <xf numFmtId="0" fontId="12" fillId="0" borderId="11" xfId="0" applyFont="1" applyFill="1" applyBorder="1"/>
    <xf numFmtId="0" fontId="12" fillId="0" borderId="12" xfId="0" applyFont="1" applyFill="1" applyBorder="1"/>
    <xf numFmtId="0" fontId="12" fillId="0" borderId="69" xfId="0" applyFont="1" applyFill="1" applyBorder="1" applyAlignment="1">
      <alignment horizontal="center" vertical="top" wrapText="1"/>
    </xf>
    <xf numFmtId="0" fontId="12" fillId="0" borderId="0" xfId="15" applyFont="1" applyFill="1" applyBorder="1" applyAlignment="1">
      <alignment vertical="top" wrapText="1"/>
    </xf>
    <xf numFmtId="0" fontId="12" fillId="0" borderId="0" xfId="28" applyFont="1" applyFill="1" applyBorder="1" applyAlignment="1">
      <alignment horizontal="right" vertical="center"/>
    </xf>
    <xf numFmtId="0" fontId="12" fillId="0" borderId="13" xfId="28" applyFont="1" applyFill="1" applyBorder="1" applyAlignment="1">
      <alignment horizontal="right" vertical="center"/>
    </xf>
    <xf numFmtId="166" fontId="12" fillId="0" borderId="33" xfId="0" applyNumberFormat="1" applyFont="1" applyFill="1" applyBorder="1" applyAlignment="1">
      <alignment horizontal="left" wrapText="1"/>
    </xf>
    <xf numFmtId="1" fontId="12" fillId="0" borderId="34" xfId="0" applyNumberFormat="1" applyFont="1" applyFill="1" applyBorder="1" applyAlignment="1">
      <alignment horizontal="right" wrapText="1"/>
    </xf>
    <xf numFmtId="166" fontId="22" fillId="0" borderId="34" xfId="0" applyNumberFormat="1" applyFont="1" applyFill="1" applyBorder="1" applyAlignment="1">
      <alignment wrapText="1"/>
    </xf>
    <xf numFmtId="0" fontId="22" fillId="0" borderId="12" xfId="0" applyFont="1" applyFill="1" applyBorder="1" applyAlignment="1">
      <alignment wrapText="1"/>
    </xf>
    <xf numFmtId="0" fontId="12" fillId="0" borderId="18" xfId="0" applyFont="1" applyFill="1" applyBorder="1"/>
    <xf numFmtId="166" fontId="12" fillId="0" borderId="42" xfId="0" applyNumberFormat="1" applyFont="1" applyFill="1" applyBorder="1" applyAlignment="1">
      <alignment horizontal="left" wrapText="1"/>
    </xf>
    <xf numFmtId="1" fontId="12" fillId="0" borderId="43" xfId="0" applyNumberFormat="1" applyFont="1" applyFill="1" applyBorder="1" applyAlignment="1">
      <alignment horizontal="right" wrapText="1"/>
    </xf>
    <xf numFmtId="164" fontId="22" fillId="0" borderId="13" xfId="0" applyNumberFormat="1" applyFont="1" applyFill="1" applyBorder="1" applyAlignment="1">
      <alignment horizontal="center" wrapText="1"/>
    </xf>
    <xf numFmtId="166" fontId="12" fillId="0" borderId="38" xfId="0" applyNumberFormat="1" applyFont="1" applyFill="1" applyBorder="1" applyAlignment="1">
      <alignment vertical="top" wrapText="1"/>
    </xf>
    <xf numFmtId="166" fontId="12" fillId="13" borderId="30" xfId="0" applyNumberFormat="1" applyFont="1" applyFill="1" applyBorder="1" applyAlignment="1">
      <alignment horizontal="right" vertical="center" wrapText="1"/>
    </xf>
    <xf numFmtId="166" fontId="12" fillId="12" borderId="78" xfId="0" applyNumberFormat="1" applyFont="1" applyFill="1" applyBorder="1" applyAlignment="1">
      <alignment horizontal="center" vertical="top" wrapText="1"/>
    </xf>
    <xf numFmtId="166" fontId="12" fillId="9" borderId="73" xfId="0" applyNumberFormat="1" applyFont="1" applyFill="1" applyBorder="1" applyAlignment="1">
      <alignment horizontal="center" vertical="top" wrapText="1"/>
    </xf>
    <xf numFmtId="164" fontId="22" fillId="0" borderId="44" xfId="0" applyNumberFormat="1" applyFont="1" applyFill="1" applyBorder="1" applyAlignment="1">
      <alignment horizontal="center"/>
    </xf>
    <xf numFmtId="0" fontId="12" fillId="0" borderId="11" xfId="0" applyFont="1" applyFill="1" applyBorder="1" applyAlignment="1">
      <alignment horizontal="left" vertical="top" wrapText="1"/>
    </xf>
    <xf numFmtId="0" fontId="12" fillId="0" borderId="43" xfId="0" applyFont="1" applyFill="1" applyBorder="1" applyAlignment="1">
      <alignment horizontal="left" vertical="center" wrapText="1"/>
    </xf>
    <xf numFmtId="0" fontId="22" fillId="0" borderId="44" xfId="0" applyFont="1" applyFill="1" applyBorder="1" applyAlignment="1">
      <alignment horizontal="center" vertical="center" wrapText="1"/>
    </xf>
    <xf numFmtId="0" fontId="12" fillId="0" borderId="45" xfId="0" applyFont="1" applyFill="1" applyBorder="1" applyAlignment="1">
      <alignment horizontal="left" vertical="center" wrapText="1"/>
    </xf>
    <xf numFmtId="166" fontId="12" fillId="0" borderId="43" xfId="0" applyNumberFormat="1" applyFont="1" applyFill="1" applyBorder="1" applyAlignment="1">
      <alignment horizontal="right" vertical="center" wrapText="1"/>
    </xf>
    <xf numFmtId="0" fontId="22" fillId="0" borderId="35" xfId="0" applyFont="1" applyFill="1" applyBorder="1" applyAlignment="1">
      <alignment horizontal="left" vertical="center" wrapText="1"/>
    </xf>
    <xf numFmtId="166" fontId="12" fillId="0" borderId="30" xfId="0" applyNumberFormat="1" applyFont="1" applyFill="1" applyBorder="1" applyAlignment="1">
      <alignment horizontal="center"/>
    </xf>
    <xf numFmtId="164" fontId="22" fillId="0" borderId="41" xfId="0" applyNumberFormat="1" applyFont="1" applyFill="1" applyBorder="1" applyAlignment="1">
      <alignment horizontal="left" vertical="center" wrapText="1"/>
    </xf>
    <xf numFmtId="0" fontId="59" fillId="0" borderId="33" xfId="0" applyFont="1" applyFill="1" applyBorder="1" applyAlignment="1">
      <alignment horizontal="left" vertical="center" wrapText="1"/>
    </xf>
    <xf numFmtId="1" fontId="59" fillId="0" borderId="34" xfId="0" applyNumberFormat="1" applyFont="1" applyFill="1" applyBorder="1" applyAlignment="1">
      <alignment horizontal="right" vertical="center" wrapText="1"/>
    </xf>
    <xf numFmtId="0" fontId="59" fillId="0" borderId="34" xfId="0" applyFont="1" applyFill="1" applyBorder="1" applyAlignment="1">
      <alignment horizontal="left" vertical="center" wrapText="1"/>
    </xf>
    <xf numFmtId="0" fontId="61" fillId="0" borderId="35" xfId="0" applyFont="1" applyFill="1" applyBorder="1" applyAlignment="1">
      <alignment horizontal="center" vertical="center" wrapText="1"/>
    </xf>
    <xf numFmtId="0" fontId="59" fillId="0" borderId="0" xfId="0" applyFont="1" applyFill="1" applyBorder="1" applyAlignment="1">
      <alignment horizontal="left" vertical="center" wrapText="1"/>
    </xf>
    <xf numFmtId="0" fontId="59" fillId="0" borderId="19" xfId="0" applyFont="1" applyFill="1" applyBorder="1" applyAlignment="1">
      <alignment horizontal="left" vertical="center" wrapText="1"/>
    </xf>
    <xf numFmtId="0" fontId="59" fillId="0" borderId="39" xfId="0" applyFont="1" applyFill="1" applyBorder="1" applyAlignment="1">
      <alignment horizontal="left" vertical="center" wrapText="1"/>
    </xf>
    <xf numFmtId="1" fontId="59" fillId="0" borderId="40" xfId="0" applyNumberFormat="1" applyFont="1" applyFill="1" applyBorder="1" applyAlignment="1">
      <alignment horizontal="right" vertical="center" wrapText="1"/>
    </xf>
    <xf numFmtId="0" fontId="62" fillId="0" borderId="40" xfId="0" applyFont="1" applyFill="1" applyBorder="1" applyAlignment="1">
      <alignment horizontal="left" vertical="center" wrapText="1"/>
    </xf>
    <xf numFmtId="164" fontId="61" fillId="0" borderId="41" xfId="0" applyNumberFormat="1" applyFont="1" applyFill="1" applyBorder="1" applyAlignment="1">
      <alignment horizontal="center" vertical="center" wrapText="1"/>
    </xf>
    <xf numFmtId="0" fontId="59" fillId="0" borderId="32" xfId="0" applyFont="1" applyFill="1" applyBorder="1" applyAlignment="1">
      <alignment horizontal="left" vertical="center" wrapText="1"/>
    </xf>
    <xf numFmtId="0" fontId="59" fillId="0" borderId="30" xfId="0" applyFont="1" applyFill="1" applyBorder="1" applyAlignment="1">
      <alignment horizontal="left" vertical="center" wrapText="1"/>
    </xf>
    <xf numFmtId="0" fontId="59" fillId="0" borderId="10" xfId="0" applyFont="1" applyFill="1" applyBorder="1" applyAlignment="1">
      <alignment horizontal="left" vertical="center" wrapText="1"/>
    </xf>
    <xf numFmtId="166" fontId="59" fillId="0" borderId="34" xfId="0" applyNumberFormat="1" applyFont="1" applyFill="1" applyBorder="1" applyAlignment="1">
      <alignment horizontal="right" vertical="center" wrapText="1"/>
    </xf>
    <xf numFmtId="0" fontId="62" fillId="0" borderId="34" xfId="0" applyFont="1" applyFill="1" applyBorder="1" applyAlignment="1">
      <alignment horizontal="left" vertical="center" wrapText="1"/>
    </xf>
    <xf numFmtId="164" fontId="61" fillId="0" borderId="35" xfId="0" applyNumberFormat="1" applyFont="1" applyFill="1" applyBorder="1" applyAlignment="1">
      <alignment horizontal="center" vertical="center" wrapText="1"/>
    </xf>
    <xf numFmtId="0" fontId="59" fillId="0" borderId="13" xfId="0" applyFont="1" applyFill="1" applyBorder="1" applyAlignment="1">
      <alignment horizontal="left" vertical="center" wrapText="1"/>
    </xf>
    <xf numFmtId="0" fontId="59" fillId="0" borderId="45" xfId="0" applyFont="1" applyFill="1" applyBorder="1" applyAlignment="1">
      <alignment horizontal="left" vertical="center" wrapText="1"/>
    </xf>
    <xf numFmtId="166" fontId="59" fillId="0" borderId="46" xfId="0" applyNumberFormat="1" applyFont="1" applyFill="1" applyBorder="1" applyAlignment="1">
      <alignment horizontal="right" vertical="center" wrapText="1"/>
    </xf>
    <xf numFmtId="0" fontId="59" fillId="0" borderId="46" xfId="0" applyFont="1" applyFill="1" applyBorder="1" applyAlignment="1">
      <alignment horizontal="left" vertical="center" wrapText="1"/>
    </xf>
    <xf numFmtId="0" fontId="59" fillId="0" borderId="47" xfId="0" applyFont="1" applyFill="1" applyBorder="1" applyAlignment="1">
      <alignment horizontal="center" vertical="center" wrapText="1"/>
    </xf>
    <xf numFmtId="0" fontId="59" fillId="0" borderId="36" xfId="0" applyFont="1" applyFill="1" applyBorder="1" applyAlignment="1">
      <alignment horizontal="left" vertical="center" wrapText="1"/>
    </xf>
    <xf numFmtId="166" fontId="59" fillId="0" borderId="37" xfId="0" applyNumberFormat="1" applyFont="1" applyFill="1" applyBorder="1" applyAlignment="1">
      <alignment horizontal="right" vertical="center" wrapText="1"/>
    </xf>
    <xf numFmtId="0" fontId="59" fillId="0" borderId="37" xfId="0" applyFont="1" applyFill="1" applyBorder="1" applyAlignment="1">
      <alignment horizontal="left" vertical="center" wrapText="1"/>
    </xf>
    <xf numFmtId="0" fontId="59" fillId="0" borderId="38" xfId="0" applyFont="1" applyFill="1" applyBorder="1" applyAlignment="1">
      <alignment horizontal="center" vertical="center" wrapText="1"/>
    </xf>
    <xf numFmtId="0" fontId="12" fillId="0" borderId="13" xfId="15" applyFont="1" applyFill="1" applyBorder="1" applyAlignment="1">
      <alignment vertical="top" wrapText="1"/>
    </xf>
    <xf numFmtId="0" fontId="12" fillId="0" borderId="19" xfId="15" applyFont="1" applyFill="1" applyBorder="1" applyAlignment="1">
      <alignment vertical="top" wrapText="1"/>
    </xf>
    <xf numFmtId="0" fontId="12" fillId="0" borderId="32" xfId="15" applyFont="1" applyFill="1" applyBorder="1" applyAlignment="1">
      <alignment vertical="top" wrapText="1"/>
    </xf>
    <xf numFmtId="0" fontId="12" fillId="0" borderId="30" xfId="15" applyFont="1" applyFill="1" applyBorder="1" applyAlignment="1">
      <alignment vertical="top" wrapText="1"/>
    </xf>
    <xf numFmtId="0" fontId="12" fillId="0" borderId="11" xfId="15" applyFont="1" applyFill="1" applyBorder="1" applyAlignment="1">
      <alignment horizontal="center" vertical="center" wrapText="1"/>
    </xf>
    <xf numFmtId="0" fontId="12" fillId="0" borderId="60" xfId="15" applyFont="1" applyFill="1" applyBorder="1" applyAlignment="1">
      <alignment horizontal="center"/>
    </xf>
    <xf numFmtId="0" fontId="12" fillId="0" borderId="74" xfId="15" applyFont="1" applyFill="1" applyBorder="1" applyAlignment="1">
      <alignment horizontal="center"/>
    </xf>
    <xf numFmtId="0" fontId="12" fillId="0" borderId="71" xfId="15" applyFont="1" applyFill="1" applyBorder="1" applyAlignment="1">
      <alignment vertical="top"/>
    </xf>
    <xf numFmtId="164" fontId="22" fillId="0" borderId="11" xfId="15" applyNumberFormat="1" applyFont="1" applyFill="1" applyBorder="1" applyAlignment="1">
      <alignment horizontal="left"/>
    </xf>
    <xf numFmtId="166" fontId="12" fillId="0" borderId="36" xfId="0" applyNumberFormat="1" applyFont="1" applyFill="1" applyBorder="1" applyAlignment="1">
      <alignment horizontal="left" vertical="center" wrapText="1"/>
    </xf>
    <xf numFmtId="1" fontId="12" fillId="0" borderId="38" xfId="0" applyNumberFormat="1" applyFont="1" applyFill="1" applyBorder="1" applyAlignment="1">
      <alignment horizontal="right" vertical="center" wrapText="1"/>
    </xf>
    <xf numFmtId="166" fontId="12" fillId="0" borderId="42" xfId="0" applyNumberFormat="1" applyFont="1" applyFill="1" applyBorder="1" applyAlignment="1">
      <alignment horizontal="left" vertical="center" wrapText="1"/>
    </xf>
    <xf numFmtId="1" fontId="12" fillId="0" borderId="46" xfId="0" applyNumberFormat="1" applyFont="1" applyFill="1" applyBorder="1" applyAlignment="1">
      <alignment horizontal="right" vertical="center" wrapText="1"/>
    </xf>
    <xf numFmtId="166" fontId="12" fillId="0" borderId="39" xfId="0" applyNumberFormat="1" applyFont="1" applyFill="1" applyBorder="1" applyAlignment="1">
      <alignment horizontal="left" vertical="top" wrapText="1"/>
    </xf>
    <xf numFmtId="1" fontId="12" fillId="0" borderId="46" xfId="0" applyNumberFormat="1" applyFont="1" applyFill="1" applyBorder="1" applyAlignment="1">
      <alignment horizontal="right" vertical="top" wrapText="1"/>
    </xf>
    <xf numFmtId="0" fontId="13" fillId="0" borderId="34" xfId="0" applyFont="1" applyFill="1" applyBorder="1"/>
    <xf numFmtId="166" fontId="12" fillId="0" borderId="34" xfId="0" applyNumberFormat="1" applyFont="1" applyFill="1" applyBorder="1" applyAlignment="1">
      <alignment horizontal="right" vertical="top" wrapText="1"/>
    </xf>
    <xf numFmtId="166" fontId="12" fillId="0" borderId="40" xfId="0" applyNumberFormat="1" applyFont="1" applyFill="1" applyBorder="1" applyAlignment="1">
      <alignment horizontal="right" vertical="top" wrapText="1"/>
    </xf>
    <xf numFmtId="0" fontId="22" fillId="0" borderId="41" xfId="0" applyFont="1" applyFill="1" applyBorder="1" applyAlignment="1">
      <alignment vertical="top"/>
    </xf>
    <xf numFmtId="166" fontId="12" fillId="0" borderId="33" xfId="0" applyNumberFormat="1" applyFont="1" applyFill="1" applyBorder="1" applyAlignment="1">
      <alignment horizontal="left" vertical="center"/>
    </xf>
    <xf numFmtId="166" fontId="12" fillId="0" borderId="34" xfId="0" applyNumberFormat="1" applyFont="1" applyFill="1" applyBorder="1" applyAlignment="1">
      <alignment horizontal="left" vertical="center" wrapText="1"/>
    </xf>
    <xf numFmtId="166" fontId="12" fillId="0" borderId="35" xfId="0" applyNumberFormat="1" applyFont="1" applyFill="1" applyBorder="1" applyAlignment="1">
      <alignment horizontal="right" vertical="center" wrapText="1"/>
    </xf>
    <xf numFmtId="0" fontId="13" fillId="0" borderId="29" xfId="0" applyFont="1" applyFill="1" applyBorder="1"/>
    <xf numFmtId="166" fontId="12" fillId="0" borderId="43" xfId="0" applyNumberFormat="1" applyFont="1" applyFill="1" applyBorder="1" applyAlignment="1">
      <alignment horizontal="left" vertical="center"/>
    </xf>
    <xf numFmtId="166" fontId="12" fillId="0" borderId="43" xfId="0" applyNumberFormat="1" applyFont="1" applyFill="1" applyBorder="1" applyAlignment="1">
      <alignment horizontal="right" vertical="center"/>
    </xf>
    <xf numFmtId="166" fontId="12" fillId="0" borderId="19" xfId="0" applyNumberFormat="1" applyFont="1" applyFill="1" applyBorder="1" applyAlignment="1">
      <alignment horizontal="right" vertical="center" wrapText="1"/>
    </xf>
    <xf numFmtId="0" fontId="13" fillId="0" borderId="0" xfId="0" applyFont="1" applyFill="1" applyBorder="1"/>
    <xf numFmtId="166" fontId="13" fillId="0" borderId="40" xfId="0" applyNumberFormat="1" applyFont="1" applyFill="1" applyBorder="1" applyAlignment="1">
      <alignment horizontal="right" vertical="center" wrapText="1"/>
    </xf>
    <xf numFmtId="166" fontId="13" fillId="0" borderId="40" xfId="0" applyNumberFormat="1" applyFont="1" applyFill="1" applyBorder="1" applyAlignment="1">
      <alignment horizontal="center" vertical="center" wrapText="1"/>
    </xf>
    <xf numFmtId="0" fontId="13" fillId="0" borderId="30" xfId="0" applyFont="1" applyFill="1" applyBorder="1"/>
    <xf numFmtId="166" fontId="12" fillId="0" borderId="33" xfId="0" applyNumberFormat="1" applyFont="1" applyFill="1" applyBorder="1" applyAlignment="1">
      <alignment horizontal="left" vertical="center" wrapText="1"/>
    </xf>
    <xf numFmtId="166" fontId="12" fillId="0" borderId="46" xfId="0" applyNumberFormat="1" applyFont="1" applyFill="1" applyBorder="1" applyAlignment="1">
      <alignment horizontal="left" vertical="center" wrapText="1"/>
    </xf>
    <xf numFmtId="0" fontId="13" fillId="0" borderId="34" xfId="0" applyFont="1" applyFill="1" applyBorder="1" applyAlignment="1">
      <alignment vertical="center"/>
    </xf>
    <xf numFmtId="1" fontId="12" fillId="0" borderId="35" xfId="0" applyNumberFormat="1" applyFont="1" applyFill="1" applyBorder="1" applyAlignment="1">
      <alignment horizontal="right" vertical="center" wrapText="1"/>
    </xf>
    <xf numFmtId="166" fontId="12" fillId="0" borderId="39" xfId="0" applyNumberFormat="1" applyFont="1" applyFill="1" applyBorder="1" applyAlignment="1">
      <alignment horizontal="left" vertical="center" wrapText="1"/>
    </xf>
    <xf numFmtId="166" fontId="12" fillId="0" borderId="43" xfId="0" applyNumberFormat="1" applyFont="1" applyFill="1" applyBorder="1" applyAlignment="1">
      <alignment horizontal="left" vertical="center" wrapText="1"/>
    </xf>
    <xf numFmtId="0" fontId="13" fillId="0" borderId="30" xfId="0" applyFont="1" applyFill="1" applyBorder="1" applyAlignment="1">
      <alignment vertical="center"/>
    </xf>
    <xf numFmtId="1" fontId="12" fillId="0" borderId="44" xfId="0" applyNumberFormat="1" applyFont="1" applyFill="1" applyBorder="1" applyAlignment="1">
      <alignment horizontal="right" vertical="center" wrapText="1"/>
    </xf>
    <xf numFmtId="166" fontId="12" fillId="0" borderId="34" xfId="0" applyNumberFormat="1" applyFont="1" applyFill="1" applyBorder="1" applyAlignment="1">
      <alignment horizontal="left" vertical="center"/>
    </xf>
    <xf numFmtId="166" fontId="12" fillId="0" borderId="35" xfId="0" applyNumberFormat="1" applyFont="1" applyFill="1" applyBorder="1" applyAlignment="1">
      <alignment horizontal="right" vertical="top" wrapText="1"/>
    </xf>
    <xf numFmtId="166" fontId="12" fillId="0" borderId="13" xfId="0" applyNumberFormat="1" applyFont="1" applyFill="1" applyBorder="1" applyAlignment="1">
      <alignment horizontal="left" vertical="center"/>
    </xf>
    <xf numFmtId="166" fontId="12" fillId="0" borderId="30" xfId="0" applyNumberFormat="1" applyFont="1" applyFill="1" applyBorder="1" applyAlignment="1">
      <alignment horizontal="left" vertical="center" wrapText="1"/>
    </xf>
    <xf numFmtId="166" fontId="12" fillId="0" borderId="30" xfId="0" applyNumberFormat="1" applyFont="1" applyFill="1" applyBorder="1" applyAlignment="1">
      <alignment horizontal="right" vertical="top" wrapText="1"/>
    </xf>
    <xf numFmtId="166" fontId="12" fillId="0" borderId="44" xfId="0" applyNumberFormat="1" applyFont="1" applyFill="1" applyBorder="1" applyAlignment="1">
      <alignment horizontal="right" vertical="top" wrapText="1"/>
    </xf>
    <xf numFmtId="1" fontId="12" fillId="0" borderId="35" xfId="0" applyNumberFormat="1" applyFont="1" applyFill="1" applyBorder="1" applyAlignment="1">
      <alignment horizontal="right" vertical="top" wrapText="1"/>
    </xf>
    <xf numFmtId="1" fontId="12" fillId="0" borderId="44" xfId="0" applyNumberFormat="1" applyFont="1" applyFill="1" applyBorder="1" applyAlignment="1">
      <alignment horizontal="right" vertical="top" wrapText="1"/>
    </xf>
    <xf numFmtId="0" fontId="12" fillId="0" borderId="10" xfId="0" applyFont="1" applyFill="1" applyBorder="1"/>
    <xf numFmtId="0" fontId="12" fillId="0" borderId="29" xfId="0" applyFont="1" applyFill="1" applyBorder="1" applyAlignment="1">
      <alignment horizontal="left" vertical="top" wrapText="1"/>
    </xf>
    <xf numFmtId="164" fontId="22" fillId="9" borderId="14" xfId="12" applyNumberFormat="1" applyFont="1" applyFill="1" applyBorder="1" applyAlignment="1">
      <alignment horizontal="center" vertical="top" wrapText="1"/>
    </xf>
    <xf numFmtId="0" fontId="12" fillId="9" borderId="14" xfId="12" applyFont="1" applyFill="1" applyBorder="1" applyAlignment="1">
      <alignment horizontal="left" vertical="top" wrapText="1"/>
    </xf>
    <xf numFmtId="0" fontId="12" fillId="12" borderId="63" xfId="0" applyFont="1" applyFill="1" applyBorder="1" applyAlignment="1">
      <alignment vertical="top" wrapText="1"/>
    </xf>
    <xf numFmtId="0" fontId="12" fillId="9" borderId="57" xfId="0" applyFont="1" applyFill="1" applyBorder="1" applyAlignment="1">
      <alignment horizontal="left" vertical="top" wrapText="1"/>
    </xf>
    <xf numFmtId="0" fontId="12" fillId="9" borderId="58" xfId="0" applyFont="1" applyFill="1" applyBorder="1" applyAlignment="1">
      <alignment horizontal="left" vertical="top" wrapText="1"/>
    </xf>
    <xf numFmtId="0" fontId="17" fillId="11" borderId="31" xfId="0" applyFont="1" applyFill="1" applyBorder="1" applyAlignment="1">
      <alignment horizontal="left" vertical="center" wrapText="1"/>
    </xf>
    <xf numFmtId="0" fontId="12" fillId="12" borderId="16" xfId="0" applyFont="1" applyFill="1" applyBorder="1" applyAlignment="1">
      <alignment horizontal="left" vertical="top" wrapText="1"/>
    </xf>
    <xf numFmtId="0" fontId="12" fillId="12" borderId="12" xfId="0" applyFont="1" applyFill="1" applyBorder="1" applyAlignment="1">
      <alignment horizontal="left" vertical="top" wrapText="1"/>
    </xf>
    <xf numFmtId="0" fontId="12" fillId="12" borderId="0" xfId="0" applyFont="1" applyFill="1" applyBorder="1" applyAlignment="1">
      <alignment vertical="top"/>
    </xf>
    <xf numFmtId="0" fontId="12" fillId="0" borderId="34" xfId="0" applyFont="1" applyFill="1" applyBorder="1" applyAlignment="1">
      <alignment vertical="top" wrapText="1"/>
    </xf>
    <xf numFmtId="0" fontId="12" fillId="0" borderId="40" xfId="0" applyFont="1" applyFill="1" applyBorder="1" applyAlignment="1">
      <alignment vertical="top" wrapText="1"/>
    </xf>
    <xf numFmtId="0" fontId="12" fillId="12" borderId="110" xfId="0" applyFont="1" applyFill="1" applyBorder="1" applyAlignment="1">
      <alignment horizontal="left" vertical="top" wrapText="1"/>
    </xf>
    <xf numFmtId="0" fontId="12" fillId="12" borderId="64" xfId="0" applyFont="1" applyFill="1" applyBorder="1" applyAlignment="1">
      <alignment horizontal="left" vertical="top" wrapText="1"/>
    </xf>
    <xf numFmtId="0" fontId="12" fillId="12" borderId="75" xfId="0" applyFont="1" applyFill="1" applyBorder="1" applyAlignment="1">
      <alignment horizontal="left" vertical="top" wrapText="1"/>
    </xf>
    <xf numFmtId="0" fontId="13" fillId="0" borderId="13" xfId="0" applyFont="1" applyFill="1" applyBorder="1" applyAlignment="1">
      <alignment horizontal="center" vertical="top"/>
    </xf>
    <xf numFmtId="0" fontId="13" fillId="0" borderId="19" xfId="0" applyFont="1" applyFill="1" applyBorder="1" applyAlignment="1">
      <alignment horizontal="center" vertical="top"/>
    </xf>
    <xf numFmtId="0" fontId="12" fillId="9" borderId="78" xfId="0" applyFont="1" applyFill="1" applyBorder="1" applyAlignment="1">
      <alignment horizontal="left" vertical="top" wrapText="1"/>
    </xf>
    <xf numFmtId="0" fontId="12" fillId="15" borderId="32" xfId="0" applyFont="1" applyFill="1" applyBorder="1" applyAlignment="1">
      <alignment horizontal="left" vertical="top" wrapText="1"/>
    </xf>
    <xf numFmtId="0" fontId="12" fillId="15" borderId="30" xfId="0" applyFont="1" applyFill="1" applyBorder="1" applyAlignment="1">
      <alignment horizontal="left" vertical="top" wrapText="1"/>
    </xf>
    <xf numFmtId="0" fontId="12" fillId="9" borderId="62" xfId="0" applyFont="1" applyFill="1" applyBorder="1" applyAlignment="1">
      <alignment horizontal="left" vertical="top" wrapText="1"/>
    </xf>
    <xf numFmtId="0" fontId="12" fillId="9" borderId="64" xfId="0" applyFont="1" applyFill="1" applyBorder="1" applyAlignment="1">
      <alignment horizontal="left" vertical="top" wrapText="1"/>
    </xf>
    <xf numFmtId="0" fontId="12" fillId="9" borderId="62" xfId="0" applyFont="1" applyFill="1" applyBorder="1" applyAlignment="1">
      <alignment horizontal="left"/>
    </xf>
    <xf numFmtId="0" fontId="12" fillId="9" borderId="110" xfId="0" applyFont="1" applyFill="1" applyBorder="1" applyAlignment="1">
      <alignment horizontal="left"/>
    </xf>
    <xf numFmtId="0" fontId="12" fillId="9" borderId="64" xfId="0" applyFont="1" applyFill="1" applyBorder="1" applyAlignment="1">
      <alignment horizontal="left"/>
    </xf>
    <xf numFmtId="0" fontId="12" fillId="12" borderId="73" xfId="0" applyFont="1" applyFill="1" applyBorder="1" applyAlignment="1">
      <alignment horizontal="left" vertical="top" wrapText="1"/>
    </xf>
    <xf numFmtId="166" fontId="12" fillId="12" borderId="0" xfId="0" applyNumberFormat="1" applyFont="1" applyFill="1" applyBorder="1" applyAlignment="1">
      <alignment vertical="top" wrapText="1"/>
    </xf>
    <xf numFmtId="164" fontId="22" fillId="12" borderId="100" xfId="0" applyNumberFormat="1" applyFont="1" applyFill="1" applyBorder="1" applyAlignment="1">
      <alignment vertical="top" wrapText="1"/>
    </xf>
    <xf numFmtId="0" fontId="12" fillId="12" borderId="72" xfId="0" applyFont="1" applyFill="1" applyBorder="1" applyAlignment="1">
      <alignment horizontal="center" vertical="top"/>
    </xf>
    <xf numFmtId="164" fontId="22" fillId="12" borderId="46" xfId="0" applyNumberFormat="1" applyFont="1" applyFill="1" applyBorder="1" applyAlignment="1">
      <alignment vertical="top"/>
    </xf>
    <xf numFmtId="166" fontId="12" fillId="12" borderId="63" xfId="0" applyNumberFormat="1" applyFont="1" applyFill="1" applyBorder="1" applyAlignment="1">
      <alignment vertical="top" wrapText="1"/>
    </xf>
    <xf numFmtId="0" fontId="22" fillId="12" borderId="63" xfId="0" applyFont="1" applyFill="1" applyBorder="1" applyAlignment="1">
      <alignment vertical="top"/>
    </xf>
    <xf numFmtId="0" fontId="12" fillId="12" borderId="35" xfId="0" applyFont="1" applyFill="1" applyBorder="1" applyAlignment="1">
      <alignment vertical="top"/>
    </xf>
    <xf numFmtId="166" fontId="12" fillId="12" borderId="46" xfId="0" applyNumberFormat="1" applyFont="1" applyFill="1" applyBorder="1" applyAlignment="1">
      <alignment vertical="top" wrapText="1"/>
    </xf>
    <xf numFmtId="0" fontId="22" fillId="12" borderId="46" xfId="0" applyFont="1" applyFill="1" applyBorder="1" applyAlignment="1">
      <alignment vertical="top"/>
    </xf>
    <xf numFmtId="0" fontId="12" fillId="12" borderId="47" xfId="0" applyFont="1" applyFill="1" applyBorder="1" applyAlignment="1">
      <alignment vertical="top"/>
    </xf>
    <xf numFmtId="166" fontId="12" fillId="12" borderId="31" xfId="0" applyNumberFormat="1" applyFont="1" applyFill="1" applyBorder="1" applyAlignment="1">
      <alignment vertical="center"/>
    </xf>
    <xf numFmtId="0" fontId="12" fillId="12" borderId="31" xfId="0" applyFont="1" applyFill="1" applyBorder="1" applyAlignment="1">
      <alignment vertical="center"/>
    </xf>
    <xf numFmtId="0" fontId="22" fillId="12" borderId="31" xfId="0" applyFont="1" applyFill="1" applyBorder="1" applyAlignment="1">
      <alignment vertical="center"/>
    </xf>
    <xf numFmtId="0" fontId="12" fillId="12" borderId="40" xfId="0" applyFont="1" applyFill="1" applyBorder="1" applyAlignment="1">
      <alignment vertical="top"/>
    </xf>
    <xf numFmtId="0" fontId="12" fillId="9" borderId="34" xfId="0" applyFont="1" applyFill="1" applyBorder="1" applyAlignment="1">
      <alignment vertical="top"/>
    </xf>
    <xf numFmtId="166" fontId="12" fillId="12" borderId="43" xfId="0" applyNumberFormat="1" applyFont="1" applyFill="1" applyBorder="1" applyAlignment="1">
      <alignment vertical="top" wrapText="1"/>
    </xf>
    <xf numFmtId="0" fontId="55" fillId="12" borderId="40" xfId="0" applyFont="1" applyFill="1" applyBorder="1" applyAlignment="1">
      <alignment vertical="top" wrapText="1"/>
    </xf>
    <xf numFmtId="0" fontId="12" fillId="12" borderId="110" xfId="0" applyFont="1" applyFill="1" applyBorder="1" applyAlignment="1">
      <alignment vertical="top"/>
    </xf>
    <xf numFmtId="166" fontId="12" fillId="9" borderId="110" xfId="0" applyNumberFormat="1" applyFont="1" applyFill="1" applyBorder="1" applyAlignment="1">
      <alignment vertical="top" wrapText="1"/>
    </xf>
    <xf numFmtId="0" fontId="12" fillId="9" borderId="110" xfId="0" applyFont="1" applyFill="1" applyBorder="1" applyAlignment="1">
      <alignment vertical="top"/>
    </xf>
    <xf numFmtId="0" fontId="11" fillId="0" borderId="12" xfId="28" applyNumberFormat="1" applyFont="1" applyBorder="1" applyAlignment="1">
      <alignment horizontal="center" vertical="center" wrapText="1"/>
    </xf>
    <xf numFmtId="0" fontId="4" fillId="0" borderId="0" xfId="31" applyFont="1"/>
    <xf numFmtId="0" fontId="11" fillId="0" borderId="13" xfId="28" applyNumberFormat="1" applyFont="1" applyBorder="1" applyAlignment="1">
      <alignment horizontal="center" vertical="center" wrapText="1"/>
    </xf>
    <xf numFmtId="0" fontId="4" fillId="0" borderId="0" xfId="31" applyFont="1" applyBorder="1"/>
    <xf numFmtId="0" fontId="68" fillId="0" borderId="0" xfId="28" applyNumberFormat="1" applyFont="1" applyBorder="1" applyAlignment="1">
      <alignment horizontal="left" vertical="center"/>
    </xf>
    <xf numFmtId="0" fontId="11" fillId="0" borderId="0" xfId="28" applyNumberFormat="1" applyFont="1" applyBorder="1" applyAlignment="1">
      <alignment horizontal="left" vertical="center"/>
    </xf>
    <xf numFmtId="0" fontId="11" fillId="0" borderId="0" xfId="28" applyNumberFormat="1" applyFont="1" applyBorder="1" applyAlignment="1">
      <alignment horizontal="left" vertical="center" wrapText="1"/>
    </xf>
    <xf numFmtId="0" fontId="11" fillId="0" borderId="32" xfId="28" applyNumberFormat="1" applyFont="1" applyBorder="1" applyAlignment="1">
      <alignment vertical="center" wrapText="1"/>
    </xf>
    <xf numFmtId="0" fontId="11" fillId="0" borderId="30" xfId="28" applyNumberFormat="1" applyFont="1" applyBorder="1" applyAlignment="1">
      <alignment horizontal="left" vertical="center"/>
    </xf>
    <xf numFmtId="0" fontId="69" fillId="0" borderId="0" xfId="31" applyFont="1" applyBorder="1"/>
    <xf numFmtId="0" fontId="69" fillId="0" borderId="0" xfId="31" applyFont="1" applyBorder="1" applyAlignment="1">
      <alignment horizontal="left"/>
    </xf>
    <xf numFmtId="0" fontId="4" fillId="0" borderId="29" xfId="31" applyFont="1" applyBorder="1"/>
    <xf numFmtId="0" fontId="69" fillId="0" borderId="30" xfId="31" applyFont="1" applyBorder="1" applyAlignment="1">
      <alignment horizontal="left"/>
    </xf>
    <xf numFmtId="0" fontId="4" fillId="15" borderId="14" xfId="31" applyFont="1" applyFill="1" applyBorder="1"/>
    <xf numFmtId="0" fontId="4" fillId="15" borderId="15" xfId="31" applyFont="1" applyFill="1" applyBorder="1"/>
    <xf numFmtId="0" fontId="8" fillId="0" borderId="79" xfId="28" applyBorder="1"/>
    <xf numFmtId="0" fontId="8" fillId="0" borderId="28" xfId="28" applyBorder="1"/>
    <xf numFmtId="0" fontId="12" fillId="12" borderId="110" xfId="0" applyFont="1" applyFill="1" applyBorder="1" applyAlignment="1">
      <alignment horizontal="left" vertical="top"/>
    </xf>
    <xf numFmtId="0" fontId="12" fillId="12" borderId="30" xfId="0" applyFont="1" applyFill="1" applyBorder="1" applyAlignment="1">
      <alignment vertical="top"/>
    </xf>
    <xf numFmtId="0" fontId="12" fillId="12" borderId="73" xfId="0" applyFont="1" applyFill="1" applyBorder="1"/>
    <xf numFmtId="0" fontId="12" fillId="12" borderId="71" xfId="0" applyFont="1" applyFill="1" applyBorder="1"/>
    <xf numFmtId="0" fontId="22" fillId="15" borderId="29" xfId="0" applyFont="1" applyFill="1" applyBorder="1" applyAlignment="1">
      <alignment horizontal="left" vertical="top" wrapText="1"/>
    </xf>
    <xf numFmtId="0" fontId="63" fillId="15" borderId="31" xfId="0" applyFont="1" applyFill="1" applyBorder="1" applyAlignment="1">
      <alignment horizontal="left" vertical="top" wrapText="1"/>
    </xf>
    <xf numFmtId="166" fontId="63" fillId="15" borderId="31" xfId="0" applyNumberFormat="1" applyFont="1" applyFill="1" applyBorder="1" applyAlignment="1">
      <alignment horizontal="right" vertical="top"/>
    </xf>
    <xf numFmtId="0" fontId="63" fillId="15" borderId="31" xfId="0" applyFont="1" applyFill="1" applyBorder="1" applyAlignment="1">
      <alignment vertical="top"/>
    </xf>
    <xf numFmtId="0" fontId="63" fillId="15" borderId="17" xfId="0" applyFont="1" applyFill="1" applyBorder="1" applyAlignment="1">
      <alignment vertical="top"/>
    </xf>
    <xf numFmtId="164" fontId="22" fillId="9" borderId="79" xfId="0" applyNumberFormat="1" applyFont="1" applyFill="1" applyBorder="1" applyAlignment="1">
      <alignment horizontal="center" vertical="top" wrapText="1"/>
    </xf>
    <xf numFmtId="164" fontId="22" fillId="12" borderId="79" xfId="0" applyNumberFormat="1" applyFont="1" applyFill="1" applyBorder="1" applyAlignment="1">
      <alignment horizontal="center" vertical="top" wrapText="1"/>
    </xf>
    <xf numFmtId="0" fontId="22" fillId="0" borderId="12" xfId="27" applyFont="1" applyFill="1" applyBorder="1" applyAlignment="1">
      <alignment horizontal="center" vertical="center"/>
    </xf>
    <xf numFmtId="0" fontId="22" fillId="0" borderId="29" xfId="27" applyFont="1" applyFill="1" applyBorder="1" applyAlignment="1">
      <alignment horizontal="center" vertical="center"/>
    </xf>
    <xf numFmtId="0" fontId="22" fillId="0" borderId="18" xfId="27" applyFont="1" applyFill="1" applyBorder="1" applyAlignment="1">
      <alignment horizontal="center" vertical="center"/>
    </xf>
    <xf numFmtId="0" fontId="12" fillId="0" borderId="107" xfId="27" applyFont="1" applyFill="1" applyBorder="1" applyAlignment="1">
      <alignment horizontal="left"/>
    </xf>
    <xf numFmtId="0" fontId="12" fillId="0" borderId="107" xfId="27" applyFont="1" applyFill="1" applyBorder="1" applyAlignment="1">
      <alignment vertical="center"/>
    </xf>
    <xf numFmtId="0" fontId="12" fillId="0" borderId="107" xfId="27" applyFont="1" applyFill="1" applyBorder="1" applyAlignment="1">
      <alignment horizontal="left" vertical="center"/>
    </xf>
    <xf numFmtId="0" fontId="12" fillId="0" borderId="107" xfId="30" applyFont="1" applyBorder="1" applyAlignment="1">
      <alignment vertical="center"/>
    </xf>
    <xf numFmtId="0" fontId="12" fillId="0" borderId="108" xfId="30" applyFont="1" applyBorder="1" applyAlignment="1">
      <alignment vertical="center"/>
    </xf>
    <xf numFmtId="0" fontId="12" fillId="0" borderId="110" xfId="30" applyFont="1" applyBorder="1" applyAlignment="1">
      <alignment vertical="center"/>
    </xf>
    <xf numFmtId="0" fontId="12" fillId="0" borderId="104" xfId="30" applyFont="1" applyBorder="1" applyAlignment="1">
      <alignment vertical="center"/>
    </xf>
    <xf numFmtId="0" fontId="12" fillId="0" borderId="108" xfId="30" applyFont="1" applyFill="1" applyBorder="1" applyAlignment="1">
      <alignment vertical="center"/>
    </xf>
    <xf numFmtId="0" fontId="11" fillId="9" borderId="57" xfId="0" applyFont="1" applyFill="1" applyBorder="1" applyAlignment="1">
      <alignment vertical="top"/>
    </xf>
    <xf numFmtId="0" fontId="11" fillId="9" borderId="58" xfId="0" applyFont="1" applyFill="1" applyBorder="1" applyAlignment="1">
      <alignment vertical="top"/>
    </xf>
    <xf numFmtId="0" fontId="11" fillId="9" borderId="110" xfId="0" applyFont="1" applyFill="1" applyBorder="1" applyAlignment="1">
      <alignment vertical="top"/>
    </xf>
    <xf numFmtId="0" fontId="11" fillId="9" borderId="64" xfId="0" applyFont="1" applyFill="1" applyBorder="1" applyAlignment="1">
      <alignment vertical="top"/>
    </xf>
    <xf numFmtId="0" fontId="11" fillId="9" borderId="30" xfId="0" applyFont="1" applyFill="1" applyBorder="1" applyAlignment="1">
      <alignment vertical="top"/>
    </xf>
    <xf numFmtId="0" fontId="11" fillId="9" borderId="10" xfId="0" applyFont="1" applyFill="1" applyBorder="1" applyAlignment="1">
      <alignment vertical="top"/>
    </xf>
    <xf numFmtId="0" fontId="12" fillId="13" borderId="30" xfId="89" applyFont="1" applyFill="1" applyBorder="1" applyAlignment="1">
      <alignment vertical="center"/>
    </xf>
    <xf numFmtId="0" fontId="17" fillId="12" borderId="0" xfId="89" applyFont="1" applyFill="1" applyBorder="1"/>
    <xf numFmtId="0" fontId="12" fillId="12" borderId="0" xfId="89" applyFont="1" applyFill="1" applyBorder="1"/>
    <xf numFmtId="164" fontId="22" fillId="12" borderId="27" xfId="89" applyNumberFormat="1" applyFont="1" applyFill="1" applyBorder="1" applyAlignment="1">
      <alignment horizontal="left"/>
    </xf>
    <xf numFmtId="165" fontId="22" fillId="12" borderId="48" xfId="89" applyNumberFormat="1" applyFont="1" applyFill="1" applyBorder="1" applyAlignment="1">
      <alignment horizontal="left"/>
    </xf>
    <xf numFmtId="0" fontId="12" fillId="12" borderId="49" xfId="89" applyFont="1" applyFill="1" applyBorder="1" applyAlignment="1">
      <alignment horizontal="left" vertical="top" wrapText="1"/>
    </xf>
    <xf numFmtId="0" fontId="22" fillId="12" borderId="87" xfId="89" applyFont="1" applyFill="1" applyBorder="1" applyAlignment="1">
      <alignment horizontal="left" vertical="top" wrapText="1"/>
    </xf>
    <xf numFmtId="0" fontId="22" fillId="12" borderId="46" xfId="89" applyFont="1" applyFill="1" applyBorder="1" applyAlignment="1">
      <alignment horizontal="left" vertical="top" wrapText="1"/>
    </xf>
    <xf numFmtId="0" fontId="22" fillId="12" borderId="0" xfId="89" applyFont="1" applyFill="1" applyBorder="1" applyAlignment="1">
      <alignment horizontal="left" vertical="top" wrapText="1"/>
    </xf>
    <xf numFmtId="0" fontId="12" fillId="12" borderId="67" xfId="30" applyFont="1" applyFill="1" applyBorder="1" applyAlignment="1">
      <alignment vertical="top"/>
    </xf>
    <xf numFmtId="166" fontId="12" fillId="12" borderId="37" xfId="89" applyNumberFormat="1" applyFont="1" applyFill="1" applyBorder="1" applyAlignment="1">
      <alignment horizontal="center" vertical="center" wrapText="1"/>
    </xf>
    <xf numFmtId="166" fontId="12" fillId="12" borderId="0" xfId="89" applyNumberFormat="1" applyFont="1" applyFill="1" applyBorder="1" applyAlignment="1">
      <alignment horizontal="center" vertical="center" wrapText="1"/>
    </xf>
    <xf numFmtId="0" fontId="12" fillId="12" borderId="37" xfId="89" applyFont="1" applyFill="1" applyBorder="1" applyAlignment="1">
      <alignment horizontal="left" vertical="top" wrapText="1"/>
    </xf>
    <xf numFmtId="164" fontId="22" fillId="12" borderId="66" xfId="89" applyNumberFormat="1" applyFont="1" applyFill="1" applyBorder="1" applyAlignment="1">
      <alignment horizontal="left"/>
    </xf>
    <xf numFmtId="166" fontId="12" fillId="12" borderId="0" xfId="89" applyNumberFormat="1" applyFont="1" applyFill="1" applyBorder="1" applyAlignment="1">
      <alignment horizontal="center" vertical="top" wrapText="1"/>
    </xf>
    <xf numFmtId="0" fontId="12" fillId="12" borderId="23" xfId="89" applyFont="1" applyFill="1" applyBorder="1" applyAlignment="1">
      <alignment vertical="top" wrapText="1"/>
    </xf>
    <xf numFmtId="166" fontId="12" fillId="12" borderId="20" xfId="89" applyNumberFormat="1" applyFont="1" applyFill="1" applyBorder="1" applyAlignment="1">
      <alignment horizontal="right" vertical="center" wrapText="1"/>
    </xf>
    <xf numFmtId="0" fontId="12" fillId="12" borderId="67" xfId="89" applyFont="1" applyFill="1" applyBorder="1" applyAlignment="1">
      <alignment horizontal="left" vertical="top" wrapText="1"/>
    </xf>
    <xf numFmtId="166" fontId="12" fillId="12" borderId="66" xfId="89" applyNumberFormat="1" applyFont="1" applyFill="1" applyBorder="1" applyAlignment="1">
      <alignment horizontal="center" vertical="center" wrapText="1"/>
    </xf>
    <xf numFmtId="0" fontId="12" fillId="12" borderId="37" xfId="89" applyFont="1" applyFill="1" applyBorder="1" applyAlignment="1">
      <alignment horizontal="left" vertical="center"/>
    </xf>
    <xf numFmtId="166" fontId="70" fillId="12" borderId="66" xfId="89" applyNumberFormat="1" applyFont="1" applyFill="1" applyBorder="1" applyAlignment="1">
      <alignment horizontal="right" vertical="center" wrapText="1"/>
    </xf>
    <xf numFmtId="0" fontId="22" fillId="12" borderId="23" xfId="89" applyFont="1" applyFill="1" applyBorder="1" applyAlignment="1">
      <alignment horizontal="center" vertical="top" wrapText="1"/>
    </xf>
    <xf numFmtId="0" fontId="22" fillId="12" borderId="20" xfId="89" applyFont="1" applyFill="1" applyBorder="1" applyAlignment="1">
      <alignment horizontal="center" vertical="top" wrapText="1"/>
    </xf>
    <xf numFmtId="0" fontId="22" fillId="12" borderId="49" xfId="89" applyFont="1" applyFill="1" applyBorder="1" applyAlignment="1">
      <alignment horizontal="center" vertical="top" wrapText="1"/>
    </xf>
    <xf numFmtId="0" fontId="12" fillId="12" borderId="67" xfId="89" applyFont="1" applyFill="1" applyBorder="1" applyAlignment="1">
      <alignment horizontal="left" vertical="center" wrapText="1"/>
    </xf>
    <xf numFmtId="164" fontId="12" fillId="12" borderId="20" xfId="89" applyNumberFormat="1" applyFont="1" applyFill="1" applyBorder="1" applyAlignment="1">
      <alignment horizontal="left"/>
    </xf>
    <xf numFmtId="0" fontId="12" fillId="12" borderId="23" xfId="89" applyFont="1" applyFill="1" applyBorder="1" applyAlignment="1">
      <alignment vertical="center" wrapText="1"/>
    </xf>
    <xf numFmtId="0" fontId="12" fillId="12" borderId="67" xfId="89" applyFont="1" applyFill="1" applyBorder="1" applyAlignment="1">
      <alignment horizontal="left" vertical="center"/>
    </xf>
    <xf numFmtId="0" fontId="12" fillId="12" borderId="23" xfId="89" applyFont="1" applyFill="1" applyBorder="1" applyAlignment="1">
      <alignment horizontal="left" vertical="center"/>
    </xf>
    <xf numFmtId="0" fontId="53" fillId="12" borderId="66" xfId="89" applyFont="1" applyFill="1" applyBorder="1" applyAlignment="1">
      <alignment horizontal="center" vertical="center"/>
    </xf>
    <xf numFmtId="0" fontId="22" fillId="12" borderId="0" xfId="89" applyFont="1" applyFill="1" applyBorder="1" applyAlignment="1">
      <alignment horizontal="center" vertical="top" wrapText="1"/>
    </xf>
    <xf numFmtId="166" fontId="12" fillId="12" borderId="20" xfId="89" applyNumberFormat="1" applyFont="1" applyFill="1" applyBorder="1" applyAlignment="1">
      <alignment horizontal="center" vertical="center" wrapText="1"/>
    </xf>
    <xf numFmtId="166" fontId="12" fillId="12" borderId="88" xfId="89" applyNumberFormat="1" applyFont="1" applyFill="1" applyBorder="1" applyAlignment="1">
      <alignment vertical="top" wrapText="1"/>
    </xf>
    <xf numFmtId="0" fontId="12" fillId="12" borderId="0" xfId="89" applyFont="1" applyFill="1" applyBorder="1" applyAlignment="1">
      <alignment horizontal="center" vertical="center"/>
    </xf>
    <xf numFmtId="0" fontId="12" fillId="12" borderId="20" xfId="89" applyFont="1" applyFill="1" applyBorder="1" applyAlignment="1">
      <alignment horizontal="center" vertical="center"/>
    </xf>
    <xf numFmtId="0" fontId="22" fillId="12" borderId="24" xfId="89" applyFont="1" applyFill="1" applyBorder="1" applyAlignment="1">
      <alignment horizontal="center" vertical="top" wrapText="1"/>
    </xf>
    <xf numFmtId="0" fontId="22" fillId="12" borderId="108" xfId="89" applyFont="1" applyFill="1" applyBorder="1" applyAlignment="1">
      <alignment horizontal="center" vertical="top" wrapText="1"/>
    </xf>
    <xf numFmtId="0" fontId="22" fillId="12" borderId="107" xfId="89" applyFont="1" applyFill="1" applyBorder="1" applyAlignment="1">
      <alignment horizontal="center" vertical="top" wrapText="1"/>
    </xf>
    <xf numFmtId="0" fontId="12" fillId="12" borderId="111" xfId="89" applyFont="1" applyFill="1" applyBorder="1" applyAlignment="1">
      <alignment horizontal="left" vertical="top" wrapText="1"/>
    </xf>
    <xf numFmtId="166" fontId="12" fillId="12" borderId="102" xfId="89" applyNumberFormat="1" applyFont="1" applyFill="1" applyBorder="1" applyAlignment="1">
      <alignment horizontal="right" vertical="center"/>
    </xf>
    <xf numFmtId="0" fontId="22" fillId="12" borderId="50" xfId="89" applyFont="1" applyFill="1" applyBorder="1" applyAlignment="1">
      <alignment horizontal="center" vertical="top" wrapText="1"/>
    </xf>
    <xf numFmtId="0" fontId="12" fillId="12" borderId="23" xfId="89" applyFont="1" applyFill="1" applyBorder="1" applyAlignment="1">
      <alignment vertical="center"/>
    </xf>
    <xf numFmtId="1" fontId="12" fillId="12" borderId="102" xfId="89" applyNumberFormat="1" applyFont="1" applyFill="1" applyBorder="1" applyAlignment="1">
      <alignment horizontal="right" vertical="center"/>
    </xf>
    <xf numFmtId="1" fontId="12" fillId="12" borderId="100" xfId="89" applyNumberFormat="1" applyFont="1" applyFill="1" applyBorder="1" applyAlignment="1">
      <alignment horizontal="right" vertical="center"/>
    </xf>
    <xf numFmtId="1" fontId="12" fillId="12" borderId="46" xfId="89" applyNumberFormat="1" applyFont="1" applyFill="1" applyBorder="1" applyAlignment="1">
      <alignment horizontal="right" vertical="center"/>
    </xf>
    <xf numFmtId="0" fontId="12" fillId="12" borderId="24" xfId="89" applyFont="1" applyFill="1" applyBorder="1" applyAlignment="1">
      <alignment horizontal="left" vertical="center" wrapText="1"/>
    </xf>
    <xf numFmtId="0" fontId="12" fillId="12" borderId="107" xfId="89" applyFont="1" applyFill="1" applyBorder="1" applyAlignment="1">
      <alignment horizontal="left" vertical="center" wrapText="1"/>
    </xf>
    <xf numFmtId="166" fontId="12" fillId="12" borderId="108" xfId="89" applyNumberFormat="1" applyFont="1" applyFill="1" applyBorder="1" applyAlignment="1">
      <alignment horizontal="right" vertical="center" wrapText="1"/>
    </xf>
    <xf numFmtId="0" fontId="12" fillId="12" borderId="27" xfId="90" applyFont="1" applyFill="1" applyBorder="1" applyAlignment="1">
      <alignment horizontal="center" vertical="center" wrapText="1"/>
    </xf>
    <xf numFmtId="0" fontId="12" fillId="12" borderId="24" xfId="89" applyFont="1" applyFill="1" applyBorder="1" applyAlignment="1">
      <alignment horizontal="left" vertical="center"/>
    </xf>
    <xf numFmtId="166" fontId="12" fillId="12" borderId="108" xfId="89" applyNumberFormat="1" applyFont="1" applyFill="1" applyBorder="1" applyAlignment="1">
      <alignment horizontal="right" vertical="center"/>
    </xf>
    <xf numFmtId="166" fontId="12" fillId="12" borderId="108" xfId="89" applyNumberFormat="1" applyFont="1" applyFill="1" applyBorder="1" applyAlignment="1">
      <alignment horizontal="center" vertical="center"/>
    </xf>
    <xf numFmtId="0" fontId="12" fillId="12" borderId="50" xfId="89" applyFont="1" applyFill="1" applyBorder="1" applyAlignment="1">
      <alignment horizontal="center" vertical="center"/>
    </xf>
    <xf numFmtId="0" fontId="12" fillId="12" borderId="24" xfId="89" applyFont="1" applyFill="1" applyBorder="1" applyAlignment="1">
      <alignment horizontal="center" vertical="center"/>
    </xf>
    <xf numFmtId="0" fontId="12" fillId="12" borderId="108" xfId="89" applyFont="1" applyFill="1" applyBorder="1" applyAlignment="1">
      <alignment horizontal="center" vertical="center"/>
    </xf>
    <xf numFmtId="0" fontId="12" fillId="12" borderId="89" xfId="30" applyFont="1" applyFill="1" applyBorder="1" applyAlignment="1">
      <alignment vertical="top" wrapText="1"/>
    </xf>
    <xf numFmtId="0" fontId="12" fillId="12" borderId="107" xfId="89" applyFont="1" applyFill="1" applyBorder="1" applyAlignment="1">
      <alignment horizontal="center" vertical="center"/>
    </xf>
    <xf numFmtId="0" fontId="12" fillId="12" borderId="108" xfId="89" applyFont="1" applyFill="1" applyBorder="1" applyAlignment="1">
      <alignment horizontal="center" vertical="center" wrapText="1"/>
    </xf>
    <xf numFmtId="0" fontId="12" fillId="12" borderId="27" xfId="89" applyFont="1" applyFill="1" applyBorder="1" applyAlignment="1">
      <alignment horizontal="center" vertical="center"/>
    </xf>
    <xf numFmtId="0" fontId="12" fillId="12" borderId="50" xfId="30" applyFont="1" applyFill="1" applyBorder="1" applyAlignment="1">
      <alignment horizontal="center" vertical="center"/>
    </xf>
    <xf numFmtId="1" fontId="12" fillId="12" borderId="108" xfId="89" applyNumberFormat="1" applyFont="1" applyFill="1" applyBorder="1" applyAlignment="1">
      <alignment horizontal="right" vertical="center"/>
    </xf>
    <xf numFmtId="1" fontId="12" fillId="12" borderId="107" xfId="89" applyNumberFormat="1" applyFont="1" applyFill="1" applyBorder="1" applyAlignment="1">
      <alignment horizontal="right" vertical="center"/>
    </xf>
    <xf numFmtId="0" fontId="12" fillId="12" borderId="27" xfId="89" applyFont="1" applyFill="1" applyBorder="1"/>
    <xf numFmtId="0" fontId="12" fillId="12" borderId="51" xfId="89" applyFont="1" applyFill="1" applyBorder="1"/>
    <xf numFmtId="0" fontId="12" fillId="12" borderId="65" xfId="89" applyFont="1" applyFill="1" applyBorder="1"/>
    <xf numFmtId="0" fontId="12" fillId="12" borderId="24" xfId="89" applyFont="1" applyFill="1" applyBorder="1"/>
    <xf numFmtId="0" fontId="12" fillId="12" borderId="107" xfId="89" applyFont="1" applyFill="1" applyBorder="1"/>
    <xf numFmtId="0" fontId="12" fillId="12" borderId="108" xfId="89" applyFont="1" applyFill="1" applyBorder="1"/>
    <xf numFmtId="0" fontId="12" fillId="12" borderId="110" xfId="89" applyFont="1" applyFill="1" applyBorder="1"/>
    <xf numFmtId="0" fontId="12" fillId="12" borderId="50" xfId="89" applyFont="1" applyFill="1" applyBorder="1"/>
    <xf numFmtId="0" fontId="12" fillId="0" borderId="27" xfId="89" applyFont="1" applyFill="1" applyBorder="1"/>
    <xf numFmtId="0" fontId="12" fillId="12" borderId="27" xfId="30" applyFont="1" applyFill="1" applyBorder="1" applyAlignment="1">
      <alignment vertical="top" wrapText="1"/>
    </xf>
    <xf numFmtId="0" fontId="12" fillId="12" borderId="51" xfId="30" applyFont="1" applyFill="1" applyBorder="1"/>
    <xf numFmtId="0" fontId="12" fillId="12" borderId="65" xfId="30" applyFont="1" applyFill="1" applyBorder="1"/>
    <xf numFmtId="0" fontId="12" fillId="12" borderId="110" xfId="30" applyFont="1" applyFill="1" applyBorder="1"/>
    <xf numFmtId="0" fontId="12" fillId="12" borderId="27" xfId="30" applyFont="1" applyFill="1" applyBorder="1"/>
    <xf numFmtId="0" fontId="12" fillId="0" borderId="0" xfId="89" applyFont="1" applyFill="1" applyBorder="1"/>
    <xf numFmtId="0" fontId="11" fillId="9" borderId="0" xfId="30" applyFont="1" applyFill="1" applyBorder="1" applyAlignment="1">
      <alignment horizontal="left" vertical="center" wrapText="1"/>
    </xf>
    <xf numFmtId="0" fontId="11" fillId="0" borderId="0" xfId="30" applyFont="1" applyFill="1" applyBorder="1"/>
    <xf numFmtId="0" fontId="11" fillId="0" borderId="0" xfId="30" applyFont="1" applyFill="1"/>
    <xf numFmtId="0" fontId="12" fillId="12" borderId="90" xfId="89" applyFont="1" applyFill="1" applyBorder="1" applyAlignment="1">
      <alignment vertical="top"/>
    </xf>
    <xf numFmtId="0" fontId="12" fillId="12" borderId="43" xfId="89" applyFont="1" applyFill="1" applyBorder="1" applyAlignment="1">
      <alignment vertical="top"/>
    </xf>
    <xf numFmtId="166" fontId="70" fillId="12" borderId="92" xfId="89" applyNumberFormat="1" applyFont="1" applyFill="1" applyBorder="1" applyAlignment="1">
      <alignment horizontal="right" vertical="center" wrapText="1"/>
    </xf>
    <xf numFmtId="0" fontId="22" fillId="12" borderId="90" xfId="89" applyFont="1" applyFill="1" applyBorder="1" applyAlignment="1">
      <alignment horizontal="center" vertical="top" wrapText="1"/>
    </xf>
    <xf numFmtId="0" fontId="22" fillId="12" borderId="43" xfId="89" applyFont="1" applyFill="1" applyBorder="1" applyAlignment="1">
      <alignment horizontal="center" vertical="top" wrapText="1"/>
    </xf>
    <xf numFmtId="0" fontId="22" fillId="12" borderId="92" xfId="89" applyFont="1" applyFill="1" applyBorder="1" applyAlignment="1">
      <alignment horizontal="center" vertical="top" wrapText="1"/>
    </xf>
    <xf numFmtId="0" fontId="11" fillId="9" borderId="0" xfId="0" applyFont="1" applyFill="1" applyBorder="1" applyAlignment="1">
      <alignment horizontal="left" vertical="center"/>
    </xf>
    <xf numFmtId="0" fontId="12" fillId="9" borderId="107" xfId="0" applyFont="1" applyFill="1" applyBorder="1" applyAlignment="1">
      <alignment horizontal="left" vertical="top" wrapText="1"/>
    </xf>
    <xf numFmtId="0" fontId="13" fillId="9" borderId="80" xfId="0" applyFont="1" applyFill="1" applyBorder="1" applyAlignment="1">
      <alignment horizontal="center" vertical="top"/>
    </xf>
    <xf numFmtId="0" fontId="12" fillId="9" borderId="16" xfId="0" applyFont="1" applyFill="1" applyBorder="1" applyAlignment="1">
      <alignment horizontal="center" vertical="center" wrapText="1"/>
    </xf>
    <xf numFmtId="0" fontId="13" fillId="12" borderId="70" xfId="0" applyFont="1" applyFill="1" applyBorder="1"/>
    <xf numFmtId="0" fontId="13" fillId="12" borderId="71" xfId="0" applyFont="1" applyFill="1" applyBorder="1"/>
    <xf numFmtId="0" fontId="12" fillId="9" borderId="110" xfId="0" applyFont="1" applyFill="1" applyBorder="1" applyAlignment="1">
      <alignment horizontal="left" vertical="top" wrapText="1"/>
    </xf>
    <xf numFmtId="0" fontId="12" fillId="12" borderId="83" xfId="0" applyFont="1" applyFill="1" applyBorder="1" applyAlignment="1">
      <alignment horizontal="center" vertical="center" wrapText="1"/>
    </xf>
    <xf numFmtId="0" fontId="13" fillId="9" borderId="16" xfId="0" applyFont="1" applyFill="1" applyBorder="1" applyAlignment="1">
      <alignment horizontal="center" vertical="top"/>
    </xf>
    <xf numFmtId="0" fontId="56" fillId="0" borderId="46" xfId="27" applyFont="1" applyFill="1" applyBorder="1"/>
    <xf numFmtId="166" fontId="12" fillId="0" borderId="46" xfId="27" applyNumberFormat="1" applyFont="1" applyFill="1" applyBorder="1"/>
    <xf numFmtId="0" fontId="56" fillId="0" borderId="0" xfId="27" applyFont="1" applyFill="1" applyBorder="1"/>
    <xf numFmtId="166" fontId="12" fillId="0" borderId="0" xfId="27" applyNumberFormat="1" applyFont="1" applyFill="1" applyBorder="1"/>
    <xf numFmtId="0" fontId="12" fillId="9" borderId="62" xfId="0" applyFont="1" applyFill="1" applyBorder="1" applyAlignment="1">
      <alignment horizontal="left" vertical="top" wrapText="1"/>
    </xf>
    <xf numFmtId="166" fontId="12" fillId="0" borderId="39" xfId="0" applyNumberFormat="1" applyFont="1" applyFill="1" applyBorder="1" applyAlignment="1">
      <alignment vertical="center" wrapText="1"/>
    </xf>
    <xf numFmtId="166" fontId="12" fillId="0" borderId="56" xfId="0" applyNumberFormat="1" applyFont="1" applyFill="1" applyBorder="1" applyAlignment="1">
      <alignment horizontal="left"/>
    </xf>
    <xf numFmtId="166" fontId="12" fillId="0" borderId="57" xfId="0" applyNumberFormat="1" applyFont="1" applyFill="1" applyBorder="1" applyAlignment="1">
      <alignment horizontal="left"/>
    </xf>
    <xf numFmtId="166" fontId="12" fillId="0" borderId="58" xfId="0" applyNumberFormat="1" applyFont="1" applyFill="1" applyBorder="1" applyAlignment="1">
      <alignment horizontal="left"/>
    </xf>
    <xf numFmtId="0" fontId="13" fillId="12" borderId="0" xfId="0" applyFont="1" applyFill="1" applyBorder="1" applyAlignment="1">
      <alignment horizontal="left" vertical="center"/>
    </xf>
    <xf numFmtId="166" fontId="12" fillId="12" borderId="0" xfId="0" applyNumberFormat="1" applyFont="1" applyFill="1" applyBorder="1" applyAlignment="1">
      <alignment horizontal="right" vertical="top" wrapText="1"/>
    </xf>
    <xf numFmtId="164" fontId="22" fillId="0" borderId="41" xfId="0" applyNumberFormat="1" applyFont="1" applyFill="1" applyBorder="1" applyAlignment="1">
      <alignment vertical="top"/>
    </xf>
    <xf numFmtId="164" fontId="22" fillId="9" borderId="41" xfId="0" applyNumberFormat="1" applyFont="1" applyFill="1" applyBorder="1" applyAlignment="1">
      <alignment vertical="top"/>
    </xf>
    <xf numFmtId="0" fontId="12" fillId="9" borderId="19" xfId="0" applyFont="1" applyFill="1" applyBorder="1" applyAlignment="1">
      <alignment vertical="top"/>
    </xf>
    <xf numFmtId="164" fontId="22" fillId="0" borderId="41" xfId="0" applyNumberFormat="1" applyFont="1" applyFill="1" applyBorder="1" applyAlignment="1">
      <alignment horizontal="left" vertical="top" wrapText="1"/>
    </xf>
    <xf numFmtId="0" fontId="12" fillId="0" borderId="14" xfId="0" applyFont="1" applyFill="1" applyBorder="1" applyAlignment="1">
      <alignment horizontal="left" vertical="top" wrapText="1"/>
    </xf>
    <xf numFmtId="0" fontId="17" fillId="11" borderId="31" xfId="0" applyFont="1" applyFill="1" applyBorder="1" applyAlignment="1">
      <alignment horizontal="left" vertical="center" wrapText="1"/>
    </xf>
    <xf numFmtId="0" fontId="12" fillId="12" borderId="40" xfId="0" applyFont="1" applyFill="1" applyBorder="1" applyAlignment="1">
      <alignment vertical="top" wrapText="1"/>
    </xf>
    <xf numFmtId="0" fontId="12" fillId="12" borderId="34" xfId="0" applyFont="1" applyFill="1" applyBorder="1" applyAlignment="1">
      <alignment vertical="top" wrapText="1"/>
    </xf>
    <xf numFmtId="0" fontId="12" fillId="12" borderId="36" xfId="0" applyFont="1" applyFill="1" applyBorder="1" applyAlignment="1">
      <alignment vertical="top" wrapText="1"/>
    </xf>
    <xf numFmtId="0" fontId="12" fillId="12" borderId="37" xfId="0" applyFont="1" applyFill="1" applyBorder="1" applyAlignment="1">
      <alignment vertical="top" wrapText="1"/>
    </xf>
    <xf numFmtId="0" fontId="12" fillId="12" borderId="13" xfId="0" applyFont="1" applyFill="1" applyBorder="1" applyAlignment="1">
      <alignment vertical="top" wrapText="1"/>
    </xf>
    <xf numFmtId="0" fontId="12" fillId="12" borderId="0" xfId="0" applyFont="1" applyFill="1" applyBorder="1" applyAlignment="1">
      <alignment vertical="top" wrapText="1"/>
    </xf>
    <xf numFmtId="0" fontId="12" fillId="12" borderId="30" xfId="0" applyFont="1" applyFill="1" applyBorder="1" applyAlignment="1">
      <alignment vertical="top" wrapText="1"/>
    </xf>
    <xf numFmtId="0" fontId="12" fillId="12" borderId="33" xfId="0" applyFont="1" applyFill="1" applyBorder="1" applyAlignment="1">
      <alignment vertical="top"/>
    </xf>
    <xf numFmtId="0" fontId="12" fillId="12" borderId="34" xfId="0" applyFont="1" applyFill="1" applyBorder="1" applyAlignment="1">
      <alignment vertical="top"/>
    </xf>
    <xf numFmtId="164" fontId="22" fillId="12" borderId="14" xfId="0" applyNumberFormat="1" applyFont="1" applyFill="1" applyBorder="1" applyAlignment="1">
      <alignment horizontal="center" vertical="top" wrapText="1"/>
    </xf>
    <xf numFmtId="164" fontId="22" fillId="12" borderId="15" xfId="0" applyNumberFormat="1" applyFont="1" applyFill="1" applyBorder="1" applyAlignment="1">
      <alignment horizontal="center" vertical="top" wrapText="1"/>
    </xf>
    <xf numFmtId="164" fontId="22" fillId="12" borderId="16" xfId="0" applyNumberFormat="1" applyFont="1" applyFill="1" applyBorder="1" applyAlignment="1">
      <alignment horizontal="center" vertical="top" wrapText="1"/>
    </xf>
    <xf numFmtId="0" fontId="12" fillId="12" borderId="14" xfId="0" applyFont="1" applyFill="1" applyBorder="1" applyAlignment="1">
      <alignment horizontal="left" vertical="top" wrapText="1"/>
    </xf>
    <xf numFmtId="0" fontId="12" fillId="12" borderId="15" xfId="0" applyFont="1" applyFill="1" applyBorder="1" applyAlignment="1">
      <alignment horizontal="left" vertical="top" wrapText="1"/>
    </xf>
    <xf numFmtId="0" fontId="12" fillId="12" borderId="16" xfId="0" applyFont="1" applyFill="1" applyBorder="1" applyAlignment="1">
      <alignment horizontal="left" vertical="top" wrapText="1"/>
    </xf>
    <xf numFmtId="0" fontId="12" fillId="12" borderId="33" xfId="0" applyFont="1" applyFill="1" applyBorder="1" applyAlignment="1">
      <alignment horizontal="left" vertical="top" wrapText="1"/>
    </xf>
    <xf numFmtId="0" fontId="12" fillId="12" borderId="34" xfId="0" applyFont="1" applyFill="1" applyBorder="1" applyAlignment="1">
      <alignment horizontal="left" vertical="top" wrapText="1"/>
    </xf>
    <xf numFmtId="0" fontId="12" fillId="12" borderId="32" xfId="0" applyFont="1" applyFill="1" applyBorder="1" applyAlignment="1">
      <alignment horizontal="left" vertical="top" wrapText="1"/>
    </xf>
    <xf numFmtId="0" fontId="12" fillId="12" borderId="45" xfId="0" applyFont="1" applyFill="1" applyBorder="1" applyAlignment="1">
      <alignment vertical="top"/>
    </xf>
    <xf numFmtId="0" fontId="12" fillId="12" borderId="36" xfId="0" applyFont="1" applyFill="1" applyBorder="1" applyAlignment="1">
      <alignment vertical="top"/>
    </xf>
    <xf numFmtId="0" fontId="12" fillId="12" borderId="37" xfId="0" applyFont="1" applyFill="1" applyBorder="1" applyAlignment="1">
      <alignment vertical="top"/>
    </xf>
    <xf numFmtId="0" fontId="12" fillId="12" borderId="45" xfId="0" applyFont="1" applyFill="1" applyBorder="1" applyAlignment="1">
      <alignment vertical="top" wrapText="1"/>
    </xf>
    <xf numFmtId="0" fontId="12" fillId="12" borderId="46" xfId="0" applyFont="1" applyFill="1" applyBorder="1" applyAlignment="1">
      <alignment vertical="top" wrapText="1"/>
    </xf>
    <xf numFmtId="0" fontId="12" fillId="12" borderId="13" xfId="0" applyFont="1" applyFill="1" applyBorder="1" applyAlignment="1">
      <alignment horizontal="center" vertical="top"/>
    </xf>
    <xf numFmtId="0" fontId="12" fillId="12" borderId="19" xfId="0" applyFont="1" applyFill="1" applyBorder="1" applyAlignment="1">
      <alignment horizontal="center" vertical="top"/>
    </xf>
    <xf numFmtId="0" fontId="12" fillId="12" borderId="46" xfId="0" applyFont="1" applyFill="1" applyBorder="1" applyAlignment="1">
      <alignment horizontal="left" vertical="top" wrapText="1"/>
    </xf>
    <xf numFmtId="0" fontId="22" fillId="12" borderId="12" xfId="0" applyFont="1" applyFill="1" applyBorder="1" applyAlignment="1">
      <alignment horizontal="center" vertical="top" wrapText="1"/>
    </xf>
    <xf numFmtId="0" fontId="22" fillId="12" borderId="18" xfId="0" applyFont="1" applyFill="1" applyBorder="1" applyAlignment="1">
      <alignment horizontal="center" vertical="top" wrapText="1"/>
    </xf>
    <xf numFmtId="0" fontId="22" fillId="12" borderId="13" xfId="0" applyFont="1" applyFill="1" applyBorder="1" applyAlignment="1">
      <alignment horizontal="center" vertical="top" wrapText="1"/>
    </xf>
    <xf numFmtId="0" fontId="22" fillId="12" borderId="19" xfId="0" applyFont="1" applyFill="1" applyBorder="1" applyAlignment="1">
      <alignment horizontal="center" vertical="top" wrapText="1"/>
    </xf>
    <xf numFmtId="0" fontId="22" fillId="12" borderId="32" xfId="0" applyFont="1" applyFill="1" applyBorder="1" applyAlignment="1">
      <alignment horizontal="center" vertical="top" wrapText="1"/>
    </xf>
    <xf numFmtId="0" fontId="22" fillId="12" borderId="10" xfId="0" applyFont="1" applyFill="1" applyBorder="1" applyAlignment="1">
      <alignment horizontal="center" vertical="top" wrapText="1"/>
    </xf>
    <xf numFmtId="0" fontId="12" fillId="12" borderId="12" xfId="0" applyFont="1" applyFill="1" applyBorder="1" applyAlignment="1">
      <alignment horizontal="center" vertical="top" wrapText="1"/>
    </xf>
    <xf numFmtId="0" fontId="12" fillId="12" borderId="18" xfId="0" applyFont="1" applyFill="1" applyBorder="1" applyAlignment="1">
      <alignment horizontal="center" vertical="top" wrapText="1"/>
    </xf>
    <xf numFmtId="0" fontId="12" fillId="12" borderId="13" xfId="0" applyFont="1" applyFill="1" applyBorder="1" applyAlignment="1">
      <alignment horizontal="center" vertical="top" wrapText="1"/>
    </xf>
    <xf numFmtId="0" fontId="12" fillId="12" borderId="19" xfId="0" applyFont="1" applyFill="1" applyBorder="1" applyAlignment="1">
      <alignment horizontal="center" vertical="top" wrapText="1"/>
    </xf>
    <xf numFmtId="0" fontId="12" fillId="12" borderId="32" xfId="0" applyFont="1" applyFill="1" applyBorder="1" applyAlignment="1">
      <alignment horizontal="center" vertical="top" wrapText="1"/>
    </xf>
    <xf numFmtId="0" fontId="12" fillId="12" borderId="10" xfId="0" applyFont="1" applyFill="1" applyBorder="1" applyAlignment="1">
      <alignment horizontal="center" vertical="top" wrapText="1"/>
    </xf>
    <xf numFmtId="0" fontId="12" fillId="0" borderId="15" xfId="0" applyFont="1" applyFill="1" applyBorder="1" applyAlignment="1">
      <alignment horizontal="left" vertical="top" wrapText="1"/>
    </xf>
    <xf numFmtId="0" fontId="12" fillId="0" borderId="34" xfId="0" applyFont="1" applyFill="1" applyBorder="1" applyAlignment="1">
      <alignment vertical="top" wrapText="1"/>
    </xf>
    <xf numFmtId="0" fontId="22" fillId="12" borderId="15" xfId="0" applyFont="1" applyFill="1" applyBorder="1" applyAlignment="1">
      <alignment horizontal="center" vertical="top" wrapText="1"/>
    </xf>
    <xf numFmtId="0" fontId="22" fillId="12" borderId="16" xfId="0" applyFont="1" applyFill="1" applyBorder="1" applyAlignment="1">
      <alignment horizontal="center" vertical="top" wrapText="1"/>
    </xf>
    <xf numFmtId="164" fontId="22" fillId="12" borderId="28" xfId="0" applyNumberFormat="1" applyFont="1" applyFill="1" applyBorder="1" applyAlignment="1">
      <alignment horizontal="center" vertical="top" wrapText="1"/>
    </xf>
    <xf numFmtId="0" fontId="12" fillId="12" borderId="36" xfId="0" applyFont="1" applyFill="1" applyBorder="1" applyAlignment="1">
      <alignment horizontal="left" vertical="top" wrapText="1"/>
    </xf>
    <xf numFmtId="0" fontId="12" fillId="12" borderId="62" xfId="0" applyFont="1" applyFill="1" applyBorder="1" applyAlignment="1">
      <alignment horizontal="center" vertical="top"/>
    </xf>
    <xf numFmtId="0" fontId="12" fillId="12" borderId="64" xfId="0" applyFont="1" applyFill="1" applyBorder="1" applyAlignment="1">
      <alignment horizontal="center" vertical="top"/>
    </xf>
    <xf numFmtId="0" fontId="12" fillId="12" borderId="63" xfId="0" applyFont="1" applyFill="1" applyBorder="1" applyAlignment="1">
      <alignment horizontal="left" vertical="top" wrapText="1"/>
    </xf>
    <xf numFmtId="0" fontId="12" fillId="12" borderId="64" xfId="0" applyFont="1" applyFill="1" applyBorder="1" applyAlignment="1">
      <alignment horizontal="left" vertical="top" wrapText="1"/>
    </xf>
    <xf numFmtId="0" fontId="12" fillId="12" borderId="12" xfId="0" applyFont="1" applyFill="1" applyBorder="1" applyAlignment="1">
      <alignment horizontal="left" vertical="top" wrapText="1"/>
    </xf>
    <xf numFmtId="0" fontId="12" fillId="12" borderId="13" xfId="0" applyFont="1" applyFill="1" applyBorder="1" applyAlignment="1">
      <alignment vertical="top"/>
    </xf>
    <xf numFmtId="0" fontId="12" fillId="12" borderId="0" xfId="0" applyFont="1" applyFill="1" applyBorder="1" applyAlignment="1">
      <alignment vertical="top"/>
    </xf>
    <xf numFmtId="0" fontId="12" fillId="12" borderId="75" xfId="0" applyFont="1" applyFill="1" applyBorder="1" applyAlignment="1">
      <alignment horizontal="left" vertical="top" wrapText="1"/>
    </xf>
    <xf numFmtId="0" fontId="12" fillId="12" borderId="13" xfId="0" applyFont="1" applyFill="1" applyBorder="1" applyAlignment="1">
      <alignment horizontal="left" vertical="top" wrapText="1"/>
    </xf>
    <xf numFmtId="0" fontId="12" fillId="12" borderId="0" xfId="0" applyFont="1" applyFill="1" applyBorder="1" applyAlignment="1">
      <alignment horizontal="left" vertical="top" wrapText="1"/>
    </xf>
    <xf numFmtId="0" fontId="12" fillId="12" borderId="15" xfId="0" applyFont="1" applyFill="1" applyBorder="1" applyAlignment="1">
      <alignment horizontal="left" vertical="center" wrapText="1"/>
    </xf>
    <xf numFmtId="0" fontId="12" fillId="12" borderId="57" xfId="0" applyFont="1" applyFill="1" applyBorder="1" applyAlignment="1">
      <alignment horizontal="left" vertical="top" wrapText="1"/>
    </xf>
    <xf numFmtId="0" fontId="12" fillId="0" borderId="62" xfId="0" applyFont="1" applyFill="1" applyBorder="1"/>
    <xf numFmtId="0" fontId="12" fillId="0" borderId="64" xfId="0" applyFont="1" applyFill="1" applyBorder="1"/>
    <xf numFmtId="0" fontId="12" fillId="12" borderId="57" xfId="0" applyFont="1" applyFill="1" applyBorder="1" applyAlignment="1">
      <alignment vertical="top" wrapText="1"/>
    </xf>
    <xf numFmtId="0" fontId="54" fillId="9" borderId="14" xfId="0" applyFont="1" applyFill="1" applyBorder="1" applyAlignment="1">
      <alignment horizontal="left" vertical="top" wrapText="1"/>
    </xf>
    <xf numFmtId="0" fontId="22" fillId="12" borderId="15" xfId="0" applyFont="1" applyFill="1" applyBorder="1" applyAlignment="1">
      <alignment horizontal="left" vertical="top" wrapText="1"/>
    </xf>
    <xf numFmtId="0" fontId="12" fillId="9" borderId="32" xfId="0" applyFont="1" applyFill="1" applyBorder="1" applyAlignment="1">
      <alignment horizontal="center" vertical="top"/>
    </xf>
    <xf numFmtId="0" fontId="12" fillId="9" borderId="10" xfId="0" applyFont="1" applyFill="1" applyBorder="1" applyAlignment="1">
      <alignment horizontal="center" vertical="top"/>
    </xf>
    <xf numFmtId="0" fontId="12" fillId="9" borderId="57" xfId="0" applyFont="1" applyFill="1" applyBorder="1" applyAlignment="1">
      <alignment vertical="top" wrapText="1"/>
    </xf>
    <xf numFmtId="164" fontId="22" fillId="9" borderId="15" xfId="0" applyNumberFormat="1" applyFont="1" applyFill="1" applyBorder="1" applyAlignment="1">
      <alignment horizontal="center" vertical="top" wrapText="1"/>
    </xf>
    <xf numFmtId="0" fontId="12" fillId="12" borderId="104" xfId="0" applyFont="1" applyFill="1" applyBorder="1" applyAlignment="1">
      <alignment horizontal="left" vertical="top" wrapText="1"/>
    </xf>
    <xf numFmtId="0" fontId="12" fillId="0" borderId="76" xfId="0" applyFont="1" applyFill="1" applyBorder="1" applyAlignment="1">
      <alignment horizontal="left" vertical="top" wrapText="1"/>
    </xf>
    <xf numFmtId="0" fontId="12" fillId="0" borderId="13" xfId="0" applyFont="1" applyFill="1" applyBorder="1" applyAlignment="1">
      <alignment horizontal="left" vertical="top" wrapText="1"/>
    </xf>
    <xf numFmtId="0" fontId="12" fillId="0" borderId="0" xfId="0" applyFont="1" applyFill="1" applyBorder="1" applyAlignment="1">
      <alignment horizontal="left" vertical="top" wrapText="1"/>
    </xf>
    <xf numFmtId="0" fontId="12" fillId="0" borderId="12" xfId="0" applyFont="1" applyFill="1" applyBorder="1" applyAlignment="1">
      <alignment horizontal="left" vertical="top" wrapText="1"/>
    </xf>
    <xf numFmtId="164" fontId="22" fillId="9" borderId="14" xfId="0" applyNumberFormat="1" applyFont="1" applyFill="1" applyBorder="1" applyAlignment="1">
      <alignment horizontal="center" vertical="top" wrapText="1"/>
    </xf>
    <xf numFmtId="0" fontId="12" fillId="9" borderId="73" xfId="0" applyFont="1" applyFill="1" applyBorder="1" applyAlignment="1">
      <alignment horizontal="left" vertical="top" wrapText="1"/>
    </xf>
    <xf numFmtId="0" fontId="12" fillId="9" borderId="62" xfId="0" applyFont="1" applyFill="1" applyBorder="1" applyAlignment="1">
      <alignment horizontal="left" vertical="top" wrapText="1"/>
    </xf>
    <xf numFmtId="0" fontId="12" fillId="0" borderId="56" xfId="0" applyFont="1" applyFill="1" applyBorder="1" applyAlignment="1">
      <alignment horizontal="left" vertical="top" wrapText="1"/>
    </xf>
    <xf numFmtId="0" fontId="12" fillId="12" borderId="56" xfId="0" applyFont="1" applyFill="1" applyBorder="1" applyAlignment="1">
      <alignment horizontal="left" vertical="top" wrapText="1"/>
    </xf>
    <xf numFmtId="0" fontId="12" fillId="12" borderId="73" xfId="0" applyFont="1" applyFill="1" applyBorder="1" applyAlignment="1">
      <alignment horizontal="left" vertical="top" wrapText="1"/>
    </xf>
    <xf numFmtId="1" fontId="12" fillId="9" borderId="0" xfId="0" applyNumberFormat="1" applyFont="1" applyFill="1" applyBorder="1" applyAlignment="1">
      <alignment vertical="top" wrapText="1"/>
    </xf>
    <xf numFmtId="0" fontId="3" fillId="0" borderId="0" xfId="91" applyFont="1"/>
    <xf numFmtId="0" fontId="3" fillId="0" borderId="0" xfId="91" applyFont="1" applyAlignment="1">
      <alignment wrapText="1"/>
    </xf>
    <xf numFmtId="0" fontId="74" fillId="0" borderId="0" xfId="30" applyFont="1"/>
    <xf numFmtId="0" fontId="12" fillId="12" borderId="75" xfId="0" applyFont="1" applyFill="1" applyBorder="1" applyAlignment="1">
      <alignment horizontal="left" vertical="center" wrapText="1"/>
    </xf>
    <xf numFmtId="0" fontId="12" fillId="0" borderId="32" xfId="0" applyFont="1" applyFill="1" applyBorder="1" applyAlignment="1">
      <alignment vertical="top"/>
    </xf>
    <xf numFmtId="164" fontId="22" fillId="9" borderId="41" xfId="0" applyNumberFormat="1" applyFont="1" applyFill="1" applyBorder="1" applyAlignment="1">
      <alignment horizontal="left" vertical="top" wrapText="1"/>
    </xf>
    <xf numFmtId="164" fontId="71" fillId="12" borderId="110" xfId="89" applyNumberFormat="1" applyFont="1" applyFill="1" applyBorder="1" applyAlignment="1"/>
    <xf numFmtId="0" fontId="56" fillId="12" borderId="37" xfId="30" applyFont="1" applyFill="1" applyBorder="1" applyAlignment="1">
      <alignment vertical="top"/>
    </xf>
    <xf numFmtId="166" fontId="56" fillId="12" borderId="37" xfId="89" applyNumberFormat="1" applyFont="1" applyFill="1" applyBorder="1" applyAlignment="1">
      <alignment horizontal="center" vertical="center" wrapText="1"/>
    </xf>
    <xf numFmtId="166" fontId="56" fillId="12" borderId="46" xfId="89" applyNumberFormat="1" applyFont="1" applyFill="1" applyBorder="1" applyAlignment="1">
      <alignment horizontal="center" vertical="center" wrapText="1"/>
    </xf>
    <xf numFmtId="0" fontId="71" fillId="12" borderId="23" xfId="89" applyFont="1" applyFill="1" applyBorder="1" applyAlignment="1">
      <alignment horizontal="center" vertical="top" wrapText="1"/>
    </xf>
    <xf numFmtId="0" fontId="71" fillId="12" borderId="24" xfId="89" applyFont="1" applyFill="1" applyBorder="1" applyAlignment="1">
      <alignment horizontal="center" vertical="top" wrapText="1"/>
    </xf>
    <xf numFmtId="0" fontId="71" fillId="12" borderId="108" xfId="89" applyFont="1" applyFill="1" applyBorder="1" applyAlignment="1">
      <alignment horizontal="center" vertical="top" wrapText="1"/>
    </xf>
    <xf numFmtId="0" fontId="56" fillId="12" borderId="111" xfId="89" applyFont="1" applyFill="1" applyBorder="1" applyAlignment="1">
      <alignment horizontal="left" vertical="top" wrapText="1"/>
    </xf>
    <xf numFmtId="1" fontId="56" fillId="12" borderId="102" xfId="89" applyNumberFormat="1" applyFont="1" applyFill="1" applyBorder="1" applyAlignment="1">
      <alignment horizontal="right" vertical="center"/>
    </xf>
    <xf numFmtId="0" fontId="56" fillId="12" borderId="87" xfId="89" applyFont="1" applyFill="1" applyBorder="1" applyAlignment="1">
      <alignment horizontal="left" vertical="top" wrapText="1"/>
    </xf>
    <xf numFmtId="0" fontId="56" fillId="12" borderId="24" xfId="89" applyFont="1" applyFill="1" applyBorder="1" applyAlignment="1">
      <alignment horizontal="left" vertical="center"/>
    </xf>
    <xf numFmtId="1" fontId="56" fillId="12" borderId="108" xfId="89" applyNumberFormat="1" applyFont="1" applyFill="1" applyBorder="1" applyAlignment="1">
      <alignment horizontal="right" vertical="center"/>
    </xf>
    <xf numFmtId="0" fontId="56" fillId="12" borderId="89" xfId="30" applyFont="1" applyFill="1" applyBorder="1" applyAlignment="1">
      <alignment vertical="top" wrapText="1"/>
    </xf>
    <xf numFmtId="0" fontId="56" fillId="12" borderId="91" xfId="89" applyFont="1" applyFill="1" applyBorder="1" applyAlignment="1">
      <alignment horizontal="center" vertical="center"/>
    </xf>
    <xf numFmtId="0" fontId="75" fillId="9" borderId="0" xfId="0" applyFont="1" applyFill="1" applyBorder="1"/>
    <xf numFmtId="0" fontId="75" fillId="0" borderId="0" xfId="0" applyFont="1" applyFill="1" applyBorder="1"/>
    <xf numFmtId="0" fontId="75" fillId="0" borderId="0" xfId="0" applyFont="1" applyBorder="1"/>
    <xf numFmtId="0" fontId="76" fillId="0" borderId="0" xfId="0" applyFont="1"/>
    <xf numFmtId="0" fontId="74" fillId="0" borderId="0" xfId="0" applyFont="1"/>
    <xf numFmtId="0" fontId="12" fillId="12" borderId="36" xfId="0" applyFont="1" applyFill="1" applyBorder="1" applyAlignment="1">
      <alignment horizontal="left" vertical="top" wrapText="1"/>
    </xf>
    <xf numFmtId="164" fontId="22" fillId="12" borderId="15" xfId="0" applyNumberFormat="1" applyFont="1" applyFill="1" applyBorder="1" applyAlignment="1">
      <alignment horizontal="center" vertical="top" wrapText="1"/>
    </xf>
    <xf numFmtId="0" fontId="12" fillId="12" borderId="0" xfId="0" applyFont="1" applyFill="1" applyBorder="1" applyAlignment="1">
      <alignment vertical="top" wrapText="1"/>
    </xf>
    <xf numFmtId="0" fontId="12" fillId="12" borderId="13" xfId="0" applyFont="1" applyFill="1" applyBorder="1" applyAlignment="1">
      <alignment vertical="top"/>
    </xf>
    <xf numFmtId="0" fontId="56" fillId="12" borderId="13" xfId="0" applyFont="1" applyFill="1" applyBorder="1" applyAlignment="1">
      <alignment horizontal="left" vertical="top" wrapText="1"/>
    </xf>
    <xf numFmtId="164" fontId="12" fillId="12" borderId="43" xfId="0" applyNumberFormat="1" applyFont="1" applyFill="1" applyBorder="1" applyAlignment="1">
      <alignment vertical="top" wrapText="1"/>
    </xf>
    <xf numFmtId="166" fontId="56" fillId="12" borderId="0" xfId="89" applyNumberFormat="1" applyFont="1" applyFill="1" applyBorder="1" applyAlignment="1">
      <alignment horizontal="center" vertical="center" wrapText="1"/>
    </xf>
    <xf numFmtId="164" fontId="71" fillId="12" borderId="66" xfId="89" applyNumberFormat="1" applyFont="1" applyFill="1" applyBorder="1" applyAlignment="1">
      <alignment horizontal="left"/>
    </xf>
    <xf numFmtId="164" fontId="22" fillId="16" borderId="41" xfId="0" applyNumberFormat="1" applyFont="1" applyFill="1" applyBorder="1" applyAlignment="1">
      <alignment horizontal="center" vertical="top"/>
    </xf>
    <xf numFmtId="0" fontId="12" fillId="16" borderId="28" xfId="0" applyFont="1" applyFill="1" applyBorder="1" applyAlignment="1">
      <alignment horizontal="left" vertical="top" wrapText="1"/>
    </xf>
    <xf numFmtId="0" fontId="12" fillId="16" borderId="67" xfId="89" applyFont="1" applyFill="1" applyBorder="1" applyAlignment="1">
      <alignment horizontal="left" vertical="center"/>
    </xf>
    <xf numFmtId="166" fontId="12" fillId="16" borderId="66" xfId="89" applyNumberFormat="1" applyFont="1" applyFill="1" applyBorder="1" applyAlignment="1">
      <alignment horizontal="center" vertical="center" wrapText="1"/>
    </xf>
    <xf numFmtId="0" fontId="12" fillId="16" borderId="23" xfId="89" applyFont="1" applyFill="1" applyBorder="1" applyAlignment="1">
      <alignment horizontal="left" vertical="top" wrapText="1"/>
    </xf>
    <xf numFmtId="0" fontId="2" fillId="0" borderId="0" xfId="91" applyFont="1"/>
    <xf numFmtId="0" fontId="17" fillId="15" borderId="31" xfId="0" applyFont="1" applyFill="1" applyBorder="1" applyAlignment="1">
      <alignment vertical="center" wrapText="1"/>
    </xf>
    <xf numFmtId="0" fontId="17" fillId="15" borderId="17" xfId="0" applyFont="1" applyFill="1" applyBorder="1" applyAlignment="1">
      <alignment vertical="center" wrapText="1"/>
    </xf>
    <xf numFmtId="0" fontId="3" fillId="15" borderId="31" xfId="91" applyFont="1" applyFill="1" applyBorder="1"/>
    <xf numFmtId="0" fontId="12" fillId="12" borderId="34" xfId="0" applyFont="1" applyFill="1" applyBorder="1" applyAlignment="1">
      <alignment vertical="top" wrapText="1"/>
    </xf>
    <xf numFmtId="164" fontId="22" fillId="12" borderId="14" xfId="0" applyNumberFormat="1" applyFont="1" applyFill="1" applyBorder="1" applyAlignment="1">
      <alignment horizontal="center" vertical="top" wrapText="1"/>
    </xf>
    <xf numFmtId="0" fontId="12" fillId="12" borderId="14" xfId="0" applyFont="1" applyFill="1" applyBorder="1" applyAlignment="1">
      <alignment horizontal="left" vertical="top" wrapText="1"/>
    </xf>
    <xf numFmtId="0" fontId="12" fillId="12" borderId="15" xfId="0" applyFont="1" applyFill="1" applyBorder="1" applyAlignment="1">
      <alignment horizontal="left" vertical="top" wrapText="1"/>
    </xf>
    <xf numFmtId="0" fontId="12" fillId="12" borderId="16" xfId="0" applyFont="1" applyFill="1" applyBorder="1" applyAlignment="1">
      <alignment horizontal="left" vertical="top" wrapText="1"/>
    </xf>
    <xf numFmtId="0" fontId="12" fillId="0" borderId="40" xfId="0" applyFont="1" applyFill="1" applyBorder="1" applyAlignment="1">
      <alignment vertical="top" wrapText="1"/>
    </xf>
    <xf numFmtId="0" fontId="22" fillId="12" borderId="15" xfId="0" applyFont="1" applyFill="1" applyBorder="1" applyAlignment="1">
      <alignment horizontal="center" vertical="top" wrapText="1"/>
    </xf>
    <xf numFmtId="0" fontId="22" fillId="12" borderId="16" xfId="0" applyFont="1" applyFill="1" applyBorder="1" applyAlignment="1">
      <alignment horizontal="center" vertical="top" wrapText="1"/>
    </xf>
    <xf numFmtId="0" fontId="12" fillId="12" borderId="70" xfId="0" applyFont="1" applyFill="1" applyBorder="1" applyAlignment="1">
      <alignment horizontal="left" vertical="top" wrapText="1"/>
    </xf>
    <xf numFmtId="0" fontId="12" fillId="12" borderId="57" xfId="0" applyFont="1" applyFill="1" applyBorder="1" applyAlignment="1">
      <alignment horizontal="left" vertical="top" wrapText="1"/>
    </xf>
    <xf numFmtId="0" fontId="12" fillId="12" borderId="12" xfId="0" applyFont="1" applyFill="1" applyBorder="1" applyAlignment="1">
      <alignment horizontal="left" vertical="top" wrapText="1"/>
    </xf>
    <xf numFmtId="0" fontId="12" fillId="12" borderId="13" xfId="0" applyFont="1" applyFill="1" applyBorder="1" applyAlignment="1">
      <alignment horizontal="left" vertical="top" wrapText="1"/>
    </xf>
    <xf numFmtId="0" fontId="12" fillId="12" borderId="0" xfId="0" applyFont="1" applyFill="1" applyBorder="1" applyAlignment="1">
      <alignment horizontal="left" vertical="top" wrapText="1"/>
    </xf>
    <xf numFmtId="0" fontId="12" fillId="12" borderId="43" xfId="0" applyFont="1" applyFill="1" applyBorder="1" applyAlignment="1">
      <alignment vertical="top" wrapText="1"/>
    </xf>
    <xf numFmtId="0" fontId="12" fillId="12" borderId="19" xfId="0" applyFont="1" applyFill="1" applyBorder="1" applyAlignment="1">
      <alignment horizontal="left" vertical="top" wrapText="1"/>
    </xf>
    <xf numFmtId="0" fontId="12" fillId="12" borderId="57" xfId="0" applyFont="1" applyFill="1" applyBorder="1" applyAlignment="1">
      <alignment vertical="top" wrapText="1"/>
    </xf>
    <xf numFmtId="0" fontId="12" fillId="12" borderId="110" xfId="0" applyFont="1" applyFill="1" applyBorder="1" applyAlignment="1">
      <alignment horizontal="left" vertical="top" wrapText="1"/>
    </xf>
    <xf numFmtId="0" fontId="22" fillId="12" borderId="15" xfId="0" applyFont="1" applyFill="1" applyBorder="1" applyAlignment="1">
      <alignment horizontal="left" vertical="top" wrapText="1"/>
    </xf>
    <xf numFmtId="0" fontId="12" fillId="9" borderId="57" xfId="0" applyFont="1" applyFill="1" applyBorder="1" applyAlignment="1">
      <alignment vertical="top" wrapText="1"/>
    </xf>
    <xf numFmtId="0" fontId="12" fillId="12" borderId="110" xfId="0" applyFont="1" applyFill="1" applyBorder="1" applyAlignment="1">
      <alignment vertical="top" wrapText="1"/>
    </xf>
    <xf numFmtId="166" fontId="12" fillId="12" borderId="46" xfId="89" applyNumberFormat="1" applyFont="1" applyFill="1" applyBorder="1" applyAlignment="1">
      <alignment horizontal="center" vertical="center" wrapText="1"/>
    </xf>
    <xf numFmtId="166" fontId="12" fillId="12" borderId="88" xfId="89" applyNumberFormat="1" applyFont="1" applyFill="1" applyBorder="1" applyAlignment="1">
      <alignment horizontal="center" vertical="center" wrapText="1"/>
    </xf>
    <xf numFmtId="0" fontId="12" fillId="12" borderId="67" xfId="89" applyFont="1" applyFill="1" applyBorder="1" applyAlignment="1">
      <alignment vertical="top"/>
    </xf>
    <xf numFmtId="0" fontId="12" fillId="12" borderId="37" xfId="89" applyFont="1" applyFill="1" applyBorder="1" applyAlignment="1">
      <alignment vertical="top"/>
    </xf>
    <xf numFmtId="0" fontId="12" fillId="12" borderId="49" xfId="89" applyFont="1" applyFill="1" applyBorder="1" applyAlignment="1">
      <alignment horizontal="left" vertical="top" wrapText="1"/>
    </xf>
    <xf numFmtId="0" fontId="12" fillId="12" borderId="37" xfId="89" applyFont="1" applyFill="1" applyBorder="1" applyAlignment="1">
      <alignment vertical="top" wrapText="1"/>
    </xf>
    <xf numFmtId="0" fontId="12" fillId="12" borderId="23" xfId="89" applyFont="1" applyFill="1" applyBorder="1" applyAlignment="1">
      <alignment horizontal="left" vertical="top" wrapText="1"/>
    </xf>
    <xf numFmtId="0" fontId="12" fillId="12" borderId="0" xfId="89" applyFont="1" applyFill="1" applyBorder="1" applyAlignment="1">
      <alignment horizontal="left" vertical="top" wrapText="1"/>
    </xf>
    <xf numFmtId="0" fontId="12" fillId="12" borderId="20" xfId="89" applyFont="1" applyFill="1" applyBorder="1" applyAlignment="1">
      <alignment horizontal="left" vertical="top" wrapText="1"/>
    </xf>
    <xf numFmtId="0" fontId="12" fillId="12" borderId="46" xfId="89" applyFont="1" applyFill="1" applyBorder="1" applyAlignment="1">
      <alignment horizontal="left" vertical="top" wrapText="1"/>
    </xf>
    <xf numFmtId="0" fontId="12" fillId="12" borderId="88" xfId="89" applyFont="1" applyFill="1" applyBorder="1" applyAlignment="1">
      <alignment horizontal="left" vertical="top" wrapText="1"/>
    </xf>
    <xf numFmtId="164" fontId="22" fillId="12" borderId="51" xfId="89" applyNumberFormat="1" applyFont="1" applyFill="1" applyBorder="1" applyAlignment="1">
      <alignment horizontal="left"/>
    </xf>
    <xf numFmtId="164" fontId="22" fillId="12" borderId="110" xfId="89" applyNumberFormat="1" applyFont="1" applyFill="1" applyBorder="1" applyAlignment="1">
      <alignment horizontal="left"/>
    </xf>
    <xf numFmtId="164" fontId="22" fillId="12" borderId="65" xfId="89" applyNumberFormat="1" applyFont="1" applyFill="1" applyBorder="1" applyAlignment="1">
      <alignment horizontal="left"/>
    </xf>
    <xf numFmtId="166" fontId="12" fillId="12" borderId="33" xfId="0" applyNumberFormat="1" applyFont="1" applyFill="1" applyBorder="1" applyAlignment="1">
      <alignment horizontal="left" vertical="center" wrapText="1"/>
    </xf>
    <xf numFmtId="166" fontId="12" fillId="12" borderId="34" xfId="0" applyNumberFormat="1" applyFont="1" applyFill="1" applyBorder="1" applyAlignment="1">
      <alignment horizontal="left" vertical="center" wrapText="1"/>
    </xf>
    <xf numFmtId="166" fontId="12" fillId="12" borderId="43" xfId="0" applyNumberFormat="1" applyFont="1" applyFill="1" applyBorder="1" applyAlignment="1">
      <alignment horizontal="left" vertical="center" wrapText="1"/>
    </xf>
    <xf numFmtId="166" fontId="12" fillId="12" borderId="46" xfId="0" applyNumberFormat="1" applyFont="1" applyFill="1" applyBorder="1" applyAlignment="1">
      <alignment horizontal="left" vertical="center" wrapText="1"/>
    </xf>
    <xf numFmtId="166" fontId="12" fillId="12" borderId="39" xfId="0" applyNumberFormat="1" applyFont="1" applyFill="1" applyBorder="1" applyAlignment="1">
      <alignment horizontal="left" vertical="center" wrapText="1"/>
    </xf>
    <xf numFmtId="166" fontId="12" fillId="12" borderId="40" xfId="0" applyNumberFormat="1" applyFont="1" applyFill="1" applyBorder="1" applyAlignment="1">
      <alignment horizontal="left" vertical="center" wrapText="1"/>
    </xf>
    <xf numFmtId="0" fontId="12" fillId="9" borderId="29" xfId="0" applyFont="1" applyFill="1" applyBorder="1" applyAlignment="1">
      <alignment horizontal="left" vertical="center" wrapText="1"/>
    </xf>
    <xf numFmtId="0" fontId="12" fillId="12" borderId="18" xfId="0" applyFont="1" applyFill="1" applyBorder="1" applyAlignment="1">
      <alignment horizontal="left" vertical="center" wrapText="1"/>
    </xf>
    <xf numFmtId="0" fontId="12" fillId="9" borderId="0" xfId="0" applyFont="1" applyFill="1" applyBorder="1" applyAlignment="1">
      <alignment horizontal="left" vertical="center" wrapText="1"/>
    </xf>
    <xf numFmtId="0" fontId="12" fillId="0" borderId="12" xfId="0" applyFont="1" applyFill="1" applyBorder="1" applyAlignment="1">
      <alignment horizontal="left" vertical="top" wrapText="1"/>
    </xf>
    <xf numFmtId="167" fontId="12" fillId="0" borderId="30" xfId="0" applyNumberFormat="1" applyFont="1" applyFill="1" applyBorder="1" applyAlignment="1">
      <alignment horizontal="center" vertical="center" wrapText="1"/>
    </xf>
    <xf numFmtId="0" fontId="12" fillId="12" borderId="33" xfId="0" applyFont="1" applyFill="1" applyBorder="1" applyAlignment="1">
      <alignment horizontal="left" vertical="center" wrapText="1"/>
    </xf>
    <xf numFmtId="0" fontId="12" fillId="12" borderId="39" xfId="0" applyFont="1" applyFill="1" applyBorder="1" applyAlignment="1">
      <alignment horizontal="left" vertical="center" wrapText="1"/>
    </xf>
    <xf numFmtId="0" fontId="12" fillId="12" borderId="56" xfId="0" applyFont="1" applyFill="1" applyBorder="1" applyAlignment="1">
      <alignment horizontal="left" vertical="top" wrapText="1"/>
    </xf>
    <xf numFmtId="0" fontId="12" fillId="12" borderId="73" xfId="0" applyFont="1" applyFill="1" applyBorder="1" applyAlignment="1">
      <alignment horizontal="left" vertical="top" wrapText="1"/>
    </xf>
    <xf numFmtId="0" fontId="73" fillId="0" borderId="0" xfId="30" applyFont="1" applyAlignment="1">
      <alignment vertical="center"/>
    </xf>
    <xf numFmtId="0" fontId="16" fillId="0" borderId="0" xfId="30" applyFont="1"/>
    <xf numFmtId="0" fontId="16" fillId="0" borderId="116" xfId="30" applyFont="1" applyBorder="1" applyAlignment="1">
      <alignment vertical="center" wrapText="1"/>
    </xf>
    <xf numFmtId="0" fontId="16" fillId="0" borderId="115" xfId="30" applyFont="1" applyBorder="1" applyAlignment="1">
      <alignment vertical="center" wrapText="1"/>
    </xf>
    <xf numFmtId="0" fontId="73" fillId="0" borderId="115" xfId="30" applyFont="1" applyBorder="1" applyAlignment="1">
      <alignment vertical="center" wrapText="1"/>
    </xf>
    <xf numFmtId="0" fontId="73" fillId="0" borderId="116" xfId="30" applyFont="1" applyBorder="1" applyAlignment="1">
      <alignment vertical="center" wrapText="1"/>
    </xf>
    <xf numFmtId="0" fontId="16" fillId="0" borderId="119" xfId="30" applyFont="1" applyBorder="1" applyAlignment="1">
      <alignment vertical="center" wrapText="1"/>
    </xf>
    <xf numFmtId="0" fontId="73" fillId="0" borderId="119" xfId="30" applyFont="1" applyBorder="1" applyAlignment="1">
      <alignment vertical="center" wrapText="1"/>
    </xf>
    <xf numFmtId="0" fontId="16" fillId="0" borderId="0" xfId="30" applyFont="1" applyBorder="1" applyAlignment="1">
      <alignment vertical="center" wrapText="1"/>
    </xf>
    <xf numFmtId="0" fontId="16" fillId="0" borderId="86" xfId="30" applyFont="1" applyBorder="1"/>
    <xf numFmtId="0" fontId="16" fillId="0" borderId="52" xfId="30" applyFont="1" applyBorder="1"/>
    <xf numFmtId="0" fontId="16" fillId="0" borderId="113" xfId="30" applyFont="1" applyBorder="1"/>
    <xf numFmtId="0" fontId="16" fillId="0" borderId="54" xfId="30" applyFont="1" applyBorder="1"/>
    <xf numFmtId="0" fontId="16" fillId="0" borderId="0" xfId="30" applyFont="1" applyFill="1"/>
    <xf numFmtId="0" fontId="16" fillId="0" borderId="86" xfId="30" applyFont="1" applyFill="1" applyBorder="1"/>
    <xf numFmtId="0" fontId="16" fillId="0" borderId="52" xfId="30" applyFont="1" applyFill="1" applyBorder="1"/>
    <xf numFmtId="0" fontId="16" fillId="0" borderId="113" xfId="30" applyFont="1" applyFill="1" applyBorder="1"/>
    <xf numFmtId="0" fontId="16" fillId="0" borderId="54" xfId="30" applyFont="1" applyFill="1" applyBorder="1"/>
    <xf numFmtId="0" fontId="16" fillId="0" borderId="123" xfId="30" applyFont="1" applyBorder="1" applyAlignment="1">
      <alignment vertical="center" wrapText="1"/>
    </xf>
    <xf numFmtId="0" fontId="73" fillId="0" borderId="128" xfId="30" applyFont="1" applyBorder="1" applyAlignment="1">
      <alignment horizontal="center" vertical="center" wrapText="1"/>
    </xf>
    <xf numFmtId="0" fontId="73" fillId="0" borderId="128" xfId="30" applyFont="1" applyBorder="1" applyAlignment="1">
      <alignment vertical="center" wrapText="1"/>
    </xf>
    <xf numFmtId="0" fontId="16" fillId="0" borderId="27" xfId="30" applyFont="1" applyBorder="1" applyAlignment="1">
      <alignment horizontal="left" vertical="center" wrapText="1"/>
    </xf>
    <xf numFmtId="0" fontId="16" fillId="0" borderId="27" xfId="30" applyFont="1" applyBorder="1" applyAlignment="1">
      <alignment horizontal="center" vertical="center" wrapText="1"/>
    </xf>
    <xf numFmtId="0" fontId="16" fillId="0" borderId="27" xfId="30" applyFont="1" applyBorder="1" applyAlignment="1">
      <alignment vertical="center" wrapText="1"/>
    </xf>
    <xf numFmtId="0" fontId="16" fillId="0" borderId="54" xfId="30" applyFont="1" applyBorder="1" applyAlignment="1">
      <alignment horizontal="left" vertical="center" wrapText="1"/>
    </xf>
    <xf numFmtId="0" fontId="73" fillId="0" borderId="128" xfId="30" applyFont="1" applyFill="1" applyBorder="1" applyAlignment="1">
      <alignment horizontal="center" vertical="center" wrapText="1"/>
    </xf>
    <xf numFmtId="0" fontId="73" fillId="0" borderId="128" xfId="30" applyFont="1" applyFill="1" applyBorder="1" applyAlignment="1">
      <alignment vertical="center" wrapText="1"/>
    </xf>
    <xf numFmtId="0" fontId="16" fillId="0" borderId="27" xfId="30" applyFont="1" applyFill="1" applyBorder="1" applyAlignment="1">
      <alignment horizontal="center" vertical="center" wrapText="1"/>
    </xf>
    <xf numFmtId="0" fontId="16" fillId="0" borderId="27" xfId="30" applyFont="1" applyFill="1" applyBorder="1" applyAlignment="1">
      <alignment vertical="center" wrapText="1"/>
    </xf>
    <xf numFmtId="0" fontId="16" fillId="0" borderId="54" xfId="30" applyFont="1" applyFill="1" applyBorder="1" applyAlignment="1">
      <alignment vertical="center" wrapText="1"/>
    </xf>
    <xf numFmtId="167" fontId="48" fillId="13" borderId="28" xfId="32" applyNumberFormat="1" applyFont="1" applyFill="1" applyBorder="1" applyAlignment="1">
      <alignment horizontal="center" vertical="center"/>
    </xf>
    <xf numFmtId="0" fontId="48" fillId="13" borderId="31" xfId="32" applyNumberFormat="1" applyFont="1" applyFill="1" applyBorder="1" applyAlignment="1">
      <alignment horizontal="left" vertical="center"/>
    </xf>
    <xf numFmtId="0" fontId="17" fillId="13" borderId="31" xfId="30" applyFont="1" applyFill="1" applyBorder="1"/>
    <xf numFmtId="0" fontId="16" fillId="13" borderId="31" xfId="30" applyFont="1" applyFill="1" applyBorder="1"/>
    <xf numFmtId="0" fontId="16" fillId="13" borderId="17" xfId="30" applyFont="1" applyFill="1" applyBorder="1"/>
    <xf numFmtId="1" fontId="56" fillId="12" borderId="46" xfId="89" applyNumberFormat="1" applyFont="1" applyFill="1" applyBorder="1" applyAlignment="1">
      <alignment horizontal="right" vertical="center"/>
    </xf>
    <xf numFmtId="0" fontId="56" fillId="12" borderId="43" xfId="30" applyFont="1" applyFill="1" applyBorder="1" applyAlignment="1">
      <alignment vertical="top" wrapText="1"/>
    </xf>
    <xf numFmtId="0" fontId="56" fillId="12" borderId="46" xfId="30" applyFont="1" applyFill="1" applyBorder="1" applyAlignment="1">
      <alignment vertical="top" wrapText="1"/>
    </xf>
    <xf numFmtId="0" fontId="71" fillId="12" borderId="107" xfId="89" applyFont="1" applyFill="1" applyBorder="1" applyAlignment="1">
      <alignment horizontal="center" vertical="top" wrapText="1"/>
    </xf>
    <xf numFmtId="166" fontId="12" fillId="12" borderId="49" xfId="89" applyNumberFormat="1" applyFont="1" applyFill="1" applyBorder="1" applyAlignment="1">
      <alignment horizontal="right" vertical="top" wrapText="1"/>
    </xf>
    <xf numFmtId="166" fontId="12" fillId="12" borderId="50" xfId="89" applyNumberFormat="1" applyFont="1" applyFill="1" applyBorder="1" applyAlignment="1">
      <alignment horizontal="right" vertical="center" wrapText="1"/>
    </xf>
    <xf numFmtId="0" fontId="12" fillId="16" borderId="24" xfId="89" applyFont="1" applyFill="1" applyBorder="1" applyAlignment="1">
      <alignment horizontal="center" vertical="center"/>
    </xf>
    <xf numFmtId="164" fontId="22" fillId="16" borderId="27" xfId="89" applyNumberFormat="1" applyFont="1" applyFill="1" applyBorder="1" applyAlignment="1">
      <alignment horizontal="left"/>
    </xf>
    <xf numFmtId="167" fontId="48" fillId="11" borderId="28" xfId="94" applyNumberFormat="1" applyFont="1" applyFill="1" applyBorder="1" applyAlignment="1">
      <alignment horizontal="center" vertical="center"/>
    </xf>
    <xf numFmtId="0" fontId="1" fillId="0" borderId="0" xfId="94"/>
    <xf numFmtId="0" fontId="42" fillId="12" borderId="57" xfId="94" applyFont="1" applyFill="1" applyBorder="1" applyAlignment="1">
      <alignment vertical="top"/>
    </xf>
    <xf numFmtId="166" fontId="42" fillId="12" borderId="57" xfId="94" applyNumberFormat="1" applyFont="1" applyFill="1" applyBorder="1" applyAlignment="1">
      <alignment horizontal="right" vertical="top"/>
    </xf>
    <xf numFmtId="0" fontId="42" fillId="12" borderId="57" xfId="94" applyFont="1" applyFill="1" applyBorder="1" applyAlignment="1"/>
    <xf numFmtId="0" fontId="42" fillId="12" borderId="58" xfId="94" applyFont="1" applyFill="1" applyBorder="1" applyAlignment="1"/>
    <xf numFmtId="0" fontId="1" fillId="12" borderId="57" xfId="94" applyFill="1" applyBorder="1"/>
    <xf numFmtId="0" fontId="1" fillId="12" borderId="58" xfId="94" applyFill="1" applyBorder="1"/>
    <xf numFmtId="0" fontId="1" fillId="0" borderId="0" xfId="94" applyAlignment="1">
      <alignment horizontal="left"/>
    </xf>
    <xf numFmtId="166" fontId="1" fillId="0" borderId="0" xfId="94" applyNumberFormat="1" applyAlignment="1">
      <alignment horizontal="right"/>
    </xf>
    <xf numFmtId="0" fontId="1" fillId="0" borderId="20" xfId="94" applyBorder="1"/>
    <xf numFmtId="0" fontId="69" fillId="0" borderId="108" xfId="91" applyFont="1" applyBorder="1" applyAlignment="1">
      <alignment wrapText="1"/>
    </xf>
    <xf numFmtId="0" fontId="69" fillId="0" borderId="27" xfId="91" applyFont="1" applyBorder="1" applyAlignment="1">
      <alignment wrapText="1"/>
    </xf>
    <xf numFmtId="0" fontId="69" fillId="0" borderId="105" xfId="91" applyFont="1" applyBorder="1" applyAlignment="1">
      <alignment wrapText="1"/>
    </xf>
    <xf numFmtId="0" fontId="69" fillId="0" borderId="65" xfId="91" applyFont="1" applyBorder="1"/>
    <xf numFmtId="0" fontId="69" fillId="0" borderId="27" xfId="91" applyFont="1" applyBorder="1"/>
    <xf numFmtId="0" fontId="69" fillId="0" borderId="53" xfId="91" applyFont="1" applyBorder="1"/>
    <xf numFmtId="0" fontId="69" fillId="0" borderId="65" xfId="91" applyFont="1" applyBorder="1" applyAlignment="1">
      <alignment wrapText="1"/>
    </xf>
    <xf numFmtId="0" fontId="69" fillId="0" borderId="108" xfId="91" applyFont="1" applyBorder="1"/>
    <xf numFmtId="0" fontId="69" fillId="0" borderId="20" xfId="91" applyFont="1" applyBorder="1"/>
    <xf numFmtId="0" fontId="69" fillId="0" borderId="49" xfId="91" applyFont="1" applyBorder="1"/>
    <xf numFmtId="0" fontId="69" fillId="0" borderId="0" xfId="91" applyFont="1" applyBorder="1"/>
    <xf numFmtId="0" fontId="69" fillId="0" borderId="51" xfId="91" applyFont="1" applyBorder="1"/>
    <xf numFmtId="0" fontId="69" fillId="0" borderId="65" xfId="91" applyFont="1" applyFill="1" applyBorder="1"/>
    <xf numFmtId="0" fontId="11" fillId="0" borderId="27" xfId="91" applyFont="1" applyFill="1" applyBorder="1"/>
    <xf numFmtId="0" fontId="11" fillId="0" borderId="54" xfId="91" applyFont="1" applyFill="1" applyBorder="1"/>
    <xf numFmtId="0" fontId="11" fillId="12" borderId="0" xfId="89" applyFont="1" applyFill="1" applyBorder="1"/>
    <xf numFmtId="0" fontId="69" fillId="0" borderId="19" xfId="91" applyFont="1" applyBorder="1"/>
    <xf numFmtId="0" fontId="69" fillId="0" borderId="112" xfId="91" applyFont="1" applyBorder="1"/>
    <xf numFmtId="0" fontId="69" fillId="0" borderId="52" xfId="91" applyFont="1" applyBorder="1"/>
    <xf numFmtId="164" fontId="80" fillId="12" borderId="65" xfId="89" applyNumberFormat="1" applyFont="1" applyFill="1" applyBorder="1" applyAlignment="1">
      <alignment horizontal="left"/>
    </xf>
    <xf numFmtId="164" fontId="80" fillId="12" borderId="27" xfId="89" applyNumberFormat="1" applyFont="1" applyFill="1" applyBorder="1" applyAlignment="1">
      <alignment horizontal="center"/>
    </xf>
    <xf numFmtId="164" fontId="80" fillId="12" borderId="65" xfId="89" applyNumberFormat="1" applyFont="1" applyFill="1" applyBorder="1" applyAlignment="1">
      <alignment horizontal="center"/>
    </xf>
    <xf numFmtId="164" fontId="80" fillId="12" borderId="51" xfId="89" applyNumberFormat="1" applyFont="1" applyFill="1" applyBorder="1" applyAlignment="1">
      <alignment horizontal="center"/>
    </xf>
    <xf numFmtId="164" fontId="80" fillId="12" borderId="53" xfId="89" applyNumberFormat="1" applyFont="1" applyFill="1" applyBorder="1" applyAlignment="1">
      <alignment horizontal="center"/>
    </xf>
    <xf numFmtId="0" fontId="69" fillId="0" borderId="59" xfId="91" applyFont="1" applyBorder="1" applyAlignment="1">
      <alignment horizontal="center" vertical="center" textRotation="90" wrapText="1"/>
    </xf>
    <xf numFmtId="0" fontId="69" fillId="0" borderId="59" xfId="91" applyFont="1" applyBorder="1" applyAlignment="1">
      <alignment wrapText="1"/>
    </xf>
    <xf numFmtId="166" fontId="10" fillId="0" borderId="52" xfId="13" applyNumberFormat="1" applyFont="1" applyBorder="1" applyAlignment="1">
      <alignment horizontal="center" vertical="center"/>
    </xf>
    <xf numFmtId="166" fontId="81" fillId="10" borderId="52" xfId="13" applyNumberFormat="1" applyFont="1" applyFill="1" applyBorder="1" applyAlignment="1">
      <alignment horizontal="center" vertical="center"/>
    </xf>
    <xf numFmtId="166" fontId="10" fillId="0" borderId="54" xfId="13" applyNumberFormat="1" applyFont="1" applyBorder="1" applyAlignment="1">
      <alignment horizontal="center" vertical="center"/>
    </xf>
    <xf numFmtId="0" fontId="69" fillId="0" borderId="70" xfId="91" applyFont="1" applyBorder="1"/>
    <xf numFmtId="0" fontId="69" fillId="0" borderId="54" xfId="91" applyFont="1" applyBorder="1"/>
    <xf numFmtId="0" fontId="69" fillId="0" borderId="98" xfId="91" applyFont="1" applyBorder="1"/>
    <xf numFmtId="0" fontId="69" fillId="0" borderId="97" xfId="91" applyFont="1" applyBorder="1"/>
    <xf numFmtId="0" fontId="69" fillId="16" borderId="27" xfId="91" applyFont="1" applyFill="1" applyBorder="1" applyAlignment="1">
      <alignment wrapText="1"/>
    </xf>
    <xf numFmtId="0" fontId="69" fillId="16" borderId="53" xfId="91" applyFont="1" applyFill="1" applyBorder="1" applyAlignment="1">
      <alignment wrapText="1"/>
    </xf>
    <xf numFmtId="0" fontId="17" fillId="0" borderId="0" xfId="0" applyFont="1" applyFill="1" applyBorder="1" applyAlignment="1">
      <alignment vertical="center" wrapText="1"/>
    </xf>
    <xf numFmtId="0" fontId="3" fillId="0" borderId="0" xfId="91" applyFont="1" applyFill="1" applyBorder="1"/>
    <xf numFmtId="0" fontId="17" fillId="0" borderId="19" xfId="0" applyFont="1" applyFill="1" applyBorder="1" applyAlignment="1">
      <alignment vertical="center" wrapText="1"/>
    </xf>
    <xf numFmtId="0" fontId="3" fillId="0" borderId="0" xfId="91" applyFont="1" applyFill="1"/>
    <xf numFmtId="0" fontId="69" fillId="0" borderId="59" xfId="91" applyFont="1" applyBorder="1"/>
    <xf numFmtId="167" fontId="17" fillId="0" borderId="68" xfId="0" applyNumberFormat="1" applyFont="1" applyFill="1" applyBorder="1" applyAlignment="1">
      <alignment horizontal="center" vertical="center" wrapText="1"/>
    </xf>
    <xf numFmtId="0" fontId="11" fillId="16" borderId="0" xfId="89" applyFont="1" applyFill="1" applyBorder="1"/>
    <xf numFmtId="0" fontId="42" fillId="12" borderId="30" xfId="94" applyFont="1" applyFill="1" applyBorder="1" applyAlignment="1">
      <alignment vertical="top"/>
    </xf>
    <xf numFmtId="166" fontId="42" fillId="12" borderId="30" xfId="94" applyNumberFormat="1" applyFont="1" applyFill="1" applyBorder="1" applyAlignment="1">
      <alignment horizontal="right" vertical="top"/>
    </xf>
    <xf numFmtId="0" fontId="41" fillId="12" borderId="30" xfId="94" applyFont="1" applyFill="1" applyBorder="1" applyAlignment="1"/>
    <xf numFmtId="0" fontId="41" fillId="12" borderId="10" xfId="94" applyFont="1" applyFill="1" applyBorder="1" applyAlignment="1"/>
    <xf numFmtId="0" fontId="1" fillId="12" borderId="30" xfId="94" applyFill="1" applyBorder="1"/>
    <xf numFmtId="0" fontId="1" fillId="12" borderId="10" xfId="94" applyFill="1" applyBorder="1"/>
    <xf numFmtId="0" fontId="12" fillId="9" borderId="110" xfId="0" applyFont="1" applyFill="1" applyBorder="1" applyAlignment="1">
      <alignment horizontal="left" vertical="center" wrapText="1"/>
    </xf>
    <xf numFmtId="0" fontId="12" fillId="0" borderId="109" xfId="0" applyFont="1" applyFill="1" applyBorder="1"/>
    <xf numFmtId="0" fontId="12" fillId="9" borderId="109" xfId="0" applyFont="1" applyFill="1" applyBorder="1"/>
    <xf numFmtId="0" fontId="12" fillId="0" borderId="13" xfId="0" applyFont="1" applyFill="1" applyBorder="1" applyAlignment="1">
      <alignment horizontal="center"/>
    </xf>
    <xf numFmtId="0" fontId="12" fillId="12" borderId="107" xfId="0" applyFont="1" applyFill="1" applyBorder="1" applyAlignment="1">
      <alignment horizontal="left" vertical="center" wrapText="1"/>
    </xf>
    <xf numFmtId="166" fontId="12" fillId="9" borderId="107" xfId="0" applyNumberFormat="1" applyFont="1" applyFill="1" applyBorder="1"/>
    <xf numFmtId="0" fontId="12" fillId="9" borderId="80" xfId="0" applyFont="1" applyFill="1" applyBorder="1" applyAlignment="1">
      <alignment horizontal="center"/>
    </xf>
    <xf numFmtId="0" fontId="12" fillId="9" borderId="16" xfId="0" applyFont="1" applyFill="1" applyBorder="1" applyAlignment="1">
      <alignment horizontal="center"/>
    </xf>
    <xf numFmtId="0" fontId="12" fillId="9" borderId="107" xfId="0" applyFont="1" applyFill="1" applyBorder="1" applyAlignment="1">
      <alignment horizontal="left" vertical="center" wrapText="1"/>
    </xf>
    <xf numFmtId="0" fontId="12" fillId="0" borderId="84" xfId="0" applyFont="1" applyFill="1" applyBorder="1" applyAlignment="1">
      <alignment horizontal="center" vertical="center" wrapText="1"/>
    </xf>
    <xf numFmtId="0" fontId="12" fillId="0" borderId="80" xfId="0" applyFont="1" applyFill="1" applyBorder="1" applyAlignment="1">
      <alignment horizontal="center" vertical="center" wrapText="1"/>
    </xf>
    <xf numFmtId="0" fontId="12" fillId="0" borderId="83" xfId="0" applyFont="1" applyFill="1" applyBorder="1" applyAlignment="1">
      <alignment horizontal="center" vertical="center" wrapText="1"/>
    </xf>
    <xf numFmtId="0" fontId="12" fillId="0" borderId="83" xfId="0" applyFont="1" applyFill="1" applyBorder="1" applyAlignment="1">
      <alignment horizontal="center"/>
    </xf>
    <xf numFmtId="0" fontId="12" fillId="12" borderId="30" xfId="0" applyFont="1" applyFill="1" applyBorder="1"/>
    <xf numFmtId="0" fontId="22" fillId="12" borderId="30" xfId="0" applyFont="1" applyFill="1" applyBorder="1" applyAlignment="1">
      <alignment wrapText="1"/>
    </xf>
    <xf numFmtId="0" fontId="12" fillId="12" borderId="10" xfId="0" applyFont="1" applyFill="1" applyBorder="1"/>
    <xf numFmtId="0" fontId="12" fillId="0" borderId="30" xfId="0" applyFont="1" applyFill="1" applyBorder="1" applyAlignment="1">
      <alignment horizontal="center" vertical="center" wrapText="1"/>
    </xf>
    <xf numFmtId="167" fontId="17" fillId="13" borderId="11" xfId="89" applyNumberFormat="1" applyFont="1" applyFill="1" applyBorder="1" applyAlignment="1">
      <alignment horizontal="center" vertical="center"/>
    </xf>
    <xf numFmtId="0" fontId="17" fillId="13" borderId="31" xfId="89" applyFont="1" applyFill="1" applyBorder="1" applyAlignment="1">
      <alignment vertical="center"/>
    </xf>
    <xf numFmtId="0" fontId="12" fillId="13" borderId="31" xfId="89" applyFont="1" applyFill="1" applyBorder="1" applyAlignment="1">
      <alignment vertical="center"/>
    </xf>
    <xf numFmtId="0" fontId="11" fillId="13" borderId="31" xfId="30" applyFont="1" applyFill="1" applyBorder="1" applyAlignment="1">
      <alignment vertical="center"/>
    </xf>
    <xf numFmtId="0" fontId="11" fillId="13" borderId="17" xfId="30" applyFont="1" applyFill="1" applyBorder="1" applyAlignment="1">
      <alignment vertical="center"/>
    </xf>
    <xf numFmtId="167" fontId="17" fillId="12" borderId="13" xfId="89" applyNumberFormat="1" applyFont="1" applyFill="1" applyBorder="1" applyAlignment="1">
      <alignment horizontal="center"/>
    </xf>
    <xf numFmtId="0" fontId="11" fillId="12" borderId="0" xfId="30" applyFont="1" applyFill="1" applyBorder="1"/>
    <xf numFmtId="0" fontId="11" fillId="12" borderId="19" xfId="30" applyFont="1" applyFill="1" applyBorder="1"/>
    <xf numFmtId="167" fontId="22" fillId="12" borderId="13" xfId="89" applyNumberFormat="1" applyFont="1" applyFill="1" applyBorder="1" applyAlignment="1">
      <alignment horizontal="center"/>
    </xf>
    <xf numFmtId="0" fontId="12" fillId="12" borderId="0" xfId="30" applyFont="1" applyFill="1" applyBorder="1"/>
    <xf numFmtId="0" fontId="12" fillId="12" borderId="19" xfId="30" applyFont="1" applyFill="1" applyBorder="1"/>
    <xf numFmtId="165" fontId="22" fillId="12" borderId="52" xfId="89" applyNumberFormat="1" applyFont="1" applyFill="1" applyBorder="1" applyAlignment="1">
      <alignment horizontal="left"/>
    </xf>
    <xf numFmtId="0" fontId="12" fillId="12" borderId="19" xfId="89" applyFont="1" applyFill="1" applyBorder="1" applyAlignment="1">
      <alignment horizontal="left" vertical="top" wrapText="1"/>
    </xf>
    <xf numFmtId="0" fontId="22" fillId="12" borderId="75" xfId="89" applyFont="1" applyFill="1" applyBorder="1" applyAlignment="1">
      <alignment horizontal="center" vertical="top" wrapText="1"/>
    </xf>
    <xf numFmtId="164" fontId="22" fillId="12" borderId="47" xfId="89" applyNumberFormat="1" applyFont="1" applyFill="1" applyBorder="1" applyAlignment="1">
      <alignment horizontal="right" vertical="center"/>
    </xf>
    <xf numFmtId="1" fontId="12" fillId="12" borderId="75" xfId="89" applyNumberFormat="1" applyFont="1" applyFill="1" applyBorder="1" applyAlignment="1">
      <alignment horizontal="right" vertical="center"/>
    </xf>
    <xf numFmtId="166" fontId="22" fillId="0" borderId="52" xfId="13" applyNumberFormat="1" applyFont="1" applyBorder="1" applyAlignment="1">
      <alignment horizontal="center" vertical="center"/>
    </xf>
    <xf numFmtId="0" fontId="12" fillId="12" borderId="64" xfId="89" applyFont="1" applyFill="1" applyBorder="1"/>
    <xf numFmtId="166" fontId="58" fillId="10" borderId="52" xfId="13" applyNumberFormat="1" applyFont="1" applyFill="1" applyBorder="1" applyAlignment="1">
      <alignment horizontal="center" vertical="center"/>
    </xf>
    <xf numFmtId="0" fontId="12" fillId="12" borderId="64" xfId="30" applyFont="1" applyFill="1" applyBorder="1"/>
    <xf numFmtId="166" fontId="22" fillId="0" borderId="113" xfId="13" applyNumberFormat="1" applyFont="1" applyBorder="1" applyAlignment="1">
      <alignment horizontal="center" vertical="center"/>
    </xf>
    <xf numFmtId="0" fontId="12" fillId="12" borderId="54" xfId="89" applyFont="1" applyFill="1" applyBorder="1"/>
    <xf numFmtId="0" fontId="12" fillId="12" borderId="98" xfId="89" applyFont="1" applyFill="1" applyBorder="1"/>
    <xf numFmtId="0" fontId="12" fillId="12" borderId="97" xfId="89" applyFont="1" applyFill="1" applyBorder="1"/>
    <xf numFmtId="0" fontId="12" fillId="12" borderId="70" xfId="89" applyFont="1" applyFill="1" applyBorder="1"/>
    <xf numFmtId="0" fontId="12" fillId="12" borderId="54" xfId="30" applyFont="1" applyFill="1" applyBorder="1" applyAlignment="1">
      <alignment vertical="top" wrapText="1"/>
    </xf>
    <xf numFmtId="0" fontId="12" fillId="12" borderId="98" xfId="30" applyFont="1" applyFill="1" applyBorder="1"/>
    <xf numFmtId="0" fontId="12" fillId="12" borderId="97" xfId="30" applyFont="1" applyFill="1" applyBorder="1"/>
    <xf numFmtId="0" fontId="12" fillId="12" borderId="70" xfId="30" applyFont="1" applyFill="1" applyBorder="1"/>
    <xf numFmtId="0" fontId="12" fillId="12" borderId="71" xfId="30" applyFont="1" applyFill="1" applyBorder="1"/>
    <xf numFmtId="165" fontId="22" fillId="12" borderId="105" xfId="89" applyNumberFormat="1" applyFont="1" applyFill="1" applyBorder="1" applyAlignment="1">
      <alignment horizontal="left"/>
    </xf>
    <xf numFmtId="0" fontId="12" fillId="0" borderId="65" xfId="89" applyFont="1" applyFill="1" applyBorder="1"/>
    <xf numFmtId="0" fontId="12" fillId="13" borderId="17" xfId="89" applyFont="1" applyFill="1" applyBorder="1" applyAlignment="1">
      <alignment vertical="center"/>
    </xf>
    <xf numFmtId="0" fontId="12" fillId="12" borderId="13" xfId="89" applyFont="1" applyFill="1" applyBorder="1"/>
    <xf numFmtId="0" fontId="12" fillId="12" borderId="19" xfId="89" applyFont="1" applyFill="1" applyBorder="1"/>
    <xf numFmtId="164" fontId="71" fillId="12" borderId="64" xfId="89" applyNumberFormat="1" applyFont="1" applyFill="1" applyBorder="1" applyAlignment="1"/>
    <xf numFmtId="0" fontId="12" fillId="12" borderId="13" xfId="89" applyFont="1" applyFill="1" applyBorder="1" applyAlignment="1">
      <alignment horizontal="left" vertical="top" wrapText="1"/>
    </xf>
    <xf numFmtId="0" fontId="12" fillId="12" borderId="45" xfId="89" applyFont="1" applyFill="1" applyBorder="1" applyAlignment="1">
      <alignment horizontal="left" vertical="top" wrapText="1"/>
    </xf>
    <xf numFmtId="0" fontId="12" fillId="12" borderId="36" xfId="89" applyFont="1" applyFill="1" applyBorder="1" applyAlignment="1">
      <alignment horizontal="left" vertical="top" wrapText="1"/>
    </xf>
    <xf numFmtId="0" fontId="12" fillId="12" borderId="42" xfId="89" applyFont="1" applyFill="1" applyBorder="1" applyAlignment="1">
      <alignment horizontal="left" vertical="top" wrapText="1"/>
    </xf>
    <xf numFmtId="0" fontId="12" fillId="12" borderId="36" xfId="89" applyFont="1" applyFill="1" applyBorder="1" applyAlignment="1">
      <alignment horizontal="left" vertical="center"/>
    </xf>
    <xf numFmtId="0" fontId="71" fillId="12" borderId="19" xfId="89" applyFont="1" applyFill="1" applyBorder="1" applyAlignment="1">
      <alignment horizontal="center" vertical="top" wrapText="1"/>
    </xf>
    <xf numFmtId="0" fontId="22" fillId="12" borderId="13" xfId="89" applyFont="1" applyFill="1" applyBorder="1" applyAlignment="1">
      <alignment horizontal="center" vertical="top" wrapText="1"/>
    </xf>
    <xf numFmtId="1" fontId="56" fillId="12" borderId="47" xfId="89" applyNumberFormat="1" applyFont="1" applyFill="1" applyBorder="1" applyAlignment="1">
      <alignment horizontal="right" vertical="center"/>
    </xf>
    <xf numFmtId="0" fontId="12" fillId="12" borderId="78" xfId="89" applyFont="1" applyFill="1" applyBorder="1" applyAlignment="1">
      <alignment horizontal="left" vertical="center"/>
    </xf>
    <xf numFmtId="1" fontId="56" fillId="12" borderId="75" xfId="89" applyNumberFormat="1" applyFont="1" applyFill="1" applyBorder="1" applyAlignment="1">
      <alignment horizontal="right" vertical="center"/>
    </xf>
    <xf numFmtId="0" fontId="12" fillId="12" borderId="62" xfId="89" applyFont="1" applyFill="1" applyBorder="1"/>
    <xf numFmtId="0" fontId="12" fillId="0" borderId="53" xfId="89" applyFont="1" applyFill="1" applyBorder="1"/>
    <xf numFmtId="0" fontId="12" fillId="12" borderId="73" xfId="89" applyFont="1" applyFill="1" applyBorder="1"/>
    <xf numFmtId="0" fontId="12" fillId="12" borderId="54" xfId="30" applyFont="1" applyFill="1" applyBorder="1"/>
    <xf numFmtId="0" fontId="12" fillId="0" borderId="54" xfId="89" applyFont="1" applyFill="1" applyBorder="1"/>
    <xf numFmtId="0" fontId="12" fillId="0" borderId="55" xfId="89" applyFont="1" applyFill="1" applyBorder="1"/>
    <xf numFmtId="0" fontId="12" fillId="12" borderId="30" xfId="0" applyFont="1" applyFill="1" applyBorder="1" applyAlignment="1">
      <alignment vertical="center"/>
    </xf>
    <xf numFmtId="0" fontId="12" fillId="12" borderId="73" xfId="0" applyFont="1" applyFill="1" applyBorder="1" applyAlignment="1">
      <alignment vertical="top"/>
    </xf>
    <xf numFmtId="0" fontId="12" fillId="12" borderId="70" xfId="0" applyFont="1" applyFill="1" applyBorder="1" applyAlignment="1">
      <alignment vertical="top"/>
    </xf>
    <xf numFmtId="0" fontId="10" fillId="9" borderId="16" xfId="0" applyFont="1" applyFill="1" applyBorder="1" applyAlignment="1">
      <alignment horizontal="center" vertical="top"/>
    </xf>
    <xf numFmtId="0" fontId="12" fillId="0" borderId="41" xfId="0" applyFont="1" applyFill="1" applyBorder="1" applyAlignment="1">
      <alignment vertical="top"/>
    </xf>
    <xf numFmtId="166" fontId="12" fillId="12" borderId="110" xfId="0" applyNumberFormat="1" applyFont="1" applyFill="1" applyBorder="1" applyAlignment="1">
      <alignment vertical="top" wrapText="1"/>
    </xf>
    <xf numFmtId="0" fontId="22" fillId="12" borderId="110" xfId="0" applyFont="1" applyFill="1" applyBorder="1" applyAlignment="1">
      <alignment vertical="top"/>
    </xf>
    <xf numFmtId="166" fontId="12" fillId="12" borderId="70" xfId="0" applyNumberFormat="1" applyFont="1" applyFill="1" applyBorder="1" applyAlignment="1">
      <alignment vertical="top" wrapText="1"/>
    </xf>
    <xf numFmtId="0" fontId="12" fillId="12" borderId="70" xfId="0" applyFont="1" applyFill="1" applyBorder="1" applyAlignment="1">
      <alignment vertical="top" wrapText="1"/>
    </xf>
    <xf numFmtId="0" fontId="22" fillId="12" borderId="70" xfId="0" applyFont="1" applyFill="1" applyBorder="1" applyAlignment="1">
      <alignment vertical="top"/>
    </xf>
    <xf numFmtId="1" fontId="56" fillId="9" borderId="34" xfId="11" applyNumberFormat="1" applyFont="1" applyFill="1" applyBorder="1" applyAlignment="1">
      <alignment vertical="top" wrapText="1"/>
    </xf>
    <xf numFmtId="0" fontId="56" fillId="9" borderId="34" xfId="11" applyFont="1" applyFill="1" applyBorder="1" applyAlignment="1">
      <alignment vertical="top" wrapText="1"/>
    </xf>
    <xf numFmtId="0" fontId="71" fillId="9" borderId="35" xfId="11" applyFont="1" applyFill="1" applyBorder="1" applyAlignment="1">
      <alignment vertical="top"/>
    </xf>
    <xf numFmtId="0" fontId="56" fillId="9" borderId="12" xfId="11" applyFont="1" applyFill="1" applyBorder="1" applyAlignment="1"/>
    <xf numFmtId="0" fontId="56" fillId="9" borderId="18" xfId="11" applyFont="1" applyFill="1" applyBorder="1" applyAlignment="1"/>
    <xf numFmtId="1" fontId="56" fillId="9" borderId="40" xfId="11" applyNumberFormat="1" applyFont="1" applyFill="1" applyBorder="1" applyAlignment="1">
      <alignment vertical="top" wrapText="1"/>
    </xf>
    <xf numFmtId="166" fontId="56" fillId="9" borderId="30" xfId="11" applyNumberFormat="1" applyFont="1" applyFill="1" applyBorder="1" applyAlignment="1">
      <alignment horizontal="center" vertical="top"/>
    </xf>
    <xf numFmtId="164" fontId="71" fillId="9" borderId="41" xfId="11" applyNumberFormat="1" applyFont="1" applyFill="1" applyBorder="1" applyAlignment="1">
      <alignment vertical="top"/>
    </xf>
    <xf numFmtId="0" fontId="56" fillId="9" borderId="32" xfId="11" applyFont="1" applyFill="1" applyBorder="1" applyAlignment="1"/>
    <xf numFmtId="0" fontId="56" fillId="9" borderId="10" xfId="11" applyFont="1" applyFill="1" applyBorder="1" applyAlignment="1"/>
    <xf numFmtId="166" fontId="56" fillId="0" borderId="30" xfId="11" applyNumberFormat="1" applyFont="1" applyFill="1" applyBorder="1" applyAlignment="1">
      <alignment horizontal="center" vertical="top"/>
    </xf>
    <xf numFmtId="164" fontId="71" fillId="0" borderId="41" xfId="11" applyNumberFormat="1" applyFont="1" applyFill="1" applyBorder="1" applyAlignment="1">
      <alignment horizontal="center" vertical="top"/>
    </xf>
    <xf numFmtId="164" fontId="71" fillId="12" borderId="14" xfId="11" applyNumberFormat="1" applyFont="1" applyFill="1" applyBorder="1" applyAlignment="1">
      <alignment horizontal="center" vertical="top"/>
    </xf>
    <xf numFmtId="0" fontId="56" fillId="0" borderId="33" xfId="11" applyFont="1" applyBorder="1" applyAlignment="1">
      <alignment vertical="center"/>
    </xf>
    <xf numFmtId="0" fontId="56" fillId="12" borderId="34" xfId="11" applyFont="1" applyFill="1" applyBorder="1" applyAlignment="1">
      <alignment horizontal="left" vertical="center"/>
    </xf>
    <xf numFmtId="166" fontId="56" fillId="12" borderId="34" xfId="11" applyNumberFormat="1" applyFont="1" applyFill="1" applyBorder="1" applyAlignment="1">
      <alignment horizontal="right"/>
    </xf>
    <xf numFmtId="0" fontId="56" fillId="12" borderId="34" xfId="11" applyFont="1" applyFill="1" applyBorder="1" applyAlignment="1"/>
    <xf numFmtId="0" fontId="71" fillId="12" borderId="35" xfId="11" applyFont="1" applyFill="1" applyBorder="1" applyAlignment="1"/>
    <xf numFmtId="0" fontId="56" fillId="9" borderId="56" xfId="11" applyFont="1" applyFill="1" applyBorder="1"/>
    <xf numFmtId="0" fontId="56" fillId="9" borderId="58" xfId="11" applyFont="1" applyFill="1" applyBorder="1"/>
    <xf numFmtId="164" fontId="71" fillId="12" borderId="15" xfId="11" applyNumberFormat="1" applyFont="1" applyFill="1" applyBorder="1" applyAlignment="1">
      <alignment horizontal="center" vertical="top"/>
    </xf>
    <xf numFmtId="0" fontId="56" fillId="0" borderId="36" xfId="11" applyFont="1" applyBorder="1" applyAlignment="1">
      <alignment vertical="center" wrapText="1"/>
    </xf>
    <xf numFmtId="0" fontId="56" fillId="12" borderId="37" xfId="11" applyFont="1" applyFill="1" applyBorder="1" applyAlignment="1">
      <alignment horizontal="left" vertical="center"/>
    </xf>
    <xf numFmtId="166" fontId="56" fillId="12" borderId="37" xfId="11" applyNumberFormat="1" applyFont="1" applyFill="1" applyBorder="1" applyAlignment="1">
      <alignment horizontal="right"/>
    </xf>
    <xf numFmtId="0" fontId="56" fillId="12" borderId="37" xfId="11" applyFont="1" applyFill="1" applyBorder="1" applyAlignment="1"/>
    <xf numFmtId="0" fontId="71" fillId="12" borderId="38" xfId="11" applyFont="1" applyFill="1" applyBorder="1" applyAlignment="1"/>
    <xf numFmtId="0" fontId="56" fillId="9" borderId="62" xfId="11" applyFont="1" applyFill="1" applyBorder="1"/>
    <xf numFmtId="0" fontId="56" fillId="9" borderId="64" xfId="11" applyFont="1" applyFill="1" applyBorder="1"/>
    <xf numFmtId="0" fontId="56" fillId="0" borderId="36" xfId="11" applyFont="1" applyBorder="1" applyAlignment="1">
      <alignment vertical="center"/>
    </xf>
    <xf numFmtId="0" fontId="56" fillId="12" borderId="15" xfId="11" applyFont="1" applyFill="1" applyBorder="1" applyAlignment="1">
      <alignment horizontal="center" vertical="top" wrapText="1"/>
    </xf>
    <xf numFmtId="164" fontId="71" fillId="12" borderId="16" xfId="11" applyNumberFormat="1" applyFont="1" applyFill="1" applyBorder="1" applyAlignment="1">
      <alignment horizontal="center" vertical="top"/>
    </xf>
    <xf numFmtId="0" fontId="56" fillId="12" borderId="16" xfId="11" applyFont="1" applyFill="1" applyBorder="1" applyAlignment="1">
      <alignment vertical="top"/>
    </xf>
    <xf numFmtId="0" fontId="56" fillId="0" borderId="32" xfId="11" applyFont="1" applyBorder="1" applyAlignment="1">
      <alignment vertical="center" wrapText="1"/>
    </xf>
    <xf numFmtId="0" fontId="56" fillId="12" borderId="30" xfId="11" applyFont="1" applyFill="1" applyBorder="1" applyAlignment="1">
      <alignment horizontal="left" vertical="center"/>
    </xf>
    <xf numFmtId="166" fontId="56" fillId="12" borderId="30" xfId="11" applyNumberFormat="1" applyFont="1" applyFill="1" applyBorder="1" applyAlignment="1">
      <alignment horizontal="right"/>
    </xf>
    <xf numFmtId="0" fontId="56" fillId="12" borderId="30" xfId="11" applyFont="1" applyFill="1" applyBorder="1" applyAlignment="1"/>
    <xf numFmtId="0" fontId="71" fillId="12" borderId="10" xfId="11" applyFont="1" applyFill="1" applyBorder="1" applyAlignment="1"/>
    <xf numFmtId="0" fontId="56" fillId="9" borderId="32" xfId="11" applyFont="1" applyFill="1" applyBorder="1"/>
    <xf numFmtId="0" fontId="56" fillId="9" borderId="10" xfId="11" applyFont="1" applyFill="1" applyBorder="1"/>
    <xf numFmtId="0" fontId="56" fillId="17" borderId="33" xfId="11" applyFont="1" applyFill="1" applyBorder="1" applyAlignment="1">
      <alignment vertical="center"/>
    </xf>
    <xf numFmtId="0" fontId="56" fillId="9" borderId="12" xfId="11" applyFont="1" applyFill="1" applyBorder="1"/>
    <xf numFmtId="0" fontId="56" fillId="9" borderId="18" xfId="11" applyFont="1" applyFill="1" applyBorder="1"/>
    <xf numFmtId="0" fontId="56" fillId="17" borderId="36" xfId="11" applyFont="1" applyFill="1" applyBorder="1" applyAlignment="1">
      <alignment vertical="center"/>
    </xf>
    <xf numFmtId="0" fontId="56" fillId="9" borderId="13" xfId="11" applyFont="1" applyFill="1" applyBorder="1"/>
    <xf numFmtId="0" fontId="56" fillId="9" borderId="19" xfId="11" applyFont="1" applyFill="1" applyBorder="1"/>
    <xf numFmtId="0" fontId="56" fillId="12" borderId="13" xfId="11" applyFont="1" applyFill="1" applyBorder="1" applyAlignment="1">
      <alignment vertical="top"/>
    </xf>
    <xf numFmtId="0" fontId="56" fillId="12" borderId="43" xfId="11" applyFont="1" applyFill="1" applyBorder="1" applyAlignment="1">
      <alignment horizontal="left" vertical="center"/>
    </xf>
    <xf numFmtId="166" fontId="56" fillId="12" borderId="43" xfId="11" applyNumberFormat="1" applyFont="1" applyFill="1" applyBorder="1" applyAlignment="1">
      <alignment horizontal="right"/>
    </xf>
    <xf numFmtId="0" fontId="56" fillId="12" borderId="43" xfId="11" applyFont="1" applyFill="1" applyBorder="1" applyAlignment="1"/>
    <xf numFmtId="0" fontId="71" fillId="12" borderId="44" xfId="11" applyFont="1" applyFill="1" applyBorder="1" applyAlignment="1"/>
    <xf numFmtId="0" fontId="56" fillId="12" borderId="32" xfId="11" applyFont="1" applyFill="1" applyBorder="1" applyAlignment="1">
      <alignment vertical="top"/>
    </xf>
    <xf numFmtId="0" fontId="56" fillId="17" borderId="32" xfId="11" applyFont="1" applyFill="1" applyBorder="1" applyAlignment="1">
      <alignment vertical="center"/>
    </xf>
    <xf numFmtId="166" fontId="56" fillId="12" borderId="30" xfId="11" applyNumberFormat="1" applyFont="1" applyFill="1" applyBorder="1" applyAlignment="1"/>
    <xf numFmtId="0" fontId="56" fillId="12" borderId="15" xfId="11" applyFont="1" applyFill="1" applyBorder="1" applyAlignment="1">
      <alignment vertical="top"/>
    </xf>
    <xf numFmtId="0" fontId="56" fillId="17" borderId="0" xfId="11" applyFont="1" applyFill="1" applyBorder="1" applyAlignment="1">
      <alignment vertical="center"/>
    </xf>
    <xf numFmtId="0" fontId="71" fillId="12" borderId="30" xfId="11" applyFont="1" applyFill="1" applyBorder="1" applyAlignment="1"/>
    <xf numFmtId="0" fontId="56" fillId="17" borderId="13" xfId="11" applyFont="1" applyFill="1" applyBorder="1" applyAlignment="1">
      <alignment vertical="center"/>
    </xf>
    <xf numFmtId="0" fontId="56" fillId="17" borderId="39" xfId="11" applyFont="1" applyFill="1" applyBorder="1" applyAlignment="1">
      <alignment vertical="center"/>
    </xf>
    <xf numFmtId="9" fontId="56" fillId="17" borderId="33" xfId="11" applyNumberFormat="1" applyFont="1" applyFill="1" applyBorder="1" applyAlignment="1">
      <alignment horizontal="left" vertical="center"/>
    </xf>
    <xf numFmtId="9" fontId="56" fillId="17" borderId="36" xfId="11" applyNumberFormat="1" applyFont="1" applyFill="1" applyBorder="1" applyAlignment="1">
      <alignment horizontal="left" vertical="center"/>
    </xf>
    <xf numFmtId="9" fontId="56" fillId="17" borderId="13" xfId="11" applyNumberFormat="1" applyFont="1" applyFill="1" applyBorder="1" applyAlignment="1">
      <alignment horizontal="left" vertical="center"/>
    </xf>
    <xf numFmtId="0" fontId="56" fillId="17" borderId="0" xfId="11" applyFont="1" applyFill="1" applyBorder="1" applyAlignment="1">
      <alignment horizontal="left" vertical="center"/>
    </xf>
    <xf numFmtId="0" fontId="56" fillId="12" borderId="0" xfId="11" applyFont="1" applyFill="1" applyBorder="1" applyAlignment="1">
      <alignment horizontal="left" vertical="center"/>
    </xf>
    <xf numFmtId="166" fontId="56" fillId="12" borderId="0" xfId="11" applyNumberFormat="1" applyFont="1" applyFill="1" applyBorder="1" applyAlignment="1"/>
    <xf numFmtId="0" fontId="56" fillId="12" borderId="0" xfId="11" applyFont="1" applyFill="1" applyBorder="1" applyAlignment="1"/>
    <xf numFmtId="0" fontId="71" fillId="12" borderId="0" xfId="11" applyFont="1" applyFill="1" applyBorder="1" applyAlignment="1"/>
    <xf numFmtId="0" fontId="56" fillId="9" borderId="33" xfId="11" applyFont="1" applyFill="1" applyBorder="1"/>
    <xf numFmtId="0" fontId="56" fillId="9" borderId="35" xfId="11" applyFont="1" applyFill="1" applyBorder="1"/>
    <xf numFmtId="0" fontId="56" fillId="9" borderId="36" xfId="11" applyFont="1" applyFill="1" applyBorder="1"/>
    <xf numFmtId="0" fontId="56" fillId="9" borderId="38" xfId="11" applyFont="1" applyFill="1" applyBorder="1"/>
    <xf numFmtId="0" fontId="56" fillId="0" borderId="0" xfId="11" applyFont="1" applyAlignment="1">
      <alignment vertical="center" wrapText="1"/>
    </xf>
    <xf numFmtId="0" fontId="56" fillId="0" borderId="42" xfId="11" applyFont="1" applyBorder="1" applyAlignment="1">
      <alignment vertical="center" wrapText="1"/>
    </xf>
    <xf numFmtId="0" fontId="56" fillId="0" borderId="42" xfId="11" applyFont="1" applyBorder="1" applyAlignment="1">
      <alignment vertical="center"/>
    </xf>
    <xf numFmtId="0" fontId="56" fillId="12" borderId="46" xfId="11" applyFont="1" applyFill="1" applyBorder="1" applyAlignment="1">
      <alignment horizontal="left" vertical="center"/>
    </xf>
    <xf numFmtId="0" fontId="56" fillId="12" borderId="46" xfId="11" applyFont="1" applyFill="1" applyBorder="1" applyAlignment="1"/>
    <xf numFmtId="0" fontId="71" fillId="12" borderId="47" xfId="11" applyFont="1" applyFill="1" applyBorder="1" applyAlignment="1"/>
    <xf numFmtId="0" fontId="56" fillId="9" borderId="45" xfId="11" applyFont="1" applyFill="1" applyBorder="1"/>
    <xf numFmtId="0" fontId="56" fillId="9" borderId="47" xfId="11" applyFont="1" applyFill="1" applyBorder="1"/>
    <xf numFmtId="0" fontId="56" fillId="17" borderId="39" xfId="11" applyFont="1" applyFill="1" applyBorder="1" applyAlignment="1">
      <alignment horizontal="left" vertical="center"/>
    </xf>
    <xf numFmtId="0" fontId="83" fillId="0" borderId="12" xfId="11" applyFont="1" applyBorder="1"/>
    <xf numFmtId="0" fontId="82" fillId="0" borderId="29" xfId="28" applyNumberFormat="1" applyFont="1" applyBorder="1" applyAlignment="1">
      <alignment horizontal="left" vertical="center"/>
    </xf>
    <xf numFmtId="0" fontId="56" fillId="0" borderId="29" xfId="28" applyNumberFormat="1" applyFont="1" applyBorder="1" applyAlignment="1">
      <alignment horizontal="left" vertical="center"/>
    </xf>
    <xf numFmtId="0" fontId="83" fillId="0" borderId="18" xfId="11" applyFont="1" applyBorder="1"/>
    <xf numFmtId="0" fontId="83" fillId="0" borderId="13" xfId="11" applyFont="1" applyBorder="1"/>
    <xf numFmtId="0" fontId="56" fillId="0" borderId="0" xfId="28" applyNumberFormat="1" applyFont="1" applyBorder="1" applyAlignment="1">
      <alignment horizontal="left" vertical="center"/>
    </xf>
    <xf numFmtId="0" fontId="83" fillId="0" borderId="19" xfId="11" applyFont="1" applyBorder="1"/>
    <xf numFmtId="0" fontId="83" fillId="0" borderId="32" xfId="11" applyFont="1" applyBorder="1"/>
    <xf numFmtId="0" fontId="83" fillId="0" borderId="30" xfId="11" applyFont="1" applyBorder="1"/>
    <xf numFmtId="0" fontId="83" fillId="0" borderId="10" xfId="11" applyFont="1" applyBorder="1"/>
    <xf numFmtId="0" fontId="56" fillId="0" borderId="31" xfId="28" applyNumberFormat="1" applyFont="1" applyBorder="1" applyAlignment="1">
      <alignment horizontal="left" vertical="center"/>
    </xf>
    <xf numFmtId="0" fontId="83" fillId="0" borderId="11" xfId="11" applyFont="1" applyBorder="1"/>
    <xf numFmtId="0" fontId="83" fillId="0" borderId="17" xfId="11" applyFont="1" applyBorder="1"/>
    <xf numFmtId="0" fontId="56" fillId="0" borderId="31" xfId="31" applyFont="1" applyBorder="1" applyAlignment="1">
      <alignment horizontal="left" vertical="center"/>
    </xf>
    <xf numFmtId="0" fontId="56" fillId="0" borderId="30" xfId="31" applyFont="1" applyBorder="1" applyAlignment="1">
      <alignment horizontal="left" vertical="center"/>
    </xf>
    <xf numFmtId="0" fontId="56" fillId="0" borderId="30" xfId="28" applyNumberFormat="1" applyFont="1" applyBorder="1" applyAlignment="1">
      <alignment horizontal="left" vertical="center"/>
    </xf>
    <xf numFmtId="0" fontId="56" fillId="0" borderId="33" xfId="11" applyFont="1" applyBorder="1"/>
    <xf numFmtId="0" fontId="56" fillId="0" borderId="13" xfId="11" applyFont="1" applyBorder="1" applyAlignment="1">
      <alignment wrapText="1"/>
    </xf>
    <xf numFmtId="0" fontId="56" fillId="0" borderId="42" xfId="11" applyFont="1" applyBorder="1"/>
    <xf numFmtId="0" fontId="56" fillId="0" borderId="36" xfId="11" applyFont="1" applyBorder="1" applyAlignment="1">
      <alignment wrapText="1"/>
    </xf>
    <xf numFmtId="0" fontId="56" fillId="12" borderId="13" xfId="11" applyFont="1" applyFill="1" applyBorder="1" applyAlignment="1">
      <alignment horizontal="center" vertical="top"/>
    </xf>
    <xf numFmtId="0" fontId="56" fillId="0" borderId="13" xfId="11" applyFont="1" applyBorder="1"/>
    <xf numFmtId="0" fontId="56" fillId="0" borderId="0" xfId="11" applyFont="1" applyBorder="1"/>
    <xf numFmtId="0" fontId="56" fillId="0" borderId="36" xfId="11" applyFont="1" applyBorder="1"/>
    <xf numFmtId="0" fontId="56" fillId="12" borderId="0" xfId="11" applyFont="1" applyFill="1" applyBorder="1" applyAlignment="1">
      <alignment horizontal="center" vertical="top" wrapText="1"/>
    </xf>
    <xf numFmtId="0" fontId="56" fillId="17" borderId="36" xfId="11" applyFont="1" applyFill="1" applyBorder="1" applyAlignment="1">
      <alignment horizontal="left" vertical="center"/>
    </xf>
    <xf numFmtId="0" fontId="56" fillId="17" borderId="36" xfId="11" applyFont="1" applyFill="1" applyBorder="1" applyAlignment="1">
      <alignment horizontal="left" vertical="center" wrapText="1"/>
    </xf>
    <xf numFmtId="166" fontId="56" fillId="12" borderId="37" xfId="11" applyNumberFormat="1" applyFont="1" applyFill="1" applyBorder="1" applyAlignment="1"/>
    <xf numFmtId="0" fontId="56" fillId="0" borderId="30" xfId="11" applyFont="1" applyBorder="1"/>
    <xf numFmtId="0" fontId="56" fillId="17" borderId="32" xfId="11" applyFont="1" applyFill="1" applyBorder="1" applyAlignment="1">
      <alignment horizontal="left" vertical="center"/>
    </xf>
    <xf numFmtId="0" fontId="12" fillId="12" borderId="15" xfId="0" applyFont="1" applyFill="1" applyBorder="1" applyAlignment="1">
      <alignment vertical="top" wrapText="1"/>
    </xf>
    <xf numFmtId="164" fontId="71" fillId="16" borderId="14" xfId="0" applyNumberFormat="1" applyFont="1" applyFill="1" applyBorder="1" applyAlignment="1">
      <alignment horizontal="center" vertical="top" wrapText="1"/>
    </xf>
    <xf numFmtId="0" fontId="56" fillId="16" borderId="14" xfId="0" applyFont="1" applyFill="1" applyBorder="1" applyAlignment="1">
      <alignment horizontal="left" vertical="top" wrapText="1"/>
    </xf>
    <xf numFmtId="0" fontId="56" fillId="16" borderId="12" xfId="0" applyFont="1" applyFill="1" applyBorder="1" applyAlignment="1">
      <alignment horizontal="left" vertical="top" wrapText="1"/>
    </xf>
    <xf numFmtId="0" fontId="56" fillId="16" borderId="29" xfId="0" applyFont="1" applyFill="1" applyBorder="1" applyAlignment="1">
      <alignment horizontal="left" vertical="top" wrapText="1"/>
    </xf>
    <xf numFmtId="0" fontId="56" fillId="16" borderId="18" xfId="0" applyFont="1" applyFill="1" applyBorder="1" applyAlignment="1">
      <alignment horizontal="left" vertical="top" wrapText="1"/>
    </xf>
    <xf numFmtId="0" fontId="56" fillId="16" borderId="12" xfId="0" applyFont="1" applyFill="1" applyBorder="1" applyAlignment="1">
      <alignment horizontal="center" vertical="top"/>
    </xf>
    <xf numFmtId="0" fontId="56" fillId="16" borderId="18" xfId="0" applyFont="1" applyFill="1" applyBorder="1" applyAlignment="1">
      <alignment horizontal="center" vertical="top"/>
    </xf>
    <xf numFmtId="0" fontId="11" fillId="9" borderId="43" xfId="0" applyFont="1" applyFill="1" applyBorder="1"/>
    <xf numFmtId="0" fontId="11" fillId="9" borderId="40" xfId="0" applyFont="1" applyFill="1" applyBorder="1"/>
    <xf numFmtId="164" fontId="22" fillId="16" borderId="41" xfId="0" applyNumberFormat="1" applyFont="1" applyFill="1" applyBorder="1" applyAlignment="1">
      <alignment horizontal="center" vertical="top" wrapText="1"/>
    </xf>
    <xf numFmtId="0" fontId="12" fillId="16" borderId="13" xfId="89" applyFont="1" applyFill="1" applyBorder="1" applyAlignment="1">
      <alignment horizontal="left" vertical="top" wrapText="1"/>
    </xf>
    <xf numFmtId="0" fontId="56" fillId="12" borderId="24" xfId="30" applyFont="1" applyFill="1" applyBorder="1" applyAlignment="1">
      <alignment vertical="top" wrapText="1"/>
    </xf>
    <xf numFmtId="0" fontId="56" fillId="12" borderId="107" xfId="89" applyFont="1" applyFill="1" applyBorder="1" applyAlignment="1">
      <alignment horizontal="center" vertical="center"/>
    </xf>
    <xf numFmtId="0" fontId="71" fillId="16" borderId="24" xfId="89" applyFont="1" applyFill="1" applyBorder="1" applyAlignment="1">
      <alignment horizontal="center" vertical="top" wrapText="1"/>
    </xf>
    <xf numFmtId="0" fontId="71" fillId="16" borderId="108" xfId="89" applyFont="1" applyFill="1" applyBorder="1" applyAlignment="1">
      <alignment horizontal="center" vertical="top" wrapText="1"/>
    </xf>
    <xf numFmtId="0" fontId="56" fillId="16" borderId="50" xfId="89" applyFont="1" applyFill="1" applyBorder="1" applyAlignment="1">
      <alignment horizontal="center" vertical="center" wrapText="1"/>
    </xf>
    <xf numFmtId="0" fontId="56" fillId="16" borderId="50" xfId="89" applyFont="1" applyFill="1" applyBorder="1" applyAlignment="1">
      <alignment horizontal="center" vertical="center"/>
    </xf>
    <xf numFmtId="0" fontId="73" fillId="16" borderId="128" xfId="30" applyFont="1" applyFill="1" applyBorder="1" applyAlignment="1">
      <alignment vertical="top" wrapText="1"/>
    </xf>
    <xf numFmtId="0" fontId="16" fillId="16" borderId="27" xfId="30" applyFont="1" applyFill="1" applyBorder="1" applyAlignment="1">
      <alignment horizontal="center" vertical="center" wrapText="1"/>
    </xf>
    <xf numFmtId="0" fontId="16" fillId="16" borderId="27" xfId="30" applyFont="1" applyFill="1" applyBorder="1" applyAlignment="1">
      <alignment vertical="center" wrapText="1"/>
    </xf>
    <xf numFmtId="0" fontId="16" fillId="16" borderId="54" xfId="30" applyFont="1" applyFill="1" applyBorder="1"/>
    <xf numFmtId="0" fontId="16" fillId="16" borderId="54" xfId="30" applyFont="1" applyFill="1" applyBorder="1" applyAlignment="1">
      <alignment vertical="center" wrapText="1"/>
    </xf>
    <xf numFmtId="0" fontId="22" fillId="11" borderId="56" xfId="27" applyFont="1" applyFill="1" applyBorder="1" applyAlignment="1">
      <alignment horizontal="center"/>
    </xf>
    <xf numFmtId="0" fontId="22" fillId="11" borderId="57" xfId="27" applyFont="1" applyFill="1" applyBorder="1" applyAlignment="1">
      <alignment horizontal="center"/>
    </xf>
    <xf numFmtId="0" fontId="22" fillId="11" borderId="58" xfId="27" applyFont="1" applyFill="1" applyBorder="1" applyAlignment="1">
      <alignment horizontal="center"/>
    </xf>
    <xf numFmtId="0" fontId="45" fillId="0" borderId="29" xfId="27" applyFont="1" applyFill="1" applyBorder="1" applyAlignment="1">
      <alignment horizontal="center" vertical="center"/>
    </xf>
    <xf numFmtId="0" fontId="45" fillId="0" borderId="0" xfId="27" applyFont="1" applyFill="1" applyBorder="1" applyAlignment="1">
      <alignment horizontal="center" vertical="center"/>
    </xf>
    <xf numFmtId="0" fontId="12" fillId="11" borderId="51" xfId="27" applyFont="1" applyFill="1" applyBorder="1" applyAlignment="1">
      <alignment horizontal="center"/>
    </xf>
    <xf numFmtId="0" fontId="12" fillId="11" borderId="65" xfId="27" applyFont="1" applyFill="1" applyBorder="1" applyAlignment="1">
      <alignment horizontal="center"/>
    </xf>
    <xf numFmtId="0" fontId="12" fillId="11" borderId="63" xfId="27" applyFont="1" applyFill="1" applyBorder="1" applyAlignment="1">
      <alignment horizontal="center"/>
    </xf>
    <xf numFmtId="0" fontId="22" fillId="0" borderId="30" xfId="27" applyFont="1" applyFill="1" applyBorder="1" applyAlignment="1">
      <alignment horizontal="center"/>
    </xf>
    <xf numFmtId="0" fontId="22" fillId="0" borderId="10" xfId="27" applyFont="1" applyFill="1" applyBorder="1" applyAlignment="1">
      <alignment horizontal="center"/>
    </xf>
    <xf numFmtId="0" fontId="12" fillId="0" borderId="19" xfId="27" applyFont="1" applyFill="1" applyBorder="1" applyAlignment="1">
      <alignment wrapText="1"/>
    </xf>
    <xf numFmtId="0" fontId="12" fillId="11" borderId="24" xfId="27" applyFont="1" applyFill="1" applyBorder="1" applyAlignment="1">
      <alignment horizontal="center"/>
    </xf>
    <xf numFmtId="0" fontId="12" fillId="11" borderId="26" xfId="27" applyFont="1" applyFill="1" applyBorder="1" applyAlignment="1">
      <alignment horizontal="center"/>
    </xf>
    <xf numFmtId="0" fontId="12" fillId="11" borderId="25" xfId="27" applyFont="1" applyFill="1" applyBorder="1" applyAlignment="1">
      <alignment horizontal="center"/>
    </xf>
    <xf numFmtId="0" fontId="12" fillId="12" borderId="37" xfId="30" applyFont="1" applyFill="1" applyBorder="1" applyAlignment="1">
      <alignment vertical="center" wrapText="1"/>
    </xf>
    <xf numFmtId="0" fontId="22" fillId="11" borderId="13" xfId="27" applyFont="1" applyFill="1" applyBorder="1" applyAlignment="1">
      <alignment horizontal="center"/>
    </xf>
    <xf numFmtId="0" fontId="22" fillId="11" borderId="0" xfId="27" applyFont="1" applyFill="1" applyBorder="1" applyAlignment="1">
      <alignment horizontal="center"/>
    </xf>
    <xf numFmtId="0" fontId="22" fillId="11" borderId="19" xfId="27" applyFont="1" applyFill="1" applyBorder="1" applyAlignment="1">
      <alignment horizontal="center"/>
    </xf>
    <xf numFmtId="0" fontId="12" fillId="0" borderId="13" xfId="27" applyFont="1" applyFill="1" applyBorder="1" applyAlignment="1">
      <alignment horizontal="right" vertical="center" wrapText="1"/>
    </xf>
    <xf numFmtId="0" fontId="12" fillId="0" borderId="0" xfId="27" applyFont="1" applyFill="1" applyBorder="1" applyAlignment="1">
      <alignment horizontal="right" vertical="center" wrapText="1"/>
    </xf>
    <xf numFmtId="0" fontId="22" fillId="11" borderId="56" xfId="33" applyFont="1" applyFill="1" applyBorder="1" applyAlignment="1">
      <alignment horizontal="center"/>
    </xf>
    <xf numFmtId="0" fontId="22" fillId="11" borderId="57" xfId="33" applyFont="1" applyFill="1" applyBorder="1" applyAlignment="1">
      <alignment horizontal="center"/>
    </xf>
    <xf numFmtId="0" fontId="22" fillId="11" borderId="58" xfId="33" applyFont="1" applyFill="1" applyBorder="1" applyAlignment="1">
      <alignment horizontal="center"/>
    </xf>
    <xf numFmtId="0" fontId="12" fillId="0" borderId="13" xfId="33" applyFont="1" applyFill="1" applyBorder="1" applyAlignment="1">
      <alignment horizontal="left" vertical="center" wrapText="1"/>
    </xf>
    <xf numFmtId="0" fontId="12" fillId="0" borderId="0" xfId="33" applyFont="1" applyFill="1" applyBorder="1" applyAlignment="1">
      <alignment horizontal="left" vertical="center" wrapText="1"/>
    </xf>
    <xf numFmtId="0" fontId="12" fillId="0" borderId="19" xfId="33" applyFont="1" applyFill="1" applyBorder="1" applyAlignment="1">
      <alignment horizontal="left" vertical="center" wrapText="1"/>
    </xf>
    <xf numFmtId="0" fontId="12" fillId="0" borderId="106" xfId="27" applyFont="1" applyFill="1" applyBorder="1" applyAlignment="1">
      <alignment horizontal="center" vertical="center"/>
    </xf>
    <xf numFmtId="0" fontId="12" fillId="0" borderId="105" xfId="27" applyFont="1" applyFill="1" applyBorder="1" applyAlignment="1">
      <alignment horizontal="center" vertical="center"/>
    </xf>
    <xf numFmtId="0" fontId="12" fillId="0" borderId="24" xfId="27" applyFont="1" applyFill="1" applyBorder="1" applyAlignment="1">
      <alignment horizontal="center" vertical="center"/>
    </xf>
    <xf numFmtId="0" fontId="12" fillId="0" borderId="108" xfId="27" applyFont="1" applyFill="1" applyBorder="1" applyAlignment="1">
      <alignment horizontal="center" vertical="center"/>
    </xf>
    <xf numFmtId="0" fontId="12" fillId="0" borderId="106" xfId="27" applyFont="1" applyFill="1" applyBorder="1" applyAlignment="1">
      <alignment horizontal="center"/>
    </xf>
    <xf numFmtId="0" fontId="12" fillId="0" borderId="105" xfId="27" applyFont="1" applyFill="1" applyBorder="1" applyAlignment="1">
      <alignment horizontal="center"/>
    </xf>
    <xf numFmtId="0" fontId="12" fillId="0" borderId="24" xfId="27" applyFont="1" applyFill="1" applyBorder="1" applyAlignment="1">
      <alignment horizontal="center"/>
    </xf>
    <xf numFmtId="0" fontId="12" fillId="0" borderId="108" xfId="27" applyFont="1" applyFill="1" applyBorder="1" applyAlignment="1">
      <alignment horizontal="center"/>
    </xf>
    <xf numFmtId="0" fontId="12" fillId="0" borderId="106" xfId="27" applyFont="1" applyFill="1" applyBorder="1"/>
    <xf numFmtId="0" fontId="12" fillId="11" borderId="110" xfId="27" applyFont="1" applyFill="1" applyBorder="1" applyAlignment="1">
      <alignment horizontal="center"/>
    </xf>
    <xf numFmtId="0" fontId="17" fillId="0" borderId="12" xfId="27" applyFont="1" applyFill="1" applyBorder="1" applyAlignment="1">
      <alignment horizontal="center" vertical="center"/>
    </xf>
    <xf numFmtId="0" fontId="17" fillId="0" borderId="29" xfId="27" applyFont="1" applyFill="1" applyBorder="1" applyAlignment="1">
      <alignment horizontal="center" vertical="center"/>
    </xf>
    <xf numFmtId="0" fontId="43" fillId="11" borderId="11" xfId="27" applyFont="1" applyFill="1" applyBorder="1" applyAlignment="1">
      <alignment horizontal="center" vertical="center"/>
    </xf>
    <xf numFmtId="0" fontId="43" fillId="11" borderId="31" xfId="27" applyFont="1" applyFill="1" applyBorder="1" applyAlignment="1">
      <alignment horizontal="center" vertical="center"/>
    </xf>
    <xf numFmtId="0" fontId="43" fillId="11" borderId="17" xfId="27" applyFont="1" applyFill="1" applyBorder="1" applyAlignment="1">
      <alignment horizontal="center" vertical="center"/>
    </xf>
    <xf numFmtId="0" fontId="44" fillId="0" borderId="13" xfId="27" applyFont="1" applyFill="1" applyBorder="1" applyAlignment="1">
      <alignment horizontal="center" vertical="center"/>
    </xf>
    <xf numFmtId="0" fontId="44" fillId="0" borderId="0" xfId="27" applyFont="1" applyFill="1" applyBorder="1" applyAlignment="1">
      <alignment horizontal="center" vertical="center"/>
    </xf>
    <xf numFmtId="0" fontId="11" fillId="0" borderId="11" xfId="27" applyFont="1" applyFill="1" applyBorder="1" applyAlignment="1">
      <alignment horizontal="center" vertical="center" wrapText="1"/>
    </xf>
    <xf numFmtId="0" fontId="11" fillId="0" borderId="31" xfId="27" applyFont="1" applyFill="1" applyBorder="1" applyAlignment="1">
      <alignment horizontal="center" vertical="center" wrapText="1"/>
    </xf>
    <xf numFmtId="0" fontId="11" fillId="0" borderId="17" xfId="27" applyFont="1" applyFill="1" applyBorder="1" applyAlignment="1">
      <alignment horizontal="center" vertical="center" wrapText="1"/>
    </xf>
    <xf numFmtId="0" fontId="11" fillId="0" borderId="31" xfId="27" applyFont="1" applyFill="1" applyBorder="1" applyAlignment="1">
      <alignment horizontal="center" vertical="top" wrapText="1"/>
    </xf>
    <xf numFmtId="0" fontId="11" fillId="0" borderId="17" xfId="27" applyFont="1" applyFill="1" applyBorder="1" applyAlignment="1">
      <alignment horizontal="center" vertical="top" wrapText="1"/>
    </xf>
    <xf numFmtId="0" fontId="50" fillId="0" borderId="11" xfId="27" applyFont="1" applyFill="1" applyBorder="1" applyAlignment="1">
      <alignment horizontal="center" wrapText="1"/>
    </xf>
    <xf numFmtId="0" fontId="50" fillId="0" borderId="31" xfId="27" applyFont="1" applyFill="1" applyBorder="1" applyAlignment="1">
      <alignment horizontal="center" wrapText="1"/>
    </xf>
    <xf numFmtId="0" fontId="50" fillId="0" borderId="17" xfId="27" applyFont="1" applyFill="1" applyBorder="1" applyAlignment="1">
      <alignment horizontal="center" wrapText="1"/>
    </xf>
    <xf numFmtId="0" fontId="46" fillId="14" borderId="13" xfId="27" applyFont="1" applyFill="1" applyBorder="1" applyAlignment="1">
      <alignment horizontal="center" vertical="center"/>
    </xf>
    <xf numFmtId="0" fontId="46" fillId="14" borderId="0" xfId="27" applyFont="1" applyFill="1" applyBorder="1" applyAlignment="1">
      <alignment horizontal="center" vertical="center"/>
    </xf>
    <xf numFmtId="0" fontId="46" fillId="14" borderId="19" xfId="27" applyFont="1" applyFill="1" applyBorder="1" applyAlignment="1">
      <alignment horizontal="center" vertical="center"/>
    </xf>
    <xf numFmtId="0" fontId="22" fillId="13" borderId="12" xfId="27" applyFont="1" applyFill="1" applyBorder="1" applyAlignment="1">
      <alignment horizontal="center" vertical="center"/>
    </xf>
    <xf numFmtId="0" fontId="22" fillId="13" borderId="29" xfId="27" applyFont="1" applyFill="1" applyBorder="1" applyAlignment="1">
      <alignment horizontal="center" vertical="center"/>
    </xf>
    <xf numFmtId="0" fontId="22" fillId="13" borderId="18" xfId="27" applyFont="1" applyFill="1" applyBorder="1" applyAlignment="1">
      <alignment horizontal="center" vertical="center"/>
    </xf>
    <xf numFmtId="0" fontId="22" fillId="11" borderId="101" xfId="27" applyFont="1" applyFill="1" applyBorder="1" applyAlignment="1">
      <alignment horizontal="center"/>
    </xf>
    <xf numFmtId="0" fontId="22" fillId="11" borderId="99" xfId="27" applyFont="1" applyFill="1" applyBorder="1" applyAlignment="1">
      <alignment horizontal="center"/>
    </xf>
    <xf numFmtId="0" fontId="12" fillId="11" borderId="51" xfId="30" applyFont="1" applyFill="1" applyBorder="1" applyAlignment="1">
      <alignment horizontal="center" vertical="center"/>
    </xf>
    <xf numFmtId="0" fontId="12" fillId="11" borderId="110" xfId="30" applyFont="1" applyFill="1" applyBorder="1" applyAlignment="1">
      <alignment horizontal="center" vertical="center"/>
    </xf>
    <xf numFmtId="0" fontId="12" fillId="11" borderId="65" xfId="30" applyFont="1" applyFill="1" applyBorder="1" applyAlignment="1">
      <alignment horizontal="center" vertical="center"/>
    </xf>
    <xf numFmtId="0" fontId="12" fillId="12" borderId="12" xfId="0" applyFont="1" applyFill="1" applyBorder="1" applyAlignment="1">
      <alignment horizontal="center" vertical="top"/>
    </xf>
    <xf numFmtId="0" fontId="12" fillId="12" borderId="18" xfId="0" applyFont="1" applyFill="1" applyBorder="1" applyAlignment="1">
      <alignment horizontal="center" vertical="top"/>
    </xf>
    <xf numFmtId="0" fontId="12" fillId="12" borderId="32" xfId="0" applyFont="1" applyFill="1" applyBorder="1" applyAlignment="1">
      <alignment horizontal="center" vertical="top"/>
    </xf>
    <xf numFmtId="0" fontId="12" fillId="12" borderId="10" xfId="0" applyFont="1" applyFill="1" applyBorder="1" applyAlignment="1">
      <alignment horizontal="center" vertical="top"/>
    </xf>
    <xf numFmtId="164" fontId="22" fillId="12" borderId="14" xfId="0" applyNumberFormat="1" applyFont="1" applyFill="1" applyBorder="1" applyAlignment="1">
      <alignment horizontal="center" vertical="top" wrapText="1"/>
    </xf>
    <xf numFmtId="0" fontId="22" fillId="12" borderId="16" xfId="0" applyFont="1" applyFill="1" applyBorder="1" applyAlignment="1">
      <alignment horizontal="center" vertical="top" wrapText="1"/>
    </xf>
    <xf numFmtId="164" fontId="22" fillId="12" borderId="14" xfId="0" applyNumberFormat="1" applyFont="1" applyFill="1" applyBorder="1" applyAlignment="1">
      <alignment horizontal="center" vertical="top"/>
    </xf>
    <xf numFmtId="0" fontId="22" fillId="12" borderId="16" xfId="0" applyFont="1" applyFill="1" applyBorder="1" applyAlignment="1">
      <alignment horizontal="center" vertical="top"/>
    </xf>
    <xf numFmtId="0" fontId="12" fillId="12" borderId="32" xfId="0" applyFont="1" applyFill="1" applyBorder="1" applyAlignment="1">
      <alignment horizontal="left" vertical="top" wrapText="1"/>
    </xf>
    <xf numFmtId="0" fontId="12" fillId="12" borderId="30" xfId="0" applyFont="1" applyFill="1" applyBorder="1" applyAlignment="1">
      <alignment horizontal="left" vertical="top" wrapText="1"/>
    </xf>
    <xf numFmtId="0" fontId="12" fillId="12" borderId="18" xfId="0" applyFont="1" applyFill="1" applyBorder="1" applyAlignment="1">
      <alignment horizontal="left" vertical="top" wrapText="1"/>
    </xf>
    <xf numFmtId="0" fontId="12" fillId="12" borderId="19" xfId="0" applyFont="1" applyFill="1" applyBorder="1" applyAlignment="1">
      <alignment horizontal="left" vertical="top" wrapText="1"/>
    </xf>
    <xf numFmtId="0" fontId="22" fillId="12" borderId="15" xfId="0" applyFont="1" applyFill="1" applyBorder="1" applyAlignment="1">
      <alignment horizontal="center" vertical="top"/>
    </xf>
    <xf numFmtId="0" fontId="12" fillId="0" borderId="14" xfId="0" applyFont="1" applyFill="1" applyBorder="1" applyAlignment="1">
      <alignment horizontal="left" vertical="top" wrapText="1"/>
    </xf>
    <xf numFmtId="0" fontId="12" fillId="0" borderId="16" xfId="0" applyFont="1" applyFill="1" applyBorder="1" applyAlignment="1">
      <alignment horizontal="left" vertical="top" wrapText="1"/>
    </xf>
    <xf numFmtId="0" fontId="12" fillId="0" borderId="33" xfId="0" applyFont="1" applyFill="1" applyBorder="1" applyAlignment="1">
      <alignment vertical="top" wrapText="1"/>
    </xf>
    <xf numFmtId="0" fontId="12" fillId="0" borderId="34" xfId="0" applyFont="1" applyFill="1" applyBorder="1" applyAlignment="1">
      <alignment vertical="top" wrapText="1"/>
    </xf>
    <xf numFmtId="0" fontId="12" fillId="12" borderId="33" xfId="0" applyFont="1" applyFill="1" applyBorder="1" applyAlignment="1">
      <alignment horizontal="left" vertical="top" wrapText="1"/>
    </xf>
    <xf numFmtId="0" fontId="12" fillId="12" borderId="34" xfId="0" applyFont="1" applyFill="1" applyBorder="1" applyAlignment="1">
      <alignment horizontal="left" vertical="top" wrapText="1"/>
    </xf>
    <xf numFmtId="164" fontId="22" fillId="12" borderId="15" xfId="0" applyNumberFormat="1" applyFont="1" applyFill="1" applyBorder="1" applyAlignment="1">
      <alignment horizontal="center" vertical="top"/>
    </xf>
    <xf numFmtId="0" fontId="12" fillId="12" borderId="36" xfId="0" applyFont="1" applyFill="1" applyBorder="1" applyAlignment="1">
      <alignment vertical="top" wrapText="1"/>
    </xf>
    <xf numFmtId="0" fontId="12" fillId="12" borderId="37" xfId="0" applyFont="1" applyFill="1" applyBorder="1" applyAlignment="1">
      <alignment vertical="top" wrapText="1"/>
    </xf>
    <xf numFmtId="0" fontId="12" fillId="12" borderId="11" xfId="0" applyFont="1" applyFill="1" applyBorder="1" applyAlignment="1">
      <alignment horizontal="left" vertical="top" wrapText="1"/>
    </xf>
    <xf numFmtId="0" fontId="12" fillId="12" borderId="31" xfId="0" applyFont="1" applyFill="1" applyBorder="1" applyAlignment="1">
      <alignment horizontal="left" vertical="top" wrapText="1"/>
    </xf>
    <xf numFmtId="0" fontId="12" fillId="0" borderId="11" xfId="0" applyFont="1" applyFill="1" applyBorder="1" applyAlignment="1">
      <alignment horizontal="left" vertical="top" wrapText="1"/>
    </xf>
    <xf numFmtId="0" fontId="12" fillId="0" borderId="31" xfId="0" applyFont="1" applyFill="1" applyBorder="1" applyAlignment="1">
      <alignment horizontal="left" vertical="top" wrapText="1"/>
    </xf>
    <xf numFmtId="0" fontId="12" fillId="12" borderId="14" xfId="0" applyFont="1" applyFill="1" applyBorder="1" applyAlignment="1">
      <alignment horizontal="left" vertical="top" wrapText="1"/>
    </xf>
    <xf numFmtId="0" fontId="12" fillId="12" borderId="16" xfId="0" applyFont="1" applyFill="1" applyBorder="1" applyAlignment="1">
      <alignment horizontal="left" vertical="top" wrapText="1"/>
    </xf>
    <xf numFmtId="0" fontId="12" fillId="12" borderId="15" xfId="0" applyFont="1" applyFill="1" applyBorder="1" applyAlignment="1">
      <alignment horizontal="left" vertical="top" wrapText="1"/>
    </xf>
    <xf numFmtId="0" fontId="12" fillId="12" borderId="33" xfId="0" applyFont="1" applyFill="1" applyBorder="1" applyAlignment="1">
      <alignment vertical="top" wrapText="1"/>
    </xf>
    <xf numFmtId="0" fontId="12" fillId="12" borderId="34" xfId="0" applyFont="1" applyFill="1" applyBorder="1" applyAlignment="1">
      <alignment vertical="top" wrapText="1"/>
    </xf>
    <xf numFmtId="0" fontId="12" fillId="12" borderId="39" xfId="0" applyFont="1" applyFill="1" applyBorder="1" applyAlignment="1">
      <alignment vertical="top" wrapText="1"/>
    </xf>
    <xf numFmtId="0" fontId="12" fillId="12" borderId="40" xfId="0" applyFont="1" applyFill="1" applyBorder="1" applyAlignment="1">
      <alignment vertical="top" wrapText="1"/>
    </xf>
    <xf numFmtId="0" fontId="12" fillId="12" borderId="12" xfId="0" applyFont="1" applyFill="1" applyBorder="1" applyAlignment="1">
      <alignment horizontal="left" vertical="top" wrapText="1"/>
    </xf>
    <xf numFmtId="0" fontId="12" fillId="12" borderId="29" xfId="0" applyFont="1" applyFill="1" applyBorder="1" applyAlignment="1">
      <alignment horizontal="left" vertical="top" wrapText="1"/>
    </xf>
    <xf numFmtId="0" fontId="12" fillId="12" borderId="10" xfId="0" applyFont="1" applyFill="1" applyBorder="1" applyAlignment="1">
      <alignment horizontal="left" vertical="top" wrapText="1"/>
    </xf>
    <xf numFmtId="0" fontId="12" fillId="0" borderId="15" xfId="0" applyFont="1" applyFill="1" applyBorder="1" applyAlignment="1">
      <alignment horizontal="left" vertical="top" wrapText="1"/>
    </xf>
    <xf numFmtId="0" fontId="12" fillId="0" borderId="33" xfId="0" applyFont="1" applyFill="1" applyBorder="1" applyAlignment="1">
      <alignment horizontal="left" vertical="top" wrapText="1"/>
    </xf>
    <xf numFmtId="0" fontId="12" fillId="0" borderId="34" xfId="0" applyFont="1" applyFill="1" applyBorder="1" applyAlignment="1">
      <alignment horizontal="left" vertical="top" wrapText="1"/>
    </xf>
    <xf numFmtId="0" fontId="12" fillId="0" borderId="39" xfId="0" applyFont="1" applyFill="1" applyBorder="1" applyAlignment="1">
      <alignment horizontal="left" vertical="top" wrapText="1"/>
    </xf>
    <xf numFmtId="0" fontId="12" fillId="0" borderId="40" xfId="0" applyFont="1" applyFill="1" applyBorder="1" applyAlignment="1">
      <alignment horizontal="left" vertical="top" wrapText="1"/>
    </xf>
    <xf numFmtId="0" fontId="12" fillId="0" borderId="45" xfId="0" applyFont="1" applyFill="1" applyBorder="1" applyAlignment="1">
      <alignment vertical="top"/>
    </xf>
    <xf numFmtId="0" fontId="12" fillId="0" borderId="46" xfId="0" applyFont="1" applyFill="1" applyBorder="1" applyAlignment="1">
      <alignment vertical="top"/>
    </xf>
    <xf numFmtId="0" fontId="12" fillId="0" borderId="36" xfId="0" applyFont="1" applyFill="1" applyBorder="1" applyAlignment="1">
      <alignment vertical="top"/>
    </xf>
    <xf numFmtId="0" fontId="12" fillId="0" borderId="37" xfId="0" applyFont="1" applyFill="1" applyBorder="1" applyAlignment="1">
      <alignment vertical="top"/>
    </xf>
    <xf numFmtId="0" fontId="12" fillId="0" borderId="45" xfId="0" applyFont="1" applyFill="1" applyBorder="1" applyAlignment="1">
      <alignment vertical="top" wrapText="1"/>
    </xf>
    <xf numFmtId="0" fontId="12" fillId="0" borderId="46" xfId="0" applyFont="1" applyFill="1" applyBorder="1" applyAlignment="1">
      <alignment vertical="top" wrapText="1"/>
    </xf>
    <xf numFmtId="0" fontId="12" fillId="0" borderId="32" xfId="0" applyFont="1" applyFill="1" applyBorder="1" applyAlignment="1">
      <alignment vertical="top" wrapText="1"/>
    </xf>
    <xf numFmtId="0" fontId="12" fillId="0" borderId="30" xfId="0" applyFont="1" applyFill="1" applyBorder="1" applyAlignment="1">
      <alignment vertical="top" wrapText="1"/>
    </xf>
    <xf numFmtId="0" fontId="12" fillId="9" borderId="11" xfId="0" applyFont="1" applyFill="1" applyBorder="1" applyAlignment="1">
      <alignment horizontal="left" vertical="center" wrapText="1"/>
    </xf>
    <xf numFmtId="0" fontId="12" fillId="9" borderId="31" xfId="0" applyFont="1" applyFill="1" applyBorder="1" applyAlignment="1">
      <alignment horizontal="left" vertical="center" wrapText="1"/>
    </xf>
    <xf numFmtId="0" fontId="12" fillId="12" borderId="15" xfId="0" applyFont="1" applyFill="1" applyBorder="1" applyAlignment="1">
      <alignment horizontal="left" vertical="center" wrapText="1"/>
    </xf>
    <xf numFmtId="0" fontId="12" fillId="12" borderId="16" xfId="0" applyFont="1" applyFill="1" applyBorder="1" applyAlignment="1">
      <alignment horizontal="left" vertical="center" wrapText="1"/>
    </xf>
    <xf numFmtId="0" fontId="12" fillId="16" borderId="15" xfId="0" applyFont="1" applyFill="1" applyBorder="1" applyAlignment="1">
      <alignment horizontal="left" vertical="top" wrapText="1"/>
    </xf>
    <xf numFmtId="164" fontId="22" fillId="12" borderId="28" xfId="0" applyNumberFormat="1" applyFont="1" applyFill="1" applyBorder="1" applyAlignment="1">
      <alignment horizontal="center" vertical="top" wrapText="1"/>
    </xf>
    <xf numFmtId="0" fontId="22" fillId="12" borderId="28" xfId="0" applyFont="1" applyFill="1" applyBorder="1" applyAlignment="1">
      <alignment horizontal="center" vertical="top" wrapText="1"/>
    </xf>
    <xf numFmtId="0" fontId="12" fillId="12" borderId="36" xfId="0" applyFont="1" applyFill="1" applyBorder="1" applyAlignment="1">
      <alignment horizontal="left" vertical="top" wrapText="1"/>
    </xf>
    <xf numFmtId="0" fontId="12" fillId="12" borderId="37" xfId="0" applyFont="1" applyFill="1" applyBorder="1" applyAlignment="1">
      <alignment horizontal="left" vertical="top" wrapText="1"/>
    </xf>
    <xf numFmtId="0" fontId="21" fillId="11" borderId="11" xfId="0" applyFont="1" applyFill="1" applyBorder="1" applyAlignment="1">
      <alignment horizontal="left" vertical="center" wrapText="1"/>
    </xf>
    <xf numFmtId="0" fontId="21" fillId="11" borderId="31" xfId="0" applyFont="1" applyFill="1" applyBorder="1" applyAlignment="1">
      <alignment horizontal="left" vertical="center" wrapText="1"/>
    </xf>
    <xf numFmtId="0" fontId="21" fillId="11" borderId="17" xfId="0" applyFont="1" applyFill="1" applyBorder="1" applyAlignment="1">
      <alignment horizontal="left" vertical="center" wrapText="1"/>
    </xf>
    <xf numFmtId="0" fontId="12" fillId="0" borderId="32" xfId="0" applyFont="1" applyFill="1" applyBorder="1" applyAlignment="1">
      <alignment horizontal="left" vertical="top" wrapText="1"/>
    </xf>
    <xf numFmtId="0" fontId="12" fillId="0" borderId="30" xfId="0" applyFont="1" applyFill="1" applyBorder="1" applyAlignment="1">
      <alignment horizontal="left" vertical="top" wrapText="1"/>
    </xf>
    <xf numFmtId="0" fontId="12" fillId="0" borderId="0" xfId="0" applyFont="1" applyFill="1" applyBorder="1" applyAlignment="1">
      <alignment horizontal="center" vertical="top"/>
    </xf>
    <xf numFmtId="0" fontId="12" fillId="0" borderId="19" xfId="0" applyFont="1" applyFill="1" applyBorder="1" applyAlignment="1">
      <alignment horizontal="center" vertical="top"/>
    </xf>
    <xf numFmtId="0" fontId="12" fillId="0" borderId="30" xfId="0" applyFont="1" applyFill="1" applyBorder="1" applyAlignment="1">
      <alignment horizontal="center" vertical="top"/>
    </xf>
    <xf numFmtId="0" fontId="12" fillId="0" borderId="10" xfId="0" applyFont="1" applyFill="1" applyBorder="1" applyAlignment="1">
      <alignment horizontal="center" vertical="top"/>
    </xf>
    <xf numFmtId="164" fontId="22" fillId="0" borderId="13" xfId="0" applyNumberFormat="1" applyFont="1" applyFill="1" applyBorder="1" applyAlignment="1">
      <alignment horizontal="center" vertical="top" wrapText="1"/>
    </xf>
    <xf numFmtId="164" fontId="22" fillId="0" borderId="32" xfId="0" applyNumberFormat="1" applyFont="1" applyFill="1" applyBorder="1" applyAlignment="1">
      <alignment horizontal="center" vertical="top" wrapText="1"/>
    </xf>
    <xf numFmtId="0" fontId="12" fillId="12" borderId="36" xfId="0" applyFont="1" applyFill="1" applyBorder="1" applyAlignment="1">
      <alignment vertical="top"/>
    </xf>
    <xf numFmtId="0" fontId="12" fillId="12" borderId="37" xfId="0" applyFont="1" applyFill="1" applyBorder="1" applyAlignment="1">
      <alignment vertical="top"/>
    </xf>
    <xf numFmtId="0" fontId="12" fillId="0" borderId="70" xfId="0" applyFont="1" applyFill="1" applyBorder="1" applyAlignment="1">
      <alignment horizontal="left" vertical="top" wrapText="1"/>
    </xf>
    <xf numFmtId="0" fontId="12" fillId="0" borderId="71" xfId="0" applyFont="1" applyFill="1" applyBorder="1" applyAlignment="1">
      <alignment horizontal="left" vertical="top" wrapText="1"/>
    </xf>
    <xf numFmtId="0" fontId="12" fillId="0" borderId="63" xfId="12" applyFont="1" applyFill="1" applyBorder="1" applyAlignment="1">
      <alignment vertical="top" wrapText="1"/>
    </xf>
    <xf numFmtId="0" fontId="12" fillId="0" borderId="64" xfId="12" applyFont="1" applyFill="1" applyBorder="1" applyAlignment="1">
      <alignment vertical="top" wrapText="1"/>
    </xf>
    <xf numFmtId="164" fontId="22" fillId="12" borderId="15" xfId="0" applyNumberFormat="1" applyFont="1" applyFill="1" applyBorder="1" applyAlignment="1">
      <alignment horizontal="center" vertical="top" wrapText="1"/>
    </xf>
    <xf numFmtId="164" fontId="22" fillId="12" borderId="16" xfId="0" applyNumberFormat="1" applyFont="1" applyFill="1" applyBorder="1" applyAlignment="1">
      <alignment horizontal="center" vertical="top" wrapText="1"/>
    </xf>
    <xf numFmtId="0" fontId="12" fillId="12" borderId="62" xfId="0" applyFont="1" applyFill="1" applyBorder="1" applyAlignment="1">
      <alignment horizontal="center" vertical="top"/>
    </xf>
    <xf numFmtId="0" fontId="12" fillId="12" borderId="64" xfId="0" applyFont="1" applyFill="1" applyBorder="1" applyAlignment="1">
      <alignment horizontal="center" vertical="top"/>
    </xf>
    <xf numFmtId="0" fontId="12" fillId="12" borderId="39" xfId="0" applyFont="1" applyFill="1" applyBorder="1" applyAlignment="1">
      <alignment horizontal="left" vertical="top" wrapText="1"/>
    </xf>
    <xf numFmtId="0" fontId="12" fillId="12" borderId="40" xfId="0" applyFont="1" applyFill="1" applyBorder="1" applyAlignment="1">
      <alignment horizontal="left" vertical="top" wrapText="1"/>
    </xf>
    <xf numFmtId="0" fontId="12" fillId="12" borderId="13" xfId="0" applyFont="1" applyFill="1" applyBorder="1" applyAlignment="1">
      <alignment horizontal="left" vertical="top" wrapText="1"/>
    </xf>
    <xf numFmtId="0" fontId="12" fillId="12" borderId="0" xfId="0" applyFont="1" applyFill="1" applyBorder="1" applyAlignment="1">
      <alignment horizontal="left" vertical="top" wrapText="1"/>
    </xf>
    <xf numFmtId="0" fontId="12" fillId="12" borderId="32" xfId="0" applyFont="1" applyFill="1" applyBorder="1" applyAlignment="1">
      <alignment vertical="top" wrapText="1"/>
    </xf>
    <xf numFmtId="0" fontId="12" fillId="12" borderId="30" xfId="0" applyFont="1" applyFill="1" applyBorder="1" applyAlignment="1">
      <alignment vertical="top" wrapText="1"/>
    </xf>
    <xf numFmtId="0" fontId="22" fillId="12" borderId="15" xfId="0" applyFont="1" applyFill="1" applyBorder="1" applyAlignment="1">
      <alignment horizontal="center" vertical="top" wrapText="1"/>
    </xf>
    <xf numFmtId="0" fontId="12" fillId="12" borderId="13" xfId="0" applyFont="1" applyFill="1" applyBorder="1" applyAlignment="1">
      <alignment vertical="top" wrapText="1"/>
    </xf>
    <xf numFmtId="0" fontId="12" fillId="12" borderId="0" xfId="0" applyFont="1" applyFill="1" applyBorder="1" applyAlignment="1">
      <alignment vertical="top" wrapText="1"/>
    </xf>
    <xf numFmtId="0" fontId="12" fillId="12" borderId="42" xfId="0" applyFont="1" applyFill="1" applyBorder="1" applyAlignment="1">
      <alignment vertical="top" wrapText="1"/>
    </xf>
    <xf numFmtId="0" fontId="12" fillId="12" borderId="43" xfId="0" applyFont="1" applyFill="1" applyBorder="1" applyAlignment="1">
      <alignment vertical="top" wrapText="1"/>
    </xf>
    <xf numFmtId="0" fontId="12" fillId="12" borderId="11" xfId="0" applyFont="1" applyFill="1" applyBorder="1" applyAlignment="1">
      <alignment horizontal="left" vertical="center" wrapText="1"/>
    </xf>
    <xf numFmtId="0" fontId="12" fillId="12" borderId="31" xfId="0" applyFont="1" applyFill="1" applyBorder="1" applyAlignment="1">
      <alignment horizontal="left" vertical="center" wrapText="1"/>
    </xf>
    <xf numFmtId="0" fontId="12" fillId="12" borderId="17" xfId="0" applyFont="1" applyFill="1" applyBorder="1" applyAlignment="1">
      <alignment horizontal="left" vertical="center" wrapText="1"/>
    </xf>
    <xf numFmtId="0" fontId="12" fillId="12" borderId="56" xfId="0" applyFont="1" applyFill="1" applyBorder="1" applyAlignment="1">
      <alignment horizontal="center" vertical="top"/>
    </xf>
    <xf numFmtId="0" fontId="12" fillId="12" borderId="58" xfId="0" applyFont="1" applyFill="1" applyBorder="1" applyAlignment="1">
      <alignment horizontal="center" vertical="top"/>
    </xf>
    <xf numFmtId="0" fontId="12" fillId="12" borderId="13" xfId="0" applyFont="1" applyFill="1" applyBorder="1" applyAlignment="1">
      <alignment horizontal="center" vertical="top"/>
    </xf>
    <xf numFmtId="0" fontId="12" fillId="12" borderId="19" xfId="0" applyFont="1" applyFill="1" applyBorder="1" applyAlignment="1">
      <alignment horizontal="center" vertical="top"/>
    </xf>
    <xf numFmtId="0" fontId="22" fillId="12" borderId="12" xfId="0" applyFont="1" applyFill="1" applyBorder="1" applyAlignment="1">
      <alignment horizontal="center" vertical="top" wrapText="1"/>
    </xf>
    <xf numFmtId="0" fontId="22" fillId="12" borderId="18" xfId="0" applyFont="1" applyFill="1" applyBorder="1" applyAlignment="1">
      <alignment horizontal="center" vertical="top" wrapText="1"/>
    </xf>
    <xf numFmtId="0" fontId="22" fillId="12" borderId="13" xfId="0" applyFont="1" applyFill="1" applyBorder="1" applyAlignment="1">
      <alignment horizontal="center" vertical="top" wrapText="1"/>
    </xf>
    <xf numFmtId="0" fontId="22" fillId="12" borderId="19" xfId="0" applyFont="1" applyFill="1" applyBorder="1" applyAlignment="1">
      <alignment horizontal="center" vertical="top" wrapText="1"/>
    </xf>
    <xf numFmtId="0" fontId="22" fillId="12" borderId="32" xfId="0" applyFont="1" applyFill="1" applyBorder="1" applyAlignment="1">
      <alignment horizontal="center" vertical="top" wrapText="1"/>
    </xf>
    <xf numFmtId="0" fontId="22" fillId="12" borderId="10" xfId="0" applyFont="1" applyFill="1" applyBorder="1" applyAlignment="1">
      <alignment horizontal="center" vertical="top" wrapText="1"/>
    </xf>
    <xf numFmtId="0" fontId="12" fillId="12" borderId="38" xfId="0" applyFont="1" applyFill="1" applyBorder="1" applyAlignment="1">
      <alignment horizontal="left" vertical="top" wrapText="1"/>
    </xf>
    <xf numFmtId="0" fontId="56" fillId="12" borderId="107" xfId="0" applyFont="1" applyFill="1" applyBorder="1" applyAlignment="1">
      <alignment horizontal="left" vertical="top" wrapText="1"/>
    </xf>
    <xf numFmtId="0" fontId="56" fillId="12" borderId="75" xfId="0" applyFont="1" applyFill="1" applyBorder="1" applyAlignment="1">
      <alignment horizontal="left" vertical="top" wrapText="1"/>
    </xf>
    <xf numFmtId="0" fontId="12" fillId="12" borderId="11" xfId="0" applyFont="1" applyFill="1" applyBorder="1" applyAlignment="1">
      <alignment horizontal="center" vertical="top"/>
    </xf>
    <xf numFmtId="0" fontId="12" fillId="12" borderId="17" xfId="0" applyFont="1" applyFill="1" applyBorder="1" applyAlignment="1">
      <alignment horizontal="center" vertical="top"/>
    </xf>
    <xf numFmtId="0" fontId="12" fillId="12" borderId="78" xfId="0" applyFont="1" applyFill="1" applyBorder="1" applyAlignment="1">
      <alignment horizontal="center" vertical="top"/>
    </xf>
    <xf numFmtId="0" fontId="12" fillId="12" borderId="75" xfId="0" applyFont="1" applyFill="1" applyBorder="1" applyAlignment="1">
      <alignment horizontal="center" vertical="top"/>
    </xf>
    <xf numFmtId="0" fontId="12" fillId="12" borderId="73" xfId="0" applyFont="1" applyFill="1" applyBorder="1" applyAlignment="1">
      <alignment horizontal="center" vertical="top"/>
    </xf>
    <xf numFmtId="0" fontId="12" fillId="12" borderId="71" xfId="0" applyFont="1" applyFill="1" applyBorder="1" applyAlignment="1">
      <alignment horizontal="center" vertical="top"/>
    </xf>
    <xf numFmtId="0" fontId="12" fillId="12" borderId="45" xfId="0" applyFont="1" applyFill="1" applyBorder="1" applyAlignment="1">
      <alignment horizontal="left" vertical="top" wrapText="1"/>
    </xf>
    <xf numFmtId="0" fontId="12" fillId="12" borderId="46" xfId="0" applyFont="1" applyFill="1" applyBorder="1" applyAlignment="1">
      <alignment horizontal="left" vertical="top" wrapText="1"/>
    </xf>
    <xf numFmtId="0" fontId="12" fillId="12" borderId="45" xfId="0" applyFont="1" applyFill="1" applyBorder="1" applyAlignment="1">
      <alignment vertical="top" wrapText="1"/>
    </xf>
    <xf numFmtId="0" fontId="12" fillId="12" borderId="46" xfId="0" applyFont="1" applyFill="1" applyBorder="1" applyAlignment="1">
      <alignment vertical="top" wrapText="1"/>
    </xf>
    <xf numFmtId="0" fontId="12" fillId="16" borderId="16" xfId="0" applyFont="1" applyFill="1" applyBorder="1" applyAlignment="1">
      <alignment horizontal="left" vertical="top" wrapText="1"/>
    </xf>
    <xf numFmtId="0" fontId="12" fillId="12" borderId="63" xfId="0" applyFont="1" applyFill="1" applyBorder="1" applyAlignment="1">
      <alignment horizontal="left" vertical="top" wrapText="1"/>
    </xf>
    <xf numFmtId="0" fontId="12" fillId="12" borderId="70" xfId="0" applyFont="1" applyFill="1" applyBorder="1" applyAlignment="1">
      <alignment horizontal="left" vertical="top" wrapText="1"/>
    </xf>
    <xf numFmtId="0" fontId="12" fillId="12" borderId="71" xfId="0" applyFont="1" applyFill="1" applyBorder="1" applyAlignment="1">
      <alignment horizontal="left" vertical="top" wrapText="1"/>
    </xf>
    <xf numFmtId="0" fontId="12" fillId="12" borderId="107" xfId="0" applyFont="1" applyFill="1" applyBorder="1" applyAlignment="1">
      <alignment horizontal="left" vertical="top" wrapText="1"/>
    </xf>
    <xf numFmtId="0" fontId="12" fillId="12" borderId="64" xfId="0" applyFont="1" applyFill="1" applyBorder="1" applyAlignment="1">
      <alignment horizontal="left" vertical="top" wrapText="1"/>
    </xf>
    <xf numFmtId="0" fontId="12" fillId="0" borderId="110" xfId="0" applyFont="1" applyFill="1" applyBorder="1" applyAlignment="1">
      <alignment horizontal="left" vertical="top" wrapText="1"/>
    </xf>
    <xf numFmtId="0" fontId="12" fillId="0" borderId="64" xfId="0" applyFont="1" applyFill="1" applyBorder="1" applyAlignment="1">
      <alignment horizontal="left" vertical="top" wrapText="1"/>
    </xf>
    <xf numFmtId="0" fontId="12" fillId="0" borderId="57" xfId="0" applyFont="1" applyFill="1" applyBorder="1" applyAlignment="1">
      <alignment horizontal="left" vertical="top" wrapText="1"/>
    </xf>
    <xf numFmtId="0" fontId="12" fillId="0" borderId="58" xfId="0" applyFont="1" applyFill="1" applyBorder="1" applyAlignment="1">
      <alignment horizontal="left" vertical="top" wrapText="1"/>
    </xf>
    <xf numFmtId="0" fontId="12" fillId="0" borderId="39" xfId="0" applyFont="1" applyFill="1" applyBorder="1" applyAlignment="1">
      <alignment vertical="top" wrapText="1"/>
    </xf>
    <xf numFmtId="0" fontId="12" fillId="0" borderId="40" xfId="0" applyFont="1" applyFill="1" applyBorder="1" applyAlignment="1">
      <alignment vertical="top" wrapText="1"/>
    </xf>
    <xf numFmtId="0" fontId="12" fillId="12" borderId="36" xfId="13" applyFont="1" applyFill="1" applyBorder="1" applyAlignment="1">
      <alignment horizontal="left" vertical="top" wrapText="1"/>
    </xf>
    <xf numFmtId="0" fontId="12" fillId="12" borderId="37" xfId="13" applyFont="1" applyFill="1" applyBorder="1" applyAlignment="1">
      <alignment horizontal="left" vertical="top" wrapText="1"/>
    </xf>
    <xf numFmtId="0" fontId="12" fillId="13" borderId="11" xfId="0" applyFont="1" applyFill="1" applyBorder="1" applyAlignment="1">
      <alignment horizontal="left" vertical="top" wrapText="1"/>
    </xf>
    <xf numFmtId="0" fontId="12" fillId="13" borderId="31" xfId="0" applyFont="1" applyFill="1" applyBorder="1" applyAlignment="1">
      <alignment horizontal="left" vertical="top" wrapText="1"/>
    </xf>
    <xf numFmtId="0" fontId="12" fillId="13" borderId="17" xfId="0" applyFont="1" applyFill="1" applyBorder="1" applyAlignment="1">
      <alignment horizontal="left" vertical="top" wrapText="1"/>
    </xf>
    <xf numFmtId="0" fontId="12" fillId="12" borderId="57" xfId="0" applyFont="1" applyFill="1" applyBorder="1" applyAlignment="1">
      <alignment horizontal="left" vertical="top" wrapText="1"/>
    </xf>
    <xf numFmtId="0" fontId="12" fillId="12" borderId="58" xfId="0" applyFont="1" applyFill="1" applyBorder="1" applyAlignment="1">
      <alignment horizontal="left" vertical="top" wrapText="1"/>
    </xf>
    <xf numFmtId="0" fontId="12" fillId="12" borderId="13" xfId="0" applyFont="1" applyFill="1" applyBorder="1" applyAlignment="1">
      <alignment vertical="top"/>
    </xf>
    <xf numFmtId="0" fontId="12" fillId="12" borderId="0" xfId="0" applyFont="1" applyFill="1" applyBorder="1" applyAlignment="1">
      <alignment vertical="top"/>
    </xf>
    <xf numFmtId="0" fontId="12" fillId="13" borderId="11" xfId="0" applyFont="1" applyFill="1" applyBorder="1" applyAlignment="1">
      <alignment horizontal="center" vertical="center" wrapText="1"/>
    </xf>
    <xf numFmtId="0" fontId="12" fillId="13" borderId="17" xfId="0" applyFont="1" applyFill="1" applyBorder="1" applyAlignment="1">
      <alignment horizontal="center" vertical="center" wrapText="1"/>
    </xf>
    <xf numFmtId="0" fontId="12" fillId="12" borderId="17" xfId="0" applyFont="1" applyFill="1" applyBorder="1" applyAlignment="1">
      <alignment horizontal="left" vertical="top" wrapText="1"/>
    </xf>
    <xf numFmtId="0" fontId="12" fillId="12" borderId="42" xfId="0" applyFont="1" applyFill="1" applyBorder="1" applyAlignment="1">
      <alignment horizontal="left" vertical="top" wrapText="1"/>
    </xf>
    <xf numFmtId="0" fontId="12" fillId="12" borderId="43" xfId="0" applyFont="1" applyFill="1" applyBorder="1" applyAlignment="1">
      <alignment horizontal="left" vertical="top" wrapText="1"/>
    </xf>
    <xf numFmtId="167" fontId="12" fillId="12" borderId="11" xfId="0" applyNumberFormat="1" applyFont="1" applyFill="1" applyBorder="1" applyAlignment="1">
      <alignment horizontal="center" vertical="center" wrapText="1"/>
    </xf>
    <xf numFmtId="167" fontId="12" fillId="12" borderId="31" xfId="0" applyNumberFormat="1" applyFont="1" applyFill="1" applyBorder="1" applyAlignment="1">
      <alignment horizontal="center" vertical="center" wrapText="1"/>
    </xf>
    <xf numFmtId="167" fontId="12" fillId="12" borderId="17" xfId="0" applyNumberFormat="1" applyFont="1" applyFill="1" applyBorder="1" applyAlignment="1">
      <alignment horizontal="center" vertical="center" wrapText="1"/>
    </xf>
    <xf numFmtId="0" fontId="12" fillId="12" borderId="33" xfId="0" applyFont="1" applyFill="1" applyBorder="1" applyAlignment="1">
      <alignment vertical="top"/>
    </xf>
    <xf numFmtId="0" fontId="12" fillId="12" borderId="34" xfId="0" applyFont="1" applyFill="1" applyBorder="1" applyAlignment="1">
      <alignment vertical="top"/>
    </xf>
    <xf numFmtId="0" fontId="12" fillId="0" borderId="15" xfId="0" applyFont="1" applyFill="1" applyBorder="1" applyAlignment="1">
      <alignment horizontal="center" vertical="top" wrapText="1"/>
    </xf>
    <xf numFmtId="0" fontId="12" fillId="0" borderId="16" xfId="0" applyFont="1" applyFill="1" applyBorder="1" applyAlignment="1">
      <alignment horizontal="center" vertical="top" wrapText="1"/>
    </xf>
    <xf numFmtId="0" fontId="12" fillId="12" borderId="12" xfId="13" applyFont="1" applyFill="1" applyBorder="1" applyAlignment="1">
      <alignment horizontal="left" vertical="top" wrapText="1"/>
    </xf>
    <xf numFmtId="0" fontId="12" fillId="12" borderId="29" xfId="13" applyFont="1" applyFill="1" applyBorder="1" applyAlignment="1">
      <alignment horizontal="left" vertical="top" wrapText="1"/>
    </xf>
    <xf numFmtId="0" fontId="12" fillId="12" borderId="13" xfId="13" applyFont="1" applyFill="1" applyBorder="1" applyAlignment="1">
      <alignment horizontal="left" vertical="top" wrapText="1"/>
    </xf>
    <xf numFmtId="0" fontId="12" fillId="12" borderId="0" xfId="13" applyFont="1" applyFill="1" applyBorder="1" applyAlignment="1">
      <alignment horizontal="left" vertical="top" wrapText="1"/>
    </xf>
    <xf numFmtId="0" fontId="12" fillId="12" borderId="12" xfId="0" applyFont="1" applyFill="1" applyBorder="1" applyAlignment="1">
      <alignment horizontal="center" vertical="top" wrapText="1"/>
    </xf>
    <xf numFmtId="0" fontId="12" fillId="12" borderId="18" xfId="0" applyFont="1" applyFill="1" applyBorder="1" applyAlignment="1">
      <alignment horizontal="center" vertical="top" wrapText="1"/>
    </xf>
    <xf numFmtId="0" fontId="12" fillId="12" borderId="13" xfId="0" applyFont="1" applyFill="1" applyBorder="1" applyAlignment="1">
      <alignment horizontal="center" vertical="top" wrapText="1"/>
    </xf>
    <xf numFmtId="0" fontId="12" fillId="12" borderId="19" xfId="0" applyFont="1" applyFill="1" applyBorder="1" applyAlignment="1">
      <alignment horizontal="center" vertical="top" wrapText="1"/>
    </xf>
    <xf numFmtId="0" fontId="12" fillId="12" borderId="32" xfId="0" applyFont="1" applyFill="1" applyBorder="1" applyAlignment="1">
      <alignment horizontal="center" vertical="top" wrapText="1"/>
    </xf>
    <xf numFmtId="0" fontId="12" fillId="12" borderId="10" xfId="0" applyFont="1" applyFill="1" applyBorder="1" applyAlignment="1">
      <alignment horizontal="center" vertical="top" wrapText="1"/>
    </xf>
    <xf numFmtId="0" fontId="12" fillId="0" borderId="57" xfId="12" applyFont="1" applyFill="1" applyBorder="1" applyAlignment="1">
      <alignment horizontal="left" vertical="top" wrapText="1"/>
    </xf>
    <xf numFmtId="0" fontId="12" fillId="13" borderId="11" xfId="0" applyFont="1" applyFill="1" applyBorder="1" applyAlignment="1">
      <alignment horizontal="center" vertical="top" wrapText="1"/>
    </xf>
    <xf numFmtId="0" fontId="12" fillId="13" borderId="17" xfId="0" applyFont="1" applyFill="1" applyBorder="1" applyAlignment="1">
      <alignment horizontal="center" vertical="top" wrapText="1"/>
    </xf>
    <xf numFmtId="164" fontId="22" fillId="0" borderId="14" xfId="0" applyNumberFormat="1" applyFont="1" applyFill="1" applyBorder="1" applyAlignment="1">
      <alignment horizontal="center" vertical="top" wrapText="1"/>
    </xf>
    <xf numFmtId="164" fontId="22" fillId="0" borderId="15" xfId="0" applyNumberFormat="1" applyFont="1" applyFill="1" applyBorder="1" applyAlignment="1">
      <alignment horizontal="center" vertical="top" wrapText="1"/>
    </xf>
    <xf numFmtId="164" fontId="22" fillId="0" borderId="16" xfId="0" applyNumberFormat="1" applyFont="1" applyFill="1" applyBorder="1" applyAlignment="1">
      <alignment horizontal="center" vertical="top" wrapText="1"/>
    </xf>
    <xf numFmtId="0" fontId="22" fillId="9" borderId="12" xfId="0" applyFont="1" applyFill="1" applyBorder="1" applyAlignment="1">
      <alignment horizontal="center" vertical="top" wrapText="1"/>
    </xf>
    <xf numFmtId="0" fontId="22" fillId="9" borderId="18" xfId="0" applyFont="1" applyFill="1" applyBorder="1" applyAlignment="1">
      <alignment horizontal="center" vertical="top" wrapText="1"/>
    </xf>
    <xf numFmtId="0" fontId="22" fillId="9" borderId="32" xfId="0" applyFont="1" applyFill="1" applyBorder="1" applyAlignment="1">
      <alignment horizontal="center" vertical="top" wrapText="1"/>
    </xf>
    <xf numFmtId="0" fontId="22" fillId="9" borderId="10" xfId="0" applyFont="1" applyFill="1" applyBorder="1" applyAlignment="1">
      <alignment horizontal="center" vertical="top" wrapText="1"/>
    </xf>
    <xf numFmtId="0" fontId="12" fillId="12" borderId="45" xfId="0" applyFont="1" applyFill="1" applyBorder="1" applyAlignment="1">
      <alignment vertical="top"/>
    </xf>
    <xf numFmtId="0" fontId="12" fillId="12" borderId="46" xfId="0" applyFont="1" applyFill="1" applyBorder="1" applyAlignment="1">
      <alignment vertical="top"/>
    </xf>
    <xf numFmtId="0" fontId="17" fillId="11" borderId="11" xfId="0" applyFont="1" applyFill="1" applyBorder="1" applyAlignment="1">
      <alignment horizontal="left" vertical="center" wrapText="1"/>
    </xf>
    <xf numFmtId="0" fontId="17" fillId="11" borderId="31" xfId="0" applyFont="1" applyFill="1" applyBorder="1" applyAlignment="1">
      <alignment horizontal="left" vertical="center" wrapText="1"/>
    </xf>
    <xf numFmtId="0" fontId="17" fillId="11" borderId="17" xfId="0" applyFont="1" applyFill="1" applyBorder="1" applyAlignment="1">
      <alignment horizontal="left" vertical="center" wrapText="1"/>
    </xf>
    <xf numFmtId="0" fontId="12" fillId="12" borderId="12" xfId="0" applyFont="1" applyFill="1" applyBorder="1" applyAlignment="1">
      <alignment vertical="top" wrapText="1"/>
    </xf>
    <xf numFmtId="0" fontId="12" fillId="12" borderId="29" xfId="0" applyFont="1" applyFill="1" applyBorder="1" applyAlignment="1">
      <alignment vertical="top" wrapText="1"/>
    </xf>
    <xf numFmtId="0" fontId="56" fillId="0" borderId="31" xfId="31" applyFont="1" applyBorder="1" applyAlignment="1">
      <alignment horizontal="left" vertical="center"/>
    </xf>
    <xf numFmtId="164" fontId="71" fillId="12" borderId="11" xfId="11" applyNumberFormat="1" applyFont="1" applyFill="1" applyBorder="1" applyAlignment="1">
      <alignment horizontal="center" vertical="top"/>
    </xf>
    <xf numFmtId="164" fontId="71" fillId="12" borderId="31" xfId="11" applyNumberFormat="1" applyFont="1" applyFill="1" applyBorder="1" applyAlignment="1">
      <alignment horizontal="center" vertical="top"/>
    </xf>
    <xf numFmtId="164" fontId="71" fillId="12" borderId="17" xfId="11" applyNumberFormat="1" applyFont="1" applyFill="1" applyBorder="1" applyAlignment="1">
      <alignment horizontal="center" vertical="top"/>
    </xf>
    <xf numFmtId="0" fontId="56" fillId="0" borderId="12" xfId="11" applyFont="1" applyBorder="1" applyAlignment="1">
      <alignment horizontal="left" vertical="top" wrapText="1"/>
    </xf>
    <xf numFmtId="0" fontId="56" fillId="0" borderId="29" xfId="11" applyFont="1" applyBorder="1" applyAlignment="1">
      <alignment horizontal="left" vertical="top" wrapText="1"/>
    </xf>
    <xf numFmtId="0" fontId="56" fillId="0" borderId="18" xfId="11" applyFont="1" applyBorder="1" applyAlignment="1">
      <alignment horizontal="left" vertical="top" wrapText="1"/>
    </xf>
    <xf numFmtId="0" fontId="56" fillId="0" borderId="32" xfId="11" applyFont="1" applyBorder="1" applyAlignment="1">
      <alignment horizontal="left" vertical="top" wrapText="1"/>
    </xf>
    <xf numFmtId="0" fontId="56" fillId="0" borderId="30" xfId="11" applyFont="1" applyBorder="1" applyAlignment="1">
      <alignment horizontal="left" vertical="top" wrapText="1"/>
    </xf>
    <xf numFmtId="0" fontId="56" fillId="0" borderId="10" xfId="11" applyFont="1" applyBorder="1" applyAlignment="1">
      <alignment horizontal="left" vertical="top" wrapText="1"/>
    </xf>
    <xf numFmtId="0" fontId="56" fillId="12" borderId="14" xfId="11" applyFont="1" applyFill="1" applyBorder="1" applyAlignment="1">
      <alignment horizontal="left" vertical="top" wrapText="1"/>
    </xf>
    <xf numFmtId="0" fontId="56" fillId="12" borderId="15" xfId="11" applyFont="1" applyFill="1" applyBorder="1" applyAlignment="1">
      <alignment horizontal="left" vertical="top" wrapText="1"/>
    </xf>
    <xf numFmtId="0" fontId="56" fillId="12" borderId="15" xfId="11" applyFont="1" applyFill="1" applyBorder="1" applyAlignment="1">
      <alignment horizontal="center" vertical="top" wrapText="1"/>
    </xf>
    <xf numFmtId="0" fontId="56" fillId="12" borderId="12" xfId="11" applyFont="1" applyFill="1" applyBorder="1" applyAlignment="1">
      <alignment horizontal="left" vertical="top" wrapText="1"/>
    </xf>
    <xf numFmtId="0" fontId="56" fillId="12" borderId="13" xfId="11" applyFont="1" applyFill="1" applyBorder="1" applyAlignment="1">
      <alignment horizontal="left" vertical="top" wrapText="1"/>
    </xf>
    <xf numFmtId="164" fontId="71" fillId="12" borderId="14" xfId="11" applyNumberFormat="1" applyFont="1" applyFill="1" applyBorder="1" applyAlignment="1">
      <alignment horizontal="center" vertical="top" wrapText="1"/>
    </xf>
    <xf numFmtId="164" fontId="71" fillId="12" borderId="16" xfId="11" applyNumberFormat="1" applyFont="1" applyFill="1" applyBorder="1" applyAlignment="1">
      <alignment horizontal="center" vertical="top" wrapText="1"/>
    </xf>
    <xf numFmtId="0" fontId="56" fillId="9" borderId="14" xfId="11" applyFont="1" applyFill="1" applyBorder="1" applyAlignment="1">
      <alignment horizontal="left" vertical="top" wrapText="1"/>
    </xf>
    <xf numFmtId="0" fontId="56" fillId="12" borderId="16" xfId="11" applyFont="1" applyFill="1" applyBorder="1" applyAlignment="1">
      <alignment horizontal="left" vertical="top" wrapText="1"/>
    </xf>
    <xf numFmtId="0" fontId="56" fillId="12" borderId="33" xfId="11" applyFont="1" applyFill="1" applyBorder="1" applyAlignment="1">
      <alignment horizontal="left" vertical="top" wrapText="1"/>
    </xf>
    <xf numFmtId="0" fontId="56" fillId="12" borderId="34" xfId="11" applyFont="1" applyFill="1" applyBorder="1" applyAlignment="1">
      <alignment horizontal="left" vertical="top" wrapText="1"/>
    </xf>
    <xf numFmtId="0" fontId="56" fillId="12" borderId="32" xfId="11" applyFont="1" applyFill="1" applyBorder="1" applyAlignment="1">
      <alignment horizontal="left" vertical="top" wrapText="1"/>
    </xf>
    <xf numFmtId="0" fontId="56" fillId="12" borderId="30" xfId="11" applyFont="1" applyFill="1" applyBorder="1" applyAlignment="1">
      <alignment horizontal="left" vertical="top" wrapText="1"/>
    </xf>
    <xf numFmtId="0" fontId="12" fillId="12" borderId="110" xfId="0" applyFont="1" applyFill="1" applyBorder="1" applyAlignment="1">
      <alignment horizontal="left" vertical="top" wrapText="1"/>
    </xf>
    <xf numFmtId="0" fontId="12" fillId="0" borderId="63" xfId="0" applyFont="1" applyFill="1" applyBorder="1" applyAlignment="1">
      <alignment horizontal="left" vertical="top" wrapText="1"/>
    </xf>
    <xf numFmtId="0" fontId="12" fillId="0" borderId="30" xfId="0" applyFont="1" applyBorder="1" applyAlignment="1">
      <alignment horizontal="left" vertical="top" wrapText="1"/>
    </xf>
    <xf numFmtId="0" fontId="55" fillId="0" borderId="110" xfId="0" applyFont="1" applyFill="1" applyBorder="1" applyAlignment="1"/>
    <xf numFmtId="0" fontId="12" fillId="0" borderId="64" xfId="0" applyFont="1" applyBorder="1" applyAlignment="1"/>
    <xf numFmtId="0" fontId="55" fillId="0" borderId="70" xfId="0" applyFont="1" applyFill="1" applyBorder="1" applyAlignment="1"/>
    <xf numFmtId="0" fontId="12" fillId="0" borderId="71" xfId="0" applyFont="1" applyBorder="1" applyAlignment="1"/>
    <xf numFmtId="0" fontId="55" fillId="0" borderId="107" xfId="0" applyFont="1" applyFill="1" applyBorder="1"/>
    <xf numFmtId="0" fontId="55" fillId="0" borderId="75" xfId="0" applyFont="1" applyFill="1" applyBorder="1"/>
    <xf numFmtId="0" fontId="12" fillId="9" borderId="11" xfId="0" applyFont="1" applyFill="1" applyBorder="1" applyAlignment="1">
      <alignment horizontal="center"/>
    </xf>
    <xf numFmtId="0" fontId="12" fillId="9" borderId="17" xfId="0" applyFont="1" applyFill="1" applyBorder="1" applyAlignment="1">
      <alignment horizontal="center"/>
    </xf>
    <xf numFmtId="0" fontId="12" fillId="12" borderId="26" xfId="0" applyFont="1" applyFill="1" applyBorder="1" applyAlignment="1">
      <alignment horizontal="left" vertical="top" wrapText="1"/>
    </xf>
    <xf numFmtId="0" fontId="12" fillId="12" borderId="75" xfId="0" applyFont="1" applyFill="1" applyBorder="1" applyAlignment="1">
      <alignment horizontal="left" vertical="top" wrapText="1"/>
    </xf>
    <xf numFmtId="0" fontId="12" fillId="0" borderId="0" xfId="0" applyFont="1" applyBorder="1" applyAlignment="1">
      <alignment horizontal="left" vertical="top" wrapText="1"/>
    </xf>
    <xf numFmtId="0" fontId="12" fillId="0" borderId="15" xfId="0" applyFont="1" applyBorder="1" applyAlignment="1">
      <alignment horizontal="left" vertical="top" wrapText="1"/>
    </xf>
    <xf numFmtId="0" fontId="22" fillId="12" borderId="15" xfId="0" applyFont="1" applyFill="1" applyBorder="1" applyAlignment="1">
      <alignment horizontal="left" vertical="top" wrapText="1"/>
    </xf>
    <xf numFmtId="0" fontId="55" fillId="0" borderId="57" xfId="0" applyFont="1" applyFill="1" applyBorder="1"/>
    <xf numFmtId="0" fontId="55" fillId="0" borderId="58" xfId="0" applyFont="1" applyFill="1" applyBorder="1"/>
    <xf numFmtId="0" fontId="12" fillId="0" borderId="11" xfId="0" applyFont="1" applyFill="1" applyBorder="1" applyAlignment="1">
      <alignment horizontal="right" vertical="top" wrapText="1"/>
    </xf>
    <xf numFmtId="0" fontId="12" fillId="0" borderId="31" xfId="0" applyFont="1" applyFill="1" applyBorder="1" applyAlignment="1">
      <alignment horizontal="right" vertical="top" wrapText="1"/>
    </xf>
    <xf numFmtId="0" fontId="12" fillId="17" borderId="30" xfId="0" applyFont="1" applyFill="1" applyBorder="1" applyAlignment="1">
      <alignment vertical="top" wrapText="1"/>
    </xf>
    <xf numFmtId="0" fontId="12" fillId="17" borderId="10" xfId="0" applyFont="1" applyFill="1" applyBorder="1" applyAlignment="1">
      <alignment vertical="top" wrapText="1"/>
    </xf>
    <xf numFmtId="0" fontId="54" fillId="13" borderId="12" xfId="0" applyFont="1" applyFill="1" applyBorder="1" applyAlignment="1">
      <alignment horizontal="left" vertical="top" wrapText="1"/>
    </xf>
    <xf numFmtId="0" fontId="54" fillId="13" borderId="29" xfId="0" applyFont="1" applyFill="1" applyBorder="1" applyAlignment="1">
      <alignment horizontal="left" vertical="top" wrapText="1"/>
    </xf>
    <xf numFmtId="0" fontId="54" fillId="13" borderId="18" xfId="0" applyFont="1" applyFill="1" applyBorder="1" applyAlignment="1">
      <alignment horizontal="left" vertical="top" wrapText="1"/>
    </xf>
    <xf numFmtId="0" fontId="12" fillId="17" borderId="75" xfId="0" applyFont="1" applyFill="1" applyBorder="1" applyAlignment="1">
      <alignment horizontal="left" vertical="top" wrapText="1"/>
    </xf>
    <xf numFmtId="0" fontId="12" fillId="17" borderId="57" xfId="0" applyFont="1" applyFill="1" applyBorder="1" applyAlignment="1">
      <alignment vertical="top" wrapText="1"/>
    </xf>
    <xf numFmtId="0" fontId="12" fillId="17" borderId="58" xfId="0" applyFont="1" applyFill="1" applyBorder="1" applyAlignment="1">
      <alignment vertical="top" wrapText="1"/>
    </xf>
    <xf numFmtId="0" fontId="12" fillId="17" borderId="110" xfId="0" applyFont="1" applyFill="1" applyBorder="1" applyAlignment="1">
      <alignment vertical="top" wrapText="1"/>
    </xf>
    <xf numFmtId="0" fontId="12" fillId="17" borderId="64" xfId="0" applyFont="1" applyFill="1" applyBorder="1" applyAlignment="1">
      <alignment vertical="top" wrapText="1"/>
    </xf>
    <xf numFmtId="0" fontId="12" fillId="12" borderId="11" xfId="0" applyFont="1" applyFill="1" applyBorder="1" applyAlignment="1">
      <alignment horizontal="right" vertical="top" wrapText="1"/>
    </xf>
    <xf numFmtId="0" fontId="12" fillId="12" borderId="31" xfId="0" applyFont="1" applyFill="1" applyBorder="1" applyAlignment="1">
      <alignment horizontal="right" vertical="top" wrapText="1"/>
    </xf>
    <xf numFmtId="0" fontId="54" fillId="9" borderId="14" xfId="0" applyFont="1" applyFill="1" applyBorder="1" applyAlignment="1">
      <alignment horizontal="left" vertical="top" wrapText="1"/>
    </xf>
    <xf numFmtId="164" fontId="22" fillId="13" borderId="11" xfId="0" applyNumberFormat="1" applyFont="1" applyFill="1" applyBorder="1" applyAlignment="1">
      <alignment horizontal="left" vertical="center" wrapText="1"/>
    </xf>
    <xf numFmtId="164" fontId="22" fillId="13" borderId="31" xfId="0" applyNumberFormat="1" applyFont="1" applyFill="1" applyBorder="1" applyAlignment="1">
      <alignment horizontal="left" vertical="center" wrapText="1"/>
    </xf>
    <xf numFmtId="164" fontId="22" fillId="13" borderId="17" xfId="0" applyNumberFormat="1" applyFont="1" applyFill="1" applyBorder="1" applyAlignment="1">
      <alignment horizontal="left" vertical="center" wrapText="1"/>
    </xf>
    <xf numFmtId="0" fontId="12" fillId="12" borderId="57" xfId="0" applyFont="1" applyFill="1" applyBorder="1" applyAlignment="1">
      <alignment vertical="top" wrapText="1"/>
    </xf>
    <xf numFmtId="0" fontId="12" fillId="12" borderId="58" xfId="0" applyFont="1" applyFill="1" applyBorder="1" applyAlignment="1">
      <alignment vertical="top" wrapText="1"/>
    </xf>
    <xf numFmtId="0" fontId="12" fillId="11" borderId="11" xfId="0" applyFont="1" applyFill="1" applyBorder="1" applyAlignment="1">
      <alignment horizontal="center" vertical="center" wrapText="1"/>
    </xf>
    <xf numFmtId="0" fontId="12" fillId="11" borderId="17" xfId="0" applyFont="1" applyFill="1" applyBorder="1" applyAlignment="1">
      <alignment horizontal="center" vertical="center" wrapText="1"/>
    </xf>
    <xf numFmtId="0" fontId="12" fillId="13" borderId="12" xfId="0" applyFont="1" applyFill="1" applyBorder="1" applyAlignment="1">
      <alignment horizontal="left" vertical="top" wrapText="1"/>
    </xf>
    <xf numFmtId="0" fontId="12" fillId="13" borderId="29" xfId="0" applyFont="1" applyFill="1" applyBorder="1" applyAlignment="1">
      <alignment horizontal="left" vertical="top" wrapText="1"/>
    </xf>
    <xf numFmtId="0" fontId="12" fillId="13" borderId="18" xfId="0" applyFont="1" applyFill="1" applyBorder="1" applyAlignment="1">
      <alignment horizontal="left" vertical="top" wrapText="1"/>
    </xf>
    <xf numFmtId="0" fontId="12" fillId="0" borderId="62" xfId="0" applyFont="1" applyFill="1" applyBorder="1"/>
    <xf numFmtId="0" fontId="12" fillId="0" borderId="64" xfId="0" applyFont="1" applyFill="1" applyBorder="1"/>
    <xf numFmtId="0" fontId="12" fillId="0" borderId="104" xfId="0" applyFont="1" applyFill="1" applyBorder="1"/>
    <xf numFmtId="0" fontId="12" fillId="0" borderId="77" xfId="0" applyFont="1" applyFill="1" applyBorder="1"/>
    <xf numFmtId="0" fontId="12" fillId="0" borderId="104" xfId="0" applyFont="1" applyFill="1" applyBorder="1" applyAlignment="1">
      <alignment horizontal="left" vertical="top" wrapText="1"/>
    </xf>
    <xf numFmtId="0" fontId="12" fillId="0" borderId="109" xfId="0" applyFont="1" applyFill="1" applyBorder="1" applyAlignment="1">
      <alignment horizontal="left" vertical="top" wrapText="1"/>
    </xf>
    <xf numFmtId="0" fontId="12" fillId="0" borderId="26" xfId="0" applyFont="1" applyFill="1" applyBorder="1" applyAlignment="1">
      <alignment horizontal="left" vertical="top" wrapText="1"/>
    </xf>
    <xf numFmtId="0" fontId="12" fillId="0" borderId="75" xfId="0" applyFont="1" applyFill="1" applyBorder="1" applyAlignment="1">
      <alignment horizontal="left" vertical="top" wrapText="1"/>
    </xf>
    <xf numFmtId="0" fontId="12" fillId="9" borderId="12" xfId="0" applyFont="1" applyFill="1" applyBorder="1" applyAlignment="1">
      <alignment horizontal="center"/>
    </xf>
    <xf numFmtId="0" fontId="12" fillId="9" borderId="18" xfId="0" applyFont="1" applyFill="1" applyBorder="1" applyAlignment="1">
      <alignment horizontal="center"/>
    </xf>
    <xf numFmtId="0" fontId="12" fillId="9" borderId="32" xfId="0" applyFont="1" applyFill="1" applyBorder="1" applyAlignment="1">
      <alignment horizontal="center"/>
    </xf>
    <xf numFmtId="0" fontId="12" fillId="9" borderId="10" xfId="0" applyFont="1" applyFill="1" applyBorder="1" applyAlignment="1">
      <alignment horizontal="center"/>
    </xf>
    <xf numFmtId="0" fontId="12" fillId="9" borderId="13" xfId="0" applyFont="1" applyFill="1" applyBorder="1" applyAlignment="1">
      <alignment horizontal="center"/>
    </xf>
    <xf numFmtId="0" fontId="12" fillId="9" borderId="19" xfId="0" applyFont="1" applyFill="1" applyBorder="1" applyAlignment="1">
      <alignment horizontal="center"/>
    </xf>
    <xf numFmtId="0" fontId="12" fillId="9" borderId="12" xfId="12" applyFont="1" applyFill="1" applyBorder="1" applyAlignment="1">
      <alignment horizontal="center"/>
    </xf>
    <xf numFmtId="0" fontId="12" fillId="9" borderId="18" xfId="12" applyFont="1" applyFill="1" applyBorder="1" applyAlignment="1">
      <alignment horizontal="center"/>
    </xf>
    <xf numFmtId="167" fontId="12" fillId="0" borderId="11" xfId="0" applyNumberFormat="1" applyFont="1" applyFill="1" applyBorder="1" applyAlignment="1">
      <alignment horizontal="center" vertical="center" wrapText="1"/>
    </xf>
    <xf numFmtId="167" fontId="12" fillId="0" borderId="31" xfId="0" applyNumberFormat="1" applyFont="1" applyFill="1" applyBorder="1" applyAlignment="1">
      <alignment horizontal="center" vertical="center" wrapText="1"/>
    </xf>
    <xf numFmtId="167" fontId="12" fillId="0" borderId="17" xfId="0" applyNumberFormat="1" applyFont="1" applyFill="1" applyBorder="1" applyAlignment="1">
      <alignment horizontal="center" vertical="center" wrapText="1"/>
    </xf>
    <xf numFmtId="0" fontId="12" fillId="0" borderId="12" xfId="0" applyFont="1" applyFill="1" applyBorder="1" applyAlignment="1">
      <alignment horizontal="center" vertical="top" wrapText="1"/>
    </xf>
    <xf numFmtId="0" fontId="12" fillId="0" borderId="29" xfId="0" applyFont="1" applyFill="1" applyBorder="1" applyAlignment="1">
      <alignment horizontal="center" vertical="top" wrapText="1"/>
    </xf>
    <xf numFmtId="0" fontId="12" fillId="0" borderId="18" xfId="0" applyFont="1" applyFill="1" applyBorder="1" applyAlignment="1">
      <alignment horizontal="center" vertical="top" wrapText="1"/>
    </xf>
    <xf numFmtId="0" fontId="12" fillId="0" borderId="32" xfId="0" applyFont="1" applyFill="1" applyBorder="1" applyAlignment="1">
      <alignment horizontal="center" vertical="top" wrapText="1"/>
    </xf>
    <xf numFmtId="0" fontId="12" fillId="0" borderId="30" xfId="0" applyFont="1" applyFill="1" applyBorder="1" applyAlignment="1">
      <alignment horizontal="center" vertical="top" wrapText="1"/>
    </xf>
    <xf numFmtId="0" fontId="12" fillId="0" borderId="10" xfId="0" applyFont="1" applyFill="1" applyBorder="1" applyAlignment="1">
      <alignment horizontal="center" vertical="top" wrapText="1"/>
    </xf>
    <xf numFmtId="0" fontId="12" fillId="9" borderId="12" xfId="0" applyFont="1" applyFill="1" applyBorder="1" applyAlignment="1">
      <alignment horizontal="center" vertical="top"/>
    </xf>
    <xf numFmtId="0" fontId="12" fillId="9" borderId="29" xfId="0" applyFont="1" applyFill="1" applyBorder="1" applyAlignment="1">
      <alignment horizontal="center" vertical="top"/>
    </xf>
    <xf numFmtId="0" fontId="12" fillId="9" borderId="18" xfId="0" applyFont="1" applyFill="1" applyBorder="1" applyAlignment="1">
      <alignment horizontal="center" vertical="top"/>
    </xf>
    <xf numFmtId="0" fontId="12" fillId="9" borderId="32" xfId="0" applyFont="1" applyFill="1" applyBorder="1" applyAlignment="1">
      <alignment horizontal="center" vertical="top"/>
    </xf>
    <xf numFmtId="0" fontId="12" fillId="9" borderId="30" xfId="0" applyFont="1" applyFill="1" applyBorder="1" applyAlignment="1">
      <alignment horizontal="center" vertical="top"/>
    </xf>
    <xf numFmtId="0" fontId="12" fillId="9" borderId="10" xfId="0" applyFont="1" applyFill="1" applyBorder="1" applyAlignment="1">
      <alignment horizontal="center" vertical="top"/>
    </xf>
    <xf numFmtId="0" fontId="12" fillId="12" borderId="110" xfId="0" applyFont="1" applyFill="1" applyBorder="1" applyAlignment="1">
      <alignment vertical="top" wrapText="1"/>
    </xf>
    <xf numFmtId="0" fontId="12" fillId="12" borderId="64" xfId="0" applyFont="1" applyFill="1" applyBorder="1" applyAlignment="1">
      <alignment vertical="top" wrapText="1"/>
    </xf>
    <xf numFmtId="0" fontId="12" fillId="16" borderId="14" xfId="0" applyFont="1" applyFill="1" applyBorder="1" applyAlignment="1">
      <alignment horizontal="left" vertical="top" wrapText="1"/>
    </xf>
    <xf numFmtId="0" fontId="54" fillId="16" borderId="14" xfId="0" applyFont="1" applyFill="1" applyBorder="1" applyAlignment="1">
      <alignment horizontal="left" vertical="top" wrapText="1"/>
    </xf>
    <xf numFmtId="0" fontId="54" fillId="16" borderId="15" xfId="0" applyFont="1" applyFill="1" applyBorder="1" applyAlignment="1">
      <alignment horizontal="left" vertical="top" wrapText="1"/>
    </xf>
    <xf numFmtId="0" fontId="12" fillId="9" borderId="57" xfId="0" applyFont="1" applyFill="1" applyBorder="1" applyAlignment="1">
      <alignment vertical="top" wrapText="1"/>
    </xf>
    <xf numFmtId="0" fontId="12" fillId="9" borderId="58" xfId="0" applyFont="1" applyFill="1" applyBorder="1" applyAlignment="1">
      <alignment vertical="top" wrapText="1"/>
    </xf>
    <xf numFmtId="0" fontId="12" fillId="9" borderId="70" xfId="0" applyFont="1" applyFill="1" applyBorder="1" applyAlignment="1">
      <alignment vertical="top" wrapText="1"/>
    </xf>
    <xf numFmtId="0" fontId="12" fillId="9" borderId="71" xfId="0" applyFont="1" applyFill="1" applyBorder="1" applyAlignment="1">
      <alignment vertical="top" wrapText="1"/>
    </xf>
    <xf numFmtId="167" fontId="22" fillId="0" borderId="31" xfId="0" applyNumberFormat="1" applyFont="1" applyFill="1" applyBorder="1" applyAlignment="1">
      <alignment horizontal="center" vertical="center" wrapText="1"/>
    </xf>
    <xf numFmtId="167" fontId="22" fillId="0" borderId="17" xfId="0" applyNumberFormat="1" applyFont="1" applyFill="1" applyBorder="1" applyAlignment="1">
      <alignment horizontal="center" vertical="center" wrapText="1"/>
    </xf>
    <xf numFmtId="0" fontId="22" fillId="13" borderId="14" xfId="0" applyFont="1" applyFill="1" applyBorder="1" applyAlignment="1">
      <alignment horizontal="left" wrapText="1"/>
    </xf>
    <xf numFmtId="0" fontId="22" fillId="13" borderId="16" xfId="0" applyFont="1" applyFill="1" applyBorder="1" applyAlignment="1">
      <alignment horizontal="left" wrapText="1"/>
    </xf>
    <xf numFmtId="164" fontId="67" fillId="0" borderId="31" xfId="0" applyNumberFormat="1" applyFont="1" applyBorder="1" applyAlignment="1">
      <alignment horizontal="center" vertical="top"/>
    </xf>
    <xf numFmtId="0" fontId="67" fillId="0" borderId="31" xfId="0" applyFont="1" applyBorder="1" applyAlignment="1">
      <alignment horizontal="center" vertical="top"/>
    </xf>
    <xf numFmtId="0" fontId="67" fillId="0" borderId="17" xfId="0" applyFont="1" applyBorder="1" applyAlignment="1">
      <alignment horizontal="center" vertical="top"/>
    </xf>
    <xf numFmtId="0" fontId="12" fillId="9" borderId="31" xfId="0" applyFont="1" applyFill="1" applyBorder="1" applyAlignment="1">
      <alignment horizontal="center" vertical="top" wrapText="1"/>
    </xf>
    <xf numFmtId="0" fontId="12" fillId="9" borderId="17" xfId="0" applyFont="1" applyFill="1" applyBorder="1" applyAlignment="1">
      <alignment horizontal="center" vertical="top" wrapText="1"/>
    </xf>
    <xf numFmtId="0" fontId="12" fillId="0" borderId="11" xfId="0" applyFont="1" applyFill="1" applyBorder="1" applyAlignment="1">
      <alignment horizontal="center" vertical="top" wrapText="1"/>
    </xf>
    <xf numFmtId="0" fontId="12" fillId="0" borderId="31" xfId="0" applyFont="1" applyFill="1" applyBorder="1" applyAlignment="1">
      <alignment horizontal="center" vertical="top" wrapText="1"/>
    </xf>
    <xf numFmtId="0" fontId="12" fillId="0" borderId="17" xfId="0" applyFont="1" applyFill="1" applyBorder="1" applyAlignment="1">
      <alignment horizontal="center" vertical="top" wrapText="1"/>
    </xf>
    <xf numFmtId="0" fontId="22" fillId="11" borderId="11" xfId="0" applyFont="1" applyFill="1" applyBorder="1" applyAlignment="1">
      <alignment horizontal="left" vertical="top" wrapText="1"/>
    </xf>
    <xf numFmtId="0" fontId="22" fillId="11" borderId="31" xfId="0" applyFont="1" applyFill="1" applyBorder="1" applyAlignment="1">
      <alignment horizontal="left" vertical="top" wrapText="1"/>
    </xf>
    <xf numFmtId="0" fontId="22" fillId="11" borderId="17" xfId="0" applyFont="1" applyFill="1" applyBorder="1" applyAlignment="1">
      <alignment horizontal="left" vertical="top" wrapText="1"/>
    </xf>
    <xf numFmtId="164" fontId="22" fillId="9" borderId="31" xfId="0" applyNumberFormat="1" applyFont="1" applyFill="1" applyBorder="1" applyAlignment="1">
      <alignment horizontal="center" vertical="top" wrapText="1"/>
    </xf>
    <xf numFmtId="164" fontId="22" fillId="9" borderId="85" xfId="0" applyNumberFormat="1" applyFont="1" applyFill="1" applyBorder="1" applyAlignment="1">
      <alignment horizontal="center" vertical="top" wrapText="1"/>
    </xf>
    <xf numFmtId="0" fontId="12" fillId="9" borderId="85" xfId="0" applyFont="1" applyFill="1" applyBorder="1" applyAlignment="1">
      <alignment horizontal="center" vertical="top" wrapText="1"/>
    </xf>
    <xf numFmtId="0" fontId="12" fillId="11" borderId="31" xfId="0" applyFont="1" applyFill="1" applyBorder="1" applyAlignment="1">
      <alignment horizontal="center" vertical="top" wrapText="1"/>
    </xf>
    <xf numFmtId="0" fontId="12" fillId="11" borderId="17" xfId="0" applyFont="1" applyFill="1" applyBorder="1" applyAlignment="1">
      <alignment horizontal="center" vertical="top" wrapText="1"/>
    </xf>
    <xf numFmtId="0" fontId="12" fillId="11" borderId="29" xfId="0" applyFont="1" applyFill="1" applyBorder="1" applyAlignment="1">
      <alignment horizontal="center" vertical="top" wrapText="1"/>
    </xf>
    <xf numFmtId="0" fontId="12" fillId="11" borderId="18" xfId="0" applyFont="1" applyFill="1" applyBorder="1" applyAlignment="1">
      <alignment horizontal="center" vertical="top" wrapText="1"/>
    </xf>
    <xf numFmtId="164" fontId="22" fillId="9" borderId="14" xfId="0" applyNumberFormat="1" applyFont="1" applyFill="1" applyBorder="1" applyAlignment="1">
      <alignment horizontal="center" vertical="top" wrapText="1"/>
    </xf>
    <xf numFmtId="0" fontId="22" fillId="9" borderId="15" xfId="0" applyFont="1" applyFill="1" applyBorder="1" applyAlignment="1">
      <alignment horizontal="center" vertical="top" wrapText="1"/>
    </xf>
    <xf numFmtId="0" fontId="22" fillId="9" borderId="16" xfId="0" applyFont="1" applyFill="1" applyBorder="1" applyAlignment="1">
      <alignment horizontal="center" vertical="top" wrapText="1"/>
    </xf>
    <xf numFmtId="0" fontId="12" fillId="9" borderId="110" xfId="0" applyFont="1" applyFill="1" applyBorder="1" applyAlignment="1">
      <alignment horizontal="left" vertical="top" wrapText="1"/>
    </xf>
    <xf numFmtId="0" fontId="12" fillId="9" borderId="64" xfId="0" applyFont="1" applyFill="1" applyBorder="1" applyAlignment="1">
      <alignment horizontal="left" vertical="top" wrapText="1"/>
    </xf>
    <xf numFmtId="0" fontId="12" fillId="9" borderId="110" xfId="0" applyFont="1" applyFill="1" applyBorder="1" applyAlignment="1">
      <alignment vertical="top" wrapText="1"/>
    </xf>
    <xf numFmtId="0" fontId="12" fillId="9" borderId="64" xfId="0" applyFont="1" applyFill="1" applyBorder="1" applyAlignment="1">
      <alignment vertical="top" wrapText="1"/>
    </xf>
    <xf numFmtId="0" fontId="22" fillId="12" borderId="49" xfId="89" applyFont="1" applyFill="1" applyBorder="1" applyAlignment="1">
      <alignment horizontal="center" vertical="top" wrapText="1"/>
    </xf>
    <xf numFmtId="164" fontId="71" fillId="16" borderId="51" xfId="89" applyNumberFormat="1" applyFont="1" applyFill="1" applyBorder="1" applyAlignment="1">
      <alignment horizontal="center"/>
    </xf>
    <xf numFmtId="164" fontId="71" fillId="16" borderId="65" xfId="89" applyNumberFormat="1" applyFont="1" applyFill="1" applyBorder="1" applyAlignment="1">
      <alignment horizontal="center"/>
    </xf>
    <xf numFmtId="0" fontId="56" fillId="16" borderId="106" xfId="89" applyFont="1" applyFill="1" applyBorder="1" applyAlignment="1">
      <alignment horizontal="center" vertical="top" wrapText="1"/>
    </xf>
    <xf numFmtId="0" fontId="56" fillId="16" borderId="105" xfId="89" applyFont="1" applyFill="1" applyBorder="1" applyAlignment="1">
      <alignment horizontal="center" vertical="top" wrapText="1"/>
    </xf>
    <xf numFmtId="0" fontId="56" fillId="16" borderId="23" xfId="89" applyFont="1" applyFill="1" applyBorder="1" applyAlignment="1">
      <alignment horizontal="center" vertical="top" wrapText="1"/>
    </xf>
    <xf numFmtId="0" fontId="56" fillId="16" borderId="20" xfId="89" applyFont="1" applyFill="1" applyBorder="1" applyAlignment="1">
      <alignment horizontal="center" vertical="top" wrapText="1"/>
    </xf>
    <xf numFmtId="0" fontId="12" fillId="12" borderId="98" xfId="89" applyFont="1" applyFill="1" applyBorder="1" applyAlignment="1">
      <alignment horizontal="center"/>
    </xf>
    <xf numFmtId="0" fontId="12" fillId="12" borderId="70" xfId="89" applyFont="1" applyFill="1" applyBorder="1" applyAlignment="1">
      <alignment horizontal="center"/>
    </xf>
    <xf numFmtId="0" fontId="12" fillId="12" borderId="97" xfId="89" applyFont="1" applyFill="1" applyBorder="1" applyAlignment="1">
      <alignment horizontal="center"/>
    </xf>
    <xf numFmtId="0" fontId="12" fillId="16" borderId="48" xfId="89" applyFont="1" applyFill="1" applyBorder="1" applyAlignment="1">
      <alignment horizontal="left" vertical="top" wrapText="1"/>
    </xf>
    <xf numFmtId="0" fontId="12" fillId="16" borderId="49" xfId="89" applyFont="1" applyFill="1" applyBorder="1" applyAlignment="1">
      <alignment horizontal="left" vertical="top" wrapText="1"/>
    </xf>
    <xf numFmtId="0" fontId="12" fillId="12" borderId="51" xfId="89" applyFont="1" applyFill="1" applyBorder="1" applyAlignment="1">
      <alignment horizontal="center"/>
    </xf>
    <xf numFmtId="0" fontId="12" fillId="12" borderId="110" xfId="89" applyFont="1" applyFill="1" applyBorder="1" applyAlignment="1">
      <alignment horizontal="center"/>
    </xf>
    <xf numFmtId="0" fontId="12" fillId="12" borderId="65" xfId="89" applyFont="1" applyFill="1" applyBorder="1" applyAlignment="1">
      <alignment horizontal="center"/>
    </xf>
    <xf numFmtId="164" fontId="22" fillId="12" borderId="51" xfId="89" applyNumberFormat="1" applyFont="1" applyFill="1" applyBorder="1" applyAlignment="1">
      <alignment horizontal="left"/>
    </xf>
    <xf numFmtId="164" fontId="22" fillId="12" borderId="110" xfId="89" applyNumberFormat="1" applyFont="1" applyFill="1" applyBorder="1" applyAlignment="1">
      <alignment horizontal="left"/>
    </xf>
    <xf numFmtId="164" fontId="22" fillId="12" borderId="65" xfId="89" applyNumberFormat="1" applyFont="1" applyFill="1" applyBorder="1" applyAlignment="1">
      <alignment horizontal="left"/>
    </xf>
    <xf numFmtId="0" fontId="22" fillId="12" borderId="129" xfId="89" applyFont="1" applyFill="1" applyBorder="1" applyAlignment="1">
      <alignment horizontal="center" vertical="center" textRotation="255" wrapText="1"/>
    </xf>
    <xf numFmtId="0" fontId="22" fillId="12" borderId="59" xfId="89" applyFont="1" applyFill="1" applyBorder="1" applyAlignment="1">
      <alignment horizontal="center" vertical="center" textRotation="255" wrapText="1"/>
    </xf>
    <xf numFmtId="0" fontId="22" fillId="12" borderId="112" xfId="89" applyFont="1" applyFill="1" applyBorder="1" applyAlignment="1">
      <alignment horizontal="center" vertical="center" textRotation="255" wrapText="1"/>
    </xf>
    <xf numFmtId="0" fontId="12" fillId="12" borderId="48" xfId="89" applyFont="1" applyFill="1" applyBorder="1" applyAlignment="1">
      <alignment horizontal="left" vertical="top" wrapText="1"/>
    </xf>
    <xf numFmtId="0" fontId="12" fillId="12" borderId="49" xfId="89" applyFont="1" applyFill="1" applyBorder="1" applyAlignment="1">
      <alignment horizontal="left" vertical="top" wrapText="1"/>
    </xf>
    <xf numFmtId="0" fontId="12" fillId="12" borderId="106" xfId="89" applyFont="1" applyFill="1" applyBorder="1" applyAlignment="1">
      <alignment horizontal="left" vertical="top" wrapText="1"/>
    </xf>
    <xf numFmtId="0" fontId="12" fillId="12" borderId="105" xfId="89" applyFont="1" applyFill="1" applyBorder="1" applyAlignment="1">
      <alignment horizontal="left" vertical="top" wrapText="1"/>
    </xf>
    <xf numFmtId="0" fontId="12" fillId="12" borderId="23" xfId="89" applyFont="1" applyFill="1" applyBorder="1" applyAlignment="1">
      <alignment horizontal="left" vertical="top" wrapText="1"/>
    </xf>
    <xf numFmtId="0" fontId="12" fillId="12" borderId="20" xfId="89" applyFont="1" applyFill="1" applyBorder="1" applyAlignment="1">
      <alignment horizontal="left" vertical="top" wrapText="1"/>
    </xf>
    <xf numFmtId="0" fontId="12" fillId="12" borderId="104" xfId="89" applyFont="1" applyFill="1" applyBorder="1" applyAlignment="1">
      <alignment horizontal="left" vertical="top" wrapText="1"/>
    </xf>
    <xf numFmtId="164" fontId="71" fillId="12" borderId="51" xfId="89" applyNumberFormat="1" applyFont="1" applyFill="1" applyBorder="1" applyAlignment="1">
      <alignment horizontal="left"/>
    </xf>
    <xf numFmtId="164" fontId="71" fillId="12" borderId="65" xfId="89" applyNumberFormat="1" applyFont="1" applyFill="1" applyBorder="1" applyAlignment="1">
      <alignment horizontal="left"/>
    </xf>
    <xf numFmtId="164" fontId="71" fillId="12" borderId="110" xfId="89" applyNumberFormat="1" applyFont="1" applyFill="1" applyBorder="1" applyAlignment="1">
      <alignment horizontal="left"/>
    </xf>
    <xf numFmtId="164" fontId="22" fillId="12" borderId="64" xfId="89" applyNumberFormat="1" applyFont="1" applyFill="1" applyBorder="1" applyAlignment="1">
      <alignment horizontal="left"/>
    </xf>
    <xf numFmtId="164" fontId="22" fillId="12" borderId="62" xfId="89" applyNumberFormat="1" applyFont="1" applyFill="1" applyBorder="1" applyAlignment="1">
      <alignment horizontal="left"/>
    </xf>
    <xf numFmtId="0" fontId="12" fillId="12" borderId="76" xfId="89" applyFont="1" applyFill="1" applyBorder="1" applyAlignment="1">
      <alignment horizontal="left" vertical="top" wrapText="1"/>
    </xf>
    <xf numFmtId="0" fontId="12" fillId="12" borderId="13" xfId="89" applyFont="1" applyFill="1" applyBorder="1" applyAlignment="1">
      <alignment horizontal="left" vertical="top" wrapText="1"/>
    </xf>
    <xf numFmtId="0" fontId="12" fillId="12" borderId="0" xfId="89" applyFont="1" applyFill="1" applyBorder="1" applyAlignment="1">
      <alignment horizontal="left" vertical="top" wrapText="1"/>
    </xf>
    <xf numFmtId="0" fontId="12" fillId="12" borderId="87" xfId="89" applyFont="1" applyFill="1" applyBorder="1" applyAlignment="1">
      <alignment horizontal="left" vertical="top" wrapText="1"/>
    </xf>
    <xf numFmtId="0" fontId="12" fillId="12" borderId="46" xfId="89" applyFont="1" applyFill="1" applyBorder="1" applyAlignment="1">
      <alignment horizontal="left" vertical="top" wrapText="1"/>
    </xf>
    <xf numFmtId="0" fontId="12" fillId="12" borderId="88" xfId="89" applyFont="1" applyFill="1" applyBorder="1" applyAlignment="1">
      <alignment horizontal="left" vertical="top" wrapText="1"/>
    </xf>
    <xf numFmtId="0" fontId="12" fillId="12" borderId="90" xfId="89" applyFont="1" applyFill="1" applyBorder="1" applyAlignment="1">
      <alignment horizontal="left" vertical="top" wrapText="1"/>
    </xf>
    <xf numFmtId="166" fontId="12" fillId="12" borderId="92" xfId="89" applyNumberFormat="1" applyFont="1" applyFill="1" applyBorder="1" applyAlignment="1">
      <alignment horizontal="center" vertical="top" wrapText="1"/>
    </xf>
    <xf numFmtId="166" fontId="12" fillId="12" borderId="88" xfId="89" applyNumberFormat="1" applyFont="1" applyFill="1" applyBorder="1" applyAlignment="1">
      <alignment horizontal="center" vertical="top" wrapText="1"/>
    </xf>
    <xf numFmtId="0" fontId="12" fillId="12" borderId="90" xfId="30" applyFont="1" applyFill="1" applyBorder="1" applyAlignment="1">
      <alignment horizontal="left" vertical="top" wrapText="1"/>
    </xf>
    <xf numFmtId="0" fontId="12" fillId="12" borderId="87" xfId="30" applyFont="1" applyFill="1" applyBorder="1" applyAlignment="1">
      <alignment horizontal="left" vertical="top" wrapText="1"/>
    </xf>
    <xf numFmtId="166" fontId="12" fillId="12" borderId="43" xfId="89" applyNumberFormat="1" applyFont="1" applyFill="1" applyBorder="1" applyAlignment="1">
      <alignment horizontal="center" vertical="top" wrapText="1"/>
    </xf>
    <xf numFmtId="166" fontId="12" fillId="12" borderId="46" xfId="89" applyNumberFormat="1" applyFont="1" applyFill="1" applyBorder="1" applyAlignment="1">
      <alignment horizontal="center" vertical="top" wrapText="1"/>
    </xf>
    <xf numFmtId="0" fontId="12" fillId="12" borderId="50" xfId="89" applyFont="1" applyFill="1" applyBorder="1" applyAlignment="1">
      <alignment horizontal="left" vertical="top" wrapText="1"/>
    </xf>
    <xf numFmtId="0" fontId="12" fillId="12" borderId="109" xfId="89" applyFont="1" applyFill="1" applyBorder="1" applyAlignment="1">
      <alignment horizontal="left" vertical="top" wrapText="1"/>
    </xf>
    <xf numFmtId="0" fontId="12" fillId="12" borderId="19" xfId="89" applyFont="1" applyFill="1" applyBorder="1" applyAlignment="1">
      <alignment horizontal="left" vertical="top" wrapText="1"/>
    </xf>
    <xf numFmtId="0" fontId="12" fillId="12" borderId="67" xfId="89" applyFont="1" applyFill="1" applyBorder="1" applyAlignment="1">
      <alignment vertical="top"/>
    </xf>
    <xf numFmtId="0" fontId="12" fillId="12" borderId="37" xfId="89" applyFont="1" applyFill="1" applyBorder="1" applyAlignment="1">
      <alignment vertical="top"/>
    </xf>
    <xf numFmtId="0" fontId="12" fillId="12" borderId="67" xfId="89" applyFont="1" applyFill="1" applyBorder="1" applyAlignment="1">
      <alignment vertical="top" wrapText="1"/>
    </xf>
    <xf numFmtId="0" fontId="12" fillId="12" borderId="37" xfId="89" applyFont="1" applyFill="1" applyBorder="1" applyAlignment="1">
      <alignment vertical="top" wrapText="1"/>
    </xf>
    <xf numFmtId="0" fontId="56" fillId="12" borderId="43" xfId="30" applyFont="1" applyFill="1" applyBorder="1" applyAlignment="1">
      <alignment horizontal="left" vertical="top" wrapText="1"/>
    </xf>
    <xf numFmtId="0" fontId="56" fillId="12" borderId="46" xfId="30" applyFont="1" applyFill="1" applyBorder="1" applyAlignment="1">
      <alignment horizontal="left" vertical="top" wrapText="1"/>
    </xf>
    <xf numFmtId="0" fontId="12" fillId="12" borderId="67" xfId="89" applyFont="1" applyFill="1" applyBorder="1" applyAlignment="1">
      <alignment horizontal="center" vertical="top" wrapText="1"/>
    </xf>
    <xf numFmtId="0" fontId="12" fillId="12" borderId="37" xfId="89" applyFont="1" applyFill="1" applyBorder="1" applyAlignment="1">
      <alignment horizontal="center" vertical="top" wrapText="1"/>
    </xf>
    <xf numFmtId="166" fontId="12" fillId="12" borderId="20" xfId="89" applyNumberFormat="1" applyFont="1" applyFill="1" applyBorder="1" applyAlignment="1">
      <alignment horizontal="right" vertical="top" wrapText="1"/>
    </xf>
    <xf numFmtId="0" fontId="12" fillId="12" borderId="51" xfId="89" applyFont="1" applyFill="1" applyBorder="1" applyAlignment="1">
      <alignment horizontal="center" vertical="center"/>
    </xf>
    <xf numFmtId="0" fontId="12" fillId="12" borderId="65" xfId="89" applyFont="1" applyFill="1" applyBorder="1" applyAlignment="1">
      <alignment horizontal="center" vertical="center"/>
    </xf>
    <xf numFmtId="166" fontId="12" fillId="12" borderId="92" xfId="89" applyNumberFormat="1" applyFont="1" applyFill="1" applyBorder="1" applyAlignment="1">
      <alignment horizontal="center" vertical="center" wrapText="1"/>
    </xf>
    <xf numFmtId="166" fontId="12" fillId="12" borderId="88" xfId="89" applyNumberFormat="1" applyFont="1" applyFill="1" applyBorder="1" applyAlignment="1">
      <alignment horizontal="center" vertical="center" wrapText="1"/>
    </xf>
    <xf numFmtId="0" fontId="12" fillId="12" borderId="90" xfId="30" applyFont="1" applyFill="1" applyBorder="1" applyAlignment="1">
      <alignment vertical="top" wrapText="1"/>
    </xf>
    <xf numFmtId="0" fontId="12" fillId="12" borderId="87" xfId="30" applyFont="1" applyFill="1" applyBorder="1" applyAlignment="1">
      <alignment vertical="top" wrapText="1"/>
    </xf>
    <xf numFmtId="166" fontId="12" fillId="12" borderId="43" xfId="89" applyNumberFormat="1" applyFont="1" applyFill="1" applyBorder="1" applyAlignment="1">
      <alignment horizontal="center" vertical="center" wrapText="1"/>
    </xf>
    <xf numFmtId="166" fontId="12" fillId="12" borderId="46" xfId="89" applyNumberFormat="1" applyFont="1" applyFill="1" applyBorder="1" applyAlignment="1">
      <alignment horizontal="center" vertical="center" wrapText="1"/>
    </xf>
    <xf numFmtId="0" fontId="12" fillId="12" borderId="42" xfId="89" applyFont="1" applyFill="1" applyBorder="1" applyAlignment="1">
      <alignment horizontal="left" vertical="top" wrapText="1"/>
    </xf>
    <xf numFmtId="0" fontId="12" fillId="12" borderId="45" xfId="89" applyFont="1" applyFill="1" applyBorder="1" applyAlignment="1">
      <alignment horizontal="left" vertical="top" wrapText="1"/>
    </xf>
    <xf numFmtId="164" fontId="71" fillId="12" borderId="51" xfId="89" applyNumberFormat="1" applyFont="1" applyFill="1" applyBorder="1" applyAlignment="1">
      <alignment horizontal="center"/>
    </xf>
    <xf numFmtId="164" fontId="71" fillId="12" borderId="65" xfId="89" applyNumberFormat="1" applyFont="1" applyFill="1" applyBorder="1" applyAlignment="1">
      <alignment horizontal="center"/>
    </xf>
    <xf numFmtId="0" fontId="56" fillId="12" borderId="104" xfId="89" applyFont="1" applyFill="1" applyBorder="1" applyAlignment="1">
      <alignment horizontal="left" vertical="top" wrapText="1"/>
    </xf>
    <xf numFmtId="0" fontId="56" fillId="12" borderId="105" xfId="89" applyFont="1" applyFill="1" applyBorder="1" applyAlignment="1">
      <alignment horizontal="left" vertical="top" wrapText="1"/>
    </xf>
    <xf numFmtId="0" fontId="56" fillId="12" borderId="46" xfId="89" applyFont="1" applyFill="1" applyBorder="1" applyAlignment="1">
      <alignment horizontal="left" vertical="top" wrapText="1"/>
    </xf>
    <xf numFmtId="0" fontId="56" fillId="12" borderId="88" xfId="89" applyFont="1" applyFill="1" applyBorder="1" applyAlignment="1">
      <alignment horizontal="left" vertical="top" wrapText="1"/>
    </xf>
    <xf numFmtId="0" fontId="56" fillId="12" borderId="106" xfId="89" applyFont="1" applyFill="1" applyBorder="1" applyAlignment="1">
      <alignment horizontal="left" vertical="top" wrapText="1"/>
    </xf>
    <xf numFmtId="0" fontId="56" fillId="12" borderId="23" xfId="89" applyFont="1" applyFill="1" applyBorder="1" applyAlignment="1">
      <alignment horizontal="left" vertical="top" wrapText="1"/>
    </xf>
    <xf numFmtId="0" fontId="56" fillId="12" borderId="0" xfId="89" applyFont="1" applyFill="1" applyBorder="1" applyAlignment="1">
      <alignment horizontal="left" vertical="top" wrapText="1"/>
    </xf>
    <xf numFmtId="0" fontId="56" fillId="12" borderId="20" xfId="89" applyFont="1" applyFill="1" applyBorder="1" applyAlignment="1">
      <alignment horizontal="left" vertical="top" wrapText="1"/>
    </xf>
    <xf numFmtId="164" fontId="71" fillId="12" borderId="110" xfId="89" applyNumberFormat="1" applyFont="1" applyFill="1" applyBorder="1" applyAlignment="1">
      <alignment horizontal="center"/>
    </xf>
    <xf numFmtId="0" fontId="56" fillId="12" borderId="106" xfId="89" applyFont="1" applyFill="1" applyBorder="1" applyAlignment="1">
      <alignment horizontal="center" vertical="top" wrapText="1"/>
    </xf>
    <xf numFmtId="0" fontId="56" fillId="12" borderId="109" xfId="89" applyFont="1" applyFill="1" applyBorder="1" applyAlignment="1">
      <alignment horizontal="center" vertical="top" wrapText="1"/>
    </xf>
    <xf numFmtId="0" fontId="56" fillId="12" borderId="23" xfId="89" applyFont="1" applyFill="1" applyBorder="1" applyAlignment="1">
      <alignment horizontal="center" vertical="top" wrapText="1"/>
    </xf>
    <xf numFmtId="0" fontId="56" fillId="12" borderId="19" xfId="89" applyFont="1" applyFill="1" applyBorder="1" applyAlignment="1">
      <alignment horizontal="center" vertical="top" wrapText="1"/>
    </xf>
    <xf numFmtId="166" fontId="56" fillId="12" borderId="43" xfId="89" applyNumberFormat="1" applyFont="1" applyFill="1" applyBorder="1" applyAlignment="1">
      <alignment horizontal="center" vertical="top" wrapText="1"/>
    </xf>
    <xf numFmtId="166" fontId="56" fillId="12" borderId="46" xfId="89" applyNumberFormat="1" applyFont="1" applyFill="1" applyBorder="1" applyAlignment="1">
      <alignment horizontal="center" vertical="top" wrapText="1"/>
    </xf>
    <xf numFmtId="0" fontId="56" fillId="12" borderId="90" xfId="30" applyFont="1" applyFill="1" applyBorder="1" applyAlignment="1">
      <alignment horizontal="left" vertical="top" wrapText="1"/>
    </xf>
    <xf numFmtId="0" fontId="56" fillId="12" borderId="24" xfId="30" applyFont="1" applyFill="1" applyBorder="1" applyAlignment="1">
      <alignment horizontal="left" vertical="top" wrapText="1"/>
    </xf>
    <xf numFmtId="166" fontId="56" fillId="12" borderId="92" xfId="89" applyNumberFormat="1" applyFont="1" applyFill="1" applyBorder="1" applyAlignment="1">
      <alignment horizontal="center" vertical="top" wrapText="1"/>
    </xf>
    <xf numFmtId="166" fontId="56" fillId="12" borderId="108" xfId="89" applyNumberFormat="1" applyFont="1" applyFill="1" applyBorder="1" applyAlignment="1">
      <alignment horizontal="center" vertical="top" wrapText="1"/>
    </xf>
    <xf numFmtId="0" fontId="12" fillId="12" borderId="104" xfId="0" applyFont="1" applyFill="1" applyBorder="1" applyAlignment="1">
      <alignment horizontal="left" vertical="top" wrapText="1"/>
    </xf>
    <xf numFmtId="0" fontId="12" fillId="12" borderId="77" xfId="0" applyFont="1" applyFill="1" applyBorder="1" applyAlignment="1">
      <alignment horizontal="left" vertical="top" wrapText="1"/>
    </xf>
    <xf numFmtId="164" fontId="22" fillId="12" borderId="78" xfId="0" applyNumberFormat="1" applyFont="1" applyFill="1" applyBorder="1" applyAlignment="1">
      <alignment horizontal="center" vertical="center" wrapText="1"/>
    </xf>
    <xf numFmtId="164" fontId="22" fillId="12" borderId="75" xfId="0" applyNumberFormat="1" applyFont="1" applyFill="1" applyBorder="1" applyAlignment="1">
      <alignment horizontal="center" vertical="center" wrapText="1"/>
    </xf>
    <xf numFmtId="164" fontId="22" fillId="12" borderId="107" xfId="0" applyNumberFormat="1" applyFont="1" applyFill="1" applyBorder="1" applyAlignment="1">
      <alignment horizontal="center" vertical="center" wrapText="1"/>
    </xf>
    <xf numFmtId="164" fontId="21" fillId="13" borderId="11" xfId="0" applyNumberFormat="1" applyFont="1" applyFill="1" applyBorder="1" applyAlignment="1">
      <alignment horizontal="left" vertical="center" wrapText="1"/>
    </xf>
    <xf numFmtId="164" fontId="21" fillId="13" borderId="31" xfId="0" applyNumberFormat="1" applyFont="1" applyFill="1" applyBorder="1" applyAlignment="1">
      <alignment horizontal="left" vertical="center" wrapText="1"/>
    </xf>
    <xf numFmtId="164" fontId="21" fillId="13" borderId="17" xfId="0" applyNumberFormat="1" applyFont="1" applyFill="1" applyBorder="1" applyAlignment="1">
      <alignment horizontal="left" vertical="center" wrapText="1"/>
    </xf>
    <xf numFmtId="0" fontId="12" fillId="0" borderId="76" xfId="0" applyFont="1" applyFill="1" applyBorder="1" applyAlignment="1">
      <alignment horizontal="left" vertical="top" wrapText="1"/>
    </xf>
    <xf numFmtId="0" fontId="12" fillId="0" borderId="45" xfId="0" applyFont="1" applyFill="1" applyBorder="1" applyAlignment="1">
      <alignment horizontal="left" vertical="top" wrapText="1"/>
    </xf>
    <xf numFmtId="0" fontId="12" fillId="0" borderId="47" xfId="0" applyFont="1" applyFill="1" applyBorder="1" applyAlignment="1">
      <alignment horizontal="left" vertical="top" wrapText="1"/>
    </xf>
    <xf numFmtId="164" fontId="22" fillId="12" borderId="56" xfId="0" applyNumberFormat="1" applyFont="1" applyFill="1" applyBorder="1" applyAlignment="1">
      <alignment horizontal="center" vertical="center" wrapText="1"/>
    </xf>
    <xf numFmtId="164" fontId="22" fillId="12" borderId="58" xfId="0" applyNumberFormat="1" applyFont="1" applyFill="1" applyBorder="1" applyAlignment="1">
      <alignment horizontal="center" vertical="center" wrapText="1"/>
    </xf>
    <xf numFmtId="0" fontId="12" fillId="0" borderId="13" xfId="0" applyFont="1" applyFill="1" applyBorder="1" applyAlignment="1">
      <alignment horizontal="left" vertical="top" wrapText="1"/>
    </xf>
    <xf numFmtId="0" fontId="12" fillId="0" borderId="19" xfId="0" applyFont="1" applyFill="1" applyBorder="1" applyAlignment="1">
      <alignment horizontal="left" vertical="top" wrapText="1"/>
    </xf>
    <xf numFmtId="0" fontId="12" fillId="0" borderId="10" xfId="0" applyFont="1" applyFill="1" applyBorder="1" applyAlignment="1">
      <alignment horizontal="left" vertical="top" wrapText="1"/>
    </xf>
    <xf numFmtId="166" fontId="12" fillId="0" borderId="19" xfId="0" applyNumberFormat="1" applyFont="1" applyFill="1" applyBorder="1" applyAlignment="1">
      <alignment horizontal="right" vertical="top" wrapText="1"/>
    </xf>
    <xf numFmtId="166" fontId="12" fillId="0" borderId="10" xfId="0" applyNumberFormat="1" applyFont="1" applyFill="1" applyBorder="1" applyAlignment="1">
      <alignment horizontal="right" vertical="top" wrapText="1"/>
    </xf>
    <xf numFmtId="0" fontId="12" fillId="12" borderId="47" xfId="0" applyFont="1" applyFill="1" applyBorder="1" applyAlignment="1">
      <alignment horizontal="left" vertical="top" wrapText="1"/>
    </xf>
    <xf numFmtId="164" fontId="22" fillId="0" borderId="14" xfId="0" applyNumberFormat="1" applyFont="1" applyFill="1" applyBorder="1" applyAlignment="1">
      <alignment horizontal="center" vertical="top"/>
    </xf>
    <xf numFmtId="0" fontId="22" fillId="0" borderId="15" xfId="0" applyFont="1" applyFill="1" applyBorder="1" applyAlignment="1">
      <alignment horizontal="center" vertical="top"/>
    </xf>
    <xf numFmtId="0" fontId="12" fillId="0" borderId="18" xfId="0" applyFont="1" applyFill="1" applyBorder="1" applyAlignment="1">
      <alignment horizontal="center"/>
    </xf>
    <xf numFmtId="0" fontId="12" fillId="0" borderId="19" xfId="0" applyFont="1" applyFill="1" applyBorder="1" applyAlignment="1">
      <alignment horizontal="center"/>
    </xf>
    <xf numFmtId="0" fontId="12" fillId="0" borderId="10" xfId="0" applyFont="1" applyFill="1" applyBorder="1" applyAlignment="1">
      <alignment horizontal="center"/>
    </xf>
    <xf numFmtId="166" fontId="12" fillId="12" borderId="29" xfId="0" applyNumberFormat="1" applyFont="1" applyFill="1" applyBorder="1" applyAlignment="1">
      <alignment horizontal="center"/>
    </xf>
    <xf numFmtId="166" fontId="12" fillId="12" borderId="18" xfId="0" applyNumberFormat="1" applyFont="1" applyFill="1" applyBorder="1" applyAlignment="1">
      <alignment horizontal="center"/>
    </xf>
    <xf numFmtId="166" fontId="12" fillId="12" borderId="0" xfId="0" applyNumberFormat="1" applyFont="1" applyFill="1" applyBorder="1" applyAlignment="1">
      <alignment horizontal="center"/>
    </xf>
    <xf numFmtId="166" fontId="12" fillId="12" borderId="19" xfId="0" applyNumberFormat="1" applyFont="1" applyFill="1" applyBorder="1" applyAlignment="1">
      <alignment horizontal="center"/>
    </xf>
    <xf numFmtId="166" fontId="12" fillId="12" borderId="30" xfId="0" applyNumberFormat="1" applyFont="1" applyFill="1" applyBorder="1" applyAlignment="1">
      <alignment horizontal="center"/>
    </xf>
    <xf numFmtId="166" fontId="12" fillId="12" borderId="10" xfId="0" applyNumberFormat="1" applyFont="1" applyFill="1" applyBorder="1" applyAlignment="1">
      <alignment horizontal="center"/>
    </xf>
    <xf numFmtId="166" fontId="12" fillId="9" borderId="56" xfId="0" applyNumberFormat="1" applyFont="1" applyFill="1" applyBorder="1" applyAlignment="1">
      <alignment horizontal="left" vertical="center" wrapText="1"/>
    </xf>
    <xf numFmtId="166" fontId="12" fillId="9" borderId="57" xfId="0" applyNumberFormat="1" applyFont="1" applyFill="1" applyBorder="1" applyAlignment="1">
      <alignment horizontal="left" vertical="center" wrapText="1"/>
    </xf>
    <xf numFmtId="166" fontId="12" fillId="9" borderId="58" xfId="0" applyNumberFormat="1" applyFont="1" applyFill="1" applyBorder="1" applyAlignment="1">
      <alignment horizontal="left" vertical="center" wrapText="1"/>
    </xf>
    <xf numFmtId="166" fontId="12" fillId="9" borderId="62" xfId="0" applyNumberFormat="1" applyFont="1" applyFill="1" applyBorder="1" applyAlignment="1">
      <alignment horizontal="left" vertical="center" wrapText="1"/>
    </xf>
    <xf numFmtId="166" fontId="12" fillId="9" borderId="110" xfId="0" applyNumberFormat="1" applyFont="1" applyFill="1" applyBorder="1" applyAlignment="1">
      <alignment horizontal="left" vertical="center" wrapText="1"/>
    </xf>
    <xf numFmtId="166" fontId="12" fillId="9" borderId="64" xfId="0" applyNumberFormat="1" applyFont="1" applyFill="1" applyBorder="1" applyAlignment="1">
      <alignment horizontal="left" vertical="center" wrapText="1"/>
    </xf>
    <xf numFmtId="0" fontId="12" fillId="0" borderId="93" xfId="0" applyFont="1" applyFill="1" applyBorder="1" applyAlignment="1">
      <alignment horizontal="left" vertical="top" wrapText="1"/>
    </xf>
    <xf numFmtId="164" fontId="22" fillId="9" borderId="93" xfId="0" applyNumberFormat="1" applyFont="1" applyFill="1" applyBorder="1" applyAlignment="1">
      <alignment horizontal="center" vertical="top" wrapText="1"/>
    </xf>
    <xf numFmtId="166" fontId="12" fillId="9" borderId="32" xfId="0" applyNumberFormat="1" applyFont="1" applyFill="1" applyBorder="1" applyAlignment="1">
      <alignment horizontal="left" vertical="center" wrapText="1"/>
    </xf>
    <xf numFmtId="166" fontId="12" fillId="9" borderId="30" xfId="0" applyNumberFormat="1" applyFont="1" applyFill="1" applyBorder="1" applyAlignment="1">
      <alignment horizontal="left" vertical="center" wrapText="1"/>
    </xf>
    <xf numFmtId="166" fontId="12" fillId="9" borderId="10" xfId="0" applyNumberFormat="1" applyFont="1" applyFill="1" applyBorder="1" applyAlignment="1">
      <alignment horizontal="left" vertical="center" wrapText="1"/>
    </xf>
    <xf numFmtId="164" fontId="22" fillId="9" borderId="15" xfId="0" applyNumberFormat="1" applyFont="1" applyFill="1" applyBorder="1" applyAlignment="1">
      <alignment horizontal="center" vertical="top" wrapText="1"/>
    </xf>
    <xf numFmtId="166" fontId="12" fillId="12" borderId="33" xfId="0" applyNumberFormat="1" applyFont="1" applyFill="1" applyBorder="1" applyAlignment="1">
      <alignment horizontal="left" vertical="center" wrapText="1"/>
    </xf>
    <xf numFmtId="166" fontId="12" fillId="12" borderId="34" xfId="0" applyNumberFormat="1" applyFont="1" applyFill="1" applyBorder="1" applyAlignment="1">
      <alignment horizontal="left" vertical="center" wrapText="1"/>
    </xf>
    <xf numFmtId="166" fontId="12" fillId="12" borderId="42" xfId="0" applyNumberFormat="1" applyFont="1" applyFill="1" applyBorder="1" applyAlignment="1">
      <alignment horizontal="left" vertical="center" wrapText="1"/>
    </xf>
    <xf numFmtId="166" fontId="12" fillId="12" borderId="43" xfId="0" applyNumberFormat="1" applyFont="1" applyFill="1" applyBorder="1" applyAlignment="1">
      <alignment horizontal="left" vertical="center" wrapText="1"/>
    </xf>
    <xf numFmtId="166" fontId="12" fillId="12" borderId="45" xfId="0" applyNumberFormat="1" applyFont="1" applyFill="1" applyBorder="1" applyAlignment="1">
      <alignment horizontal="left" vertical="center" wrapText="1"/>
    </xf>
    <xf numFmtId="166" fontId="12" fillId="12" borderId="46" xfId="0" applyNumberFormat="1" applyFont="1" applyFill="1" applyBorder="1" applyAlignment="1">
      <alignment horizontal="left" vertical="center" wrapText="1"/>
    </xf>
    <xf numFmtId="166" fontId="12" fillId="12" borderId="39" xfId="0" applyNumberFormat="1" applyFont="1" applyFill="1" applyBorder="1" applyAlignment="1">
      <alignment horizontal="left" vertical="center" wrapText="1"/>
    </xf>
    <xf numFmtId="166" fontId="12" fillId="12" borderId="40" xfId="0" applyNumberFormat="1" applyFont="1" applyFill="1" applyBorder="1" applyAlignment="1">
      <alignment horizontal="left" vertical="center" wrapText="1"/>
    </xf>
    <xf numFmtId="0" fontId="12" fillId="0" borderId="11"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2" fillId="0" borderId="17" xfId="0" applyFont="1" applyFill="1" applyBorder="1" applyAlignment="1">
      <alignment horizontal="left" vertical="center" wrapText="1"/>
    </xf>
    <xf numFmtId="0" fontId="12" fillId="16" borderId="11" xfId="0" applyFont="1" applyFill="1" applyBorder="1" applyAlignment="1">
      <alignment horizontal="left" vertical="center" wrapText="1"/>
    </xf>
    <xf numFmtId="0" fontId="12" fillId="16" borderId="31" xfId="0" applyFont="1" applyFill="1" applyBorder="1" applyAlignment="1">
      <alignment horizontal="left" vertical="center" wrapText="1"/>
    </xf>
    <xf numFmtId="0" fontId="12" fillId="16" borderId="17" xfId="0" applyFont="1" applyFill="1" applyBorder="1" applyAlignment="1">
      <alignment horizontal="left" vertical="center" wrapText="1"/>
    </xf>
    <xf numFmtId="0" fontId="12" fillId="9" borderId="17" xfId="0" applyFont="1" applyFill="1" applyBorder="1" applyAlignment="1">
      <alignment horizontal="left" vertical="center" wrapText="1"/>
    </xf>
    <xf numFmtId="0" fontId="20" fillId="11" borderId="31" xfId="0" applyFont="1" applyFill="1" applyBorder="1" applyAlignment="1">
      <alignment horizontal="center" wrapText="1"/>
    </xf>
    <xf numFmtId="0" fontId="20" fillId="11" borderId="17" xfId="0" applyFont="1" applyFill="1" applyBorder="1" applyAlignment="1">
      <alignment horizontal="center" wrapText="1"/>
    </xf>
    <xf numFmtId="0" fontId="17" fillId="11" borderId="31" xfId="0" applyFont="1" applyFill="1" applyBorder="1" applyAlignment="1">
      <alignment horizontal="left" wrapText="1"/>
    </xf>
    <xf numFmtId="0" fontId="12" fillId="11" borderId="31" xfId="0" applyFont="1" applyFill="1" applyBorder="1" applyAlignment="1">
      <alignment horizontal="center" vertical="center" wrapText="1"/>
    </xf>
    <xf numFmtId="0" fontId="59" fillId="12" borderId="18" xfId="0" applyFont="1" applyFill="1" applyBorder="1" applyAlignment="1">
      <alignment horizontal="left" vertical="top" wrapText="1"/>
    </xf>
    <xf numFmtId="0" fontId="59" fillId="9" borderId="10" xfId="0" applyFont="1" applyFill="1" applyBorder="1" applyAlignment="1">
      <alignment horizontal="left" vertical="top" wrapText="1"/>
    </xf>
    <xf numFmtId="0" fontId="59" fillId="0" borderId="14" xfId="0" applyFont="1" applyFill="1" applyBorder="1" applyAlignment="1">
      <alignment horizontal="left" vertical="top" wrapText="1"/>
    </xf>
    <xf numFmtId="0" fontId="59" fillId="0" borderId="16" xfId="0" applyFont="1" applyFill="1" applyBorder="1" applyAlignment="1">
      <alignment horizontal="left" vertical="top" wrapText="1"/>
    </xf>
    <xf numFmtId="0" fontId="12" fillId="0" borderId="0" xfId="0" applyFont="1" applyFill="1" applyBorder="1" applyAlignment="1">
      <alignment horizontal="left" vertical="top" wrapText="1"/>
    </xf>
    <xf numFmtId="0" fontId="12" fillId="9" borderId="12" xfId="0" applyFont="1" applyFill="1" applyBorder="1" applyAlignment="1">
      <alignment horizontal="left" vertical="top" wrapText="1"/>
    </xf>
    <xf numFmtId="0" fontId="12" fillId="9" borderId="32" xfId="0" applyFont="1" applyFill="1" applyBorder="1" applyAlignment="1">
      <alignment horizontal="left" vertical="top" wrapText="1"/>
    </xf>
    <xf numFmtId="0" fontId="12" fillId="11" borderId="30" xfId="0" applyFont="1" applyFill="1" applyBorder="1" applyAlignment="1">
      <alignment horizontal="center" vertical="center" wrapText="1"/>
    </xf>
    <xf numFmtId="0" fontId="12" fillId="11" borderId="10" xfId="0" applyFont="1" applyFill="1" applyBorder="1" applyAlignment="1">
      <alignment horizontal="center" vertical="center" wrapText="1"/>
    </xf>
    <xf numFmtId="0" fontId="12" fillId="0" borderId="12" xfId="0" applyFont="1" applyFill="1" applyBorder="1" applyAlignment="1">
      <alignment horizontal="left" vertical="top" wrapText="1"/>
    </xf>
    <xf numFmtId="0" fontId="12" fillId="9" borderId="29" xfId="0" applyFont="1" applyFill="1" applyBorder="1" applyAlignment="1">
      <alignment horizontal="left" vertical="center" wrapText="1"/>
    </xf>
    <xf numFmtId="0" fontId="12" fillId="12" borderId="18" xfId="0" applyFont="1" applyFill="1" applyBorder="1" applyAlignment="1">
      <alignment horizontal="left" vertical="center" wrapText="1"/>
    </xf>
    <xf numFmtId="0" fontId="12" fillId="9" borderId="30" xfId="0" applyFont="1" applyFill="1" applyBorder="1" applyAlignment="1">
      <alignment horizontal="left" vertical="center" wrapText="1"/>
    </xf>
    <xf numFmtId="0" fontId="12" fillId="9" borderId="10" xfId="0" applyFont="1" applyFill="1" applyBorder="1" applyAlignment="1">
      <alignment horizontal="left" vertical="center" wrapText="1"/>
    </xf>
    <xf numFmtId="0" fontId="12" fillId="9" borderId="12" xfId="0" applyFont="1" applyFill="1" applyBorder="1" applyAlignment="1">
      <alignment horizontal="left" vertical="center" wrapText="1"/>
    </xf>
    <xf numFmtId="0" fontId="12" fillId="9" borderId="13" xfId="0" applyFont="1" applyFill="1" applyBorder="1" applyAlignment="1">
      <alignment horizontal="left" vertical="center" wrapText="1"/>
    </xf>
    <xf numFmtId="0" fontId="12" fillId="9" borderId="0" xfId="0" applyFont="1" applyFill="1" applyBorder="1" applyAlignment="1">
      <alignment horizontal="left" vertical="center" wrapText="1"/>
    </xf>
    <xf numFmtId="0" fontId="12" fillId="9" borderId="19" xfId="0" applyFont="1" applyFill="1" applyBorder="1" applyAlignment="1">
      <alignment horizontal="left" vertical="center" wrapText="1"/>
    </xf>
    <xf numFmtId="0" fontId="12" fillId="9" borderId="32" xfId="0" applyFont="1" applyFill="1" applyBorder="1" applyAlignment="1">
      <alignment horizontal="left" vertical="center" wrapText="1"/>
    </xf>
    <xf numFmtId="0" fontId="12" fillId="9" borderId="13" xfId="0" applyFont="1" applyFill="1" applyBorder="1" applyAlignment="1">
      <alignment horizontal="left" vertical="top" wrapText="1"/>
    </xf>
    <xf numFmtId="0" fontId="59" fillId="0" borderId="15" xfId="0" applyFont="1" applyFill="1" applyBorder="1" applyAlignment="1">
      <alignment horizontal="left" vertical="top" wrapText="1"/>
    </xf>
    <xf numFmtId="167" fontId="11" fillId="0" borderId="11" xfId="0" applyNumberFormat="1" applyFont="1" applyFill="1" applyBorder="1" applyAlignment="1">
      <alignment horizontal="center" vertical="center" wrapText="1"/>
    </xf>
    <xf numFmtId="167" fontId="11" fillId="0" borderId="31" xfId="0" applyNumberFormat="1" applyFont="1" applyFill="1" applyBorder="1" applyAlignment="1">
      <alignment horizontal="center" vertical="center" wrapText="1"/>
    </xf>
    <xf numFmtId="164" fontId="61" fillId="0" borderId="14" xfId="0" applyNumberFormat="1" applyFont="1" applyFill="1" applyBorder="1" applyAlignment="1">
      <alignment horizontal="center" vertical="top" wrapText="1"/>
    </xf>
    <xf numFmtId="0" fontId="61" fillId="0" borderId="16" xfId="0" applyFont="1" applyFill="1" applyBorder="1" applyAlignment="1">
      <alignment horizontal="center" vertical="top" wrapText="1"/>
    </xf>
    <xf numFmtId="0" fontId="22" fillId="0" borderId="16" xfId="0" applyFont="1" applyFill="1" applyBorder="1" applyAlignment="1">
      <alignment horizontal="center" vertical="top" wrapText="1"/>
    </xf>
    <xf numFmtId="164" fontId="61" fillId="0" borderId="15" xfId="0" applyNumberFormat="1" applyFont="1" applyFill="1" applyBorder="1" applyAlignment="1">
      <alignment horizontal="center" vertical="top" wrapText="1"/>
    </xf>
    <xf numFmtId="164" fontId="61" fillId="0" borderId="16" xfId="0" applyNumberFormat="1" applyFont="1" applyFill="1" applyBorder="1" applyAlignment="1">
      <alignment horizontal="center" vertical="top" wrapText="1"/>
    </xf>
    <xf numFmtId="167" fontId="12" fillId="0" borderId="12" xfId="0" applyNumberFormat="1" applyFont="1" applyFill="1" applyBorder="1" applyAlignment="1">
      <alignment horizontal="center" vertical="center" wrapText="1"/>
    </xf>
    <xf numFmtId="167" fontId="12" fillId="0" borderId="29" xfId="0" applyNumberFormat="1" applyFont="1" applyFill="1" applyBorder="1" applyAlignment="1">
      <alignment horizontal="center" vertical="center" wrapText="1"/>
    </xf>
    <xf numFmtId="167" fontId="12" fillId="0" borderId="18" xfId="0" applyNumberFormat="1" applyFont="1" applyFill="1" applyBorder="1" applyAlignment="1">
      <alignment horizontal="center" vertical="center" wrapText="1"/>
    </xf>
    <xf numFmtId="167" fontId="12" fillId="0" borderId="32" xfId="0" applyNumberFormat="1" applyFont="1" applyFill="1" applyBorder="1" applyAlignment="1">
      <alignment horizontal="center" vertical="center" wrapText="1"/>
    </xf>
    <xf numFmtId="167" fontId="12" fillId="0" borderId="30" xfId="0" applyNumberFormat="1" applyFont="1" applyFill="1" applyBorder="1" applyAlignment="1">
      <alignment horizontal="center" vertical="center" wrapText="1"/>
    </xf>
    <xf numFmtId="167" fontId="12" fillId="0" borderId="10" xfId="0" applyNumberFormat="1" applyFont="1" applyFill="1" applyBorder="1" applyAlignment="1">
      <alignment horizontal="center" vertical="center" wrapText="1"/>
    </xf>
    <xf numFmtId="0" fontId="12" fillId="0" borderId="62" xfId="12" applyFont="1" applyFill="1" applyBorder="1" applyAlignment="1">
      <alignment horizontal="left" vertical="top" wrapText="1"/>
    </xf>
    <xf numFmtId="0" fontId="12" fillId="0" borderId="110" xfId="12" applyFont="1" applyFill="1" applyBorder="1" applyAlignment="1">
      <alignment horizontal="left" vertical="top" wrapText="1"/>
    </xf>
    <xf numFmtId="0" fontId="12" fillId="0" borderId="64" xfId="12" applyFont="1" applyFill="1" applyBorder="1" applyAlignment="1">
      <alignment horizontal="left" vertical="top" wrapText="1"/>
    </xf>
    <xf numFmtId="0" fontId="12" fillId="0" borderId="56" xfId="12" applyFont="1" applyFill="1" applyBorder="1" applyAlignment="1">
      <alignment horizontal="left" vertical="top" wrapText="1"/>
    </xf>
    <xf numFmtId="0" fontId="12" fillId="0" borderId="58" xfId="12" applyFont="1" applyFill="1" applyBorder="1" applyAlignment="1">
      <alignment horizontal="left" vertical="top" wrapText="1"/>
    </xf>
    <xf numFmtId="164" fontId="22" fillId="9" borderId="16" xfId="0" applyNumberFormat="1" applyFont="1" applyFill="1" applyBorder="1" applyAlignment="1">
      <alignment horizontal="center" vertical="top" wrapText="1"/>
    </xf>
    <xf numFmtId="0" fontId="56" fillId="12" borderId="14" xfId="0" applyFont="1" applyFill="1" applyBorder="1" applyAlignment="1">
      <alignment horizontal="left" vertical="top" wrapText="1"/>
    </xf>
    <xf numFmtId="0" fontId="56" fillId="12" borderId="15" xfId="0" applyFont="1" applyFill="1" applyBorder="1" applyAlignment="1">
      <alignment horizontal="left" vertical="top" wrapText="1"/>
    </xf>
    <xf numFmtId="0" fontId="56" fillId="12" borderId="16" xfId="0" applyFont="1" applyFill="1" applyBorder="1" applyAlignment="1">
      <alignment horizontal="left" vertical="top" wrapText="1"/>
    </xf>
    <xf numFmtId="0" fontId="12" fillId="0" borderId="15" xfId="12" applyFont="1" applyFill="1" applyBorder="1" applyAlignment="1">
      <alignment horizontal="left" vertical="top" wrapText="1"/>
    </xf>
    <xf numFmtId="0" fontId="12" fillId="0" borderId="16" xfId="12" applyFont="1" applyFill="1" applyBorder="1" applyAlignment="1">
      <alignment horizontal="left" vertical="top" wrapText="1"/>
    </xf>
    <xf numFmtId="164" fontId="12" fillId="12" borderId="11" xfId="0" applyNumberFormat="1" applyFont="1" applyFill="1" applyBorder="1" applyAlignment="1">
      <alignment horizontal="left" vertical="top" wrapText="1"/>
    </xf>
    <xf numFmtId="164" fontId="12" fillId="12" borderId="31" xfId="0" applyNumberFormat="1" applyFont="1" applyFill="1" applyBorder="1" applyAlignment="1">
      <alignment horizontal="left" vertical="top" wrapText="1"/>
    </xf>
    <xf numFmtId="164" fontId="12" fillId="12" borderId="17" xfId="0" applyNumberFormat="1" applyFont="1" applyFill="1" applyBorder="1" applyAlignment="1">
      <alignment horizontal="left" vertical="top" wrapText="1"/>
    </xf>
    <xf numFmtId="0" fontId="56" fillId="0" borderId="14" xfId="0" applyFont="1" applyFill="1" applyBorder="1" applyAlignment="1">
      <alignment horizontal="left" vertical="top" wrapText="1"/>
    </xf>
    <xf numFmtId="0" fontId="56" fillId="0" borderId="15" xfId="0" applyFont="1" applyFill="1" applyBorder="1" applyAlignment="1">
      <alignment horizontal="left" vertical="top" wrapText="1"/>
    </xf>
    <xf numFmtId="0" fontId="56" fillId="0" borderId="16" xfId="0" applyFont="1" applyFill="1" applyBorder="1" applyAlignment="1">
      <alignment horizontal="left" vertical="top" wrapText="1"/>
    </xf>
    <xf numFmtId="164" fontId="22" fillId="0" borderId="14" xfId="12" applyNumberFormat="1" applyFont="1" applyFill="1" applyBorder="1" applyAlignment="1">
      <alignment horizontal="center" vertical="top" wrapText="1"/>
    </xf>
    <xf numFmtId="164" fontId="22" fillId="0" borderId="15" xfId="12" applyNumberFormat="1" applyFont="1" applyFill="1" applyBorder="1" applyAlignment="1">
      <alignment horizontal="center" vertical="top" wrapText="1"/>
    </xf>
    <xf numFmtId="164" fontId="22" fillId="0" borderId="16" xfId="12" applyNumberFormat="1" applyFont="1" applyFill="1" applyBorder="1" applyAlignment="1">
      <alignment horizontal="center" vertical="top" wrapText="1"/>
    </xf>
    <xf numFmtId="0" fontId="12" fillId="0" borderId="12" xfId="12" applyFont="1" applyFill="1" applyBorder="1" applyAlignment="1">
      <alignment horizontal="left" vertical="top" wrapText="1"/>
    </xf>
    <xf numFmtId="167" fontId="12" fillId="0" borderId="12" xfId="0" applyNumberFormat="1" applyFont="1" applyFill="1" applyBorder="1" applyAlignment="1">
      <alignment horizontal="left" vertical="top" wrapText="1"/>
    </xf>
    <xf numFmtId="167" fontId="12" fillId="0" borderId="32" xfId="0" applyNumberFormat="1" applyFont="1" applyFill="1" applyBorder="1" applyAlignment="1">
      <alignment horizontal="left" vertical="top" wrapText="1"/>
    </xf>
    <xf numFmtId="0" fontId="12" fillId="0" borderId="32" xfId="12" applyFont="1" applyFill="1" applyBorder="1" applyAlignment="1">
      <alignment horizontal="left" vertical="top" wrapText="1"/>
    </xf>
    <xf numFmtId="0" fontId="12" fillId="0" borderId="30" xfId="12" applyFont="1" applyFill="1" applyBorder="1" applyAlignment="1">
      <alignment horizontal="left" vertical="top" wrapText="1"/>
    </xf>
    <xf numFmtId="0" fontId="12" fillId="0" borderId="10" xfId="12" applyFont="1" applyFill="1" applyBorder="1" applyAlignment="1">
      <alignment horizontal="left" vertical="top" wrapText="1"/>
    </xf>
    <xf numFmtId="0" fontId="12" fillId="9" borderId="32" xfId="15" applyFont="1" applyFill="1" applyBorder="1" applyAlignment="1">
      <alignment horizontal="center"/>
    </xf>
    <xf numFmtId="0" fontId="12" fillId="9" borderId="10" xfId="15" applyFont="1" applyFill="1" applyBorder="1" applyAlignment="1">
      <alignment horizontal="center"/>
    </xf>
    <xf numFmtId="0" fontId="17" fillId="11" borderId="31" xfId="15" applyFont="1" applyFill="1" applyBorder="1" applyAlignment="1">
      <alignment horizontal="left"/>
    </xf>
    <xf numFmtId="0" fontId="17" fillId="11" borderId="17" xfId="15" applyFont="1" applyFill="1" applyBorder="1" applyAlignment="1">
      <alignment horizontal="left"/>
    </xf>
    <xf numFmtId="167" fontId="12" fillId="0" borderId="11" xfId="0" applyNumberFormat="1" applyFont="1" applyFill="1" applyBorder="1" applyAlignment="1">
      <alignment horizontal="left" vertical="center" wrapText="1"/>
    </xf>
    <xf numFmtId="167" fontId="12" fillId="0" borderId="31" xfId="0" applyNumberFormat="1" applyFont="1" applyFill="1" applyBorder="1" applyAlignment="1">
      <alignment horizontal="left" vertical="center" wrapText="1"/>
    </xf>
    <xf numFmtId="0" fontId="12" fillId="9" borderId="31" xfId="15" applyFont="1" applyFill="1" applyBorder="1" applyAlignment="1">
      <alignment horizontal="center"/>
    </xf>
    <xf numFmtId="0" fontId="12" fillId="9" borderId="17" xfId="15" applyFont="1" applyFill="1" applyBorder="1" applyAlignment="1">
      <alignment horizontal="center"/>
    </xf>
    <xf numFmtId="0" fontId="12" fillId="0" borderId="12" xfId="15" applyFont="1" applyFill="1" applyBorder="1" applyAlignment="1">
      <alignment horizontal="left" vertical="top" wrapText="1" readingOrder="1"/>
    </xf>
    <xf numFmtId="0" fontId="12" fillId="0" borderId="18" xfId="15" applyFont="1" applyFill="1" applyBorder="1" applyAlignment="1">
      <alignment horizontal="left" vertical="top" wrapText="1" readingOrder="1"/>
    </xf>
    <xf numFmtId="0" fontId="12" fillId="0" borderId="13" xfId="15" applyFont="1" applyFill="1" applyBorder="1" applyAlignment="1">
      <alignment horizontal="left" vertical="top" wrapText="1" readingOrder="1"/>
    </xf>
    <xf numFmtId="0" fontId="12" fillId="0" borderId="19" xfId="15" applyFont="1" applyFill="1" applyBorder="1" applyAlignment="1">
      <alignment horizontal="left" vertical="top" wrapText="1" readingOrder="1"/>
    </xf>
    <xf numFmtId="0" fontId="12" fillId="0" borderId="32" xfId="15" applyFont="1" applyFill="1" applyBorder="1" applyAlignment="1">
      <alignment horizontal="left" vertical="top" wrapText="1" readingOrder="1"/>
    </xf>
    <xf numFmtId="0" fontId="12" fillId="0" borderId="10" xfId="15" applyFont="1" applyFill="1" applyBorder="1" applyAlignment="1">
      <alignment horizontal="left" vertical="top" wrapText="1" readingOrder="1"/>
    </xf>
    <xf numFmtId="164" fontId="22" fillId="0" borderId="11" xfId="15" applyNumberFormat="1" applyFont="1" applyFill="1" applyBorder="1" applyAlignment="1">
      <alignment horizontal="left"/>
    </xf>
    <xf numFmtId="164" fontId="22" fillId="0" borderId="17" xfId="15" applyNumberFormat="1" applyFont="1" applyFill="1" applyBorder="1" applyAlignment="1">
      <alignment horizontal="left"/>
    </xf>
    <xf numFmtId="164" fontId="22" fillId="0" borderId="11" xfId="15" applyNumberFormat="1" applyFont="1" applyFill="1" applyBorder="1" applyAlignment="1">
      <alignment horizontal="left" vertical="top" wrapText="1"/>
    </xf>
    <xf numFmtId="164" fontId="22" fillId="0" borderId="31" xfId="15" applyNumberFormat="1" applyFont="1" applyFill="1" applyBorder="1" applyAlignment="1">
      <alignment horizontal="left" vertical="top" wrapText="1"/>
    </xf>
    <xf numFmtId="164" fontId="22" fillId="0" borderId="17" xfId="15" applyNumberFormat="1" applyFont="1" applyFill="1" applyBorder="1" applyAlignment="1">
      <alignment horizontal="left" vertical="top" wrapText="1"/>
    </xf>
    <xf numFmtId="0" fontId="12" fillId="0" borderId="12" xfId="15" applyFont="1" applyFill="1" applyBorder="1" applyAlignment="1">
      <alignment horizontal="left" vertical="top" wrapText="1"/>
    </xf>
    <xf numFmtId="0" fontId="12" fillId="0" borderId="18" xfId="15" applyFont="1" applyFill="1" applyBorder="1" applyAlignment="1">
      <alignment horizontal="left" vertical="top" wrapText="1"/>
    </xf>
    <xf numFmtId="0" fontId="12" fillId="0" borderId="13" xfId="15" applyFont="1" applyFill="1" applyBorder="1" applyAlignment="1">
      <alignment horizontal="left" vertical="top" wrapText="1"/>
    </xf>
    <xf numFmtId="0" fontId="12" fillId="0" borderId="19" xfId="15" applyFont="1" applyFill="1" applyBorder="1" applyAlignment="1">
      <alignment horizontal="left" vertical="top" wrapText="1"/>
    </xf>
    <xf numFmtId="0" fontId="12" fillId="0" borderId="45" xfId="15" applyFont="1" applyFill="1" applyBorder="1" applyAlignment="1">
      <alignment horizontal="left" vertical="top" wrapText="1"/>
    </xf>
    <xf numFmtId="0" fontId="12" fillId="0" borderId="47" xfId="15" applyFont="1" applyFill="1" applyBorder="1" applyAlignment="1">
      <alignment horizontal="left" vertical="top" wrapText="1"/>
    </xf>
    <xf numFmtId="0" fontId="12" fillId="0" borderId="14" xfId="15" applyFont="1" applyFill="1" applyBorder="1" applyAlignment="1">
      <alignment horizontal="left" vertical="top" wrapText="1"/>
    </xf>
    <xf numFmtId="0" fontId="12" fillId="0" borderId="15" xfId="15" applyFont="1" applyFill="1" applyBorder="1" applyAlignment="1">
      <alignment horizontal="left" vertical="top" wrapText="1"/>
    </xf>
    <xf numFmtId="0" fontId="12" fillId="0" borderId="12" xfId="15" applyFont="1" applyFill="1" applyBorder="1" applyAlignment="1">
      <alignment vertical="top" wrapText="1"/>
    </xf>
    <xf numFmtId="0" fontId="12" fillId="0" borderId="29" xfId="15" applyFont="1" applyFill="1" applyBorder="1" applyAlignment="1">
      <alignment vertical="top" wrapText="1"/>
    </xf>
    <xf numFmtId="0" fontId="12" fillId="0" borderId="18" xfId="15" applyFont="1" applyFill="1" applyBorder="1" applyAlignment="1">
      <alignment vertical="top" wrapText="1"/>
    </xf>
    <xf numFmtId="0" fontId="12" fillId="0" borderId="13" xfId="15" applyFont="1" applyFill="1" applyBorder="1" applyAlignment="1">
      <alignment vertical="top" wrapText="1"/>
    </xf>
    <xf numFmtId="0" fontId="12" fillId="0" borderId="0" xfId="15" applyFont="1" applyFill="1" applyBorder="1" applyAlignment="1">
      <alignment vertical="top" wrapText="1"/>
    </xf>
    <xf numFmtId="0" fontId="12" fillId="0" borderId="19" xfId="15" applyFont="1" applyFill="1" applyBorder="1" applyAlignment="1">
      <alignment vertical="top" wrapText="1"/>
    </xf>
    <xf numFmtId="0" fontId="12" fillId="0" borderId="16" xfId="15" applyFont="1" applyFill="1" applyBorder="1" applyAlignment="1">
      <alignment horizontal="left" vertical="top" wrapText="1"/>
    </xf>
    <xf numFmtId="0" fontId="12" fillId="0" borderId="11" xfId="15" applyFont="1" applyFill="1" applyBorder="1" applyAlignment="1">
      <alignment horizontal="center" vertical="center" wrapText="1"/>
    </xf>
    <xf numFmtId="0" fontId="12" fillId="0" borderId="17" xfId="15" applyFont="1" applyFill="1" applyBorder="1" applyAlignment="1">
      <alignment horizontal="center" vertical="center" wrapText="1"/>
    </xf>
    <xf numFmtId="0" fontId="12" fillId="13" borderId="31" xfId="15" applyFont="1" applyFill="1" applyBorder="1" applyAlignment="1">
      <alignment horizontal="center" vertical="center"/>
    </xf>
    <xf numFmtId="0" fontId="12" fillId="13" borderId="17" xfId="15" applyFont="1" applyFill="1" applyBorder="1" applyAlignment="1">
      <alignment horizontal="center" vertical="center"/>
    </xf>
    <xf numFmtId="0" fontId="12" fillId="12" borderId="12" xfId="15" applyFont="1" applyFill="1" applyBorder="1" applyAlignment="1">
      <alignment horizontal="left" vertical="top" wrapText="1"/>
    </xf>
    <xf numFmtId="0" fontId="12" fillId="12" borderId="18" xfId="15" applyFont="1" applyFill="1" applyBorder="1" applyAlignment="1">
      <alignment horizontal="left" vertical="top" wrapText="1"/>
    </xf>
    <xf numFmtId="0" fontId="12" fillId="12" borderId="13" xfId="15" applyFont="1" applyFill="1" applyBorder="1" applyAlignment="1">
      <alignment horizontal="left" vertical="top" wrapText="1"/>
    </xf>
    <xf numFmtId="0" fontId="12" fillId="12" borderId="19" xfId="15" applyFont="1" applyFill="1" applyBorder="1" applyAlignment="1">
      <alignment horizontal="left" vertical="top" wrapText="1"/>
    </xf>
    <xf numFmtId="0" fontId="12" fillId="12" borderId="45" xfId="15" applyFont="1" applyFill="1" applyBorder="1" applyAlignment="1">
      <alignment horizontal="left" vertical="top" wrapText="1"/>
    </xf>
    <xf numFmtId="0" fontId="12" fillId="12" borderId="47" xfId="15" applyFont="1" applyFill="1" applyBorder="1" applyAlignment="1">
      <alignment horizontal="left" vertical="top" wrapText="1"/>
    </xf>
    <xf numFmtId="0" fontId="72" fillId="0" borderId="0" xfId="15" applyFont="1" applyFill="1" applyBorder="1" applyAlignment="1">
      <alignment horizontal="center" vertical="top" wrapText="1"/>
    </xf>
    <xf numFmtId="0" fontId="12" fillId="13" borderId="31" xfId="15" applyFont="1" applyFill="1" applyBorder="1" applyAlignment="1">
      <alignment vertical="center"/>
    </xf>
    <xf numFmtId="0" fontId="12" fillId="13" borderId="17" xfId="15" applyFont="1" applyFill="1" applyBorder="1" applyAlignment="1">
      <alignment vertical="center"/>
    </xf>
    <xf numFmtId="0" fontId="12" fillId="9" borderId="12" xfId="15" applyFont="1" applyFill="1" applyBorder="1" applyAlignment="1">
      <alignment horizontal="left" vertical="top" wrapText="1" readingOrder="1"/>
    </xf>
    <xf numFmtId="0" fontId="12" fillId="9" borderId="18" xfId="15" applyFont="1" applyFill="1" applyBorder="1" applyAlignment="1">
      <alignment horizontal="left" vertical="top" wrapText="1" readingOrder="1"/>
    </xf>
    <xf numFmtId="0" fontId="12" fillId="9" borderId="13" xfId="15" applyFont="1" applyFill="1" applyBorder="1" applyAlignment="1">
      <alignment horizontal="left" vertical="top" wrapText="1" readingOrder="1"/>
    </xf>
    <xf numFmtId="0" fontId="12" fillId="9" borderId="19" xfId="15" applyFont="1" applyFill="1" applyBorder="1" applyAlignment="1">
      <alignment horizontal="left" vertical="top" wrapText="1" readingOrder="1"/>
    </xf>
    <xf numFmtId="0" fontId="12" fillId="9" borderId="32" xfId="15" applyFont="1" applyFill="1" applyBorder="1" applyAlignment="1">
      <alignment horizontal="left" vertical="top" wrapText="1" readingOrder="1"/>
    </xf>
    <xf numFmtId="0" fontId="12" fillId="9" borderId="10" xfId="15" applyFont="1" applyFill="1" applyBorder="1" applyAlignment="1">
      <alignment horizontal="left" vertical="top" wrapText="1" readingOrder="1"/>
    </xf>
    <xf numFmtId="164" fontId="22" fillId="9" borderId="11" xfId="15" applyNumberFormat="1" applyFont="1" applyFill="1" applyBorder="1" applyAlignment="1">
      <alignment horizontal="left"/>
    </xf>
    <xf numFmtId="164" fontId="22" fillId="9" borderId="17" xfId="15" applyNumberFormat="1" applyFont="1" applyFill="1" applyBorder="1" applyAlignment="1">
      <alignment horizontal="left"/>
    </xf>
    <xf numFmtId="164" fontId="22" fillId="9" borderId="11" xfId="15" applyNumberFormat="1" applyFont="1" applyFill="1" applyBorder="1" applyAlignment="1">
      <alignment horizontal="left" vertical="top" wrapText="1"/>
    </xf>
    <xf numFmtId="164" fontId="22" fillId="9" borderId="31" xfId="15" applyNumberFormat="1" applyFont="1" applyFill="1" applyBorder="1" applyAlignment="1">
      <alignment horizontal="left" vertical="top" wrapText="1"/>
    </xf>
    <xf numFmtId="164" fontId="22" fillId="9" borderId="17" xfId="15" applyNumberFormat="1" applyFont="1" applyFill="1" applyBorder="1" applyAlignment="1">
      <alignment horizontal="left" vertical="top" wrapText="1"/>
    </xf>
    <xf numFmtId="0" fontId="17" fillId="11" borderId="31" xfId="28" applyFont="1" applyFill="1" applyBorder="1" applyAlignment="1">
      <alignment horizontal="left" vertical="center"/>
    </xf>
    <xf numFmtId="0" fontId="17" fillId="11" borderId="17" xfId="28" applyFont="1" applyFill="1" applyBorder="1" applyAlignment="1">
      <alignment horizontal="left" vertical="center"/>
    </xf>
    <xf numFmtId="0" fontId="12" fillId="0" borderId="11" xfId="28" applyFont="1" applyFill="1" applyBorder="1" applyAlignment="1">
      <alignment horizontal="center" vertical="center"/>
    </xf>
    <xf numFmtId="0" fontId="12" fillId="0" borderId="31" xfId="28" applyFont="1" applyFill="1" applyBorder="1" applyAlignment="1">
      <alignment horizontal="center" vertical="center"/>
    </xf>
    <xf numFmtId="0" fontId="12" fillId="0" borderId="17" xfId="28" applyFont="1" applyFill="1" applyBorder="1" applyAlignment="1">
      <alignment horizontal="center" vertical="center"/>
    </xf>
    <xf numFmtId="0" fontId="12" fillId="0" borderId="11" xfId="28" applyFont="1" applyFill="1" applyBorder="1" applyAlignment="1">
      <alignment vertical="top" wrapText="1"/>
    </xf>
    <xf numFmtId="0" fontId="12" fillId="0" borderId="31" xfId="28" applyFont="1" applyFill="1" applyBorder="1" applyAlignment="1">
      <alignment vertical="top" wrapText="1"/>
    </xf>
    <xf numFmtId="0" fontId="12" fillId="0" borderId="17" xfId="28" applyFont="1" applyFill="1" applyBorder="1" applyAlignment="1">
      <alignment vertical="top" wrapText="1"/>
    </xf>
    <xf numFmtId="0" fontId="17" fillId="11" borderId="30" xfId="28" applyFont="1" applyFill="1" applyBorder="1" applyAlignment="1">
      <alignment horizontal="left" vertical="center"/>
    </xf>
    <xf numFmtId="0" fontId="12" fillId="0" borderId="13" xfId="28" applyFont="1" applyFill="1" applyBorder="1" applyAlignment="1">
      <alignment horizontal="center" vertical="center"/>
    </xf>
    <xf numFmtId="0" fontId="12" fillId="0" borderId="0" xfId="28" applyFont="1" applyFill="1" applyBorder="1" applyAlignment="1">
      <alignment horizontal="center" vertical="center"/>
    </xf>
    <xf numFmtId="0" fontId="12" fillId="0" borderId="13" xfId="28" applyFont="1" applyFill="1" applyBorder="1" applyAlignment="1">
      <alignment horizontal="left" vertical="top" wrapText="1"/>
    </xf>
    <xf numFmtId="0" fontId="12" fillId="0" borderId="0" xfId="28" applyFont="1" applyFill="1" applyBorder="1" applyAlignment="1">
      <alignment horizontal="left" vertical="top" wrapText="1"/>
    </xf>
    <xf numFmtId="0" fontId="11" fillId="0" borderId="29" xfId="28" applyNumberFormat="1" applyFont="1" applyBorder="1" applyAlignment="1">
      <alignment horizontal="left" vertical="center" wrapText="1"/>
    </xf>
    <xf numFmtId="0" fontId="11" fillId="0" borderId="0" xfId="28" applyNumberFormat="1" applyFont="1" applyBorder="1" applyAlignment="1">
      <alignment horizontal="center" vertical="center" wrapText="1"/>
    </xf>
    <xf numFmtId="0" fontId="10" fillId="15" borderId="15" xfId="28" applyNumberFormat="1" applyFont="1" applyFill="1" applyBorder="1" applyAlignment="1">
      <alignment horizontal="center" vertical="center" wrapText="1"/>
    </xf>
    <xf numFmtId="0" fontId="10" fillId="15" borderId="16" xfId="28" applyNumberFormat="1" applyFont="1" applyFill="1" applyBorder="1" applyAlignment="1">
      <alignment horizontal="center" vertical="center" wrapText="1"/>
    </xf>
    <xf numFmtId="0" fontId="12" fillId="0" borderId="56" xfId="28" applyFont="1" applyBorder="1" applyAlignment="1">
      <alignment horizontal="left" vertical="center" wrapText="1"/>
    </xf>
    <xf numFmtId="0" fontId="12" fillId="0" borderId="57" xfId="28" applyFont="1" applyBorder="1" applyAlignment="1">
      <alignment horizontal="left" vertical="center" wrapText="1"/>
    </xf>
    <xf numFmtId="0" fontId="11" fillId="0" borderId="0" xfId="28" applyNumberFormat="1" applyFont="1" applyBorder="1" applyAlignment="1">
      <alignment horizontal="left" vertical="center" wrapText="1"/>
    </xf>
    <xf numFmtId="0" fontId="11" fillId="0" borderId="0" xfId="28" applyNumberFormat="1" applyFont="1" applyBorder="1" applyAlignment="1">
      <alignment horizontal="left" vertical="center"/>
    </xf>
    <xf numFmtId="0" fontId="11" fillId="0" borderId="30" xfId="28" applyNumberFormat="1" applyFont="1" applyBorder="1" applyAlignment="1">
      <alignment horizontal="left" vertical="center"/>
    </xf>
    <xf numFmtId="0" fontId="10" fillId="9" borderId="0" xfId="0" applyFont="1" applyFill="1" applyBorder="1" applyAlignment="1">
      <alignment horizontal="center"/>
    </xf>
    <xf numFmtId="0" fontId="12" fillId="12" borderId="18" xfId="0" applyFont="1" applyFill="1" applyBorder="1" applyAlignment="1">
      <alignment vertical="top" wrapText="1"/>
    </xf>
    <xf numFmtId="0" fontId="12" fillId="12" borderId="19" xfId="0" applyFont="1" applyFill="1" applyBorder="1" applyAlignment="1">
      <alignment vertical="top" wrapText="1"/>
    </xf>
    <xf numFmtId="0" fontId="12" fillId="12" borderId="10" xfId="0" applyFont="1" applyFill="1" applyBorder="1" applyAlignment="1">
      <alignment vertical="top" wrapText="1"/>
    </xf>
    <xf numFmtId="0" fontId="13" fillId="0" borderId="12" xfId="0" applyFont="1" applyFill="1" applyBorder="1" applyAlignment="1">
      <alignment horizontal="center" vertical="top"/>
    </xf>
    <xf numFmtId="0" fontId="13" fillId="0" borderId="18" xfId="0" applyFont="1" applyFill="1" applyBorder="1" applyAlignment="1">
      <alignment horizontal="center" vertical="top"/>
    </xf>
    <xf numFmtId="0" fontId="13" fillId="0" borderId="32" xfId="0" applyFont="1" applyFill="1" applyBorder="1" applyAlignment="1">
      <alignment horizontal="center" vertical="top"/>
    </xf>
    <xf numFmtId="0" fontId="13" fillId="0" borderId="10" xfId="0" applyFont="1" applyFill="1" applyBorder="1" applyAlignment="1">
      <alignment horizontal="center" vertical="top"/>
    </xf>
    <xf numFmtId="0" fontId="13" fillId="0" borderId="29" xfId="0" applyFont="1" applyFill="1" applyBorder="1" applyAlignment="1">
      <alignment horizontal="center" vertical="top"/>
    </xf>
    <xf numFmtId="164" fontId="71" fillId="0" borderId="14" xfId="0" applyNumberFormat="1" applyFont="1" applyFill="1" applyBorder="1" applyAlignment="1">
      <alignment horizontal="center" vertical="top" wrapText="1"/>
    </xf>
    <xf numFmtId="0" fontId="71" fillId="0" borderId="16" xfId="0" applyFont="1" applyFill="1" applyBorder="1" applyAlignment="1">
      <alignment horizontal="center" vertical="top" wrapText="1"/>
    </xf>
    <xf numFmtId="0" fontId="12" fillId="15" borderId="12" xfId="0" applyFont="1" applyFill="1" applyBorder="1" applyAlignment="1">
      <alignment horizontal="left" vertical="top" wrapText="1"/>
    </xf>
    <xf numFmtId="0" fontId="12" fillId="15" borderId="29" xfId="0" applyFont="1" applyFill="1" applyBorder="1" applyAlignment="1">
      <alignment horizontal="left" vertical="top" wrapText="1"/>
    </xf>
    <xf numFmtId="0" fontId="12" fillId="15" borderId="18" xfId="0" applyFont="1" applyFill="1" applyBorder="1" applyAlignment="1">
      <alignment horizontal="left" vertical="top" wrapText="1"/>
    </xf>
    <xf numFmtId="0" fontId="12" fillId="15" borderId="32" xfId="0" applyFont="1" applyFill="1" applyBorder="1" applyAlignment="1">
      <alignment horizontal="left" vertical="top" wrapText="1"/>
    </xf>
    <xf numFmtId="0" fontId="12" fillId="15" borderId="30" xfId="0" applyFont="1" applyFill="1" applyBorder="1" applyAlignment="1">
      <alignment horizontal="left" vertical="top" wrapText="1"/>
    </xf>
    <xf numFmtId="0" fontId="12" fillId="15" borderId="10" xfId="0" applyFont="1" applyFill="1" applyBorder="1" applyAlignment="1">
      <alignment horizontal="left" vertical="top" wrapText="1"/>
    </xf>
    <xf numFmtId="0" fontId="12" fillId="12" borderId="33" xfId="0" applyFont="1" applyFill="1" applyBorder="1" applyAlignment="1">
      <alignment horizontal="left" vertical="center" wrapText="1"/>
    </xf>
    <xf numFmtId="0" fontId="12" fillId="12" borderId="34" xfId="0" applyFont="1" applyFill="1" applyBorder="1" applyAlignment="1">
      <alignment horizontal="left" vertical="center" wrapText="1"/>
    </xf>
    <xf numFmtId="0" fontId="12" fillId="12" borderId="36" xfId="0" applyFont="1" applyFill="1" applyBorder="1" applyAlignment="1">
      <alignment horizontal="left" vertical="center" wrapText="1"/>
    </xf>
    <xf numFmtId="0" fontId="12" fillId="12" borderId="37" xfId="0" applyFont="1" applyFill="1" applyBorder="1" applyAlignment="1">
      <alignment horizontal="left" vertical="center" wrapText="1"/>
    </xf>
    <xf numFmtId="0" fontId="12" fillId="12" borderId="39" xfId="0" applyFont="1" applyFill="1" applyBorder="1" applyAlignment="1">
      <alignment horizontal="left" vertical="center" wrapText="1"/>
    </xf>
    <xf numFmtId="0" fontId="12" fillId="12" borderId="40" xfId="0" applyFont="1" applyFill="1" applyBorder="1" applyAlignment="1">
      <alignment horizontal="left" vertical="center" wrapText="1"/>
    </xf>
    <xf numFmtId="0" fontId="17" fillId="15" borderId="31" xfId="0" applyFont="1" applyFill="1" applyBorder="1" applyAlignment="1">
      <alignment horizontal="left" vertical="center" wrapText="1"/>
    </xf>
    <xf numFmtId="0" fontId="17" fillId="15" borderId="17" xfId="0" applyFont="1" applyFill="1" applyBorder="1" applyAlignment="1">
      <alignment horizontal="left" vertical="center" wrapText="1"/>
    </xf>
    <xf numFmtId="0" fontId="12" fillId="15" borderId="11" xfId="0" applyFont="1" applyFill="1" applyBorder="1" applyAlignment="1">
      <alignment horizontal="center" vertical="top" wrapText="1"/>
    </xf>
    <xf numFmtId="0" fontId="12" fillId="15" borderId="17" xfId="0" applyFont="1" applyFill="1" applyBorder="1" applyAlignment="1">
      <alignment horizontal="center" vertical="top" wrapText="1"/>
    </xf>
    <xf numFmtId="167" fontId="12" fillId="0" borderId="17" xfId="0" applyNumberFormat="1" applyFont="1" applyFill="1" applyBorder="1" applyAlignment="1">
      <alignment horizontal="left" vertical="center" wrapText="1"/>
    </xf>
    <xf numFmtId="0" fontId="13" fillId="12" borderId="12" xfId="0" applyFont="1" applyFill="1" applyBorder="1" applyAlignment="1">
      <alignment horizontal="center" vertical="top"/>
    </xf>
    <xf numFmtId="0" fontId="13" fillId="12" borderId="18" xfId="0" applyFont="1" applyFill="1" applyBorder="1" applyAlignment="1">
      <alignment horizontal="center" vertical="top"/>
    </xf>
    <xf numFmtId="0" fontId="13" fillId="12" borderId="32" xfId="0" applyFont="1" applyFill="1" applyBorder="1" applyAlignment="1">
      <alignment horizontal="center" vertical="top"/>
    </xf>
    <xf numFmtId="0" fontId="13" fillId="12" borderId="10" xfId="0" applyFont="1" applyFill="1" applyBorder="1" applyAlignment="1">
      <alignment horizontal="center" vertical="top"/>
    </xf>
    <xf numFmtId="0" fontId="12" fillId="9" borderId="11" xfId="0" applyNumberFormat="1" applyFont="1" applyFill="1" applyBorder="1" applyAlignment="1">
      <alignment horizontal="left" vertical="top" wrapText="1"/>
    </xf>
    <xf numFmtId="0" fontId="12" fillId="9" borderId="31" xfId="0" applyNumberFormat="1" applyFont="1" applyFill="1" applyBorder="1" applyAlignment="1">
      <alignment horizontal="left" vertical="top" wrapText="1"/>
    </xf>
    <xf numFmtId="0" fontId="12" fillId="9" borderId="17" xfId="0" applyNumberFormat="1" applyFont="1" applyFill="1" applyBorder="1" applyAlignment="1">
      <alignment horizontal="left" vertical="top" wrapText="1"/>
    </xf>
    <xf numFmtId="0" fontId="13" fillId="9" borderId="32" xfId="0" applyFont="1" applyFill="1" applyBorder="1" applyAlignment="1">
      <alignment horizontal="center" vertical="top"/>
    </xf>
    <xf numFmtId="0" fontId="13" fillId="9" borderId="10" xfId="0" applyFont="1" applyFill="1" applyBorder="1" applyAlignment="1">
      <alignment horizontal="center" vertical="top"/>
    </xf>
    <xf numFmtId="0" fontId="13" fillId="0" borderId="13" xfId="0" applyFont="1" applyFill="1" applyBorder="1" applyAlignment="1">
      <alignment horizontal="center" vertical="top"/>
    </xf>
    <xf numFmtId="0" fontId="13" fillId="0" borderId="19" xfId="0" applyFont="1" applyFill="1" applyBorder="1" applyAlignment="1">
      <alignment horizontal="center" vertical="top"/>
    </xf>
    <xf numFmtId="0" fontId="12" fillId="15" borderId="31" xfId="0" applyFont="1" applyFill="1" applyBorder="1" applyAlignment="1">
      <alignment horizontal="center" vertical="top" wrapText="1"/>
    </xf>
    <xf numFmtId="166" fontId="12" fillId="12" borderId="56" xfId="0" applyNumberFormat="1" applyFont="1" applyFill="1" applyBorder="1" applyAlignment="1">
      <alignment horizontal="center" vertical="center" wrapText="1"/>
    </xf>
    <xf numFmtId="166" fontId="12" fillId="12" borderId="58" xfId="0" applyNumberFormat="1" applyFont="1" applyFill="1" applyBorder="1" applyAlignment="1">
      <alignment horizontal="center" vertical="center" wrapText="1"/>
    </xf>
    <xf numFmtId="0" fontId="22" fillId="11" borderId="11" xfId="0" applyFont="1" applyFill="1" applyBorder="1" applyAlignment="1">
      <alignment horizontal="center" vertical="center" wrapText="1"/>
    </xf>
    <xf numFmtId="0" fontId="22" fillId="11" borderId="31" xfId="0" applyFont="1" applyFill="1" applyBorder="1" applyAlignment="1">
      <alignment horizontal="center" vertical="center" wrapText="1"/>
    </xf>
    <xf numFmtId="0" fontId="22" fillId="11" borderId="17" xfId="0" applyFont="1" applyFill="1" applyBorder="1" applyAlignment="1">
      <alignment horizontal="center" vertical="center" wrapText="1"/>
    </xf>
    <xf numFmtId="0" fontId="13" fillId="12" borderId="16" xfId="0" applyFont="1" applyFill="1" applyBorder="1" applyAlignment="1">
      <alignment horizontal="left" vertical="top" wrapText="1"/>
    </xf>
    <xf numFmtId="0" fontId="12" fillId="9" borderId="62" xfId="0" applyFont="1" applyFill="1" applyBorder="1" applyAlignment="1">
      <alignment horizontal="left"/>
    </xf>
    <xf numFmtId="0" fontId="12" fillId="9" borderId="110" xfId="0" applyFont="1" applyFill="1" applyBorder="1" applyAlignment="1">
      <alignment horizontal="left"/>
    </xf>
    <xf numFmtId="0" fontId="12" fillId="9" borderId="64" xfId="0" applyFont="1" applyFill="1" applyBorder="1" applyAlignment="1">
      <alignment horizontal="left"/>
    </xf>
    <xf numFmtId="0" fontId="12" fillId="12" borderId="56" xfId="0" applyFont="1" applyFill="1" applyBorder="1" applyAlignment="1">
      <alignment horizontal="left" vertical="top" wrapText="1"/>
    </xf>
    <xf numFmtId="0" fontId="12" fillId="9" borderId="62" xfId="0" applyFont="1" applyFill="1" applyBorder="1" applyAlignment="1">
      <alignment horizontal="left" vertical="top" wrapText="1"/>
    </xf>
    <xf numFmtId="0" fontId="12" fillId="12" borderId="73" xfId="0" applyFont="1" applyFill="1" applyBorder="1" applyAlignment="1">
      <alignment horizontal="left" vertical="top" wrapText="1"/>
    </xf>
    <xf numFmtId="0" fontId="11" fillId="11" borderId="31" xfId="0" applyFont="1" applyFill="1" applyBorder="1" applyAlignment="1">
      <alignment horizontal="center" vertical="center" wrapText="1"/>
    </xf>
    <xf numFmtId="0" fontId="11" fillId="11" borderId="17" xfId="0" applyFont="1" applyFill="1" applyBorder="1" applyAlignment="1">
      <alignment horizontal="center" vertical="center" wrapText="1"/>
    </xf>
    <xf numFmtId="0" fontId="13" fillId="9" borderId="15" xfId="0" applyFont="1" applyFill="1" applyBorder="1" applyAlignment="1">
      <alignment horizontal="left" vertical="top" wrapText="1"/>
    </xf>
    <xf numFmtId="166" fontId="12" fillId="12" borderId="36" xfId="0" applyNumberFormat="1" applyFont="1" applyFill="1" applyBorder="1" applyAlignment="1">
      <alignment horizontal="left" vertical="center" wrapText="1"/>
    </xf>
    <xf numFmtId="166" fontId="12" fillId="12" borderId="37" xfId="0" applyNumberFormat="1" applyFont="1" applyFill="1" applyBorder="1" applyAlignment="1">
      <alignment horizontal="left" vertical="center" wrapText="1"/>
    </xf>
    <xf numFmtId="0" fontId="12" fillId="9" borderId="78" xfId="0" applyFont="1" applyFill="1" applyBorder="1" applyAlignment="1">
      <alignment horizontal="left"/>
    </xf>
    <xf numFmtId="0" fontId="12" fillId="9" borderId="107" xfId="0" applyFont="1" applyFill="1" applyBorder="1" applyAlignment="1">
      <alignment horizontal="left"/>
    </xf>
    <xf numFmtId="0" fontId="12" fillId="9" borderId="75" xfId="0" applyFont="1" applyFill="1" applyBorder="1" applyAlignment="1">
      <alignment horizontal="left"/>
    </xf>
    <xf numFmtId="0" fontId="22" fillId="11" borderId="32" xfId="0" applyFont="1" applyFill="1" applyBorder="1" applyAlignment="1">
      <alignment horizontal="center" vertical="center" wrapText="1"/>
    </xf>
    <xf numFmtId="0" fontId="22" fillId="11" borderId="30" xfId="0" applyFont="1" applyFill="1" applyBorder="1" applyAlignment="1">
      <alignment horizontal="center" vertical="center" wrapText="1"/>
    </xf>
    <xf numFmtId="0" fontId="22" fillId="11" borderId="10" xfId="0" applyFont="1" applyFill="1" applyBorder="1" applyAlignment="1">
      <alignment horizontal="center" vertical="center" wrapText="1"/>
    </xf>
    <xf numFmtId="0" fontId="0" fillId="0" borderId="37" xfId="0" applyBorder="1" applyAlignment="1">
      <alignment horizontal="left" vertical="center" wrapText="1"/>
    </xf>
    <xf numFmtId="0" fontId="0" fillId="0" borderId="40" xfId="0" applyBorder="1" applyAlignment="1">
      <alignment horizontal="left" vertical="center" wrapText="1"/>
    </xf>
    <xf numFmtId="0" fontId="12" fillId="12" borderId="73" xfId="0" applyFont="1" applyFill="1" applyBorder="1" applyAlignment="1">
      <alignment horizontal="left" wrapText="1"/>
    </xf>
    <xf numFmtId="0" fontId="12" fillId="12" borderId="70" xfId="0" applyFont="1" applyFill="1" applyBorder="1" applyAlignment="1">
      <alignment horizontal="left" wrapText="1"/>
    </xf>
    <xf numFmtId="0" fontId="12" fillId="12" borderId="71" xfId="0" applyFont="1" applyFill="1" applyBorder="1" applyAlignment="1">
      <alignment horizontal="left" wrapText="1"/>
    </xf>
    <xf numFmtId="0" fontId="12" fillId="12" borderId="56" xfId="0" applyFont="1" applyFill="1" applyBorder="1" applyAlignment="1">
      <alignment horizontal="left" vertical="center" wrapText="1"/>
    </xf>
    <xf numFmtId="0" fontId="12" fillId="12" borderId="57" xfId="0" applyFont="1" applyFill="1" applyBorder="1" applyAlignment="1">
      <alignment horizontal="left" vertical="center" wrapText="1"/>
    </xf>
    <xf numFmtId="0" fontId="12" fillId="12" borderId="58" xfId="0" applyFont="1" applyFill="1" applyBorder="1" applyAlignment="1">
      <alignment horizontal="left" vertical="center" wrapText="1"/>
    </xf>
    <xf numFmtId="0" fontId="12" fillId="9" borderId="78" xfId="0" applyFont="1" applyFill="1" applyBorder="1" applyAlignment="1">
      <alignment horizontal="left" vertical="top" wrapText="1"/>
    </xf>
    <xf numFmtId="0" fontId="12" fillId="9" borderId="75" xfId="0" applyFont="1" applyFill="1" applyBorder="1" applyAlignment="1">
      <alignment horizontal="left" vertical="top" wrapText="1"/>
    </xf>
    <xf numFmtId="0" fontId="12" fillId="12" borderId="14" xfId="0" applyFont="1" applyFill="1" applyBorder="1" applyAlignment="1">
      <alignment horizontal="left" vertical="center" wrapText="1"/>
    </xf>
    <xf numFmtId="0" fontId="13" fillId="12" borderId="16" xfId="0" applyFont="1" applyFill="1" applyBorder="1" applyAlignment="1">
      <alignment horizontal="left" vertical="center" wrapText="1"/>
    </xf>
    <xf numFmtId="0" fontId="12" fillId="0" borderId="62" xfId="0" applyFont="1" applyFill="1" applyBorder="1" applyAlignment="1">
      <alignment horizontal="left"/>
    </xf>
    <xf numFmtId="0" fontId="12" fillId="0" borderId="110" xfId="0" applyFont="1" applyFill="1" applyBorder="1" applyAlignment="1">
      <alignment horizontal="left"/>
    </xf>
    <xf numFmtId="0" fontId="12" fillId="0" borderId="64" xfId="0" applyFont="1" applyFill="1" applyBorder="1" applyAlignment="1">
      <alignment horizontal="left"/>
    </xf>
    <xf numFmtId="0" fontId="12" fillId="9" borderId="73" xfId="0" applyFont="1" applyFill="1" applyBorder="1" applyAlignment="1">
      <alignment horizontal="left" vertical="top" wrapText="1"/>
    </xf>
    <xf numFmtId="0" fontId="12" fillId="9" borderId="71" xfId="0" applyFont="1" applyFill="1" applyBorder="1" applyAlignment="1">
      <alignment horizontal="left" vertical="top" wrapText="1"/>
    </xf>
    <xf numFmtId="0" fontId="12" fillId="0" borderId="56" xfId="0" applyFont="1" applyFill="1" applyBorder="1" applyAlignment="1">
      <alignment horizontal="left" vertical="top" wrapText="1"/>
    </xf>
    <xf numFmtId="0" fontId="12" fillId="0" borderId="78" xfId="0" applyFont="1" applyFill="1" applyBorder="1" applyAlignment="1">
      <alignment horizontal="left"/>
    </xf>
    <xf numFmtId="0" fontId="12" fillId="0" borderId="107" xfId="0" applyFont="1" applyFill="1" applyBorder="1" applyAlignment="1">
      <alignment horizontal="left"/>
    </xf>
    <xf numFmtId="0" fontId="12" fillId="0" borderId="75" xfId="0" applyFont="1" applyFill="1" applyBorder="1" applyAlignment="1">
      <alignment horizontal="left"/>
    </xf>
    <xf numFmtId="0" fontId="12" fillId="12" borderId="110" xfId="0" applyFont="1" applyFill="1" applyBorder="1" applyAlignment="1">
      <alignment horizontal="left" vertical="center" wrapText="1"/>
    </xf>
    <xf numFmtId="0" fontId="12" fillId="12" borderId="64" xfId="0" applyFont="1" applyFill="1" applyBorder="1" applyAlignment="1">
      <alignment horizontal="left" vertical="center" wrapText="1"/>
    </xf>
    <xf numFmtId="0" fontId="12" fillId="12" borderId="70" xfId="0" applyFont="1" applyFill="1" applyBorder="1" applyAlignment="1">
      <alignment horizontal="left" vertical="center" wrapText="1"/>
    </xf>
    <xf numFmtId="0" fontId="12" fillId="12" borderId="71" xfId="0" applyFont="1" applyFill="1" applyBorder="1" applyAlignment="1">
      <alignment horizontal="left" vertical="center" wrapText="1"/>
    </xf>
    <xf numFmtId="0" fontId="12" fillId="0" borderId="62" xfId="28" applyFont="1" applyBorder="1" applyAlignment="1">
      <alignment horizontal="left" vertical="center" wrapText="1"/>
    </xf>
    <xf numFmtId="0" fontId="12" fillId="0" borderId="110" xfId="28" applyFont="1" applyBorder="1" applyAlignment="1">
      <alignment horizontal="left" vertical="center" wrapText="1"/>
    </xf>
    <xf numFmtId="0" fontId="12" fillId="0" borderId="64" xfId="28" applyFont="1" applyBorder="1" applyAlignment="1">
      <alignment horizontal="left" vertical="center" wrapText="1"/>
    </xf>
    <xf numFmtId="0" fontId="22" fillId="11" borderId="11" xfId="0" applyFont="1" applyFill="1" applyBorder="1" applyAlignment="1">
      <alignment horizontal="left" vertical="center" wrapText="1"/>
    </xf>
    <xf numFmtId="0" fontId="22" fillId="11" borderId="31" xfId="0" applyFont="1" applyFill="1" applyBorder="1" applyAlignment="1">
      <alignment horizontal="left" vertical="center" wrapText="1"/>
    </xf>
    <xf numFmtId="0" fontId="22" fillId="11" borderId="17" xfId="0" applyFont="1" applyFill="1" applyBorder="1" applyAlignment="1">
      <alignment horizontal="left" vertical="center" wrapText="1"/>
    </xf>
    <xf numFmtId="0" fontId="22" fillId="11" borderId="29" xfId="0" applyFont="1" applyFill="1" applyBorder="1" applyAlignment="1">
      <alignment horizontal="left" vertical="center" wrapText="1"/>
    </xf>
    <xf numFmtId="0" fontId="13" fillId="0" borderId="14" xfId="0" applyFont="1" applyFill="1" applyBorder="1" applyAlignment="1">
      <alignment vertical="top" wrapText="1"/>
    </xf>
    <xf numFmtId="0" fontId="13" fillId="0" borderId="16" xfId="0" applyFont="1" applyFill="1" applyBorder="1" applyAlignment="1">
      <alignment vertical="top" wrapText="1"/>
    </xf>
    <xf numFmtId="164" fontId="22" fillId="12" borderId="14" xfId="0" applyNumberFormat="1" applyFont="1" applyFill="1" applyBorder="1" applyAlignment="1">
      <alignment horizontal="left" vertical="top" wrapText="1"/>
    </xf>
    <xf numFmtId="164" fontId="22" fillId="12" borderId="16" xfId="0" applyNumberFormat="1" applyFont="1" applyFill="1" applyBorder="1" applyAlignment="1">
      <alignment horizontal="left" vertical="top" wrapText="1"/>
    </xf>
    <xf numFmtId="0" fontId="12" fillId="12" borderId="15" xfId="0" applyFont="1" applyFill="1" applyBorder="1" applyAlignment="1">
      <alignment vertical="top" wrapText="1"/>
    </xf>
    <xf numFmtId="166" fontId="12" fillId="12" borderId="33" xfId="0" applyNumberFormat="1" applyFont="1" applyFill="1" applyBorder="1" applyAlignment="1">
      <alignment horizontal="left" vertical="top" wrapText="1"/>
    </xf>
    <xf numFmtId="166" fontId="12" fillId="12" borderId="34" xfId="0" applyNumberFormat="1" applyFont="1" applyFill="1" applyBorder="1" applyAlignment="1">
      <alignment horizontal="left" vertical="top" wrapText="1"/>
    </xf>
    <xf numFmtId="0" fontId="12" fillId="9" borderId="11" xfId="0" applyFont="1" applyFill="1" applyBorder="1" applyAlignment="1">
      <alignment horizontal="center" vertical="center" wrapText="1"/>
    </xf>
    <xf numFmtId="0" fontId="12" fillId="9" borderId="31" xfId="0" applyFont="1" applyFill="1" applyBorder="1" applyAlignment="1">
      <alignment horizontal="center" vertical="center" wrapText="1"/>
    </xf>
    <xf numFmtId="0" fontId="12" fillId="9" borderId="17" xfId="0" applyFont="1" applyFill="1" applyBorder="1" applyAlignment="1">
      <alignment horizontal="center" vertical="center" wrapText="1"/>
    </xf>
    <xf numFmtId="164" fontId="22" fillId="12" borderId="11" xfId="0" applyNumberFormat="1" applyFont="1" applyFill="1" applyBorder="1" applyAlignment="1">
      <alignment horizontal="left" vertical="center" wrapText="1"/>
    </xf>
    <xf numFmtId="164" fontId="22" fillId="12" borderId="31" xfId="0" applyNumberFormat="1" applyFont="1" applyFill="1" applyBorder="1" applyAlignment="1">
      <alignment horizontal="left" vertical="center" wrapText="1"/>
    </xf>
    <xf numFmtId="0" fontId="12" fillId="0" borderId="52" xfId="28" applyFont="1" applyBorder="1" applyAlignment="1">
      <alignment horizontal="center" vertical="center" wrapText="1"/>
    </xf>
    <xf numFmtId="0" fontId="12" fillId="0" borderId="53" xfId="28" applyFont="1" applyBorder="1" applyAlignment="1">
      <alignment horizontal="center" vertical="center" wrapText="1"/>
    </xf>
    <xf numFmtId="0" fontId="12" fillId="0" borderId="108" xfId="28" applyFont="1" applyBorder="1" applyAlignment="1">
      <alignment horizontal="center" vertical="center" wrapText="1"/>
    </xf>
    <xf numFmtId="0" fontId="12" fillId="0" borderId="103" xfId="28" applyFont="1" applyBorder="1" applyAlignment="1">
      <alignment horizontal="center" vertical="center" wrapText="1"/>
    </xf>
    <xf numFmtId="166" fontId="13" fillId="12" borderId="32" xfId="0" applyNumberFormat="1" applyFont="1" applyFill="1" applyBorder="1" applyAlignment="1">
      <alignment horizontal="left" vertical="top" wrapText="1"/>
    </xf>
    <xf numFmtId="166" fontId="13" fillId="12" borderId="10" xfId="0" applyNumberFormat="1" applyFont="1" applyFill="1" applyBorder="1" applyAlignment="1">
      <alignment horizontal="left" vertical="top" wrapText="1"/>
    </xf>
    <xf numFmtId="166" fontId="12" fillId="0" borderId="70" xfId="0" applyNumberFormat="1" applyFont="1" applyFill="1" applyBorder="1" applyAlignment="1">
      <alignment horizontal="center"/>
    </xf>
    <xf numFmtId="166" fontId="12" fillId="0" borderId="71" xfId="0" applyNumberFormat="1" applyFont="1" applyFill="1" applyBorder="1" applyAlignment="1">
      <alignment horizontal="center"/>
    </xf>
    <xf numFmtId="0" fontId="12" fillId="0" borderId="107" xfId="0" applyFont="1" applyFill="1" applyBorder="1" applyAlignment="1">
      <alignment horizontal="center"/>
    </xf>
    <xf numFmtId="0" fontId="12" fillId="0" borderId="75" xfId="0" applyFont="1" applyFill="1" applyBorder="1" applyAlignment="1">
      <alignment horizontal="center"/>
    </xf>
    <xf numFmtId="0" fontId="12" fillId="0" borderId="110" xfId="0" applyFont="1" applyFill="1" applyBorder="1" applyAlignment="1">
      <alignment horizontal="center"/>
    </xf>
    <xf numFmtId="0" fontId="12" fillId="0" borderId="64" xfId="0" applyFont="1" applyFill="1" applyBorder="1" applyAlignment="1">
      <alignment horizontal="center"/>
    </xf>
    <xf numFmtId="0" fontId="12" fillId="0" borderId="70" xfId="0" applyFont="1" applyFill="1" applyBorder="1" applyAlignment="1">
      <alignment horizontal="center"/>
    </xf>
    <xf numFmtId="0" fontId="12" fillId="0" borderId="71" xfId="0" applyFont="1" applyFill="1" applyBorder="1" applyAlignment="1">
      <alignment horizontal="center"/>
    </xf>
    <xf numFmtId="166" fontId="12" fillId="0" borderId="107" xfId="0" applyNumberFormat="1" applyFont="1" applyFill="1" applyBorder="1" applyAlignment="1">
      <alignment horizontal="center"/>
    </xf>
    <xf numFmtId="166" fontId="12" fillId="0" borderId="75" xfId="0" applyNumberFormat="1" applyFont="1" applyFill="1" applyBorder="1" applyAlignment="1">
      <alignment horizontal="center"/>
    </xf>
    <xf numFmtId="166" fontId="12" fillId="0" borderId="110" xfId="0" applyNumberFormat="1" applyFont="1" applyFill="1" applyBorder="1" applyAlignment="1">
      <alignment horizontal="center"/>
    </xf>
    <xf numFmtId="166" fontId="12" fillId="0" borderId="64" xfId="0" applyNumberFormat="1" applyFont="1" applyFill="1" applyBorder="1" applyAlignment="1">
      <alignment horizontal="center"/>
    </xf>
    <xf numFmtId="0" fontId="12" fillId="0" borderId="65" xfId="28" applyFont="1" applyBorder="1" applyAlignment="1">
      <alignment horizontal="center" vertical="center" wrapText="1"/>
    </xf>
    <xf numFmtId="0" fontId="12" fillId="0" borderId="97" xfId="28" applyFont="1" applyBorder="1" applyAlignment="1">
      <alignment horizontal="center" vertical="center" wrapText="1"/>
    </xf>
    <xf numFmtId="0" fontId="12" fillId="0" borderId="55" xfId="28" applyFont="1" applyBorder="1" applyAlignment="1">
      <alignment horizontal="center" vertical="center" wrapText="1"/>
    </xf>
    <xf numFmtId="0" fontId="12" fillId="0" borderId="73" xfId="28" applyFont="1" applyBorder="1" applyAlignment="1">
      <alignment horizontal="left" vertical="center" wrapText="1"/>
    </xf>
    <xf numFmtId="0" fontId="12" fillId="0" borderId="70" xfId="28" applyFont="1" applyBorder="1" applyAlignment="1">
      <alignment horizontal="left" vertical="center" wrapText="1"/>
    </xf>
    <xf numFmtId="0" fontId="12" fillId="0" borderId="71" xfId="28" applyFont="1" applyBorder="1" applyAlignment="1">
      <alignment horizontal="left" vertical="center" wrapText="1"/>
    </xf>
    <xf numFmtId="0" fontId="48" fillId="11" borderId="31" xfId="94" applyNumberFormat="1" applyFont="1" applyFill="1" applyBorder="1" applyAlignment="1">
      <alignment horizontal="left" vertical="center"/>
    </xf>
    <xf numFmtId="0" fontId="48" fillId="11" borderId="17" xfId="94" applyNumberFormat="1" applyFont="1" applyFill="1" applyBorder="1" applyAlignment="1">
      <alignment horizontal="left" vertical="center"/>
    </xf>
    <xf numFmtId="0" fontId="42" fillId="11" borderId="31" xfId="94" applyFont="1" applyFill="1" applyBorder="1" applyAlignment="1">
      <alignment horizontal="center" vertical="center" wrapText="1"/>
    </xf>
    <xf numFmtId="0" fontId="42" fillId="11" borderId="17" xfId="94" applyFont="1" applyFill="1" applyBorder="1" applyAlignment="1">
      <alignment horizontal="center" vertical="center" wrapText="1"/>
    </xf>
    <xf numFmtId="164" fontId="41" fillId="12" borderId="14" xfId="94" applyNumberFormat="1" applyFont="1" applyFill="1" applyBorder="1" applyAlignment="1">
      <alignment horizontal="center" vertical="top"/>
    </xf>
    <xf numFmtId="164" fontId="41" fillId="12" borderId="16" xfId="94" applyNumberFormat="1" applyFont="1" applyFill="1" applyBorder="1" applyAlignment="1">
      <alignment horizontal="center" vertical="top"/>
    </xf>
    <xf numFmtId="0" fontId="42" fillId="12" borderId="14" xfId="94" applyFont="1" applyFill="1" applyBorder="1" applyAlignment="1">
      <alignment horizontal="left" vertical="top" wrapText="1"/>
    </xf>
    <xf numFmtId="0" fontId="42" fillId="12" borderId="16" xfId="94" applyFont="1" applyFill="1" applyBorder="1" applyAlignment="1">
      <alignment horizontal="left" vertical="top" wrapText="1"/>
    </xf>
    <xf numFmtId="0" fontId="16" fillId="0" borderId="114" xfId="30" applyFont="1" applyBorder="1" applyAlignment="1">
      <alignment horizontal="center" vertical="center" wrapText="1"/>
    </xf>
    <xf numFmtId="0" fontId="16" fillId="0" borderId="125" xfId="30" applyFont="1" applyBorder="1" applyAlignment="1">
      <alignment horizontal="center" vertical="center" wrapText="1"/>
    </xf>
    <xf numFmtId="0" fontId="16" fillId="0" borderId="115" xfId="30" applyFont="1" applyBorder="1" applyAlignment="1">
      <alignment horizontal="center" vertical="center" wrapText="1"/>
    </xf>
    <xf numFmtId="0" fontId="16" fillId="0" borderId="114" xfId="30" applyFont="1" applyBorder="1" applyAlignment="1">
      <alignment horizontal="left" vertical="center" wrapText="1"/>
    </xf>
    <xf numFmtId="0" fontId="16" fillId="0" borderId="125" xfId="30" applyFont="1" applyBorder="1" applyAlignment="1">
      <alignment horizontal="left" vertical="center" wrapText="1"/>
    </xf>
    <xf numFmtId="0" fontId="16" fillId="0" borderId="115" xfId="30" applyFont="1" applyBorder="1" applyAlignment="1">
      <alignment horizontal="left" vertical="center" wrapText="1"/>
    </xf>
    <xf numFmtId="0" fontId="16" fillId="0" borderId="117" xfId="30" applyFont="1" applyBorder="1" applyAlignment="1">
      <alignment horizontal="left" vertical="center" wrapText="1"/>
    </xf>
    <xf numFmtId="0" fontId="16" fillId="0" borderId="126" xfId="30" applyFont="1" applyBorder="1" applyAlignment="1">
      <alignment horizontal="left" vertical="center" wrapText="1"/>
    </xf>
    <xf numFmtId="0" fontId="16" fillId="0" borderId="120" xfId="30" applyFont="1" applyBorder="1" applyAlignment="1">
      <alignment horizontal="left" vertical="center" wrapText="1"/>
    </xf>
    <xf numFmtId="0" fontId="16" fillId="0" borderId="0" xfId="30" applyFont="1" applyBorder="1" applyAlignment="1">
      <alignment horizontal="left" vertical="center" wrapText="1"/>
    </xf>
    <xf numFmtId="0" fontId="16" fillId="0" borderId="122" xfId="30" applyFont="1" applyBorder="1" applyAlignment="1">
      <alignment horizontal="left" vertical="center" wrapText="1"/>
    </xf>
    <xf numFmtId="0" fontId="16" fillId="0" borderId="127" xfId="30" applyFont="1" applyBorder="1" applyAlignment="1">
      <alignment horizontal="left" vertical="center" wrapText="1"/>
    </xf>
    <xf numFmtId="0" fontId="16" fillId="0" borderId="126" xfId="30" applyFont="1" applyBorder="1" applyAlignment="1">
      <alignment horizontal="center" vertical="center" wrapText="1"/>
    </xf>
    <xf numFmtId="0" fontId="16" fillId="0" borderId="118" xfId="30" applyFont="1" applyBorder="1" applyAlignment="1">
      <alignment horizontal="center" vertical="center" wrapText="1"/>
    </xf>
    <xf numFmtId="0" fontId="16" fillId="0" borderId="0" xfId="30" applyFont="1" applyBorder="1" applyAlignment="1">
      <alignment horizontal="center" vertical="center" wrapText="1"/>
    </xf>
    <xf numFmtId="0" fontId="16" fillId="0" borderId="119" xfId="30" applyFont="1" applyBorder="1" applyAlignment="1">
      <alignment horizontal="center" vertical="center" wrapText="1"/>
    </xf>
    <xf numFmtId="0" fontId="16" fillId="0" borderId="127" xfId="30" applyFont="1" applyBorder="1" applyAlignment="1">
      <alignment horizontal="center" vertical="center" wrapText="1"/>
    </xf>
    <xf numFmtId="0" fontId="16" fillId="0" borderId="116" xfId="30" applyFont="1" applyBorder="1" applyAlignment="1">
      <alignment horizontal="center" vertical="center" wrapText="1"/>
    </xf>
    <xf numFmtId="0" fontId="16" fillId="0" borderId="114" xfId="30" applyFont="1" applyBorder="1" applyAlignment="1">
      <alignment vertical="center" wrapText="1"/>
    </xf>
    <xf numFmtId="0" fontId="16" fillId="0" borderId="115" xfId="30" applyFont="1" applyBorder="1" applyAlignment="1">
      <alignment vertical="center" wrapText="1"/>
    </xf>
    <xf numFmtId="0" fontId="16" fillId="0" borderId="125" xfId="30" applyFont="1" applyBorder="1" applyAlignment="1">
      <alignment vertical="center" wrapText="1"/>
    </xf>
    <xf numFmtId="0" fontId="73" fillId="0" borderId="114" xfId="30" applyFont="1" applyBorder="1" applyAlignment="1">
      <alignment vertical="center" wrapText="1"/>
    </xf>
    <xf numFmtId="0" fontId="73" fillId="0" borderId="125" xfId="30" applyFont="1" applyBorder="1" applyAlignment="1">
      <alignment vertical="center" wrapText="1"/>
    </xf>
    <xf numFmtId="0" fontId="73" fillId="0" borderId="115" xfId="30" applyFont="1" applyBorder="1" applyAlignment="1">
      <alignment vertical="center" wrapText="1"/>
    </xf>
    <xf numFmtId="0" fontId="16" fillId="0" borderId="121" xfId="30" applyFont="1" applyBorder="1" applyAlignment="1">
      <alignment vertical="center" wrapText="1"/>
    </xf>
    <xf numFmtId="0" fontId="16" fillId="0" borderId="123" xfId="30" applyFont="1" applyBorder="1" applyAlignment="1">
      <alignment vertical="center" wrapText="1"/>
    </xf>
    <xf numFmtId="0" fontId="16" fillId="0" borderId="120" xfId="30" applyFont="1" applyBorder="1" applyAlignment="1">
      <alignment vertical="center" wrapText="1"/>
    </xf>
    <xf numFmtId="0" fontId="16" fillId="0" borderId="0" xfId="30" applyFont="1" applyAlignment="1">
      <alignment vertical="center" wrapText="1"/>
    </xf>
    <xf numFmtId="0" fontId="16" fillId="0" borderId="119" xfId="30" applyFont="1" applyBorder="1" applyAlignment="1">
      <alignment vertical="center" wrapText="1"/>
    </xf>
    <xf numFmtId="0" fontId="16" fillId="0" borderId="122" xfId="30" applyFont="1" applyBorder="1" applyAlignment="1">
      <alignment vertical="center" wrapText="1"/>
    </xf>
    <xf numFmtId="0" fontId="16" fillId="0" borderId="127" xfId="30" applyFont="1" applyBorder="1" applyAlignment="1">
      <alignment vertical="center" wrapText="1"/>
    </xf>
    <xf numFmtId="0" fontId="16" fillId="0" borderId="116" xfId="30" applyFont="1" applyBorder="1" applyAlignment="1">
      <alignment vertical="center" wrapText="1"/>
    </xf>
    <xf numFmtId="0" fontId="16" fillId="0" borderId="0" xfId="30" applyFont="1" applyAlignment="1">
      <alignment horizontal="center" vertical="center" wrapText="1"/>
    </xf>
    <xf numFmtId="0" fontId="16" fillId="0" borderId="117" xfId="30" applyFont="1" applyBorder="1" applyAlignment="1">
      <alignment vertical="center" wrapText="1"/>
    </xf>
    <xf numFmtId="0" fontId="16" fillId="0" borderId="118" xfId="30" applyFont="1" applyBorder="1" applyAlignment="1">
      <alignment vertical="center" wrapText="1"/>
    </xf>
    <xf numFmtId="0" fontId="16" fillId="0" borderId="124" xfId="30" applyFont="1" applyBorder="1" applyAlignment="1">
      <alignment vertical="center" wrapText="1"/>
    </xf>
    <xf numFmtId="0" fontId="16" fillId="0" borderId="126" xfId="30" applyFont="1" applyBorder="1" applyAlignment="1">
      <alignment vertical="center" wrapText="1"/>
    </xf>
    <xf numFmtId="0" fontId="73" fillId="0" borderId="120" xfId="30" applyFont="1" applyBorder="1" applyAlignment="1">
      <alignment vertical="center" wrapText="1"/>
    </xf>
    <xf numFmtId="0" fontId="73" fillId="0" borderId="0" xfId="30" applyFont="1" applyAlignment="1">
      <alignment vertical="center" wrapText="1"/>
    </xf>
    <xf numFmtId="0" fontId="73" fillId="0" borderId="119" xfId="30" applyFont="1" applyBorder="1" applyAlignment="1">
      <alignment vertical="center" wrapText="1"/>
    </xf>
    <xf numFmtId="0" fontId="16" fillId="0" borderId="121" xfId="30" applyFont="1" applyBorder="1" applyAlignment="1">
      <alignment horizontal="center" vertical="center" wrapText="1"/>
    </xf>
    <xf numFmtId="0" fontId="16" fillId="0" borderId="124" xfId="30" applyFont="1" applyBorder="1" applyAlignment="1">
      <alignment horizontal="center" vertical="center" wrapText="1"/>
    </xf>
    <xf numFmtId="0" fontId="16" fillId="0" borderId="123" xfId="30" applyFont="1" applyBorder="1" applyAlignment="1">
      <alignment horizontal="center" vertical="center" wrapText="1"/>
    </xf>
    <xf numFmtId="0" fontId="16" fillId="0" borderId="0" xfId="30" applyFont="1" applyFill="1" applyAlignment="1">
      <alignment horizontal="center" vertical="center" wrapText="1"/>
    </xf>
    <xf numFmtId="0" fontId="69" fillId="0" borderId="51" xfId="91" applyFont="1" applyBorder="1" applyAlignment="1">
      <alignment horizontal="center" wrapText="1"/>
    </xf>
    <xf numFmtId="0" fontId="69" fillId="0" borderId="110" xfId="91" applyFont="1" applyBorder="1" applyAlignment="1">
      <alignment horizontal="center" wrapText="1"/>
    </xf>
    <xf numFmtId="0" fontId="69" fillId="0" borderId="64" xfId="91" applyFont="1" applyBorder="1" applyAlignment="1">
      <alignment horizontal="center" wrapText="1"/>
    </xf>
  </cellXfs>
  <cellStyles count="95">
    <cellStyle name="Bad 2" xfId="34"/>
    <cellStyle name="Bad 3" xfId="55"/>
    <cellStyle name="Bad 4" xfId="86"/>
    <cellStyle name="Berekening" xfId="1"/>
    <cellStyle name="Calculation 2" xfId="35"/>
    <cellStyle name="Calculation 3" xfId="54"/>
    <cellStyle name="Calculation 4" xfId="85"/>
    <cellStyle name="Check Cell 2" xfId="36"/>
    <cellStyle name="Check Cell 3" xfId="53"/>
    <cellStyle name="Check Cell 4" xfId="84"/>
    <cellStyle name="Controlecel" xfId="2"/>
    <cellStyle name="Explanatory Text 2" xfId="37"/>
    <cellStyle name="Explanatory Text 3" xfId="52"/>
    <cellStyle name="Explanatory Text 4" xfId="83"/>
    <cellStyle name="Gekoppelde cel" xfId="3"/>
    <cellStyle name="Goed" xfId="4"/>
    <cellStyle name="Good 2" xfId="38"/>
    <cellStyle name="Good 3" xfId="57"/>
    <cellStyle name="Good 4" xfId="70"/>
    <cellStyle name="Heading 1 2" xfId="39"/>
    <cellStyle name="Heading 1 3" xfId="58"/>
    <cellStyle name="Heading 1 4" xfId="69"/>
    <cellStyle name="Heading 2 2" xfId="40"/>
    <cellStyle name="Heading 2 3" xfId="59"/>
    <cellStyle name="Heading 2 4" xfId="68"/>
    <cellStyle name="Heading 3 2" xfId="41"/>
    <cellStyle name="Heading 3 3" xfId="60"/>
    <cellStyle name="Heading 3 4" xfId="87"/>
    <cellStyle name="Heading 4 2" xfId="42"/>
    <cellStyle name="Heading 4 3" xfId="61"/>
    <cellStyle name="Heading 4 4" xfId="67"/>
    <cellStyle name="Input 2" xfId="43"/>
    <cellStyle name="Input 3" xfId="62"/>
    <cellStyle name="Input 4" xfId="66"/>
    <cellStyle name="Invoer" xfId="5"/>
    <cellStyle name="Kop 1" xfId="6"/>
    <cellStyle name="Kop 2" xfId="7"/>
    <cellStyle name="Kop 3" xfId="8"/>
    <cellStyle name="Kop 4" xfId="9"/>
    <cellStyle name="Linked Cell 2" xfId="44"/>
    <cellStyle name="Linked Cell 3" xfId="63"/>
    <cellStyle name="Linked Cell 4" xfId="65"/>
    <cellStyle name="Neutraal" xfId="10"/>
    <cellStyle name="Neutral 2" xfId="45"/>
    <cellStyle name="Neutral 3" xfId="64"/>
    <cellStyle name="Neutral 4" xfId="77"/>
    <cellStyle name="Normal" xfId="0" builtinId="0"/>
    <cellStyle name="Normal 2" xfId="11"/>
    <cellStyle name="Normal 3" xfId="26"/>
    <cellStyle name="Normal 3 10" xfId="30"/>
    <cellStyle name="Normal 3 2" xfId="56"/>
    <cellStyle name="Normal 4" xfId="27"/>
    <cellStyle name="Normal 4 2" xfId="29"/>
    <cellStyle name="Normal 4 2 2" xfId="33"/>
    <cellStyle name="Normal 4 3" xfId="51"/>
    <cellStyle name="Normal 4 4" xfId="76"/>
    <cellStyle name="Normal 4 5" xfId="88"/>
    <cellStyle name="Normal 5" xfId="25"/>
    <cellStyle name="Normal 6" xfId="28"/>
    <cellStyle name="Normal 6 2" xfId="91"/>
    <cellStyle name="Normal 7" xfId="31"/>
    <cellStyle name="Normal 7 2" xfId="92"/>
    <cellStyle name="Normal 8" xfId="32"/>
    <cellStyle name="Normal 8 2" xfId="94"/>
    <cellStyle name="Normal 9" xfId="93"/>
    <cellStyle name="Normal_Facility Assessment_2009 10 28" xfId="12"/>
    <cellStyle name="Normal_Okam_2006_V02_Eng" xfId="13"/>
    <cellStyle name="Normal_Part D" xfId="14"/>
    <cellStyle name="Normal_Part D 2" xfId="90"/>
    <cellStyle name="Normal_Part E" xfId="15"/>
    <cellStyle name="Normal_Part E 2" xfId="89"/>
    <cellStyle name="Note 2" xfId="46"/>
    <cellStyle name="Note 3" xfId="71"/>
    <cellStyle name="Note 4" xfId="82"/>
    <cellStyle name="Notitie" xfId="16"/>
    <cellStyle name="Ongeldig" xfId="17"/>
    <cellStyle name="Output 2" xfId="47"/>
    <cellStyle name="Output 3" xfId="72"/>
    <cellStyle name="Output 4" xfId="81"/>
    <cellStyle name="Standaard_qualitative_risk_questions_v_1.2" xfId="18"/>
    <cellStyle name="Titel" xfId="19"/>
    <cellStyle name="Title 2" xfId="48"/>
    <cellStyle name="Title 3" xfId="73"/>
    <cellStyle name="Title 4" xfId="80"/>
    <cellStyle name="Totaal" xfId="20"/>
    <cellStyle name="Total 2" xfId="49"/>
    <cellStyle name="Total 3" xfId="74"/>
    <cellStyle name="Total 4" xfId="79"/>
    <cellStyle name="Uitvoer" xfId="21"/>
    <cellStyle name="Verklarende tekst" xfId="22"/>
    <cellStyle name="Waarschuwingstekst" xfId="23"/>
    <cellStyle name="Warning Text 2" xfId="50"/>
    <cellStyle name="Warning Text 3" xfId="75"/>
    <cellStyle name="Warning Text 4" xfId="78"/>
    <cellStyle name="عادي_استمارة الإنفاق" xfId="2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1460499</xdr:colOff>
      <xdr:row>134</xdr:row>
      <xdr:rowOff>87313</xdr:rowOff>
    </xdr:from>
    <xdr:to>
      <xdr:col>5</xdr:col>
      <xdr:colOff>112250</xdr:colOff>
      <xdr:row>136</xdr:row>
      <xdr:rowOff>55562</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4524374" y="30495876"/>
          <a:ext cx="437689" cy="412750"/>
        </a:xfrm>
        <a:prstGeom prst="rect">
          <a:avLst/>
        </a:prstGeom>
        <a:noFill/>
        <a:ln w="9525">
          <a:noFill/>
          <a:miter lim="800000"/>
          <a:headEnd/>
          <a:tailEnd/>
        </a:ln>
      </xdr:spPr>
    </xdr:pic>
    <xdr:clientData/>
  </xdr:twoCellAnchor>
  <xdr:twoCellAnchor editAs="oneCell">
    <xdr:from>
      <xdr:col>3</xdr:col>
      <xdr:colOff>1476375</xdr:colOff>
      <xdr:row>146</xdr:row>
      <xdr:rowOff>253999</xdr:rowOff>
    </xdr:from>
    <xdr:to>
      <xdr:col>5</xdr:col>
      <xdr:colOff>128126</xdr:colOff>
      <xdr:row>148</xdr:row>
      <xdr:rowOff>103188</xdr:rowOff>
    </xdr:to>
    <xdr:pic>
      <xdr:nvPicPr>
        <xdr:cNvPr id="3" name="Picture 2"/>
        <xdr:cNvPicPr>
          <a:picLocks noChangeAspect="1" noChangeArrowheads="1"/>
        </xdr:cNvPicPr>
      </xdr:nvPicPr>
      <xdr:blipFill>
        <a:blip xmlns:r="http://schemas.openxmlformats.org/officeDocument/2006/relationships" r:embed="rId1"/>
        <a:srcRect/>
        <a:stretch>
          <a:fillRect/>
        </a:stretch>
      </xdr:blipFill>
      <xdr:spPr bwMode="auto">
        <a:xfrm>
          <a:off x="4540250" y="33504187"/>
          <a:ext cx="437689" cy="412750"/>
        </a:xfrm>
        <a:prstGeom prst="rect">
          <a:avLst/>
        </a:prstGeom>
        <a:noFill/>
        <a:ln w="9525">
          <a:noFill/>
          <a:miter lim="800000"/>
          <a:headEnd/>
          <a:tailEnd/>
        </a:ln>
      </xdr:spPr>
    </xdr:pic>
    <xdr:clientData/>
  </xdr:twoCellAnchor>
  <xdr:twoCellAnchor editAs="oneCell">
    <xdr:from>
      <xdr:col>3</xdr:col>
      <xdr:colOff>1039814</xdr:colOff>
      <xdr:row>99</xdr:row>
      <xdr:rowOff>95250</xdr:rowOff>
    </xdr:from>
    <xdr:to>
      <xdr:col>3</xdr:col>
      <xdr:colOff>1393332</xdr:colOff>
      <xdr:row>101</xdr:row>
      <xdr:rowOff>111125</xdr:rowOff>
    </xdr:to>
    <xdr:pic>
      <xdr:nvPicPr>
        <xdr:cNvPr id="4" name="Picture 3"/>
        <xdr:cNvPicPr>
          <a:picLocks noChangeAspect="1" noChangeArrowheads="1"/>
        </xdr:cNvPicPr>
      </xdr:nvPicPr>
      <xdr:blipFill>
        <a:blip xmlns:r="http://schemas.openxmlformats.org/officeDocument/2006/relationships" r:embed="rId1"/>
        <a:srcRect/>
        <a:stretch>
          <a:fillRect/>
        </a:stretch>
      </xdr:blipFill>
      <xdr:spPr bwMode="auto">
        <a:xfrm>
          <a:off x="4103689" y="23233063"/>
          <a:ext cx="353518" cy="333375"/>
        </a:xfrm>
        <a:prstGeom prst="rect">
          <a:avLst/>
        </a:prstGeom>
        <a:noFill/>
        <a:ln w="9525">
          <a:noFill/>
          <a:miter lim="800000"/>
          <a:headEnd/>
          <a:tailEnd/>
        </a:ln>
      </xdr:spPr>
    </xdr:pic>
    <xdr:clientData/>
  </xdr:twoCellAnchor>
  <xdr:twoCellAnchor editAs="oneCell">
    <xdr:from>
      <xdr:col>3</xdr:col>
      <xdr:colOff>944563</xdr:colOff>
      <xdr:row>91</xdr:row>
      <xdr:rowOff>111125</xdr:rowOff>
    </xdr:from>
    <xdr:to>
      <xdr:col>3</xdr:col>
      <xdr:colOff>1281248</xdr:colOff>
      <xdr:row>93</xdr:row>
      <xdr:rowOff>47626</xdr:rowOff>
    </xdr:to>
    <xdr:pic>
      <xdr:nvPicPr>
        <xdr:cNvPr id="5" name="Picture 4"/>
        <xdr:cNvPicPr>
          <a:picLocks noChangeAspect="1" noChangeArrowheads="1"/>
        </xdr:cNvPicPr>
      </xdr:nvPicPr>
      <xdr:blipFill>
        <a:blip xmlns:r="http://schemas.openxmlformats.org/officeDocument/2006/relationships" r:embed="rId1"/>
        <a:srcRect/>
        <a:stretch>
          <a:fillRect/>
        </a:stretch>
      </xdr:blipFill>
      <xdr:spPr bwMode="auto">
        <a:xfrm>
          <a:off x="4008438" y="21590000"/>
          <a:ext cx="336685" cy="317501"/>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1600200</xdr:colOff>
      <xdr:row>82</xdr:row>
      <xdr:rowOff>152399</xdr:rowOff>
    </xdr:from>
    <xdr:to>
      <xdr:col>1</xdr:col>
      <xdr:colOff>2009775</xdr:colOff>
      <xdr:row>85</xdr:row>
      <xdr:rowOff>35705</xdr:rowOff>
    </xdr:to>
    <xdr:pic>
      <xdr:nvPicPr>
        <xdr:cNvPr id="2" name="Picture 1"/>
        <xdr:cNvPicPr/>
      </xdr:nvPicPr>
      <xdr:blipFill>
        <a:blip xmlns:r="http://schemas.openxmlformats.org/officeDocument/2006/relationships" r:embed="rId1"/>
        <a:srcRect/>
        <a:stretch>
          <a:fillRect/>
        </a:stretch>
      </xdr:blipFill>
      <xdr:spPr bwMode="auto">
        <a:xfrm>
          <a:off x="1981200" y="19316699"/>
          <a:ext cx="409575" cy="369081"/>
        </a:xfrm>
        <a:prstGeom prst="rect">
          <a:avLst/>
        </a:prstGeom>
        <a:noFill/>
        <a:ln w="9525">
          <a:noFill/>
          <a:miter lim="800000"/>
          <a:headEnd/>
          <a:tailEnd/>
        </a:ln>
      </xdr:spPr>
    </xdr:pic>
    <xdr:clientData/>
  </xdr:twoCellAnchor>
  <xdr:twoCellAnchor editAs="oneCell">
    <xdr:from>
      <xdr:col>1</xdr:col>
      <xdr:colOff>1581150</xdr:colOff>
      <xdr:row>71</xdr:row>
      <xdr:rowOff>142875</xdr:rowOff>
    </xdr:from>
    <xdr:to>
      <xdr:col>1</xdr:col>
      <xdr:colOff>1990725</xdr:colOff>
      <xdr:row>73</xdr:row>
      <xdr:rowOff>22455</xdr:rowOff>
    </xdr:to>
    <xdr:pic>
      <xdr:nvPicPr>
        <xdr:cNvPr id="3" name="Picture 2"/>
        <xdr:cNvPicPr/>
      </xdr:nvPicPr>
      <xdr:blipFill>
        <a:blip xmlns:r="http://schemas.openxmlformats.org/officeDocument/2006/relationships" r:embed="rId1"/>
        <a:srcRect/>
        <a:stretch>
          <a:fillRect/>
        </a:stretch>
      </xdr:blipFill>
      <xdr:spPr bwMode="auto">
        <a:xfrm>
          <a:off x="1962150" y="16068675"/>
          <a:ext cx="409575" cy="369081"/>
        </a:xfrm>
        <a:prstGeom prst="rect">
          <a:avLst/>
        </a:prstGeom>
        <a:noFill/>
        <a:ln w="9525">
          <a:noFill/>
          <a:miter lim="800000"/>
          <a:headEnd/>
          <a:tailEnd/>
        </a:ln>
      </xdr:spPr>
    </xdr:pic>
    <xdr:clientData/>
  </xdr:twoCellAnchor>
  <xdr:twoCellAnchor editAs="oneCell">
    <xdr:from>
      <xdr:col>5</xdr:col>
      <xdr:colOff>342900</xdr:colOff>
      <xdr:row>3</xdr:row>
      <xdr:rowOff>57150</xdr:rowOff>
    </xdr:from>
    <xdr:to>
      <xdr:col>6</xdr:col>
      <xdr:colOff>352425</xdr:colOff>
      <xdr:row>4</xdr:row>
      <xdr:rowOff>197631</xdr:rowOff>
    </xdr:to>
    <xdr:pic>
      <xdr:nvPicPr>
        <xdr:cNvPr id="4" name="Picture 3"/>
        <xdr:cNvPicPr/>
      </xdr:nvPicPr>
      <xdr:blipFill>
        <a:blip xmlns:r="http://schemas.openxmlformats.org/officeDocument/2006/relationships" r:embed="rId1"/>
        <a:srcRect/>
        <a:stretch>
          <a:fillRect/>
        </a:stretch>
      </xdr:blipFill>
      <xdr:spPr bwMode="auto">
        <a:xfrm>
          <a:off x="4219575" y="1200150"/>
          <a:ext cx="409575" cy="369081"/>
        </a:xfrm>
        <a:prstGeom prst="rect">
          <a:avLst/>
        </a:prstGeom>
        <a:noFill/>
        <a:ln w="9525">
          <a:noFill/>
          <a:miter lim="800000"/>
          <a:headEnd/>
          <a:tailEnd/>
        </a:ln>
      </xdr:spPr>
    </xdr:pic>
    <xdr:clientData/>
  </xdr:twoCellAnchor>
  <xdr:twoCellAnchor editAs="oneCell">
    <xdr:from>
      <xdr:col>6</xdr:col>
      <xdr:colOff>19050</xdr:colOff>
      <xdr:row>13</xdr:row>
      <xdr:rowOff>28575</xdr:rowOff>
    </xdr:from>
    <xdr:to>
      <xdr:col>6</xdr:col>
      <xdr:colOff>428625</xdr:colOff>
      <xdr:row>14</xdr:row>
      <xdr:rowOff>169056</xdr:rowOff>
    </xdr:to>
    <xdr:pic>
      <xdr:nvPicPr>
        <xdr:cNvPr id="5" name="Picture 4"/>
        <xdr:cNvPicPr/>
      </xdr:nvPicPr>
      <xdr:blipFill>
        <a:blip xmlns:r="http://schemas.openxmlformats.org/officeDocument/2006/relationships" r:embed="rId1"/>
        <a:srcRect/>
        <a:stretch>
          <a:fillRect/>
        </a:stretch>
      </xdr:blipFill>
      <xdr:spPr bwMode="auto">
        <a:xfrm>
          <a:off x="4295775" y="3457575"/>
          <a:ext cx="409575" cy="369081"/>
        </a:xfrm>
        <a:prstGeom prst="rect">
          <a:avLst/>
        </a:prstGeom>
        <a:noFill/>
        <a:ln w="9525">
          <a:noFill/>
          <a:miter lim="800000"/>
          <a:headEnd/>
          <a:tailEnd/>
        </a:ln>
      </xdr:spPr>
    </xdr:pic>
    <xdr:clientData/>
  </xdr:twoCellAnchor>
  <xdr:twoCellAnchor editAs="oneCell">
    <xdr:from>
      <xdr:col>6</xdr:col>
      <xdr:colOff>19050</xdr:colOff>
      <xdr:row>23</xdr:row>
      <xdr:rowOff>47625</xdr:rowOff>
    </xdr:from>
    <xdr:to>
      <xdr:col>6</xdr:col>
      <xdr:colOff>428625</xdr:colOff>
      <xdr:row>24</xdr:row>
      <xdr:rowOff>188106</xdr:rowOff>
    </xdr:to>
    <xdr:pic>
      <xdr:nvPicPr>
        <xdr:cNvPr id="6" name="Picture 5"/>
        <xdr:cNvPicPr/>
      </xdr:nvPicPr>
      <xdr:blipFill>
        <a:blip xmlns:r="http://schemas.openxmlformats.org/officeDocument/2006/relationships" r:embed="rId1"/>
        <a:srcRect/>
        <a:stretch>
          <a:fillRect/>
        </a:stretch>
      </xdr:blipFill>
      <xdr:spPr bwMode="auto">
        <a:xfrm>
          <a:off x="4295775" y="5762625"/>
          <a:ext cx="409575" cy="369081"/>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276225</xdr:colOff>
      <xdr:row>45</xdr:row>
      <xdr:rowOff>142875</xdr:rowOff>
    </xdr:from>
    <xdr:to>
      <xdr:col>17</xdr:col>
      <xdr:colOff>0</xdr:colOff>
      <xdr:row>45</xdr:row>
      <xdr:rowOff>438150</xdr:rowOff>
    </xdr:to>
    <xdr:sp macro="" textlink="">
      <xdr:nvSpPr>
        <xdr:cNvPr id="4" name="Text 9"/>
        <xdr:cNvSpPr txBox="1">
          <a:spLocks noChangeArrowheads="1"/>
        </xdr:cNvSpPr>
      </xdr:nvSpPr>
      <xdr:spPr bwMode="auto">
        <a:xfrm>
          <a:off x="7419975" y="809625"/>
          <a:ext cx="4162425" cy="19050"/>
        </a:xfrm>
        <a:prstGeom prst="rect">
          <a:avLst/>
        </a:prstGeom>
        <a:noFill/>
        <a:ln w="1">
          <a:noFill/>
          <a:miter lim="800000"/>
          <a:headEnd/>
          <a:tailEnd/>
        </a:ln>
      </xdr:spPr>
      <xdr:txBody>
        <a:bodyPr vertOverflow="clip" wrap="square" lIns="27432" tIns="22860" rIns="27432" bIns="22860" anchor="ctr" upright="1"/>
        <a:lstStyle/>
        <a:p>
          <a:pPr algn="ctr" rtl="0">
            <a:defRPr sz="1000"/>
          </a:pPr>
          <a:r>
            <a:rPr lang="en-US" sz="800" b="0" i="0" strike="noStrike">
              <a:solidFill>
                <a:srgbClr val="000000"/>
              </a:solidFill>
              <a:latin typeface="Arial"/>
              <a:cs typeface="Arial"/>
            </a:rPr>
            <a:t>2.  Please record the total number of patients listed in the register for the last 12 months, beginning with the last completed month. </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5</xdr:row>
      <xdr:rowOff>533400</xdr:rowOff>
    </xdr:from>
    <xdr:to>
      <xdr:col>5</xdr:col>
      <xdr:colOff>475950</xdr:colOff>
      <xdr:row>5</xdr:row>
      <xdr:rowOff>1149350</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457575" y="1276350"/>
          <a:ext cx="1171275" cy="615950"/>
        </a:xfrm>
        <a:prstGeom prst="rect">
          <a:avLst/>
        </a:prstGeom>
        <a:noFill/>
        <a:ln w="9525">
          <a:noFill/>
          <a:miter lim="800000"/>
          <a:headEnd/>
          <a:tailEnd/>
        </a:ln>
      </xdr:spPr>
    </xdr:pic>
    <xdr:clientData/>
  </xdr:twoCellAnchor>
  <xdr:twoCellAnchor editAs="oneCell">
    <xdr:from>
      <xdr:col>3</xdr:col>
      <xdr:colOff>76200</xdr:colOff>
      <xdr:row>5</xdr:row>
      <xdr:rowOff>561975</xdr:rowOff>
    </xdr:from>
    <xdr:to>
      <xdr:col>3</xdr:col>
      <xdr:colOff>673253</xdr:colOff>
      <xdr:row>5</xdr:row>
      <xdr:rowOff>1125008</xdr:rowOff>
    </xdr:to>
    <xdr:pic>
      <xdr:nvPicPr>
        <xdr:cNvPr id="3" name="Picture 1"/>
        <xdr:cNvPicPr>
          <a:picLocks noChangeAspect="1" noChangeArrowheads="1"/>
        </xdr:cNvPicPr>
      </xdr:nvPicPr>
      <xdr:blipFill>
        <a:blip xmlns:r="http://schemas.openxmlformats.org/officeDocument/2006/relationships" r:embed="rId2"/>
        <a:srcRect/>
        <a:stretch>
          <a:fillRect/>
        </a:stretch>
      </xdr:blipFill>
      <xdr:spPr bwMode="auto">
        <a:xfrm>
          <a:off x="2400300" y="1304925"/>
          <a:ext cx="597053" cy="563033"/>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123825</xdr:colOff>
      <xdr:row>7</xdr:row>
      <xdr:rowOff>333375</xdr:rowOff>
    </xdr:from>
    <xdr:to>
      <xdr:col>2</xdr:col>
      <xdr:colOff>0</xdr:colOff>
      <xdr:row>11</xdr:row>
      <xdr:rowOff>197908</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619125" y="1819275"/>
          <a:ext cx="1533525" cy="797983"/>
        </a:xfrm>
        <a:prstGeom prst="rect">
          <a:avLst/>
        </a:prstGeom>
        <a:noFill/>
        <a:ln w="9525">
          <a:noFill/>
          <a:miter lim="800000"/>
          <a:headEnd/>
          <a:tailEnd/>
        </a:ln>
      </xdr:spPr>
    </xdr:pic>
    <xdr:clientData/>
  </xdr:twoCellAnchor>
  <xdr:twoCellAnchor editAs="oneCell">
    <xdr:from>
      <xdr:col>5</xdr:col>
      <xdr:colOff>9525</xdr:colOff>
      <xdr:row>6</xdr:row>
      <xdr:rowOff>247650</xdr:rowOff>
    </xdr:from>
    <xdr:to>
      <xdr:col>5</xdr:col>
      <xdr:colOff>606578</xdr:colOff>
      <xdr:row>6</xdr:row>
      <xdr:rowOff>810683</xdr:rowOff>
    </xdr:to>
    <xdr:pic>
      <xdr:nvPicPr>
        <xdr:cNvPr id="3" name="Picture 1"/>
        <xdr:cNvPicPr>
          <a:picLocks noChangeAspect="1" noChangeArrowheads="1"/>
        </xdr:cNvPicPr>
      </xdr:nvPicPr>
      <xdr:blipFill>
        <a:blip xmlns:r="http://schemas.openxmlformats.org/officeDocument/2006/relationships" r:embed="rId2"/>
        <a:srcRect/>
        <a:stretch>
          <a:fillRect/>
        </a:stretch>
      </xdr:blipFill>
      <xdr:spPr bwMode="auto">
        <a:xfrm>
          <a:off x="4152900" y="1381125"/>
          <a:ext cx="597053" cy="563033"/>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ee/AppData/Local/Microsoft/Windows/Temporary%20Internet%20Files/Content.Outlook/GMI850K1/F1_ZAMBIA_HEALTH_FACILITY_Aug13A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1General"/>
      <sheetName val="2Admin"/>
      <sheetName val="3HRM"/>
      <sheetName val="4Roster"/>
      <sheetName val="5Lab"/>
      <sheetName val="6Services"/>
      <sheetName val="7GenHMIS"/>
      <sheetName val="8UtilHMIS"/>
      <sheetName val="10Leadership"/>
      <sheetName val="11Autonomy"/>
      <sheetName val="12DO"/>
      <sheetName val="13DOEquipment"/>
      <sheetName val="14DODrugs"/>
      <sheetName val="15CatchmentA"/>
      <sheetName val="RBFeffects"/>
      <sheetName val="16Finances"/>
    </sheetNames>
    <sheetDataSet>
      <sheetData sheetId="0"/>
      <sheetData sheetId="1"/>
      <sheetData sheetId="2"/>
      <sheetData sheetId="3">
        <row r="4">
          <cell r="A4">
            <v>-3.01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22"/>
  <sheetViews>
    <sheetView showGridLines="0" view="pageBreakPreview" topLeftCell="A5" zoomScale="118" zoomScaleSheetLayoutView="118" workbookViewId="0">
      <selection activeCell="I36" sqref="I36"/>
    </sheetView>
  </sheetViews>
  <sheetFormatPr defaultColWidth="9.140625" defaultRowHeight="12.75" x14ac:dyDescent="0.2"/>
  <cols>
    <col min="1" max="1" width="1.7109375" style="43" customWidth="1"/>
    <col min="2" max="2" width="5.140625" style="43" customWidth="1"/>
    <col min="3" max="6" width="4.28515625" style="43" customWidth="1"/>
    <col min="7" max="7" width="5" style="43" customWidth="1"/>
    <col min="8" max="21" width="4.28515625" style="43" customWidth="1"/>
    <col min="22" max="22" width="1.85546875" style="43" customWidth="1"/>
    <col min="23" max="16384" width="9.140625" style="43"/>
  </cols>
  <sheetData>
    <row r="1" spans="1:63" ht="18.75" thickBot="1" x14ac:dyDescent="0.25">
      <c r="A1" s="1761" t="s">
        <v>664</v>
      </c>
      <c r="B1" s="1762"/>
      <c r="C1" s="1762"/>
      <c r="D1" s="1762"/>
      <c r="E1" s="1762"/>
      <c r="F1" s="1762"/>
      <c r="G1" s="1762"/>
      <c r="H1" s="1762"/>
      <c r="I1" s="1762"/>
      <c r="J1" s="1762"/>
      <c r="K1" s="1762"/>
      <c r="L1" s="1762"/>
      <c r="M1" s="1762"/>
      <c r="N1" s="151"/>
      <c r="O1" s="1763" t="s">
        <v>665</v>
      </c>
      <c r="P1" s="1764"/>
      <c r="Q1" s="1764"/>
      <c r="R1" s="1764"/>
      <c r="S1" s="1764"/>
      <c r="T1" s="1764"/>
      <c r="U1" s="1765"/>
    </row>
    <row r="2" spans="1:63" ht="31.5" customHeight="1" thickBot="1" x14ac:dyDescent="0.25">
      <c r="A2" s="1766" t="s">
        <v>985</v>
      </c>
      <c r="B2" s="1767"/>
      <c r="C2" s="1767"/>
      <c r="D2" s="1767"/>
      <c r="E2" s="1767"/>
      <c r="F2" s="1767"/>
      <c r="G2" s="1767"/>
      <c r="H2" s="1767"/>
      <c r="I2" s="1767"/>
      <c r="J2" s="1767"/>
      <c r="K2" s="1767"/>
      <c r="L2" s="1767"/>
      <c r="M2" s="1767"/>
      <c r="N2" s="127"/>
      <c r="O2" s="1768" t="s">
        <v>189</v>
      </c>
      <c r="P2" s="1769"/>
      <c r="Q2" s="1770"/>
      <c r="R2" s="1771" t="s">
        <v>190</v>
      </c>
      <c r="S2" s="1771"/>
      <c r="T2" s="1771"/>
      <c r="U2" s="1772"/>
    </row>
    <row r="3" spans="1:63" ht="18.75" thickBot="1" x14ac:dyDescent="0.3">
      <c r="A3" s="1766">
        <v>2014</v>
      </c>
      <c r="B3" s="1767"/>
      <c r="C3" s="1767"/>
      <c r="D3" s="1767"/>
      <c r="E3" s="1767"/>
      <c r="F3" s="1767"/>
      <c r="G3" s="1767"/>
      <c r="H3" s="1767"/>
      <c r="I3" s="1767"/>
      <c r="J3" s="1767"/>
      <c r="K3" s="1767"/>
      <c r="L3" s="1767"/>
      <c r="M3" s="1767"/>
      <c r="N3" s="127"/>
      <c r="O3" s="82"/>
      <c r="P3" s="83"/>
      <c r="Q3" s="84"/>
      <c r="R3" s="1773">
        <v>1</v>
      </c>
      <c r="S3" s="1774"/>
      <c r="T3" s="1774"/>
      <c r="U3" s="1775"/>
      <c r="V3" s="44"/>
      <c r="W3" s="44"/>
    </row>
    <row r="4" spans="1:63" ht="3" customHeight="1" x14ac:dyDescent="0.2">
      <c r="A4" s="152"/>
      <c r="B4" s="44"/>
      <c r="C4" s="44"/>
      <c r="D4" s="44"/>
      <c r="E4" s="44"/>
      <c r="F4" s="44"/>
      <c r="G4" s="44"/>
      <c r="H4" s="44"/>
      <c r="I4" s="44"/>
      <c r="J4" s="44"/>
      <c r="K4" s="44"/>
      <c r="L4" s="44"/>
      <c r="M4" s="44"/>
      <c r="N4" s="44"/>
      <c r="O4" s="44"/>
      <c r="P4" s="44"/>
      <c r="Q4" s="44"/>
      <c r="R4" s="44"/>
      <c r="S4" s="44"/>
      <c r="T4" s="44"/>
      <c r="U4" s="153"/>
    </row>
    <row r="5" spans="1:63" s="87" customFormat="1" ht="15" customHeight="1" x14ac:dyDescent="0.25">
      <c r="A5" s="1776" t="s">
        <v>381</v>
      </c>
      <c r="B5" s="1777"/>
      <c r="C5" s="1777"/>
      <c r="D5" s="1777"/>
      <c r="E5" s="1777"/>
      <c r="F5" s="1777"/>
      <c r="G5" s="1777"/>
      <c r="H5" s="1777"/>
      <c r="I5" s="1777"/>
      <c r="J5" s="1777"/>
      <c r="K5" s="1777"/>
      <c r="L5" s="1777"/>
      <c r="M5" s="1777"/>
      <c r="N5" s="1777"/>
      <c r="O5" s="1777"/>
      <c r="P5" s="1777"/>
      <c r="Q5" s="1777"/>
      <c r="R5" s="1777"/>
      <c r="S5" s="1777"/>
      <c r="T5" s="1777"/>
      <c r="U5" s="1778"/>
      <c r="V5" s="86"/>
    </row>
    <row r="6" spans="1:63" s="87" customFormat="1" ht="15" customHeight="1" x14ac:dyDescent="0.25">
      <c r="A6" s="1776" t="s">
        <v>194</v>
      </c>
      <c r="B6" s="1777"/>
      <c r="C6" s="1777"/>
      <c r="D6" s="1777"/>
      <c r="E6" s="1777"/>
      <c r="F6" s="1777"/>
      <c r="G6" s="1777"/>
      <c r="H6" s="1777"/>
      <c r="I6" s="1777"/>
      <c r="J6" s="1777"/>
      <c r="K6" s="1777"/>
      <c r="L6" s="1777"/>
      <c r="M6" s="1777"/>
      <c r="N6" s="1777"/>
      <c r="O6" s="1777"/>
      <c r="P6" s="1777"/>
      <c r="Q6" s="1777"/>
      <c r="R6" s="1777"/>
      <c r="S6" s="1777"/>
      <c r="T6" s="1777"/>
      <c r="U6" s="1778"/>
      <c r="V6" s="86"/>
    </row>
    <row r="7" spans="1:63" ht="3" customHeight="1" thickBot="1" x14ac:dyDescent="0.25">
      <c r="A7" s="152"/>
      <c r="B7" s="154"/>
      <c r="C7" s="154"/>
      <c r="D7" s="154"/>
      <c r="E7" s="154"/>
      <c r="F7" s="154"/>
      <c r="G7" s="154"/>
      <c r="H7" s="154"/>
      <c r="I7" s="154"/>
      <c r="J7" s="154"/>
      <c r="K7" s="154"/>
      <c r="L7" s="154"/>
      <c r="M7" s="154"/>
      <c r="N7" s="154"/>
      <c r="O7" s="154"/>
      <c r="P7" s="154"/>
      <c r="Q7" s="154"/>
      <c r="R7" s="154"/>
      <c r="S7" s="154"/>
      <c r="T7" s="154"/>
      <c r="U7" s="155"/>
    </row>
    <row r="8" spans="1:63" ht="14.25" customHeight="1" thickBot="1" x14ac:dyDescent="0.25">
      <c r="A8" s="1779" t="s">
        <v>666</v>
      </c>
      <c r="B8" s="1780"/>
      <c r="C8" s="1780"/>
      <c r="D8" s="1780"/>
      <c r="E8" s="1780"/>
      <c r="F8" s="1780"/>
      <c r="G8" s="1780"/>
      <c r="H8" s="1780"/>
      <c r="I8" s="1780"/>
      <c r="J8" s="1780"/>
      <c r="K8" s="1780"/>
      <c r="L8" s="1780"/>
      <c r="M8" s="1780"/>
      <c r="N8" s="1780"/>
      <c r="O8" s="1780"/>
      <c r="P8" s="1780"/>
      <c r="Q8" s="1780"/>
      <c r="R8" s="1780"/>
      <c r="S8" s="1780"/>
      <c r="T8" s="1780"/>
      <c r="U8" s="1781"/>
      <c r="V8" s="45"/>
    </row>
    <row r="9" spans="1:63" ht="3" customHeight="1" x14ac:dyDescent="0.2">
      <c r="A9" s="1115"/>
      <c r="B9" s="1116"/>
      <c r="C9" s="1116"/>
      <c r="D9" s="1116"/>
      <c r="E9" s="1116"/>
      <c r="F9" s="1116"/>
      <c r="G9" s="1116"/>
      <c r="H9" s="1116"/>
      <c r="I9" s="1116"/>
      <c r="J9" s="1116"/>
      <c r="K9" s="1116"/>
      <c r="L9" s="1116"/>
      <c r="M9" s="1116"/>
      <c r="N9" s="1116"/>
      <c r="O9" s="1116"/>
      <c r="P9" s="1116"/>
      <c r="Q9" s="1116"/>
      <c r="R9" s="1116"/>
      <c r="S9" s="1116"/>
      <c r="T9" s="1116"/>
      <c r="U9" s="1117"/>
      <c r="V9" s="45"/>
    </row>
    <row r="10" spans="1:63" s="49" customFormat="1" ht="20.100000000000001" customHeight="1" x14ac:dyDescent="0.25">
      <c r="A10" s="46"/>
      <c r="B10" s="168" t="s">
        <v>667</v>
      </c>
      <c r="C10" s="1118"/>
      <c r="D10" s="1118"/>
      <c r="E10" s="165"/>
      <c r="F10" s="60"/>
      <c r="G10" s="168" t="s">
        <v>683</v>
      </c>
      <c r="H10" s="1118"/>
      <c r="I10" s="1118"/>
      <c r="J10" s="1118"/>
      <c r="K10" s="166"/>
      <c r="L10" s="168"/>
      <c r="M10" s="50"/>
      <c r="N10" s="50"/>
      <c r="O10" s="50"/>
      <c r="P10" s="50"/>
      <c r="Q10" s="168"/>
      <c r="R10" s="50"/>
      <c r="S10" s="50"/>
      <c r="T10" s="47"/>
      <c r="U10" s="48"/>
      <c r="V10" s="47"/>
    </row>
    <row r="11" spans="1:63" s="49" customFormat="1" ht="3" customHeight="1" x14ac:dyDescent="0.25">
      <c r="A11" s="46"/>
      <c r="B11" s="168"/>
      <c r="C11" s="50"/>
      <c r="D11" s="50"/>
      <c r="E11" s="50"/>
      <c r="F11" s="50"/>
      <c r="G11" s="50"/>
      <c r="H11" s="50"/>
      <c r="I11" s="168"/>
      <c r="J11" s="50"/>
      <c r="K11" s="50"/>
      <c r="L11" s="50"/>
      <c r="M11" s="50"/>
      <c r="N11" s="50"/>
      <c r="O11" s="50"/>
      <c r="P11" s="168"/>
      <c r="Q11" s="50"/>
      <c r="R11" s="50"/>
      <c r="S11" s="47"/>
      <c r="T11" s="47"/>
      <c r="U11" s="48"/>
      <c r="V11" s="47"/>
    </row>
    <row r="12" spans="1:63" s="56" customFormat="1" ht="20.100000000000001" customHeight="1" x14ac:dyDescent="0.25">
      <c r="A12" s="156"/>
      <c r="B12" s="121" t="s">
        <v>207</v>
      </c>
      <c r="C12" s="53"/>
      <c r="D12" s="53"/>
      <c r="E12" s="53"/>
      <c r="F12" s="1119"/>
      <c r="G12" s="1119"/>
      <c r="H12" s="1119"/>
      <c r="I12" s="1119"/>
      <c r="J12" s="1119"/>
      <c r="K12" s="1119"/>
      <c r="L12" s="1119"/>
      <c r="M12" s="53"/>
      <c r="N12" s="121" t="s">
        <v>206</v>
      </c>
      <c r="O12" s="53"/>
      <c r="P12" s="53"/>
      <c r="Q12" s="53"/>
      <c r="R12" s="53"/>
      <c r="S12" s="54"/>
      <c r="T12" s="54"/>
      <c r="U12" s="122"/>
      <c r="V12" s="47"/>
      <c r="AS12" s="53"/>
      <c r="AT12" s="53"/>
      <c r="AU12" s="53"/>
      <c r="AV12" s="53"/>
      <c r="AW12" s="53"/>
      <c r="AX12" s="53"/>
      <c r="AY12" s="53"/>
      <c r="AZ12" s="53"/>
      <c r="BA12" s="53"/>
      <c r="BB12" s="53"/>
      <c r="BC12" s="53"/>
      <c r="BD12" s="53"/>
      <c r="BE12" s="53"/>
      <c r="BF12" s="53"/>
      <c r="BG12" s="53"/>
      <c r="BH12" s="53"/>
      <c r="BI12" s="53"/>
      <c r="BJ12" s="53"/>
      <c r="BK12" s="53"/>
    </row>
    <row r="13" spans="1:63" s="56" customFormat="1" ht="3" customHeight="1" x14ac:dyDescent="0.25">
      <c r="A13" s="120"/>
      <c r="B13" s="1120"/>
      <c r="C13" s="1119"/>
      <c r="D13" s="1119"/>
      <c r="E13" s="1119"/>
      <c r="F13" s="1119"/>
      <c r="G13" s="1119"/>
      <c r="H13" s="1119"/>
      <c r="I13" s="1119"/>
      <c r="J13" s="1119"/>
      <c r="K13" s="1119"/>
      <c r="L13" s="1119"/>
      <c r="M13" s="1119"/>
      <c r="N13" s="1120"/>
      <c r="O13" s="1119"/>
      <c r="P13" s="1119"/>
      <c r="Q13" s="1119"/>
      <c r="R13" s="53"/>
      <c r="S13" s="53"/>
      <c r="T13" s="53"/>
      <c r="U13" s="122"/>
      <c r="V13" s="47"/>
      <c r="AS13" s="53"/>
      <c r="AT13" s="53"/>
      <c r="AU13" s="53"/>
      <c r="AV13" s="53"/>
      <c r="AW13" s="53"/>
      <c r="AX13" s="53"/>
      <c r="AY13" s="53"/>
      <c r="AZ13" s="53"/>
      <c r="BA13" s="53"/>
      <c r="BB13" s="53"/>
      <c r="BC13" s="53"/>
      <c r="BD13" s="53"/>
      <c r="BE13" s="53"/>
      <c r="BF13" s="53"/>
      <c r="BG13" s="53"/>
      <c r="BH13" s="53"/>
      <c r="BI13" s="53"/>
      <c r="BJ13" s="53"/>
      <c r="BK13" s="53"/>
    </row>
    <row r="14" spans="1:63" s="132" customFormat="1" ht="12.75" customHeight="1" x14ac:dyDescent="0.25">
      <c r="A14" s="169"/>
      <c r="B14" s="1784" t="s">
        <v>695</v>
      </c>
      <c r="C14" s="1785"/>
      <c r="D14" s="1785"/>
      <c r="E14" s="1785"/>
      <c r="F14" s="1785"/>
      <c r="G14" s="1785"/>
      <c r="H14" s="1785"/>
      <c r="I14" s="1785"/>
      <c r="J14" s="1785"/>
      <c r="K14" s="1785"/>
      <c r="L14" s="1785"/>
      <c r="M14" s="1785"/>
      <c r="N14" s="1785"/>
      <c r="O14" s="1785"/>
      <c r="P14" s="1785"/>
      <c r="Q14" s="1786"/>
      <c r="R14" s="170"/>
      <c r="S14" s="170"/>
      <c r="T14" s="170"/>
      <c r="U14" s="171"/>
      <c r="V14" s="131"/>
      <c r="W14" s="129"/>
      <c r="X14" s="129"/>
      <c r="Z14" s="133"/>
      <c r="AA14" s="134"/>
      <c r="AB14" s="134"/>
      <c r="AC14" s="134"/>
      <c r="AD14" s="134"/>
      <c r="AE14" s="135"/>
      <c r="AF14" s="135"/>
      <c r="AG14" s="135"/>
      <c r="AH14" s="135"/>
      <c r="AI14" s="135"/>
      <c r="AJ14" s="135"/>
      <c r="AK14" s="135"/>
      <c r="AL14" s="135"/>
      <c r="AM14" s="135"/>
      <c r="AN14" s="135"/>
      <c r="AO14" s="134"/>
      <c r="AP14" s="133"/>
      <c r="AQ14" s="133"/>
    </row>
    <row r="15" spans="1:63" s="132" customFormat="1" ht="3" customHeight="1" x14ac:dyDescent="0.4">
      <c r="A15" s="169"/>
      <c r="B15" s="128"/>
      <c r="C15" s="128"/>
      <c r="D15" s="173"/>
      <c r="E15" s="173"/>
      <c r="F15" s="173"/>
      <c r="G15" s="1123"/>
      <c r="H15" s="1123"/>
      <c r="I15" s="1123"/>
      <c r="J15" s="173"/>
      <c r="K15" s="1123"/>
      <c r="L15" s="1123"/>
      <c r="M15" s="1123"/>
      <c r="N15" s="1123"/>
      <c r="O15" s="1123"/>
      <c r="P15" s="1123"/>
      <c r="Q15" s="176"/>
      <c r="R15" s="173"/>
      <c r="S15" s="173"/>
      <c r="T15" s="173"/>
      <c r="U15" s="177"/>
      <c r="V15" s="136"/>
      <c r="W15" s="134"/>
      <c r="X15" s="129"/>
      <c r="Z15" s="133"/>
      <c r="AA15" s="134"/>
      <c r="AB15" s="134"/>
      <c r="AC15" s="134"/>
      <c r="AD15" s="137"/>
      <c r="AE15" s="135"/>
      <c r="AF15" s="135"/>
      <c r="AG15" s="135"/>
      <c r="AH15" s="138"/>
      <c r="AI15" s="135"/>
      <c r="AJ15" s="135"/>
      <c r="AK15" s="135"/>
      <c r="AL15" s="135"/>
      <c r="AM15" s="135"/>
      <c r="AN15" s="135"/>
      <c r="AO15" s="134"/>
      <c r="AP15" s="133"/>
      <c r="AQ15" s="133"/>
    </row>
    <row r="16" spans="1:63" s="132" customFormat="1" ht="17.25" customHeight="1" x14ac:dyDescent="0.4">
      <c r="A16" s="169"/>
      <c r="B16" s="128"/>
      <c r="C16" s="128" t="s">
        <v>241</v>
      </c>
      <c r="D16" s="172"/>
      <c r="E16" s="173"/>
      <c r="F16" s="173"/>
      <c r="G16" s="174"/>
      <c r="H16" s="174"/>
      <c r="I16" s="174"/>
      <c r="J16" s="175" t="s">
        <v>242</v>
      </c>
      <c r="K16" s="174"/>
      <c r="L16" s="174"/>
      <c r="M16" s="174"/>
      <c r="N16" s="174"/>
      <c r="O16" s="174"/>
      <c r="P16" s="174"/>
      <c r="Q16" s="176"/>
      <c r="R16" s="173"/>
      <c r="S16" s="173"/>
      <c r="T16" s="173"/>
      <c r="U16" s="177"/>
      <c r="V16" s="136"/>
      <c r="W16" s="134"/>
      <c r="X16" s="129"/>
      <c r="Z16" s="133"/>
      <c r="AA16" s="134"/>
      <c r="AB16" s="134"/>
      <c r="AC16" s="134"/>
      <c r="AD16" s="137"/>
      <c r="AE16" s="135"/>
      <c r="AF16" s="135"/>
      <c r="AG16" s="135"/>
      <c r="AH16" s="138"/>
      <c r="AI16" s="135"/>
      <c r="AJ16" s="135"/>
      <c r="AK16" s="135"/>
      <c r="AL16" s="135"/>
      <c r="AM16" s="135"/>
      <c r="AN16" s="135"/>
      <c r="AO16" s="134"/>
      <c r="AP16" s="133"/>
      <c r="AQ16" s="133"/>
    </row>
    <row r="17" spans="1:64" s="132" customFormat="1" ht="3" customHeight="1" x14ac:dyDescent="0.4">
      <c r="A17" s="169"/>
      <c r="B17" s="128"/>
      <c r="C17" s="128"/>
      <c r="D17" s="173"/>
      <c r="E17" s="173"/>
      <c r="F17" s="173"/>
      <c r="G17" s="173"/>
      <c r="H17" s="173"/>
      <c r="I17" s="173"/>
      <c r="J17" s="173"/>
      <c r="K17" s="173"/>
      <c r="L17" s="173"/>
      <c r="M17" s="173"/>
      <c r="N17" s="173"/>
      <c r="O17" s="173"/>
      <c r="P17" s="173"/>
      <c r="Q17" s="176"/>
      <c r="R17" s="173"/>
      <c r="S17" s="173"/>
      <c r="T17" s="173"/>
      <c r="U17" s="177"/>
      <c r="V17" s="136"/>
      <c r="W17" s="134"/>
      <c r="X17" s="129"/>
      <c r="Z17" s="133"/>
      <c r="AA17" s="134"/>
      <c r="AB17" s="134"/>
      <c r="AC17" s="134"/>
      <c r="AD17" s="137"/>
      <c r="AE17" s="135"/>
      <c r="AF17" s="135"/>
      <c r="AG17" s="135"/>
      <c r="AH17" s="138"/>
      <c r="AI17" s="135"/>
      <c r="AJ17" s="135"/>
      <c r="AK17" s="135"/>
      <c r="AL17" s="135"/>
      <c r="AM17" s="135"/>
      <c r="AN17" s="135"/>
      <c r="AO17" s="134"/>
      <c r="AP17" s="133"/>
      <c r="AQ17" s="133"/>
    </row>
    <row r="18" spans="1:64" s="132" customFormat="1" ht="15.75" customHeight="1" x14ac:dyDescent="0.4">
      <c r="A18" s="178"/>
      <c r="B18" s="128"/>
      <c r="C18" s="128" t="s">
        <v>243</v>
      </c>
      <c r="D18" s="173"/>
      <c r="E18" s="173"/>
      <c r="F18" s="173"/>
      <c r="G18" s="179"/>
      <c r="H18" s="179"/>
      <c r="I18" s="179"/>
      <c r="J18" s="175" t="s">
        <v>242</v>
      </c>
      <c r="K18" s="179"/>
      <c r="L18" s="179"/>
      <c r="M18" s="179"/>
      <c r="N18" s="179"/>
      <c r="O18" s="179"/>
      <c r="P18" s="179"/>
      <c r="Q18" s="176"/>
      <c r="R18" s="173"/>
      <c r="S18" s="173"/>
      <c r="T18" s="173"/>
      <c r="U18" s="177"/>
      <c r="V18" s="136"/>
      <c r="W18" s="134"/>
      <c r="X18" s="129"/>
      <c r="Z18" s="133"/>
      <c r="AA18" s="134"/>
      <c r="AB18" s="134"/>
      <c r="AC18" s="134"/>
      <c r="AD18" s="137"/>
      <c r="AE18" s="135"/>
      <c r="AF18" s="135"/>
      <c r="AG18" s="135"/>
      <c r="AH18" s="138"/>
      <c r="AI18" s="135"/>
      <c r="AJ18" s="135"/>
      <c r="AK18" s="135"/>
      <c r="AL18" s="135"/>
      <c r="AM18" s="135"/>
      <c r="AN18" s="135"/>
      <c r="AO18" s="134"/>
      <c r="AP18" s="133"/>
      <c r="AQ18" s="133"/>
      <c r="AS18" s="133"/>
      <c r="AT18" s="133"/>
      <c r="AU18" s="133"/>
      <c r="AV18" s="133"/>
      <c r="AW18" s="133"/>
      <c r="AX18" s="133"/>
      <c r="AY18" s="133"/>
      <c r="AZ18" s="133"/>
      <c r="BA18" s="133"/>
      <c r="BB18" s="133"/>
      <c r="BC18" s="133"/>
      <c r="BD18" s="133"/>
      <c r="BE18" s="133"/>
      <c r="BF18" s="133"/>
      <c r="BG18" s="133"/>
      <c r="BH18" s="133"/>
      <c r="BI18" s="133"/>
      <c r="BJ18" s="133"/>
      <c r="BK18" s="133"/>
    </row>
    <row r="19" spans="1:64" s="132" customFormat="1" ht="3" customHeight="1" x14ac:dyDescent="0.2">
      <c r="A19" s="169"/>
      <c r="B19" s="180"/>
      <c r="C19" s="1121"/>
      <c r="D19" s="1121"/>
      <c r="E19" s="1121"/>
      <c r="F19" s="1121"/>
      <c r="G19" s="1121"/>
      <c r="H19" s="1121"/>
      <c r="I19" s="1121"/>
      <c r="J19" s="1121"/>
      <c r="K19" s="1121"/>
      <c r="L19" s="1121"/>
      <c r="M19" s="1121"/>
      <c r="N19" s="1121"/>
      <c r="O19" s="1121"/>
      <c r="P19" s="1121"/>
      <c r="Q19" s="1122"/>
      <c r="R19" s="173"/>
      <c r="S19" s="173"/>
      <c r="T19" s="173"/>
      <c r="U19" s="177"/>
      <c r="V19" s="136"/>
      <c r="W19" s="134"/>
      <c r="X19" s="129"/>
      <c r="AA19" s="139"/>
      <c r="AB19" s="139"/>
      <c r="AC19" s="139"/>
      <c r="AD19" s="139"/>
      <c r="AE19" s="139"/>
      <c r="AF19" s="139"/>
      <c r="AS19" s="133"/>
      <c r="AT19" s="133"/>
      <c r="AU19" s="133"/>
      <c r="AV19" s="133"/>
      <c r="AW19" s="133"/>
      <c r="AX19" s="133"/>
      <c r="AY19" s="133"/>
      <c r="AZ19" s="133"/>
      <c r="BA19" s="133"/>
      <c r="BB19" s="133"/>
      <c r="BC19" s="133"/>
      <c r="BD19" s="133"/>
      <c r="BE19" s="133"/>
      <c r="BF19" s="133"/>
      <c r="BG19" s="133"/>
      <c r="BH19" s="133"/>
      <c r="BI19" s="133"/>
      <c r="BJ19" s="133"/>
      <c r="BK19" s="133"/>
    </row>
    <row r="20" spans="1:64" s="132" customFormat="1" ht="3" customHeight="1" x14ac:dyDescent="0.2">
      <c r="A20" s="181"/>
      <c r="B20" s="173"/>
      <c r="C20" s="173"/>
      <c r="D20" s="173"/>
      <c r="E20" s="173"/>
      <c r="F20" s="173"/>
      <c r="G20" s="173"/>
      <c r="H20" s="173"/>
      <c r="I20" s="173"/>
      <c r="J20" s="173"/>
      <c r="K20" s="1123"/>
      <c r="L20" s="1123"/>
      <c r="M20" s="173"/>
      <c r="N20" s="173"/>
      <c r="O20" s="173"/>
      <c r="P20" s="173"/>
      <c r="Q20" s="1124"/>
      <c r="R20" s="173"/>
      <c r="S20" s="173"/>
      <c r="T20" s="173"/>
      <c r="U20" s="177"/>
      <c r="V20" s="136"/>
      <c r="W20" s="134"/>
      <c r="X20" s="129"/>
      <c r="AA20" s="139"/>
      <c r="AB20" s="139"/>
      <c r="AC20" s="139"/>
      <c r="AD20" s="139"/>
      <c r="AE20" s="139"/>
      <c r="AF20" s="139"/>
      <c r="AS20" s="133"/>
      <c r="AT20" s="133"/>
      <c r="AU20" s="133"/>
      <c r="AV20" s="133"/>
      <c r="AW20" s="133"/>
      <c r="AX20" s="133"/>
      <c r="AY20" s="133"/>
      <c r="AZ20" s="133"/>
      <c r="BA20" s="133"/>
      <c r="BB20" s="133"/>
      <c r="BC20" s="133"/>
      <c r="BD20" s="133"/>
      <c r="BE20" s="133"/>
      <c r="BF20" s="133"/>
      <c r="BG20" s="133"/>
      <c r="BH20" s="133"/>
      <c r="BI20" s="133"/>
      <c r="BJ20" s="133"/>
      <c r="BK20" s="133"/>
    </row>
    <row r="21" spans="1:64" s="132" customFormat="1" ht="9.9499999999999993" customHeight="1" x14ac:dyDescent="0.2">
      <c r="A21" s="181"/>
      <c r="B21" s="140"/>
      <c r="C21" s="140" t="s">
        <v>198</v>
      </c>
      <c r="D21" s="140"/>
      <c r="E21" s="140"/>
      <c r="F21" s="140"/>
      <c r="G21" s="140" t="s">
        <v>199</v>
      </c>
      <c r="H21" s="140"/>
      <c r="I21" s="140">
        <v>1</v>
      </c>
      <c r="J21" s="140"/>
      <c r="K21" s="887"/>
      <c r="L21" s="888"/>
      <c r="M21" s="140"/>
      <c r="N21" s="140"/>
      <c r="O21" s="140"/>
      <c r="P21" s="140"/>
      <c r="Q21" s="173"/>
      <c r="R21" s="173"/>
      <c r="S21" s="173"/>
      <c r="T21" s="173"/>
      <c r="U21" s="177"/>
      <c r="V21" s="136"/>
      <c r="W21" s="134"/>
      <c r="X21" s="129"/>
      <c r="AA21" s="139"/>
      <c r="AB21" s="139"/>
      <c r="AC21" s="139"/>
      <c r="AD21" s="139"/>
      <c r="AE21" s="139"/>
      <c r="AF21" s="139"/>
      <c r="AS21" s="133"/>
      <c r="AT21" s="133"/>
      <c r="AU21" s="133"/>
      <c r="AV21" s="133"/>
      <c r="AW21" s="133"/>
      <c r="AX21" s="133"/>
      <c r="AY21" s="133"/>
      <c r="AZ21" s="133"/>
      <c r="BA21" s="133"/>
      <c r="BB21" s="133"/>
      <c r="BC21" s="133"/>
      <c r="BD21" s="133"/>
      <c r="BE21" s="133"/>
      <c r="BF21" s="133"/>
      <c r="BG21" s="133"/>
      <c r="BH21" s="133"/>
      <c r="BI21" s="133"/>
      <c r="BJ21" s="133"/>
      <c r="BK21" s="133"/>
    </row>
    <row r="22" spans="1:64" s="132" customFormat="1" ht="9.9499999999999993" customHeight="1" x14ac:dyDescent="0.2">
      <c r="A22" s="181"/>
      <c r="B22" s="140"/>
      <c r="C22" s="140"/>
      <c r="D22" s="140"/>
      <c r="E22" s="140"/>
      <c r="F22" s="140"/>
      <c r="G22" s="140" t="s">
        <v>200</v>
      </c>
      <c r="H22" s="140"/>
      <c r="I22" s="140">
        <v>2</v>
      </c>
      <c r="J22" s="140"/>
      <c r="K22" s="889"/>
      <c r="L22" s="1125"/>
      <c r="M22" s="140"/>
      <c r="N22" s="140"/>
      <c r="O22" s="140"/>
      <c r="P22" s="140"/>
      <c r="Q22" s="173"/>
      <c r="R22" s="173"/>
      <c r="S22" s="173"/>
      <c r="T22" s="173"/>
      <c r="U22" s="177"/>
      <c r="V22" s="136"/>
      <c r="W22" s="134"/>
      <c r="X22" s="129"/>
      <c r="AA22" s="139"/>
      <c r="AB22" s="139"/>
      <c r="AC22" s="139"/>
      <c r="AD22" s="139"/>
      <c r="AE22" s="139"/>
      <c r="AF22" s="139"/>
      <c r="AS22" s="133"/>
      <c r="AT22" s="133"/>
      <c r="AU22" s="133"/>
      <c r="AV22" s="133"/>
      <c r="AW22" s="133"/>
      <c r="AX22" s="133"/>
      <c r="AY22" s="133"/>
      <c r="AZ22" s="133"/>
      <c r="BA22" s="133"/>
      <c r="BB22" s="133"/>
      <c r="BC22" s="133"/>
      <c r="BD22" s="133"/>
      <c r="BE22" s="133"/>
      <c r="BF22" s="133"/>
      <c r="BG22" s="133"/>
      <c r="BH22" s="133"/>
      <c r="BI22" s="133"/>
      <c r="BJ22" s="133"/>
      <c r="BK22" s="133"/>
    </row>
    <row r="23" spans="1:64" s="132" customFormat="1" ht="12.95" customHeight="1" x14ac:dyDescent="0.2">
      <c r="A23" s="181"/>
      <c r="B23" s="140"/>
      <c r="C23" s="140"/>
      <c r="D23" s="140"/>
      <c r="E23" s="140"/>
      <c r="F23" s="140"/>
      <c r="G23" s="140" t="s">
        <v>201</v>
      </c>
      <c r="H23" s="140"/>
      <c r="I23" s="140">
        <v>3</v>
      </c>
      <c r="J23" s="140"/>
      <c r="K23" s="140"/>
      <c r="L23" s="140"/>
      <c r="M23" s="140"/>
      <c r="N23" s="140"/>
      <c r="O23" s="140"/>
      <c r="P23" s="140"/>
      <c r="Q23" s="173"/>
      <c r="R23" s="173"/>
      <c r="S23" s="173"/>
      <c r="T23" s="173"/>
      <c r="U23" s="177"/>
      <c r="V23" s="136"/>
      <c r="W23" s="134"/>
      <c r="X23" s="129"/>
      <c r="AA23" s="139"/>
      <c r="AB23" s="139"/>
      <c r="AC23" s="139"/>
      <c r="AD23" s="139"/>
      <c r="AE23" s="139"/>
      <c r="AF23" s="139"/>
      <c r="AS23" s="133"/>
      <c r="AT23" s="133"/>
      <c r="AU23" s="133"/>
      <c r="AV23" s="133"/>
      <c r="AW23" s="133"/>
      <c r="AX23" s="133"/>
      <c r="AY23" s="133"/>
      <c r="AZ23" s="133"/>
      <c r="BA23" s="133"/>
      <c r="BB23" s="133"/>
      <c r="BC23" s="133"/>
      <c r="BD23" s="133"/>
      <c r="BE23" s="133"/>
      <c r="BF23" s="133"/>
      <c r="BG23" s="133"/>
      <c r="BH23" s="133"/>
      <c r="BI23" s="133"/>
      <c r="BJ23" s="133"/>
      <c r="BK23" s="133"/>
    </row>
    <row r="24" spans="1:64" s="132" customFormat="1" ht="3" customHeight="1" thickBot="1" x14ac:dyDescent="0.3">
      <c r="A24" s="182"/>
      <c r="B24" s="183"/>
      <c r="C24" s="183"/>
      <c r="D24" s="183"/>
      <c r="E24" s="183"/>
      <c r="F24" s="183"/>
      <c r="G24" s="183"/>
      <c r="H24" s="183"/>
      <c r="I24" s="183"/>
      <c r="J24" s="183"/>
      <c r="K24" s="183"/>
      <c r="L24" s="183"/>
      <c r="M24" s="183"/>
      <c r="N24" s="183"/>
      <c r="O24" s="183"/>
      <c r="P24" s="183"/>
      <c r="Q24" s="183"/>
      <c r="R24" s="183"/>
      <c r="S24" s="183"/>
      <c r="T24" s="183"/>
      <c r="U24" s="184"/>
      <c r="V24" s="136"/>
      <c r="W24" s="134"/>
      <c r="X24" s="129"/>
      <c r="AA24" s="139"/>
      <c r="AB24" s="139"/>
      <c r="AC24" s="139"/>
      <c r="AD24" s="139"/>
      <c r="AE24" s="139"/>
      <c r="AF24" s="139"/>
      <c r="AH24" s="133"/>
      <c r="AM24" s="49"/>
      <c r="AN24" s="49"/>
      <c r="AO24" s="49"/>
      <c r="AP24" s="49"/>
      <c r="AQ24" s="49"/>
      <c r="AR24" s="49"/>
      <c r="AS24" s="130"/>
      <c r="AT24" s="130"/>
      <c r="AU24" s="130"/>
      <c r="AV24" s="130"/>
      <c r="AW24" s="130"/>
      <c r="AX24" s="130"/>
      <c r="AY24" s="130"/>
      <c r="AZ24" s="130"/>
      <c r="BA24" s="130"/>
      <c r="BB24" s="130"/>
      <c r="BC24" s="130"/>
      <c r="BD24" s="130"/>
      <c r="BE24" s="130"/>
      <c r="BF24" s="130"/>
      <c r="BG24" s="130"/>
      <c r="BH24" s="130"/>
      <c r="BI24" s="141"/>
      <c r="BJ24" s="141"/>
      <c r="BK24" s="142"/>
      <c r="BL24" s="143"/>
    </row>
    <row r="25" spans="1:64" s="49" customFormat="1" ht="15" customHeight="1" x14ac:dyDescent="0.25">
      <c r="A25" s="1725" t="s">
        <v>208</v>
      </c>
      <c r="B25" s="1726"/>
      <c r="C25" s="1726"/>
      <c r="D25" s="1782"/>
      <c r="E25" s="1783"/>
      <c r="F25" s="1726"/>
      <c r="G25" s="1726"/>
      <c r="H25" s="1726"/>
      <c r="I25" s="1726"/>
      <c r="J25" s="1726"/>
      <c r="K25" s="1726"/>
      <c r="L25" s="1726"/>
      <c r="M25" s="1726"/>
      <c r="N25" s="1726"/>
      <c r="O25" s="1726"/>
      <c r="P25" s="1726"/>
      <c r="Q25" s="1726"/>
      <c r="R25" s="1726"/>
      <c r="S25" s="1726"/>
      <c r="T25" s="1726"/>
      <c r="U25" s="1727"/>
      <c r="V25" s="70"/>
      <c r="AS25" s="47"/>
      <c r="AT25" s="47"/>
      <c r="AU25" s="47"/>
      <c r="AV25" s="47"/>
      <c r="AW25" s="47"/>
      <c r="AX25" s="47"/>
      <c r="AY25" s="47"/>
      <c r="AZ25" s="47"/>
      <c r="BA25" s="47"/>
      <c r="BB25" s="47"/>
      <c r="BC25" s="47"/>
      <c r="BD25" s="47"/>
      <c r="BE25" s="47"/>
      <c r="BF25" s="47"/>
      <c r="BG25" s="47"/>
      <c r="BH25" s="47"/>
      <c r="BI25" s="47"/>
      <c r="BJ25" s="47"/>
      <c r="BK25" s="47"/>
    </row>
    <row r="26" spans="1:64" s="49" customFormat="1" ht="3" customHeight="1" x14ac:dyDescent="0.25">
      <c r="A26" s="46"/>
      <c r="B26" s="47"/>
      <c r="C26" s="47"/>
      <c r="D26" s="47"/>
      <c r="E26" s="47"/>
      <c r="F26" s="47"/>
      <c r="G26" s="47"/>
      <c r="H26" s="47"/>
      <c r="I26" s="47"/>
      <c r="J26" s="47"/>
      <c r="K26" s="47"/>
      <c r="L26" s="47"/>
      <c r="M26" s="47"/>
      <c r="N26" s="47"/>
      <c r="O26" s="47"/>
      <c r="P26" s="47"/>
      <c r="Q26" s="47"/>
      <c r="R26" s="47"/>
      <c r="S26" s="47"/>
      <c r="T26" s="164"/>
      <c r="U26" s="122"/>
      <c r="V26" s="47"/>
      <c r="AS26" s="47"/>
      <c r="AT26" s="47"/>
      <c r="AU26" s="47"/>
      <c r="AV26" s="47"/>
      <c r="AW26" s="47"/>
      <c r="AX26" s="47"/>
      <c r="AY26" s="47"/>
      <c r="AZ26" s="47"/>
      <c r="BA26" s="47"/>
      <c r="BB26" s="47"/>
      <c r="BC26" s="47"/>
      <c r="BD26" s="47"/>
      <c r="BE26" s="47"/>
      <c r="BF26" s="47"/>
      <c r="BG26" s="47"/>
      <c r="BH26" s="47"/>
      <c r="BI26" s="47"/>
      <c r="BJ26" s="47"/>
      <c r="BK26" s="47"/>
    </row>
    <row r="27" spans="1:64" s="49" customFormat="1" ht="16.5" customHeight="1" x14ac:dyDescent="0.25">
      <c r="A27" s="890" t="s">
        <v>684</v>
      </c>
      <c r="B27" s="891"/>
      <c r="D27" s="892"/>
      <c r="E27" s="893"/>
      <c r="F27" s="893"/>
      <c r="G27" s="893"/>
      <c r="H27" s="893"/>
      <c r="I27" s="893"/>
      <c r="J27" s="893"/>
      <c r="K27" s="893"/>
      <c r="L27" s="165"/>
      <c r="M27" s="47"/>
      <c r="N27" s="894" t="s">
        <v>669</v>
      </c>
      <c r="O27" s="895"/>
      <c r="P27" s="895"/>
      <c r="Q27" s="47"/>
      <c r="R27" s="47"/>
      <c r="S27" s="47"/>
      <c r="T27" s="164"/>
      <c r="U27" s="122"/>
      <c r="V27" s="47"/>
      <c r="AS27" s="47"/>
      <c r="AT27" s="47"/>
      <c r="AU27" s="47"/>
      <c r="AV27" s="47"/>
      <c r="AW27" s="47"/>
      <c r="AX27" s="47"/>
      <c r="AY27" s="47"/>
      <c r="AZ27" s="47"/>
      <c r="BA27" s="47"/>
      <c r="BB27" s="47"/>
      <c r="BC27" s="47"/>
      <c r="BD27" s="47"/>
      <c r="BE27" s="47"/>
      <c r="BF27" s="47"/>
      <c r="BG27" s="47"/>
      <c r="BH27" s="47"/>
      <c r="BI27" s="47"/>
      <c r="BJ27" s="47"/>
      <c r="BK27" s="47"/>
    </row>
    <row r="28" spans="1:64" s="49" customFormat="1" ht="3" customHeight="1" x14ac:dyDescent="0.25">
      <c r="A28" s="46"/>
      <c r="B28" s="47"/>
      <c r="C28" s="47"/>
      <c r="D28" s="47"/>
      <c r="E28" s="47"/>
      <c r="F28" s="47"/>
      <c r="G28" s="47"/>
      <c r="H28" s="47"/>
      <c r="I28" s="47"/>
      <c r="J28" s="47"/>
      <c r="K28" s="47"/>
      <c r="L28" s="47"/>
      <c r="M28" s="47"/>
      <c r="N28" s="47"/>
      <c r="O28" s="47"/>
      <c r="P28" s="47"/>
      <c r="Q28" s="47"/>
      <c r="R28" s="47"/>
      <c r="S28" s="47"/>
      <c r="T28" s="164"/>
      <c r="U28" s="122"/>
      <c r="V28" s="47"/>
      <c r="AS28" s="47"/>
      <c r="AT28" s="47"/>
      <c r="AU28" s="47"/>
      <c r="AV28" s="47"/>
      <c r="AW28" s="47"/>
      <c r="AX28" s="47"/>
      <c r="AY28" s="47"/>
      <c r="AZ28" s="47"/>
      <c r="BA28" s="47"/>
      <c r="BB28" s="47"/>
      <c r="BC28" s="47"/>
      <c r="BD28" s="47"/>
      <c r="BE28" s="47"/>
      <c r="BF28" s="47"/>
      <c r="BG28" s="47"/>
      <c r="BH28" s="47"/>
      <c r="BI28" s="47"/>
      <c r="BJ28" s="47"/>
      <c r="BK28" s="47"/>
    </row>
    <row r="29" spans="1:64" s="49" customFormat="1" ht="14.1" customHeight="1" x14ac:dyDescent="0.25">
      <c r="A29" s="59" t="s">
        <v>672</v>
      </c>
      <c r="B29" s="47"/>
      <c r="C29" s="1730" t="s">
        <v>638</v>
      </c>
      <c r="D29" s="1759"/>
      <c r="E29" s="1730" t="s">
        <v>639</v>
      </c>
      <c r="F29" s="1731"/>
      <c r="G29" s="1730" t="s">
        <v>586</v>
      </c>
      <c r="H29" s="1760"/>
      <c r="I29" s="1760"/>
      <c r="J29" s="1731"/>
      <c r="K29" s="47"/>
      <c r="L29" s="55"/>
      <c r="M29" s="47"/>
      <c r="N29" s="47" t="s">
        <v>673</v>
      </c>
      <c r="O29" s="47"/>
      <c r="P29" s="47"/>
      <c r="Q29" s="47"/>
      <c r="R29" s="47"/>
      <c r="S29" s="63"/>
      <c r="T29" s="47"/>
      <c r="U29" s="48"/>
      <c r="V29" s="47"/>
      <c r="X29" s="47"/>
      <c r="Y29" s="47"/>
      <c r="Z29" s="47"/>
      <c r="AA29" s="47"/>
      <c r="AS29" s="47"/>
      <c r="AT29" s="47"/>
      <c r="AU29" s="47"/>
      <c r="AV29" s="47"/>
      <c r="AW29" s="47"/>
      <c r="AX29" s="47"/>
      <c r="AY29" s="47"/>
      <c r="AZ29" s="47"/>
      <c r="BA29" s="47"/>
      <c r="BB29" s="47"/>
      <c r="BC29" s="47"/>
      <c r="BD29" s="47"/>
      <c r="BE29" s="47"/>
      <c r="BF29" s="47"/>
      <c r="BG29" s="47"/>
      <c r="BH29" s="47"/>
      <c r="BI29" s="47"/>
      <c r="BJ29" s="47"/>
      <c r="BK29" s="47"/>
    </row>
    <row r="30" spans="1:64" s="49" customFormat="1" ht="20.100000000000001" customHeight="1" x14ac:dyDescent="0.25">
      <c r="A30" s="59"/>
      <c r="B30" s="47"/>
      <c r="C30" s="60"/>
      <c r="D30" s="60"/>
      <c r="E30" s="60"/>
      <c r="F30" s="61"/>
      <c r="G30" s="60"/>
      <c r="H30" s="60"/>
      <c r="I30" s="60"/>
      <c r="J30" s="60"/>
      <c r="K30" s="47"/>
      <c r="L30" s="58"/>
      <c r="M30" s="47"/>
      <c r="N30" s="62" t="s">
        <v>625</v>
      </c>
      <c r="O30" s="62"/>
      <c r="P30" s="62"/>
      <c r="Q30" s="62"/>
      <c r="R30" s="62"/>
      <c r="S30" s="63"/>
      <c r="T30" s="62"/>
      <c r="U30" s="123">
        <v>1</v>
      </c>
      <c r="V30" s="47"/>
      <c r="X30" s="47"/>
      <c r="Y30" s="47"/>
      <c r="Z30" s="47"/>
      <c r="AA30" s="47"/>
    </row>
    <row r="31" spans="1:64" s="49" customFormat="1" ht="14.1" customHeight="1" x14ac:dyDescent="0.25">
      <c r="A31" s="59"/>
      <c r="B31" s="47"/>
      <c r="C31" s="57"/>
      <c r="D31" s="47"/>
      <c r="E31" s="57"/>
      <c r="F31" s="57"/>
      <c r="G31" s="57"/>
      <c r="H31" s="57"/>
      <c r="I31" s="57"/>
      <c r="J31" s="57"/>
      <c r="K31" s="47"/>
      <c r="L31" s="47"/>
      <c r="M31" s="47"/>
      <c r="N31" s="63" t="s">
        <v>624</v>
      </c>
      <c r="O31" s="62"/>
      <c r="P31" s="62"/>
      <c r="Q31" s="62"/>
      <c r="R31" s="62"/>
      <c r="S31" s="62"/>
      <c r="T31" s="62"/>
      <c r="U31" s="123">
        <v>2</v>
      </c>
      <c r="V31" s="47"/>
      <c r="X31" s="144"/>
      <c r="Y31" s="144"/>
      <c r="Z31" s="47"/>
      <c r="AA31" s="47"/>
    </row>
    <row r="32" spans="1:64" s="49" customFormat="1" ht="14.1" customHeight="1" x14ac:dyDescent="0.25">
      <c r="A32" s="59" t="s">
        <v>674</v>
      </c>
      <c r="B32" s="47"/>
      <c r="C32" s="1730" t="s">
        <v>638</v>
      </c>
      <c r="D32" s="1731"/>
      <c r="E32" s="1730" t="s">
        <v>639</v>
      </c>
      <c r="F32" s="1731"/>
      <c r="G32" s="1736" t="s">
        <v>586</v>
      </c>
      <c r="H32" s="1737"/>
      <c r="I32" s="1737"/>
      <c r="J32" s="1738"/>
      <c r="K32" s="47"/>
      <c r="L32" s="55"/>
      <c r="M32" s="47"/>
      <c r="N32" s="62" t="s">
        <v>202</v>
      </c>
      <c r="O32" s="62"/>
      <c r="P32" s="62"/>
      <c r="Q32" s="62"/>
      <c r="R32" s="62"/>
      <c r="S32" s="62"/>
      <c r="T32" s="62"/>
      <c r="U32" s="123">
        <v>3</v>
      </c>
      <c r="V32" s="47"/>
      <c r="X32" s="136"/>
      <c r="Y32" s="136"/>
      <c r="Z32" s="47"/>
      <c r="AA32" s="47"/>
    </row>
    <row r="33" spans="1:27" s="49" customFormat="1" ht="24.75" customHeight="1" x14ac:dyDescent="0.25">
      <c r="A33" s="59"/>
      <c r="B33" s="47"/>
      <c r="C33" s="60"/>
      <c r="D33" s="60"/>
      <c r="E33" s="60"/>
      <c r="F33" s="60"/>
      <c r="G33" s="60"/>
      <c r="H33" s="60"/>
      <c r="I33" s="60"/>
      <c r="J33" s="60"/>
      <c r="K33" s="47"/>
      <c r="L33" s="58"/>
      <c r="M33" s="47"/>
      <c r="N33" s="1739" t="s">
        <v>204</v>
      </c>
      <c r="O33" s="1739"/>
      <c r="P33" s="1739"/>
      <c r="Q33" s="1739"/>
      <c r="R33" s="1739"/>
      <c r="S33" s="1739"/>
      <c r="T33" s="1739"/>
      <c r="U33" s="124">
        <v>4</v>
      </c>
      <c r="V33" s="47"/>
      <c r="X33" s="136"/>
      <c r="Y33" s="136"/>
      <c r="Z33" s="47"/>
      <c r="AA33" s="47"/>
    </row>
    <row r="34" spans="1:27" s="49" customFormat="1" ht="14.1" customHeight="1" x14ac:dyDescent="0.25">
      <c r="A34" s="59"/>
      <c r="B34" s="47"/>
      <c r="C34" s="47"/>
      <c r="D34" s="47"/>
      <c r="E34" s="47"/>
      <c r="F34" s="47"/>
      <c r="G34" s="47"/>
      <c r="H34" s="47"/>
      <c r="I34" s="47"/>
      <c r="J34" s="47"/>
      <c r="K34" s="47"/>
      <c r="L34" s="47"/>
      <c r="M34" s="47"/>
      <c r="N34" s="145" t="s">
        <v>203</v>
      </c>
      <c r="O34" s="119"/>
      <c r="P34" s="119"/>
      <c r="Q34" s="119"/>
      <c r="R34" s="119"/>
      <c r="S34" s="119"/>
      <c r="T34" s="119"/>
      <c r="U34" s="124">
        <v>5</v>
      </c>
      <c r="V34" s="47"/>
      <c r="X34" s="136"/>
      <c r="Y34" s="136"/>
      <c r="Z34" s="47"/>
      <c r="AA34" s="47"/>
    </row>
    <row r="35" spans="1:27" s="49" customFormat="1" ht="14.1" customHeight="1" x14ac:dyDescent="0.25">
      <c r="A35" s="59" t="s">
        <v>675</v>
      </c>
      <c r="B35" s="47"/>
      <c r="C35" s="1730" t="s">
        <v>638</v>
      </c>
      <c r="D35" s="1731"/>
      <c r="E35" s="1730" t="s">
        <v>639</v>
      </c>
      <c r="F35" s="1731"/>
      <c r="G35" s="1730" t="s">
        <v>586</v>
      </c>
      <c r="H35" s="1732"/>
      <c r="I35" s="1732"/>
      <c r="J35" s="1731"/>
      <c r="K35" s="47"/>
      <c r="L35" s="55"/>
      <c r="M35" s="47"/>
      <c r="N35" s="145" t="s">
        <v>205</v>
      </c>
      <c r="O35" s="119"/>
      <c r="P35" s="119"/>
      <c r="Q35" s="119"/>
      <c r="R35" s="119"/>
      <c r="S35" s="119"/>
      <c r="T35" s="119"/>
      <c r="U35" s="124">
        <v>6</v>
      </c>
      <c r="V35" s="47"/>
      <c r="X35" s="136"/>
      <c r="Y35" s="136"/>
      <c r="Z35" s="47"/>
      <c r="AA35" s="47"/>
    </row>
    <row r="36" spans="1:27" s="49" customFormat="1" ht="18" customHeight="1" x14ac:dyDescent="0.25">
      <c r="A36" s="46"/>
      <c r="B36" s="47"/>
      <c r="C36" s="60"/>
      <c r="D36" s="60"/>
      <c r="E36" s="60"/>
      <c r="F36" s="60"/>
      <c r="G36" s="60"/>
      <c r="H36" s="60"/>
      <c r="I36" s="60"/>
      <c r="J36" s="60"/>
      <c r="K36" s="47"/>
      <c r="L36" s="58"/>
      <c r="M36" s="47"/>
      <c r="N36" s="63" t="s">
        <v>677</v>
      </c>
      <c r="O36" s="63"/>
      <c r="P36" s="63"/>
      <c r="Q36" s="63"/>
      <c r="R36" s="63"/>
      <c r="S36" s="63"/>
      <c r="T36" s="63"/>
      <c r="U36" s="125">
        <v>96</v>
      </c>
      <c r="V36" s="47"/>
      <c r="X36" s="136"/>
      <c r="Y36" s="136"/>
      <c r="Z36" s="47"/>
      <c r="AA36" s="47"/>
    </row>
    <row r="37" spans="1:27" s="49" customFormat="1" ht="3" customHeight="1" thickBot="1" x14ac:dyDescent="0.3">
      <c r="A37" s="88"/>
      <c r="B37" s="52"/>
      <c r="C37" s="52"/>
      <c r="D37" s="52"/>
      <c r="E37" s="52"/>
      <c r="F37" s="52"/>
      <c r="G37" s="52"/>
      <c r="H37" s="52"/>
      <c r="I37" s="52"/>
      <c r="J37" s="52"/>
      <c r="K37" s="52"/>
      <c r="L37" s="52"/>
      <c r="M37" s="52"/>
      <c r="N37" s="52"/>
      <c r="O37" s="52"/>
      <c r="P37" s="52"/>
      <c r="Q37" s="52"/>
      <c r="R37" s="52"/>
      <c r="S37" s="52"/>
      <c r="T37" s="52"/>
      <c r="U37" s="89"/>
      <c r="V37" s="47"/>
      <c r="X37" s="136"/>
      <c r="Y37" s="136"/>
      <c r="Z37" s="47"/>
      <c r="AA37" s="47"/>
    </row>
    <row r="38" spans="1:27" s="49" customFormat="1" ht="14.1" customHeight="1" x14ac:dyDescent="0.25">
      <c r="A38" s="1740" t="s">
        <v>685</v>
      </c>
      <c r="B38" s="1741"/>
      <c r="C38" s="1741"/>
      <c r="D38" s="1741"/>
      <c r="E38" s="1741"/>
      <c r="F38" s="1741"/>
      <c r="G38" s="1741"/>
      <c r="H38" s="1741"/>
      <c r="I38" s="1741"/>
      <c r="J38" s="1741"/>
      <c r="K38" s="1741"/>
      <c r="L38" s="1741"/>
      <c r="M38" s="1741"/>
      <c r="N38" s="1741"/>
      <c r="O38" s="1741"/>
      <c r="P38" s="1741"/>
      <c r="Q38" s="1741"/>
      <c r="R38" s="1741"/>
      <c r="S38" s="1741"/>
      <c r="T38" s="1741"/>
      <c r="U38" s="1742"/>
      <c r="V38" s="47"/>
      <c r="X38" s="136"/>
      <c r="Y38" s="136"/>
      <c r="Z38" s="47"/>
      <c r="AA38" s="47"/>
    </row>
    <row r="39" spans="1:27" s="49" customFormat="1" ht="3" customHeight="1" x14ac:dyDescent="0.25">
      <c r="A39" s="85"/>
      <c r="B39" s="376"/>
      <c r="C39" s="376"/>
      <c r="D39" s="376"/>
      <c r="E39" s="376"/>
      <c r="F39" s="376"/>
      <c r="G39" s="376"/>
      <c r="H39" s="376"/>
      <c r="I39" s="376"/>
      <c r="J39" s="376"/>
      <c r="K39" s="376"/>
      <c r="L39" s="376"/>
      <c r="M39" s="376"/>
      <c r="N39" s="376"/>
      <c r="O39" s="376"/>
      <c r="P39" s="376"/>
      <c r="Q39" s="376"/>
      <c r="R39" s="376"/>
      <c r="S39" s="376"/>
      <c r="T39" s="376"/>
      <c r="U39" s="377"/>
      <c r="V39" s="47"/>
      <c r="X39" s="136"/>
      <c r="Y39" s="136"/>
      <c r="Z39" s="47"/>
      <c r="AA39" s="47"/>
    </row>
    <row r="40" spans="1:27" s="49" customFormat="1" ht="12.75" customHeight="1" x14ac:dyDescent="0.25">
      <c r="A40" s="1743" t="s">
        <v>670</v>
      </c>
      <c r="B40" s="1744"/>
      <c r="C40" s="1744"/>
      <c r="D40" s="1751"/>
      <c r="E40" s="1752"/>
      <c r="N40" s="47" t="s">
        <v>678</v>
      </c>
      <c r="O40" s="47"/>
      <c r="P40" s="47"/>
      <c r="Q40" s="47"/>
      <c r="R40" s="47"/>
      <c r="S40" s="47"/>
      <c r="T40" s="55"/>
      <c r="U40" s="48"/>
      <c r="V40" s="47"/>
      <c r="X40" s="136"/>
      <c r="Y40" s="136"/>
      <c r="Z40" s="47"/>
      <c r="AA40" s="47"/>
    </row>
    <row r="41" spans="1:27" s="49" customFormat="1" ht="12.75" customHeight="1" x14ac:dyDescent="0.25">
      <c r="A41" s="1743"/>
      <c r="B41" s="1744"/>
      <c r="C41" s="1744"/>
      <c r="D41" s="1753"/>
      <c r="E41" s="1754"/>
      <c r="G41" s="1229"/>
      <c r="H41" s="1229"/>
      <c r="I41" s="47"/>
      <c r="J41" s="47"/>
      <c r="K41" s="47"/>
      <c r="L41" s="1230"/>
      <c r="M41" s="47"/>
      <c r="N41" s="47"/>
      <c r="O41" s="47"/>
      <c r="P41" s="47"/>
      <c r="Q41" s="47"/>
      <c r="R41" s="47"/>
      <c r="S41" s="47"/>
      <c r="T41" s="58"/>
      <c r="U41" s="48"/>
      <c r="V41" s="47"/>
      <c r="X41" s="136"/>
      <c r="Y41" s="136"/>
      <c r="Z41" s="47"/>
      <c r="AA41" s="47"/>
    </row>
    <row r="42" spans="1:27" s="49" customFormat="1" ht="12.75" customHeight="1" x14ac:dyDescent="0.25">
      <c r="A42" s="46"/>
      <c r="B42" s="47"/>
      <c r="C42" s="47"/>
      <c r="D42" s="47"/>
      <c r="E42" s="47"/>
      <c r="F42" s="47"/>
      <c r="G42" s="1227"/>
      <c r="H42" s="1227"/>
      <c r="I42" s="63"/>
      <c r="J42" s="63"/>
      <c r="K42" s="63"/>
      <c r="L42" s="1228"/>
      <c r="M42" s="47"/>
      <c r="N42" s="65" t="s">
        <v>566</v>
      </c>
      <c r="O42" s="65"/>
      <c r="P42" s="65"/>
      <c r="Q42" s="65"/>
      <c r="R42" s="65">
        <v>1</v>
      </c>
      <c r="S42" s="47"/>
      <c r="T42" s="47"/>
      <c r="U42" s="48"/>
      <c r="V42" s="47"/>
      <c r="X42" s="136"/>
      <c r="Y42" s="136"/>
      <c r="Z42" s="47"/>
      <c r="AA42" s="47"/>
    </row>
    <row r="43" spans="1:27" s="49" customFormat="1" ht="12.75" customHeight="1" x14ac:dyDescent="0.25">
      <c r="A43" s="1744" t="s">
        <v>671</v>
      </c>
      <c r="B43" s="1744"/>
      <c r="C43" s="1744"/>
      <c r="D43" s="1755"/>
      <c r="E43" s="1756"/>
      <c r="G43" s="896" t="s">
        <v>987</v>
      </c>
      <c r="H43" s="896"/>
      <c r="I43" s="62"/>
      <c r="J43" s="62"/>
      <c r="K43" s="62"/>
      <c r="L43" s="64">
        <v>1</v>
      </c>
      <c r="M43" s="47"/>
      <c r="N43" s="65" t="s">
        <v>567</v>
      </c>
      <c r="O43" s="65"/>
      <c r="P43" s="65"/>
      <c r="Q43" s="65"/>
      <c r="R43" s="65">
        <v>2</v>
      </c>
      <c r="S43" s="47"/>
      <c r="T43" s="47"/>
      <c r="U43" s="48"/>
      <c r="V43" s="47"/>
      <c r="X43" s="136"/>
      <c r="Y43" s="136"/>
      <c r="Z43" s="47"/>
      <c r="AA43" s="47"/>
    </row>
    <row r="44" spans="1:27" s="49" customFormat="1" ht="12.75" customHeight="1" x14ac:dyDescent="0.25">
      <c r="A44" s="1744"/>
      <c r="B44" s="1744"/>
      <c r="C44" s="1744"/>
      <c r="D44" s="1757"/>
      <c r="E44" s="1758"/>
      <c r="G44" s="62" t="s">
        <v>676</v>
      </c>
      <c r="H44" s="62"/>
      <c r="I44" s="62"/>
      <c r="J44" s="62"/>
      <c r="K44" s="62"/>
      <c r="L44" s="64">
        <v>96</v>
      </c>
      <c r="M44" s="47"/>
      <c r="N44" s="65" t="s">
        <v>568</v>
      </c>
      <c r="O44" s="65"/>
      <c r="P44" s="65"/>
      <c r="Q44" s="65"/>
      <c r="R44" s="65">
        <v>3</v>
      </c>
      <c r="S44" s="47"/>
      <c r="T44" s="47"/>
      <c r="U44" s="48"/>
      <c r="V44" s="47"/>
      <c r="X44" s="136"/>
      <c r="Y44" s="136"/>
      <c r="Z44" s="47"/>
      <c r="AA44" s="47"/>
    </row>
    <row r="45" spans="1:27" s="49" customFormat="1" ht="3" customHeight="1" thickBot="1" x14ac:dyDescent="0.3">
      <c r="A45" s="88"/>
      <c r="B45" s="52"/>
      <c r="C45" s="52"/>
      <c r="D45" s="52"/>
      <c r="E45" s="52"/>
      <c r="F45" s="52"/>
      <c r="G45" s="52"/>
      <c r="H45" s="52"/>
      <c r="I45" s="52"/>
      <c r="J45" s="52"/>
      <c r="K45" s="52"/>
      <c r="L45" s="52"/>
      <c r="M45" s="52"/>
      <c r="N45" s="52"/>
      <c r="O45" s="52"/>
      <c r="P45" s="52"/>
      <c r="Q45" s="52"/>
      <c r="R45" s="52"/>
      <c r="S45" s="52"/>
      <c r="T45" s="52"/>
      <c r="U45" s="89"/>
      <c r="V45" s="47"/>
      <c r="X45" s="136"/>
      <c r="Y45" s="136"/>
      <c r="Z45" s="47"/>
      <c r="AA45" s="47"/>
    </row>
    <row r="46" spans="1:27" s="147" customFormat="1" ht="14.1" customHeight="1" x14ac:dyDescent="0.25">
      <c r="A46" s="1745" t="s">
        <v>153</v>
      </c>
      <c r="B46" s="1746"/>
      <c r="C46" s="1746"/>
      <c r="D46" s="1746"/>
      <c r="E46" s="1746"/>
      <c r="F46" s="1746"/>
      <c r="G46" s="1746"/>
      <c r="H46" s="1746"/>
      <c r="I46" s="1746"/>
      <c r="J46" s="1746"/>
      <c r="K46" s="1746"/>
      <c r="L46" s="1746"/>
      <c r="M46" s="1746"/>
      <c r="N46" s="1746"/>
      <c r="O46" s="1746"/>
      <c r="P46" s="1746"/>
      <c r="Q46" s="1746"/>
      <c r="R46" s="1746"/>
      <c r="S46" s="1746"/>
      <c r="T46" s="1746"/>
      <c r="U46" s="1747"/>
      <c r="V46" s="146"/>
    </row>
    <row r="47" spans="1:27" s="149" customFormat="1" ht="14.1" customHeight="1" x14ac:dyDescent="0.2">
      <c r="A47" s="1748" t="s">
        <v>986</v>
      </c>
      <c r="B47" s="1749"/>
      <c r="C47" s="1749"/>
      <c r="D47" s="1749"/>
      <c r="E47" s="1749"/>
      <c r="F47" s="1749"/>
      <c r="G47" s="1749"/>
      <c r="H47" s="1749"/>
      <c r="I47" s="1749"/>
      <c r="J47" s="1749"/>
      <c r="K47" s="1749"/>
      <c r="L47" s="1749"/>
      <c r="M47" s="1749"/>
      <c r="N47" s="1749"/>
      <c r="O47" s="1749"/>
      <c r="P47" s="1749"/>
      <c r="Q47" s="1749"/>
      <c r="R47" s="1749"/>
      <c r="S47" s="1749"/>
      <c r="T47" s="1749"/>
      <c r="U47" s="1750"/>
      <c r="V47" s="148"/>
    </row>
    <row r="48" spans="1:27" s="149" customFormat="1" ht="14.1" customHeight="1" x14ac:dyDescent="0.2">
      <c r="A48" s="1748"/>
      <c r="B48" s="1749"/>
      <c r="C48" s="1749"/>
      <c r="D48" s="1749"/>
      <c r="E48" s="1749"/>
      <c r="F48" s="1749"/>
      <c r="G48" s="1749"/>
      <c r="H48" s="1749"/>
      <c r="I48" s="1749"/>
      <c r="J48" s="1749"/>
      <c r="K48" s="1749"/>
      <c r="L48" s="1749"/>
      <c r="M48" s="1749"/>
      <c r="N48" s="1749"/>
      <c r="O48" s="1749"/>
      <c r="P48" s="1749"/>
      <c r="Q48" s="1749"/>
      <c r="R48" s="1749"/>
      <c r="S48" s="1749"/>
      <c r="T48" s="1749"/>
      <c r="U48" s="1750"/>
    </row>
    <row r="49" spans="1:27" s="149" customFormat="1" ht="14.1" customHeight="1" x14ac:dyDescent="0.2">
      <c r="A49" s="1748"/>
      <c r="B49" s="1749"/>
      <c r="C49" s="1749"/>
      <c r="D49" s="1749"/>
      <c r="E49" s="1749"/>
      <c r="F49" s="1749"/>
      <c r="G49" s="1749"/>
      <c r="H49" s="1749"/>
      <c r="I49" s="1749"/>
      <c r="J49" s="1749"/>
      <c r="K49" s="1749"/>
      <c r="L49" s="1749"/>
      <c r="M49" s="1749"/>
      <c r="N49" s="1749"/>
      <c r="O49" s="1749"/>
      <c r="P49" s="1749"/>
      <c r="Q49" s="1749"/>
      <c r="R49" s="1749"/>
      <c r="S49" s="1749"/>
      <c r="T49" s="1749"/>
      <c r="U49" s="1750"/>
    </row>
    <row r="50" spans="1:27" s="149" customFormat="1" ht="14.1" customHeight="1" x14ac:dyDescent="0.2">
      <c r="A50" s="1748"/>
      <c r="B50" s="1749"/>
      <c r="C50" s="1749"/>
      <c r="D50" s="1749"/>
      <c r="E50" s="1749"/>
      <c r="F50" s="1749"/>
      <c r="G50" s="1749"/>
      <c r="H50" s="1749"/>
      <c r="I50" s="1749"/>
      <c r="J50" s="1749"/>
      <c r="K50" s="1749"/>
      <c r="L50" s="1749"/>
      <c r="M50" s="1749"/>
      <c r="N50" s="1749"/>
      <c r="O50" s="1749"/>
      <c r="P50" s="1749"/>
      <c r="Q50" s="1749"/>
      <c r="R50" s="1749"/>
      <c r="S50" s="1749"/>
      <c r="T50" s="1749"/>
      <c r="U50" s="1750"/>
    </row>
    <row r="51" spans="1:27" s="149" customFormat="1" ht="14.1" customHeight="1" x14ac:dyDescent="0.2">
      <c r="A51" s="1748"/>
      <c r="B51" s="1749"/>
      <c r="C51" s="1749"/>
      <c r="D51" s="1749"/>
      <c r="E51" s="1749"/>
      <c r="F51" s="1749"/>
      <c r="G51" s="1749"/>
      <c r="H51" s="1749"/>
      <c r="I51" s="1749"/>
      <c r="J51" s="1749"/>
      <c r="K51" s="1749"/>
      <c r="L51" s="1749"/>
      <c r="M51" s="1749"/>
      <c r="N51" s="1749"/>
      <c r="O51" s="1749"/>
      <c r="P51" s="1749"/>
      <c r="Q51" s="1749"/>
      <c r="R51" s="1749"/>
      <c r="S51" s="1749"/>
      <c r="T51" s="1749"/>
      <c r="U51" s="1750"/>
      <c r="AA51" s="150"/>
    </row>
    <row r="52" spans="1:27" s="149" customFormat="1" ht="3" customHeight="1" x14ac:dyDescent="0.2">
      <c r="A52" s="1748"/>
      <c r="B52" s="1749"/>
      <c r="C52" s="1749"/>
      <c r="D52" s="1749"/>
      <c r="E52" s="1749"/>
      <c r="F52" s="1749"/>
      <c r="G52" s="1749"/>
      <c r="H52" s="1749"/>
      <c r="I52" s="1749"/>
      <c r="J52" s="1749"/>
      <c r="K52" s="1749"/>
      <c r="L52" s="1749"/>
      <c r="M52" s="1749"/>
      <c r="N52" s="1749"/>
      <c r="O52" s="1749"/>
      <c r="P52" s="1749"/>
      <c r="Q52" s="1749"/>
      <c r="R52" s="1749"/>
      <c r="S52" s="1749"/>
      <c r="T52" s="1749"/>
      <c r="U52" s="1750"/>
    </row>
    <row r="53" spans="1:27" s="149" customFormat="1" ht="9.75" customHeight="1" x14ac:dyDescent="0.2">
      <c r="A53" s="185"/>
      <c r="B53" s="186"/>
      <c r="C53" s="186"/>
      <c r="D53" s="186"/>
      <c r="E53" s="186"/>
      <c r="F53" s="186" t="s">
        <v>557</v>
      </c>
      <c r="G53" s="186"/>
      <c r="H53" s="186">
        <v>1</v>
      </c>
      <c r="I53" s="186"/>
      <c r="J53" s="186"/>
      <c r="K53" s="187"/>
      <c r="L53" s="188"/>
      <c r="M53" s="186"/>
      <c r="N53" s="186"/>
      <c r="O53" s="186"/>
      <c r="P53" s="186"/>
      <c r="Q53" s="186"/>
      <c r="R53" s="186"/>
      <c r="S53" s="186"/>
      <c r="T53" s="186"/>
      <c r="U53" s="189"/>
    </row>
    <row r="54" spans="1:27" s="149" customFormat="1" ht="11.25" customHeight="1" x14ac:dyDescent="0.2">
      <c r="A54" s="185"/>
      <c r="B54" s="186"/>
      <c r="C54" s="186"/>
      <c r="D54" s="186"/>
      <c r="E54" s="186"/>
      <c r="F54" s="186" t="s">
        <v>558</v>
      </c>
      <c r="G54" s="186"/>
      <c r="H54" s="186">
        <v>2</v>
      </c>
      <c r="I54" s="186"/>
      <c r="J54" s="186"/>
      <c r="K54" s="190"/>
      <c r="L54" s="191"/>
      <c r="M54" s="186"/>
      <c r="N54" s="186"/>
      <c r="O54" s="186"/>
      <c r="P54" s="186"/>
      <c r="Q54" s="186"/>
      <c r="R54" s="186"/>
      <c r="S54" s="186"/>
      <c r="T54" s="186"/>
      <c r="U54" s="189"/>
    </row>
    <row r="55" spans="1:27" s="149" customFormat="1" ht="3" customHeight="1" thickBot="1" x14ac:dyDescent="0.25">
      <c r="A55" s="192"/>
      <c r="B55" s="193"/>
      <c r="C55" s="193"/>
      <c r="D55" s="193"/>
      <c r="E55" s="193"/>
      <c r="F55" s="193"/>
      <c r="G55" s="193"/>
      <c r="H55" s="193"/>
      <c r="I55" s="193"/>
      <c r="J55" s="193"/>
      <c r="K55" s="193"/>
      <c r="L55" s="193"/>
      <c r="M55" s="193"/>
      <c r="N55" s="193"/>
      <c r="O55" s="193"/>
      <c r="P55" s="193"/>
      <c r="Q55" s="193"/>
      <c r="R55" s="193"/>
      <c r="S55" s="193"/>
      <c r="T55" s="193"/>
      <c r="U55" s="194"/>
    </row>
    <row r="56" spans="1:27" s="49" customFormat="1" ht="14.1" customHeight="1" x14ac:dyDescent="0.25">
      <c r="A56" s="1725" t="s">
        <v>209</v>
      </c>
      <c r="B56" s="1726"/>
      <c r="C56" s="1726"/>
      <c r="D56" s="1726"/>
      <c r="E56" s="1726"/>
      <c r="F56" s="1726"/>
      <c r="G56" s="1726"/>
      <c r="H56" s="1726"/>
      <c r="I56" s="1726"/>
      <c r="J56" s="1726"/>
      <c r="K56" s="1726"/>
      <c r="L56" s="1726"/>
      <c r="M56" s="1726"/>
      <c r="N56" s="1726"/>
      <c r="O56" s="1726"/>
      <c r="P56" s="1726"/>
      <c r="Q56" s="1726"/>
      <c r="R56" s="1726"/>
      <c r="S56" s="1726"/>
      <c r="T56" s="1726"/>
      <c r="U56" s="1727"/>
      <c r="V56" s="47"/>
      <c r="X56" s="136"/>
      <c r="Y56" s="136"/>
      <c r="Z56" s="47"/>
      <c r="AA56" s="47"/>
    </row>
    <row r="57" spans="1:27" s="49" customFormat="1" ht="3" customHeight="1" x14ac:dyDescent="0.25">
      <c r="A57" s="85"/>
      <c r="B57" s="70"/>
      <c r="C57" s="70"/>
      <c r="D57" s="70"/>
      <c r="E57" s="70"/>
      <c r="F57" s="70"/>
      <c r="G57" s="70"/>
      <c r="H57" s="70"/>
      <c r="I57" s="70"/>
      <c r="J57" s="70"/>
      <c r="K57" s="70"/>
      <c r="L57" s="70"/>
      <c r="M57" s="70"/>
      <c r="N57" s="70"/>
      <c r="O57" s="70"/>
      <c r="P57" s="70"/>
      <c r="Q57" s="70"/>
      <c r="R57" s="70"/>
      <c r="S57" s="70"/>
      <c r="T57" s="70"/>
      <c r="U57" s="71"/>
      <c r="V57" s="47"/>
      <c r="X57" s="136"/>
      <c r="Y57" s="136"/>
      <c r="Z57" s="47"/>
      <c r="AA57" s="47"/>
    </row>
    <row r="58" spans="1:27" s="49" customFormat="1" ht="14.1" customHeight="1" x14ac:dyDescent="0.25">
      <c r="A58" s="66"/>
      <c r="B58" s="67"/>
      <c r="C58" s="47"/>
      <c r="D58" s="47"/>
      <c r="E58" s="47"/>
      <c r="F58" s="47"/>
      <c r="G58" s="47"/>
      <c r="H58" s="51"/>
      <c r="I58" s="51"/>
      <c r="J58" s="47"/>
      <c r="K58" s="1730" t="s">
        <v>638</v>
      </c>
      <c r="L58" s="1731"/>
      <c r="M58" s="1730" t="s">
        <v>639</v>
      </c>
      <c r="N58" s="1731"/>
      <c r="O58" s="1730" t="s">
        <v>586</v>
      </c>
      <c r="P58" s="1732"/>
      <c r="Q58" s="1732"/>
      <c r="R58" s="1731"/>
      <c r="S58" s="47"/>
      <c r="T58" s="47"/>
      <c r="U58" s="48"/>
      <c r="V58" s="47"/>
      <c r="X58" s="136"/>
      <c r="Y58" s="136"/>
      <c r="Z58" s="47"/>
      <c r="AA58" s="47"/>
    </row>
    <row r="59" spans="1:27" s="49" customFormat="1" ht="20.100000000000001" customHeight="1" x14ac:dyDescent="0.25">
      <c r="A59" s="66" t="s">
        <v>668</v>
      </c>
      <c r="B59" s="67"/>
      <c r="C59" s="51"/>
      <c r="D59" s="51"/>
      <c r="E59" s="51"/>
      <c r="F59" s="51"/>
      <c r="G59" s="47" t="s">
        <v>669</v>
      </c>
      <c r="H59" s="60"/>
      <c r="I59" s="60"/>
      <c r="J59" s="47"/>
      <c r="K59" s="60"/>
      <c r="L59" s="60"/>
      <c r="M59" s="60"/>
      <c r="N59" s="60"/>
      <c r="O59" s="60"/>
      <c r="P59" s="60"/>
      <c r="Q59" s="60"/>
      <c r="R59" s="60"/>
      <c r="S59" s="47"/>
      <c r="T59" s="47"/>
      <c r="U59" s="48"/>
      <c r="V59" s="47"/>
      <c r="X59" s="47"/>
      <c r="Y59" s="47"/>
      <c r="Z59" s="47"/>
      <c r="AA59" s="47"/>
    </row>
    <row r="60" spans="1:27" s="49" customFormat="1" ht="3" customHeight="1" thickBot="1" x14ac:dyDescent="0.3">
      <c r="A60" s="88"/>
      <c r="B60" s="52"/>
      <c r="C60" s="52"/>
      <c r="D60" s="52"/>
      <c r="E60" s="52"/>
      <c r="F60" s="52"/>
      <c r="G60" s="52"/>
      <c r="H60" s="52"/>
      <c r="I60" s="52"/>
      <c r="J60" s="52"/>
      <c r="K60" s="52"/>
      <c r="L60" s="52"/>
      <c r="M60" s="52"/>
      <c r="N60" s="52"/>
      <c r="O60" s="52"/>
      <c r="P60" s="52"/>
      <c r="Q60" s="52"/>
      <c r="R60" s="52"/>
      <c r="S60" s="52"/>
      <c r="T60" s="1733"/>
      <c r="U60" s="1734"/>
      <c r="V60" s="70"/>
      <c r="X60" s="47"/>
      <c r="Y60" s="47"/>
      <c r="Z60" s="47"/>
      <c r="AA60" s="47"/>
    </row>
    <row r="61" spans="1:27" s="49" customFormat="1" ht="14.1" customHeight="1" x14ac:dyDescent="0.25">
      <c r="A61" s="1725" t="s">
        <v>569</v>
      </c>
      <c r="B61" s="1726"/>
      <c r="C61" s="1726"/>
      <c r="D61" s="1726"/>
      <c r="E61" s="1726"/>
      <c r="F61" s="1726"/>
      <c r="G61" s="1726"/>
      <c r="H61" s="1726"/>
      <c r="I61" s="1726"/>
      <c r="J61" s="1726"/>
      <c r="K61" s="1726"/>
      <c r="L61" s="1726"/>
      <c r="M61" s="1726"/>
      <c r="N61" s="1726"/>
      <c r="O61" s="1726"/>
      <c r="P61" s="1726"/>
      <c r="Q61" s="1726"/>
      <c r="R61" s="1726"/>
      <c r="S61" s="1726"/>
      <c r="T61" s="1726"/>
      <c r="U61" s="1727"/>
      <c r="V61" s="47"/>
    </row>
    <row r="62" spans="1:27" s="49" customFormat="1" ht="3" customHeight="1" x14ac:dyDescent="0.25">
      <c r="A62" s="85"/>
      <c r="B62" s="70"/>
      <c r="C62" s="70"/>
      <c r="D62" s="70"/>
      <c r="E62" s="70"/>
      <c r="F62" s="70"/>
      <c r="G62" s="70"/>
      <c r="H62" s="70"/>
      <c r="I62" s="70"/>
      <c r="J62" s="70"/>
      <c r="K62" s="70"/>
      <c r="L62" s="70"/>
      <c r="M62" s="70"/>
      <c r="N62" s="70"/>
      <c r="O62" s="70"/>
      <c r="P62" s="70"/>
      <c r="Q62" s="70"/>
      <c r="R62" s="70"/>
      <c r="S62" s="70"/>
      <c r="T62" s="70"/>
      <c r="U62" s="71"/>
      <c r="V62" s="47"/>
      <c r="X62" s="136"/>
      <c r="Y62" s="136"/>
      <c r="Z62" s="47"/>
      <c r="AA62" s="47"/>
    </row>
    <row r="63" spans="1:27" s="49" customFormat="1" ht="14.1" customHeight="1" x14ac:dyDescent="0.25">
      <c r="A63" s="66"/>
      <c r="B63" s="67"/>
      <c r="C63" s="47"/>
      <c r="D63" s="47"/>
      <c r="E63" s="47"/>
      <c r="F63" s="47"/>
      <c r="G63" s="47"/>
      <c r="H63" s="51"/>
      <c r="I63" s="51"/>
      <c r="J63" s="47"/>
      <c r="K63" s="1730" t="s">
        <v>638</v>
      </c>
      <c r="L63" s="1731"/>
      <c r="M63" s="1730" t="s">
        <v>639</v>
      </c>
      <c r="N63" s="1731"/>
      <c r="O63" s="1730" t="s">
        <v>586</v>
      </c>
      <c r="P63" s="1732"/>
      <c r="Q63" s="1732"/>
      <c r="R63" s="1731"/>
      <c r="S63" s="47"/>
      <c r="T63" s="47"/>
      <c r="U63" s="1735"/>
      <c r="V63" s="47"/>
    </row>
    <row r="64" spans="1:27" ht="20.100000000000001" customHeight="1" x14ac:dyDescent="0.25">
      <c r="A64" s="66" t="s">
        <v>668</v>
      </c>
      <c r="B64" s="67"/>
      <c r="C64" s="51"/>
      <c r="D64" s="51"/>
      <c r="E64" s="51"/>
      <c r="F64" s="51"/>
      <c r="G64" s="47" t="s">
        <v>669</v>
      </c>
      <c r="H64" s="60"/>
      <c r="I64" s="60"/>
      <c r="J64" s="47"/>
      <c r="K64" s="60"/>
      <c r="L64" s="60"/>
      <c r="M64" s="60"/>
      <c r="N64" s="60"/>
      <c r="O64" s="60"/>
      <c r="P64" s="60"/>
      <c r="Q64" s="60"/>
      <c r="R64" s="60"/>
      <c r="S64" s="47"/>
      <c r="T64" s="47"/>
      <c r="U64" s="1735"/>
      <c r="V64" s="44"/>
    </row>
    <row r="65" spans="1:22" ht="3" customHeight="1" thickBot="1" x14ac:dyDescent="0.3">
      <c r="A65" s="88"/>
      <c r="B65" s="52"/>
      <c r="C65" s="52"/>
      <c r="D65" s="52"/>
      <c r="E65" s="52"/>
      <c r="F65" s="52"/>
      <c r="G65" s="52"/>
      <c r="H65" s="52"/>
      <c r="I65" s="52"/>
      <c r="J65" s="52"/>
      <c r="K65" s="52"/>
      <c r="L65" s="52"/>
      <c r="M65" s="52"/>
      <c r="N65" s="52"/>
      <c r="O65" s="52"/>
      <c r="P65" s="52"/>
      <c r="Q65" s="52"/>
      <c r="R65" s="52"/>
      <c r="S65" s="52"/>
      <c r="T65" s="52"/>
      <c r="U65" s="89"/>
      <c r="V65" s="44"/>
    </row>
    <row r="66" spans="1:22" ht="14.1" customHeight="1" x14ac:dyDescent="0.2">
      <c r="A66" s="1728" t="s">
        <v>679</v>
      </c>
      <c r="B66" s="1728"/>
      <c r="C66" s="1728"/>
      <c r="D66" s="1728"/>
      <c r="E66" s="1728"/>
      <c r="F66" s="1728"/>
      <c r="G66" s="1728"/>
      <c r="H66" s="1728"/>
      <c r="I66" s="1728"/>
      <c r="J66" s="1728"/>
      <c r="K66" s="1728"/>
      <c r="L66" s="1728"/>
      <c r="M66" s="1728"/>
      <c r="N66" s="1728"/>
      <c r="O66" s="1728"/>
      <c r="P66" s="1728"/>
      <c r="Q66" s="1728"/>
      <c r="R66" s="1728"/>
      <c r="S66" s="1728"/>
      <c r="T66" s="1728"/>
      <c r="U66" s="1728"/>
      <c r="V66" s="44"/>
    </row>
    <row r="67" spans="1:22" ht="14.1" customHeight="1" x14ac:dyDescent="0.2">
      <c r="A67" s="1729"/>
      <c r="B67" s="1729"/>
      <c r="C67" s="1729"/>
      <c r="D67" s="1729"/>
      <c r="E67" s="1729"/>
      <c r="F67" s="1729"/>
      <c r="G67" s="1729"/>
      <c r="H67" s="1729"/>
      <c r="I67" s="1729"/>
      <c r="J67" s="1729"/>
      <c r="K67" s="1729"/>
      <c r="L67" s="1729"/>
      <c r="M67" s="1729"/>
      <c r="N67" s="1729"/>
      <c r="O67" s="1729"/>
      <c r="P67" s="1729"/>
      <c r="Q67" s="1729"/>
      <c r="R67" s="1729"/>
      <c r="S67" s="1729"/>
      <c r="T67" s="1729"/>
      <c r="U67" s="1729"/>
    </row>
    <row r="68" spans="1:22" ht="14.1" customHeight="1" x14ac:dyDescent="0.2">
      <c r="A68" s="1729"/>
      <c r="B68" s="1729"/>
      <c r="C68" s="1729"/>
      <c r="D68" s="1729"/>
      <c r="E68" s="1729"/>
      <c r="F68" s="1729"/>
      <c r="G68" s="1729"/>
      <c r="H68" s="1729"/>
      <c r="I68" s="1729"/>
      <c r="J68" s="1729"/>
      <c r="K68" s="1729"/>
      <c r="L68" s="1729"/>
      <c r="M68" s="1729"/>
      <c r="N68" s="1729"/>
      <c r="O68" s="1729"/>
      <c r="P68" s="1729"/>
      <c r="Q68" s="1729"/>
      <c r="R68" s="1729"/>
      <c r="S68" s="1729"/>
      <c r="T68" s="1729"/>
      <c r="U68" s="1729"/>
    </row>
    <row r="69" spans="1:22" ht="14.1" customHeight="1" x14ac:dyDescent="0.2">
      <c r="A69" s="1729"/>
      <c r="B69" s="1729"/>
      <c r="C69" s="1729"/>
      <c r="D69" s="1729"/>
      <c r="E69" s="1729"/>
      <c r="F69" s="1729"/>
      <c r="G69" s="1729"/>
      <c r="H69" s="1729"/>
      <c r="I69" s="1729"/>
      <c r="J69" s="1729"/>
      <c r="K69" s="1729"/>
      <c r="L69" s="1729"/>
      <c r="M69" s="1729"/>
      <c r="N69" s="1729"/>
      <c r="O69" s="1729"/>
      <c r="P69" s="1729"/>
      <c r="Q69" s="1729"/>
      <c r="R69" s="1729"/>
      <c r="S69" s="1729"/>
      <c r="T69" s="1729"/>
      <c r="U69" s="1729"/>
    </row>
    <row r="70" spans="1:22" ht="14.1" customHeight="1" x14ac:dyDescent="0.2">
      <c r="A70" s="1729"/>
      <c r="B70" s="1729"/>
      <c r="C70" s="1729"/>
      <c r="D70" s="1729"/>
      <c r="E70" s="1729"/>
      <c r="F70" s="1729"/>
      <c r="G70" s="1729"/>
      <c r="H70" s="1729"/>
      <c r="I70" s="1729"/>
      <c r="J70" s="1729"/>
      <c r="K70" s="1729"/>
      <c r="L70" s="1729"/>
      <c r="M70" s="1729"/>
      <c r="N70" s="1729"/>
      <c r="O70" s="1729"/>
      <c r="P70" s="1729"/>
      <c r="Q70" s="1729"/>
      <c r="R70" s="1729"/>
      <c r="S70" s="1729"/>
      <c r="T70" s="1729"/>
      <c r="U70" s="1729"/>
    </row>
    <row r="71" spans="1:22" ht="14.1" customHeight="1" x14ac:dyDescent="0.2">
      <c r="A71" s="1729"/>
      <c r="B71" s="1729"/>
      <c r="C71" s="1729"/>
      <c r="D71" s="1729"/>
      <c r="E71" s="1729"/>
      <c r="F71" s="1729"/>
      <c r="G71" s="1729"/>
      <c r="H71" s="1729"/>
      <c r="I71" s="1729"/>
      <c r="J71" s="1729"/>
      <c r="K71" s="1729"/>
      <c r="L71" s="1729"/>
      <c r="M71" s="1729"/>
      <c r="N71" s="1729"/>
      <c r="O71" s="1729"/>
      <c r="P71" s="1729"/>
      <c r="Q71" s="1729"/>
      <c r="R71" s="1729"/>
      <c r="S71" s="1729"/>
      <c r="T71" s="1729"/>
      <c r="U71" s="1729"/>
    </row>
    <row r="72" spans="1:22" ht="14.1" customHeight="1" x14ac:dyDescent="0.2">
      <c r="A72" s="1729"/>
      <c r="B72" s="1729"/>
      <c r="C72" s="1729"/>
      <c r="D72" s="1729"/>
      <c r="E72" s="1729"/>
      <c r="F72" s="1729"/>
      <c r="G72" s="1729"/>
      <c r="H72" s="1729"/>
      <c r="I72" s="1729"/>
      <c r="J72" s="1729"/>
      <c r="K72" s="1729"/>
      <c r="L72" s="1729"/>
      <c r="M72" s="1729"/>
      <c r="N72" s="1729"/>
      <c r="O72" s="1729"/>
      <c r="P72" s="1729"/>
      <c r="Q72" s="1729"/>
      <c r="R72" s="1729"/>
      <c r="S72" s="1729"/>
      <c r="T72" s="1729"/>
      <c r="U72" s="1729"/>
    </row>
    <row r="73" spans="1:22" ht="14.1" customHeight="1" x14ac:dyDescent="0.2">
      <c r="A73" s="1729"/>
      <c r="B73" s="1729"/>
      <c r="C73" s="1729"/>
      <c r="D73" s="1729"/>
      <c r="E73" s="1729"/>
      <c r="F73" s="1729"/>
      <c r="G73" s="1729"/>
      <c r="H73" s="1729"/>
      <c r="I73" s="1729"/>
      <c r="J73" s="1729"/>
      <c r="K73" s="1729"/>
      <c r="L73" s="1729"/>
      <c r="M73" s="1729"/>
      <c r="N73" s="1729"/>
      <c r="O73" s="1729"/>
      <c r="P73" s="1729"/>
      <c r="Q73" s="1729"/>
      <c r="R73" s="1729"/>
      <c r="S73" s="1729"/>
      <c r="T73" s="1729"/>
      <c r="U73" s="1729"/>
    </row>
    <row r="74" spans="1:22" ht="14.1" customHeight="1" x14ac:dyDescent="0.2">
      <c r="A74" s="1729"/>
      <c r="B74" s="1729"/>
      <c r="C74" s="1729"/>
      <c r="D74" s="1729"/>
      <c r="E74" s="1729"/>
      <c r="F74" s="1729"/>
      <c r="G74" s="1729"/>
      <c r="H74" s="1729"/>
      <c r="I74" s="1729"/>
      <c r="J74" s="1729"/>
      <c r="K74" s="1729"/>
      <c r="L74" s="1729"/>
      <c r="M74" s="1729"/>
      <c r="N74" s="1729"/>
      <c r="O74" s="1729"/>
      <c r="P74" s="1729"/>
      <c r="Q74" s="1729"/>
      <c r="R74" s="1729"/>
      <c r="S74" s="1729"/>
      <c r="T74" s="1729"/>
      <c r="U74" s="1729"/>
    </row>
    <row r="75" spans="1:22" ht="14.1" customHeight="1" x14ac:dyDescent="0.2">
      <c r="A75" s="1729"/>
      <c r="B75" s="1729"/>
      <c r="C75" s="1729"/>
      <c r="D75" s="1729"/>
      <c r="E75" s="1729"/>
      <c r="F75" s="1729"/>
      <c r="G75" s="1729"/>
      <c r="H75" s="1729"/>
      <c r="I75" s="1729"/>
      <c r="J75" s="1729"/>
      <c r="K75" s="1729"/>
      <c r="L75" s="1729"/>
      <c r="M75" s="1729"/>
      <c r="N75" s="1729"/>
      <c r="O75" s="1729"/>
      <c r="P75" s="1729"/>
      <c r="Q75" s="1729"/>
      <c r="R75" s="1729"/>
      <c r="S75" s="1729"/>
      <c r="T75" s="1729"/>
      <c r="U75" s="1729"/>
    </row>
    <row r="76" spans="1:22" ht="14.1" customHeight="1" x14ac:dyDescent="0.2">
      <c r="A76" s="1729"/>
      <c r="B76" s="1729"/>
      <c r="C76" s="1729"/>
      <c r="D76" s="1729"/>
      <c r="E76" s="1729"/>
      <c r="F76" s="1729"/>
      <c r="G76" s="1729"/>
      <c r="H76" s="1729"/>
      <c r="I76" s="1729"/>
      <c r="J76" s="1729"/>
      <c r="K76" s="1729"/>
      <c r="L76" s="1729"/>
      <c r="M76" s="1729"/>
      <c r="N76" s="1729"/>
      <c r="O76" s="1729"/>
      <c r="P76" s="1729"/>
      <c r="Q76" s="1729"/>
      <c r="R76" s="1729"/>
      <c r="S76" s="1729"/>
      <c r="T76" s="1729"/>
      <c r="U76" s="1729"/>
    </row>
    <row r="77" spans="1:22" ht="14.1" customHeight="1" x14ac:dyDescent="0.2">
      <c r="A77" s="1729"/>
      <c r="B77" s="1729"/>
      <c r="C77" s="1729"/>
      <c r="D77" s="1729"/>
      <c r="E77" s="1729"/>
      <c r="F77" s="1729"/>
      <c r="G77" s="1729"/>
      <c r="H77" s="1729"/>
      <c r="I77" s="1729"/>
      <c r="J77" s="1729"/>
      <c r="K77" s="1729"/>
      <c r="L77" s="1729"/>
      <c r="M77" s="1729"/>
      <c r="N77" s="1729"/>
      <c r="O77" s="1729"/>
      <c r="P77" s="1729"/>
      <c r="Q77" s="1729"/>
      <c r="R77" s="1729"/>
      <c r="S77" s="1729"/>
      <c r="T77" s="1729"/>
      <c r="U77" s="1729"/>
    </row>
    <row r="78" spans="1:22" ht="14.1" customHeight="1" x14ac:dyDescent="0.2">
      <c r="A78" s="1729"/>
      <c r="B78" s="1729"/>
      <c r="C78" s="1729"/>
      <c r="D78" s="1729"/>
      <c r="E78" s="1729"/>
      <c r="F78" s="1729"/>
      <c r="G78" s="1729"/>
      <c r="H78" s="1729"/>
      <c r="I78" s="1729"/>
      <c r="J78" s="1729"/>
      <c r="K78" s="1729"/>
      <c r="L78" s="1729"/>
      <c r="M78" s="1729"/>
      <c r="N78" s="1729"/>
      <c r="O78" s="1729"/>
      <c r="P78" s="1729"/>
      <c r="Q78" s="1729"/>
      <c r="R78" s="1729"/>
      <c r="S78" s="1729"/>
      <c r="T78" s="1729"/>
      <c r="U78" s="1729"/>
    </row>
    <row r="79" spans="1:22" ht="14.1" customHeight="1" x14ac:dyDescent="0.2">
      <c r="A79" s="1729"/>
      <c r="B79" s="1729"/>
      <c r="C79" s="1729"/>
      <c r="D79" s="1729"/>
      <c r="E79" s="1729"/>
      <c r="F79" s="1729"/>
      <c r="G79" s="1729"/>
      <c r="H79" s="1729"/>
      <c r="I79" s="1729"/>
      <c r="J79" s="1729"/>
      <c r="K79" s="1729"/>
      <c r="L79" s="1729"/>
      <c r="M79" s="1729"/>
      <c r="N79" s="1729"/>
      <c r="O79" s="1729"/>
      <c r="P79" s="1729"/>
      <c r="Q79" s="1729"/>
      <c r="R79" s="1729"/>
      <c r="S79" s="1729"/>
      <c r="T79" s="1729"/>
      <c r="U79" s="1729"/>
    </row>
    <row r="80" spans="1:22" ht="14.1" customHeight="1" x14ac:dyDescent="0.2">
      <c r="A80" s="1729"/>
      <c r="B80" s="1729"/>
      <c r="C80" s="1729"/>
      <c r="D80" s="1729"/>
      <c r="E80" s="1729"/>
      <c r="F80" s="1729"/>
      <c r="G80" s="1729"/>
      <c r="H80" s="1729"/>
      <c r="I80" s="1729"/>
      <c r="J80" s="1729"/>
      <c r="K80" s="1729"/>
      <c r="L80" s="1729"/>
      <c r="M80" s="1729"/>
      <c r="N80" s="1729"/>
      <c r="O80" s="1729"/>
      <c r="P80" s="1729"/>
      <c r="Q80" s="1729"/>
      <c r="R80" s="1729"/>
      <c r="S80" s="1729"/>
      <c r="T80" s="1729"/>
      <c r="U80" s="1729"/>
    </row>
    <row r="81" spans="1:21" ht="14.1" customHeight="1" x14ac:dyDescent="0.2">
      <c r="A81" s="1729"/>
      <c r="B81" s="1729"/>
      <c r="C81" s="1729"/>
      <c r="D81" s="1729"/>
      <c r="E81" s="1729"/>
      <c r="F81" s="1729"/>
      <c r="G81" s="1729"/>
      <c r="H81" s="1729"/>
      <c r="I81" s="1729"/>
      <c r="J81" s="1729"/>
      <c r="K81" s="1729"/>
      <c r="L81" s="1729"/>
      <c r="M81" s="1729"/>
      <c r="N81" s="1729"/>
      <c r="O81" s="1729"/>
      <c r="P81" s="1729"/>
      <c r="Q81" s="1729"/>
      <c r="R81" s="1729"/>
      <c r="S81" s="1729"/>
      <c r="T81" s="1729"/>
      <c r="U81" s="1729"/>
    </row>
    <row r="82" spans="1:21" ht="14.1" customHeight="1" x14ac:dyDescent="0.2">
      <c r="A82" s="1729"/>
      <c r="B82" s="1729"/>
      <c r="C82" s="1729"/>
      <c r="D82" s="1729"/>
      <c r="E82" s="1729"/>
      <c r="F82" s="1729"/>
      <c r="G82" s="1729"/>
      <c r="H82" s="1729"/>
      <c r="I82" s="1729"/>
      <c r="J82" s="1729"/>
      <c r="K82" s="1729"/>
      <c r="L82" s="1729"/>
      <c r="M82" s="1729"/>
      <c r="N82" s="1729"/>
      <c r="O82" s="1729"/>
      <c r="P82" s="1729"/>
      <c r="Q82" s="1729"/>
      <c r="R82" s="1729"/>
      <c r="S82" s="1729"/>
      <c r="T82" s="1729"/>
      <c r="U82" s="1729"/>
    </row>
    <row r="83" spans="1:21" ht="14.1" customHeight="1" x14ac:dyDescent="0.2">
      <c r="A83" s="1729"/>
      <c r="B83" s="1729"/>
      <c r="C83" s="1729"/>
      <c r="D83" s="1729"/>
      <c r="E83" s="1729"/>
      <c r="F83" s="1729"/>
      <c r="G83" s="1729"/>
      <c r="H83" s="1729"/>
      <c r="I83" s="1729"/>
      <c r="J83" s="1729"/>
      <c r="K83" s="1729"/>
      <c r="L83" s="1729"/>
      <c r="M83" s="1729"/>
      <c r="N83" s="1729"/>
      <c r="O83" s="1729"/>
      <c r="P83" s="1729"/>
      <c r="Q83" s="1729"/>
      <c r="R83" s="1729"/>
      <c r="S83" s="1729"/>
      <c r="T83" s="1729"/>
      <c r="U83" s="1729"/>
    </row>
    <row r="84" spans="1:21" ht="14.1" customHeight="1" x14ac:dyDescent="0.2">
      <c r="A84" s="1729"/>
      <c r="B84" s="1729"/>
      <c r="C84" s="1729"/>
      <c r="D84" s="1729"/>
      <c r="E84" s="1729"/>
      <c r="F84" s="1729"/>
      <c r="G84" s="1729"/>
      <c r="H84" s="1729"/>
      <c r="I84" s="1729"/>
      <c r="J84" s="1729"/>
      <c r="K84" s="1729"/>
      <c r="L84" s="1729"/>
      <c r="M84" s="1729"/>
      <c r="N84" s="1729"/>
      <c r="O84" s="1729"/>
      <c r="P84" s="1729"/>
      <c r="Q84" s="1729"/>
      <c r="R84" s="1729"/>
      <c r="S84" s="1729"/>
      <c r="T84" s="1729"/>
      <c r="U84" s="1729"/>
    </row>
    <row r="85" spans="1:21" ht="14.1" customHeight="1" x14ac:dyDescent="0.2">
      <c r="A85" s="1729"/>
      <c r="B85" s="1729"/>
      <c r="C85" s="1729"/>
      <c r="D85" s="1729"/>
      <c r="E85" s="1729"/>
      <c r="F85" s="1729"/>
      <c r="G85" s="1729"/>
      <c r="H85" s="1729"/>
      <c r="I85" s="1729"/>
      <c r="J85" s="1729"/>
      <c r="K85" s="1729"/>
      <c r="L85" s="1729"/>
      <c r="M85" s="1729"/>
      <c r="N85" s="1729"/>
      <c r="O85" s="1729"/>
      <c r="P85" s="1729"/>
      <c r="Q85" s="1729"/>
      <c r="R85" s="1729"/>
      <c r="S85" s="1729"/>
      <c r="T85" s="1729"/>
      <c r="U85" s="1729"/>
    </row>
    <row r="86" spans="1:21" ht="14.1" customHeight="1" x14ac:dyDescent="0.2">
      <c r="A86" s="1729"/>
      <c r="B86" s="1729"/>
      <c r="C86" s="1729"/>
      <c r="D86" s="1729"/>
      <c r="E86" s="1729"/>
      <c r="F86" s="1729"/>
      <c r="G86" s="1729"/>
      <c r="H86" s="1729"/>
      <c r="I86" s="1729"/>
      <c r="J86" s="1729"/>
      <c r="K86" s="1729"/>
      <c r="L86" s="1729"/>
      <c r="M86" s="1729"/>
      <c r="N86" s="1729"/>
      <c r="O86" s="1729"/>
      <c r="P86" s="1729"/>
      <c r="Q86" s="1729"/>
      <c r="R86" s="1729"/>
      <c r="S86" s="1729"/>
      <c r="T86" s="1729"/>
      <c r="U86" s="1729"/>
    </row>
    <row r="87" spans="1:21" ht="14.1" customHeight="1" x14ac:dyDescent="0.2">
      <c r="A87" s="1729"/>
      <c r="B87" s="1729"/>
      <c r="C87" s="1729"/>
      <c r="D87" s="1729"/>
      <c r="E87" s="1729"/>
      <c r="F87" s="1729"/>
      <c r="G87" s="1729"/>
      <c r="H87" s="1729"/>
      <c r="I87" s="1729"/>
      <c r="J87" s="1729"/>
      <c r="K87" s="1729"/>
      <c r="L87" s="1729"/>
      <c r="M87" s="1729"/>
      <c r="N87" s="1729"/>
      <c r="O87" s="1729"/>
      <c r="P87" s="1729"/>
      <c r="Q87" s="1729"/>
      <c r="R87" s="1729"/>
      <c r="S87" s="1729"/>
      <c r="T87" s="1729"/>
      <c r="U87" s="1729"/>
    </row>
    <row r="88" spans="1:21" ht="14.1" customHeight="1" x14ac:dyDescent="0.2">
      <c r="A88" s="1729"/>
      <c r="B88" s="1729"/>
      <c r="C88" s="1729"/>
      <c r="D88" s="1729"/>
      <c r="E88" s="1729"/>
      <c r="F88" s="1729"/>
      <c r="G88" s="1729"/>
      <c r="H88" s="1729"/>
      <c r="I88" s="1729"/>
      <c r="J88" s="1729"/>
      <c r="K88" s="1729"/>
      <c r="L88" s="1729"/>
      <c r="M88" s="1729"/>
      <c r="N88" s="1729"/>
      <c r="O88" s="1729"/>
      <c r="P88" s="1729"/>
      <c r="Q88" s="1729"/>
      <c r="R88" s="1729"/>
      <c r="S88" s="1729"/>
      <c r="T88" s="1729"/>
      <c r="U88" s="1729"/>
    </row>
    <row r="89" spans="1:21" ht="14.1" customHeight="1" x14ac:dyDescent="0.2">
      <c r="A89" s="1729"/>
      <c r="B89" s="1729"/>
      <c r="C89" s="1729"/>
      <c r="D89" s="1729"/>
      <c r="E89" s="1729"/>
      <c r="F89" s="1729"/>
      <c r="G89" s="1729"/>
      <c r="H89" s="1729"/>
      <c r="I89" s="1729"/>
      <c r="J89" s="1729"/>
      <c r="K89" s="1729"/>
      <c r="L89" s="1729"/>
      <c r="M89" s="1729"/>
      <c r="N89" s="1729"/>
      <c r="O89" s="1729"/>
      <c r="P89" s="1729"/>
      <c r="Q89" s="1729"/>
      <c r="R89" s="1729"/>
      <c r="S89" s="1729"/>
      <c r="T89" s="1729"/>
      <c r="U89" s="1729"/>
    </row>
    <row r="90" spans="1:21" ht="14.1" customHeight="1" x14ac:dyDescent="0.2">
      <c r="A90" s="1729"/>
      <c r="B90" s="1729"/>
      <c r="C90" s="1729"/>
      <c r="D90" s="1729"/>
      <c r="E90" s="1729"/>
      <c r="F90" s="1729"/>
      <c r="G90" s="1729"/>
      <c r="H90" s="1729"/>
      <c r="I90" s="1729"/>
      <c r="J90" s="1729"/>
      <c r="K90" s="1729"/>
      <c r="L90" s="1729"/>
      <c r="M90" s="1729"/>
      <c r="N90" s="1729"/>
      <c r="O90" s="1729"/>
      <c r="P90" s="1729"/>
      <c r="Q90" s="1729"/>
      <c r="R90" s="1729"/>
      <c r="S90" s="1729"/>
      <c r="T90" s="1729"/>
      <c r="U90" s="1729"/>
    </row>
    <row r="91" spans="1:21" ht="14.1" customHeight="1" x14ac:dyDescent="0.2">
      <c r="A91" s="1729"/>
      <c r="B91" s="1729"/>
      <c r="C91" s="1729"/>
      <c r="D91" s="1729"/>
      <c r="E91" s="1729"/>
      <c r="F91" s="1729"/>
      <c r="G91" s="1729"/>
      <c r="H91" s="1729"/>
      <c r="I91" s="1729"/>
      <c r="J91" s="1729"/>
      <c r="K91" s="1729"/>
      <c r="L91" s="1729"/>
      <c r="M91" s="1729"/>
      <c r="N91" s="1729"/>
      <c r="O91" s="1729"/>
      <c r="P91" s="1729"/>
      <c r="Q91" s="1729"/>
      <c r="R91" s="1729"/>
      <c r="S91" s="1729"/>
      <c r="T91" s="1729"/>
      <c r="U91" s="1729"/>
    </row>
    <row r="92" spans="1:21" ht="14.1" customHeight="1" x14ac:dyDescent="0.2">
      <c r="A92" s="1729"/>
      <c r="B92" s="1729"/>
      <c r="C92" s="1729"/>
      <c r="D92" s="1729"/>
      <c r="E92" s="1729"/>
      <c r="F92" s="1729"/>
      <c r="G92" s="1729"/>
      <c r="H92" s="1729"/>
      <c r="I92" s="1729"/>
      <c r="J92" s="1729"/>
      <c r="K92" s="1729"/>
      <c r="L92" s="1729"/>
      <c r="M92" s="1729"/>
      <c r="N92" s="1729"/>
      <c r="O92" s="1729"/>
      <c r="P92" s="1729"/>
      <c r="Q92" s="1729"/>
      <c r="R92" s="1729"/>
      <c r="S92" s="1729"/>
      <c r="T92" s="1729"/>
      <c r="U92" s="1729"/>
    </row>
    <row r="93" spans="1:21" ht="14.1" customHeight="1" x14ac:dyDescent="0.2">
      <c r="A93" s="1729"/>
      <c r="B93" s="1729"/>
      <c r="C93" s="1729"/>
      <c r="D93" s="1729"/>
      <c r="E93" s="1729"/>
      <c r="F93" s="1729"/>
      <c r="G93" s="1729"/>
      <c r="H93" s="1729"/>
      <c r="I93" s="1729"/>
      <c r="J93" s="1729"/>
      <c r="K93" s="1729"/>
      <c r="L93" s="1729"/>
      <c r="M93" s="1729"/>
      <c r="N93" s="1729"/>
      <c r="O93" s="1729"/>
      <c r="P93" s="1729"/>
      <c r="Q93" s="1729"/>
      <c r="R93" s="1729"/>
      <c r="S93" s="1729"/>
      <c r="T93" s="1729"/>
      <c r="U93" s="1729"/>
    </row>
    <row r="94" spans="1:21" ht="14.1" customHeight="1" x14ac:dyDescent="0.2">
      <c r="A94" s="1729"/>
      <c r="B94" s="1729"/>
      <c r="C94" s="1729"/>
      <c r="D94" s="1729"/>
      <c r="E94" s="1729"/>
      <c r="F94" s="1729"/>
      <c r="G94" s="1729"/>
      <c r="H94" s="1729"/>
      <c r="I94" s="1729"/>
      <c r="J94" s="1729"/>
      <c r="K94" s="1729"/>
      <c r="L94" s="1729"/>
      <c r="M94" s="1729"/>
      <c r="N94" s="1729"/>
      <c r="O94" s="1729"/>
      <c r="P94" s="1729"/>
      <c r="Q94" s="1729"/>
      <c r="R94" s="1729"/>
      <c r="S94" s="1729"/>
      <c r="T94" s="1729"/>
      <c r="U94" s="1729"/>
    </row>
    <row r="95" spans="1:21" ht="14.1" customHeight="1" x14ac:dyDescent="0.2">
      <c r="A95" s="1729"/>
      <c r="B95" s="1729"/>
      <c r="C95" s="1729"/>
      <c r="D95" s="1729"/>
      <c r="E95" s="1729"/>
      <c r="F95" s="1729"/>
      <c r="G95" s="1729"/>
      <c r="H95" s="1729"/>
      <c r="I95" s="1729"/>
      <c r="J95" s="1729"/>
      <c r="K95" s="1729"/>
      <c r="L95" s="1729"/>
      <c r="M95" s="1729"/>
      <c r="N95" s="1729"/>
      <c r="O95" s="1729"/>
      <c r="P95" s="1729"/>
      <c r="Q95" s="1729"/>
      <c r="R95" s="1729"/>
      <c r="S95" s="1729"/>
      <c r="T95" s="1729"/>
      <c r="U95" s="1729"/>
    </row>
    <row r="96" spans="1:21" ht="14.1" customHeight="1" x14ac:dyDescent="0.2">
      <c r="A96" s="1729"/>
      <c r="B96" s="1729"/>
      <c r="C96" s="1729"/>
      <c r="D96" s="1729"/>
      <c r="E96" s="1729"/>
      <c r="F96" s="1729"/>
      <c r="G96" s="1729"/>
      <c r="H96" s="1729"/>
      <c r="I96" s="1729"/>
      <c r="J96" s="1729"/>
      <c r="K96" s="1729"/>
      <c r="L96" s="1729"/>
      <c r="M96" s="1729"/>
      <c r="N96" s="1729"/>
      <c r="O96" s="1729"/>
      <c r="P96" s="1729"/>
      <c r="Q96" s="1729"/>
      <c r="R96" s="1729"/>
      <c r="S96" s="1729"/>
      <c r="T96" s="1729"/>
      <c r="U96" s="1729"/>
    </row>
    <row r="97" spans="1:21" ht="14.1" customHeight="1" x14ac:dyDescent="0.2">
      <c r="A97" s="1729"/>
      <c r="B97" s="1729"/>
      <c r="C97" s="1729"/>
      <c r="D97" s="1729"/>
      <c r="E97" s="1729"/>
      <c r="F97" s="1729"/>
      <c r="G97" s="1729"/>
      <c r="H97" s="1729"/>
      <c r="I97" s="1729"/>
      <c r="J97" s="1729"/>
      <c r="K97" s="1729"/>
      <c r="L97" s="1729"/>
      <c r="M97" s="1729"/>
      <c r="N97" s="1729"/>
      <c r="O97" s="1729"/>
      <c r="P97" s="1729"/>
      <c r="Q97" s="1729"/>
      <c r="R97" s="1729"/>
      <c r="S97" s="1729"/>
      <c r="T97" s="1729"/>
      <c r="U97" s="1729"/>
    </row>
    <row r="98" spans="1:21" ht="14.1" customHeight="1" x14ac:dyDescent="0.2">
      <c r="A98" s="1729"/>
      <c r="B98" s="1729"/>
      <c r="C98" s="1729"/>
      <c r="D98" s="1729"/>
      <c r="E98" s="1729"/>
      <c r="F98" s="1729"/>
      <c r="G98" s="1729"/>
      <c r="H98" s="1729"/>
      <c r="I98" s="1729"/>
      <c r="J98" s="1729"/>
      <c r="K98" s="1729"/>
      <c r="L98" s="1729"/>
      <c r="M98" s="1729"/>
      <c r="N98" s="1729"/>
      <c r="O98" s="1729"/>
      <c r="P98" s="1729"/>
      <c r="Q98" s="1729"/>
      <c r="R98" s="1729"/>
      <c r="S98" s="1729"/>
      <c r="T98" s="1729"/>
      <c r="U98" s="1729"/>
    </row>
    <row r="99" spans="1:21" ht="14.1" customHeight="1" x14ac:dyDescent="0.2">
      <c r="A99" s="1729"/>
      <c r="B99" s="1729"/>
      <c r="C99" s="1729"/>
      <c r="D99" s="1729"/>
      <c r="E99" s="1729"/>
      <c r="F99" s="1729"/>
      <c r="G99" s="1729"/>
      <c r="H99" s="1729"/>
      <c r="I99" s="1729"/>
      <c r="J99" s="1729"/>
      <c r="K99" s="1729"/>
      <c r="L99" s="1729"/>
      <c r="M99" s="1729"/>
      <c r="N99" s="1729"/>
      <c r="O99" s="1729"/>
      <c r="P99" s="1729"/>
      <c r="Q99" s="1729"/>
      <c r="R99" s="1729"/>
      <c r="S99" s="1729"/>
      <c r="T99" s="1729"/>
      <c r="U99" s="1729"/>
    </row>
    <row r="100" spans="1:21" ht="14.1" customHeight="1" x14ac:dyDescent="0.2">
      <c r="A100" s="1729"/>
      <c r="B100" s="1729"/>
      <c r="C100" s="1729"/>
      <c r="D100" s="1729"/>
      <c r="E100" s="1729"/>
      <c r="F100" s="1729"/>
      <c r="G100" s="1729"/>
      <c r="H100" s="1729"/>
      <c r="I100" s="1729"/>
      <c r="J100" s="1729"/>
      <c r="K100" s="1729"/>
      <c r="L100" s="1729"/>
      <c r="M100" s="1729"/>
      <c r="N100" s="1729"/>
      <c r="O100" s="1729"/>
      <c r="P100" s="1729"/>
      <c r="Q100" s="1729"/>
      <c r="R100" s="1729"/>
      <c r="S100" s="1729"/>
      <c r="T100" s="1729"/>
      <c r="U100" s="1729"/>
    </row>
    <row r="101" spans="1:21" ht="14.1" customHeight="1" x14ac:dyDescent="0.2">
      <c r="A101" s="1729"/>
      <c r="B101" s="1729"/>
      <c r="C101" s="1729"/>
      <c r="D101" s="1729"/>
      <c r="E101" s="1729"/>
      <c r="F101" s="1729"/>
      <c r="G101" s="1729"/>
      <c r="H101" s="1729"/>
      <c r="I101" s="1729"/>
      <c r="J101" s="1729"/>
      <c r="K101" s="1729"/>
      <c r="L101" s="1729"/>
      <c r="M101" s="1729"/>
      <c r="N101" s="1729"/>
      <c r="O101" s="1729"/>
      <c r="P101" s="1729"/>
      <c r="Q101" s="1729"/>
      <c r="R101" s="1729"/>
      <c r="S101" s="1729"/>
      <c r="T101" s="1729"/>
      <c r="U101" s="1729"/>
    </row>
    <row r="102" spans="1:21" ht="14.1" customHeight="1" x14ac:dyDescent="0.2">
      <c r="A102" s="1729"/>
      <c r="B102" s="1729"/>
      <c r="C102" s="1729"/>
      <c r="D102" s="1729"/>
      <c r="E102" s="1729"/>
      <c r="F102" s="1729"/>
      <c r="G102" s="1729"/>
      <c r="H102" s="1729"/>
      <c r="I102" s="1729"/>
      <c r="J102" s="1729"/>
      <c r="K102" s="1729"/>
      <c r="L102" s="1729"/>
      <c r="M102" s="1729"/>
      <c r="N102" s="1729"/>
      <c r="O102" s="1729"/>
      <c r="P102" s="1729"/>
      <c r="Q102" s="1729"/>
      <c r="R102" s="1729"/>
      <c r="S102" s="1729"/>
      <c r="T102" s="1729"/>
      <c r="U102" s="1729"/>
    </row>
    <row r="103" spans="1:21" ht="14.1" customHeight="1" x14ac:dyDescent="0.2">
      <c r="A103" s="1729"/>
      <c r="B103" s="1729"/>
      <c r="C103" s="1729"/>
      <c r="D103" s="1729"/>
      <c r="E103" s="1729"/>
      <c r="F103" s="1729"/>
      <c r="G103" s="1729"/>
      <c r="H103" s="1729"/>
      <c r="I103" s="1729"/>
      <c r="J103" s="1729"/>
      <c r="K103" s="1729"/>
      <c r="L103" s="1729"/>
      <c r="M103" s="1729"/>
      <c r="N103" s="1729"/>
      <c r="O103" s="1729"/>
      <c r="P103" s="1729"/>
      <c r="Q103" s="1729"/>
      <c r="R103" s="1729"/>
      <c r="S103" s="1729"/>
      <c r="T103" s="1729"/>
      <c r="U103" s="1729"/>
    </row>
    <row r="104" spans="1:21" ht="14.1" customHeight="1" x14ac:dyDescent="0.2">
      <c r="A104" s="1729"/>
      <c r="B104" s="1729"/>
      <c r="C104" s="1729"/>
      <c r="D104" s="1729"/>
      <c r="E104" s="1729"/>
      <c r="F104" s="1729"/>
      <c r="G104" s="1729"/>
      <c r="H104" s="1729"/>
      <c r="I104" s="1729"/>
      <c r="J104" s="1729"/>
      <c r="K104" s="1729"/>
      <c r="L104" s="1729"/>
      <c r="M104" s="1729"/>
      <c r="N104" s="1729"/>
      <c r="O104" s="1729"/>
      <c r="P104" s="1729"/>
      <c r="Q104" s="1729"/>
      <c r="R104" s="1729"/>
      <c r="S104" s="1729"/>
      <c r="T104" s="1729"/>
      <c r="U104" s="1729"/>
    </row>
    <row r="105" spans="1:21" ht="14.1" customHeight="1" x14ac:dyDescent="0.2">
      <c r="A105" s="1729"/>
      <c r="B105" s="1729"/>
      <c r="C105" s="1729"/>
      <c r="D105" s="1729"/>
      <c r="E105" s="1729"/>
      <c r="F105" s="1729"/>
      <c r="G105" s="1729"/>
      <c r="H105" s="1729"/>
      <c r="I105" s="1729"/>
      <c r="J105" s="1729"/>
      <c r="K105" s="1729"/>
      <c r="L105" s="1729"/>
      <c r="M105" s="1729"/>
      <c r="N105" s="1729"/>
      <c r="O105" s="1729"/>
      <c r="P105" s="1729"/>
      <c r="Q105" s="1729"/>
      <c r="R105" s="1729"/>
      <c r="S105" s="1729"/>
      <c r="T105" s="1729"/>
      <c r="U105" s="1729"/>
    </row>
    <row r="106" spans="1:21" ht="14.1" customHeight="1" x14ac:dyDescent="0.2">
      <c r="A106" s="1729"/>
      <c r="B106" s="1729"/>
      <c r="C106" s="1729"/>
      <c r="D106" s="1729"/>
      <c r="E106" s="1729"/>
      <c r="F106" s="1729"/>
      <c r="G106" s="1729"/>
      <c r="H106" s="1729"/>
      <c r="I106" s="1729"/>
      <c r="J106" s="1729"/>
      <c r="K106" s="1729"/>
      <c r="L106" s="1729"/>
      <c r="M106" s="1729"/>
      <c r="N106" s="1729"/>
      <c r="O106" s="1729"/>
      <c r="P106" s="1729"/>
      <c r="Q106" s="1729"/>
      <c r="R106" s="1729"/>
      <c r="S106" s="1729"/>
      <c r="T106" s="1729"/>
      <c r="U106" s="1729"/>
    </row>
    <row r="107" spans="1:21" ht="14.1" customHeight="1" x14ac:dyDescent="0.2">
      <c r="A107" s="1729"/>
      <c r="B107" s="1729"/>
      <c r="C107" s="1729"/>
      <c r="D107" s="1729"/>
      <c r="E107" s="1729"/>
      <c r="F107" s="1729"/>
      <c r="G107" s="1729"/>
      <c r="H107" s="1729"/>
      <c r="I107" s="1729"/>
      <c r="J107" s="1729"/>
      <c r="K107" s="1729"/>
      <c r="L107" s="1729"/>
      <c r="M107" s="1729"/>
      <c r="N107" s="1729"/>
      <c r="O107" s="1729"/>
      <c r="P107" s="1729"/>
      <c r="Q107" s="1729"/>
      <c r="R107" s="1729"/>
      <c r="S107" s="1729"/>
      <c r="T107" s="1729"/>
      <c r="U107" s="1729"/>
    </row>
    <row r="108" spans="1:21" ht="14.1" customHeight="1" x14ac:dyDescent="0.2">
      <c r="A108" s="1729"/>
      <c r="B108" s="1729"/>
      <c r="C108" s="1729"/>
      <c r="D108" s="1729"/>
      <c r="E108" s="1729"/>
      <c r="F108" s="1729"/>
      <c r="G108" s="1729"/>
      <c r="H108" s="1729"/>
      <c r="I108" s="1729"/>
      <c r="J108" s="1729"/>
      <c r="K108" s="1729"/>
      <c r="L108" s="1729"/>
      <c r="M108" s="1729"/>
      <c r="N108" s="1729"/>
      <c r="O108" s="1729"/>
      <c r="P108" s="1729"/>
      <c r="Q108" s="1729"/>
      <c r="R108" s="1729"/>
      <c r="S108" s="1729"/>
      <c r="T108" s="1729"/>
      <c r="U108" s="1729"/>
    </row>
    <row r="109" spans="1:21" ht="14.1" customHeight="1" x14ac:dyDescent="0.2">
      <c r="A109" s="1729"/>
      <c r="B109" s="1729"/>
      <c r="C109" s="1729"/>
      <c r="D109" s="1729"/>
      <c r="E109" s="1729"/>
      <c r="F109" s="1729"/>
      <c r="G109" s="1729"/>
      <c r="H109" s="1729"/>
      <c r="I109" s="1729"/>
      <c r="J109" s="1729"/>
      <c r="K109" s="1729"/>
      <c r="L109" s="1729"/>
      <c r="M109" s="1729"/>
      <c r="N109" s="1729"/>
      <c r="O109" s="1729"/>
      <c r="P109" s="1729"/>
      <c r="Q109" s="1729"/>
      <c r="R109" s="1729"/>
      <c r="S109" s="1729"/>
      <c r="T109" s="1729"/>
      <c r="U109" s="1729"/>
    </row>
    <row r="110" spans="1:21" ht="14.1" customHeight="1" x14ac:dyDescent="0.2">
      <c r="A110" s="1729"/>
      <c r="B110" s="1729"/>
      <c r="C110" s="1729"/>
      <c r="D110" s="1729"/>
      <c r="E110" s="1729"/>
      <c r="F110" s="1729"/>
      <c r="G110" s="1729"/>
      <c r="H110" s="1729"/>
      <c r="I110" s="1729"/>
      <c r="J110" s="1729"/>
      <c r="K110" s="1729"/>
      <c r="L110" s="1729"/>
      <c r="M110" s="1729"/>
      <c r="N110" s="1729"/>
      <c r="O110" s="1729"/>
      <c r="P110" s="1729"/>
      <c r="Q110" s="1729"/>
      <c r="R110" s="1729"/>
      <c r="S110" s="1729"/>
      <c r="T110" s="1729"/>
      <c r="U110" s="1729"/>
    </row>
    <row r="111" spans="1:21" ht="14.1" customHeight="1" x14ac:dyDescent="0.2">
      <c r="A111" s="1729"/>
      <c r="B111" s="1729"/>
      <c r="C111" s="1729"/>
      <c r="D111" s="1729"/>
      <c r="E111" s="1729"/>
      <c r="F111" s="1729"/>
      <c r="G111" s="1729"/>
      <c r="H111" s="1729"/>
      <c r="I111" s="1729"/>
      <c r="J111" s="1729"/>
      <c r="K111" s="1729"/>
      <c r="L111" s="1729"/>
      <c r="M111" s="1729"/>
      <c r="N111" s="1729"/>
      <c r="O111" s="1729"/>
      <c r="P111" s="1729"/>
      <c r="Q111" s="1729"/>
      <c r="R111" s="1729"/>
      <c r="S111" s="1729"/>
      <c r="T111" s="1729"/>
      <c r="U111" s="1729"/>
    </row>
    <row r="112" spans="1:21" ht="14.1" customHeight="1" x14ac:dyDescent="0.2">
      <c r="A112" s="1729"/>
      <c r="B112" s="1729"/>
      <c r="C112" s="1729"/>
      <c r="D112" s="1729"/>
      <c r="E112" s="1729"/>
      <c r="F112" s="1729"/>
      <c r="G112" s="1729"/>
      <c r="H112" s="1729"/>
      <c r="I112" s="1729"/>
      <c r="J112" s="1729"/>
      <c r="K112" s="1729"/>
      <c r="L112" s="1729"/>
      <c r="M112" s="1729"/>
      <c r="N112" s="1729"/>
      <c r="O112" s="1729"/>
      <c r="P112" s="1729"/>
      <c r="Q112" s="1729"/>
      <c r="R112" s="1729"/>
      <c r="S112" s="1729"/>
      <c r="T112" s="1729"/>
      <c r="U112" s="1729"/>
    </row>
    <row r="113" ht="14.1" customHeight="1" x14ac:dyDescent="0.2"/>
    <row r="114" ht="14.1" customHeight="1" x14ac:dyDescent="0.2"/>
    <row r="115" ht="14.1" customHeight="1" x14ac:dyDescent="0.2"/>
    <row r="116" ht="14.1" customHeight="1" x14ac:dyDescent="0.2"/>
    <row r="117" ht="14.1" customHeight="1" x14ac:dyDescent="0.2"/>
    <row r="118" ht="14.1" customHeight="1" x14ac:dyDescent="0.2"/>
    <row r="119" ht="14.1" customHeight="1" x14ac:dyDescent="0.2"/>
    <row r="120" ht="14.1" customHeight="1" x14ac:dyDescent="0.2"/>
    <row r="121" ht="14.1" customHeight="1" x14ac:dyDescent="0.2"/>
    <row r="122" ht="14.1" customHeight="1" x14ac:dyDescent="0.2"/>
  </sheetData>
  <mergeCells count="41">
    <mergeCell ref="C29:D29"/>
    <mergeCell ref="E29:F29"/>
    <mergeCell ref="G29:J29"/>
    <mergeCell ref="A1:M1"/>
    <mergeCell ref="O1:U1"/>
    <mergeCell ref="A2:M2"/>
    <mergeCell ref="O2:Q2"/>
    <mergeCell ref="R2:U2"/>
    <mergeCell ref="A3:M3"/>
    <mergeCell ref="R3:U3"/>
    <mergeCell ref="A5:U5"/>
    <mergeCell ref="A6:U6"/>
    <mergeCell ref="A8:U8"/>
    <mergeCell ref="A25:S25"/>
    <mergeCell ref="T25:U25"/>
    <mergeCell ref="B14:Q14"/>
    <mergeCell ref="A38:U38"/>
    <mergeCell ref="A40:C41"/>
    <mergeCell ref="A43:C44"/>
    <mergeCell ref="A46:U46"/>
    <mergeCell ref="A47:U52"/>
    <mergeCell ref="D40:E41"/>
    <mergeCell ref="D43:E44"/>
    <mergeCell ref="C32:D32"/>
    <mergeCell ref="E32:F32"/>
    <mergeCell ref="G32:J32"/>
    <mergeCell ref="N33:T33"/>
    <mergeCell ref="C35:D35"/>
    <mergeCell ref="E35:F35"/>
    <mergeCell ref="G35:J35"/>
    <mergeCell ref="A56:U56"/>
    <mergeCell ref="A66:U112"/>
    <mergeCell ref="K58:L58"/>
    <mergeCell ref="M58:N58"/>
    <mergeCell ref="O58:R58"/>
    <mergeCell ref="T60:U60"/>
    <mergeCell ref="A61:U61"/>
    <mergeCell ref="K63:L63"/>
    <mergeCell ref="M63:N63"/>
    <mergeCell ref="O63:R63"/>
    <mergeCell ref="U63:U64"/>
  </mergeCells>
  <phoneticPr fontId="52"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65" max="28" man="1"/>
  </rowBreaks>
  <colBreaks count="1" manualBreakCount="1">
    <brk id="21" max="46" man="1" pt="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75"/>
  <sheetViews>
    <sheetView view="pageBreakPreview" topLeftCell="A173" zoomScale="115" zoomScaleNormal="100" zoomScaleSheetLayoutView="115" workbookViewId="0">
      <selection activeCell="L180" sqref="L180"/>
    </sheetView>
  </sheetViews>
  <sheetFormatPr defaultColWidth="8.85546875" defaultRowHeight="13.5" thickBottom="1" x14ac:dyDescent="0.25"/>
  <cols>
    <col min="1" max="1" width="5.7109375" style="90" customWidth="1"/>
    <col min="2" max="2" width="37.140625" style="91" customWidth="1"/>
    <col min="3" max="3" width="3.140625" style="91" customWidth="1"/>
    <col min="4" max="4" width="24.42578125" style="91" customWidth="1"/>
    <col min="5" max="5" width="2.42578125" style="92" customWidth="1"/>
    <col min="6" max="6" width="2" style="68" customWidth="1"/>
    <col min="7" max="7" width="4.28515625" style="94" customWidth="1"/>
    <col min="8" max="8" width="6" style="68" customWidth="1"/>
    <col min="9" max="9" width="5.7109375" style="95" customWidth="1"/>
    <col min="10" max="16384" width="8.85546875" style="8"/>
  </cols>
  <sheetData>
    <row r="1" spans="1:9" s="6" customFormat="1" ht="23.25" customHeight="1" thickBot="1" x14ac:dyDescent="0.25">
      <c r="A1" s="106">
        <f>-1</f>
        <v>-1</v>
      </c>
      <c r="B1" s="1958" t="s">
        <v>637</v>
      </c>
      <c r="C1" s="1959"/>
      <c r="D1" s="1959"/>
      <c r="E1" s="1959"/>
      <c r="F1" s="1959"/>
      <c r="G1" s="1959"/>
      <c r="H1" s="1959"/>
      <c r="I1" s="1960"/>
    </row>
    <row r="2" spans="1:9" s="6" customFormat="1" ht="27" customHeight="1" thickBot="1" x14ac:dyDescent="0.25">
      <c r="A2" s="435" t="s">
        <v>391</v>
      </c>
      <c r="B2" s="436" t="s">
        <v>563</v>
      </c>
      <c r="C2" s="375"/>
      <c r="D2" s="375"/>
      <c r="E2" s="375"/>
      <c r="F2" s="375"/>
      <c r="G2" s="375"/>
      <c r="H2" s="1924" t="s">
        <v>640</v>
      </c>
      <c r="I2" s="1925"/>
    </row>
    <row r="3" spans="1:9" s="6" customFormat="1" ht="18" customHeight="1" thickBot="1" x14ac:dyDescent="0.25">
      <c r="A3" s="1929" t="s">
        <v>387</v>
      </c>
      <c r="B3" s="1930"/>
      <c r="C3" s="1930"/>
      <c r="D3" s="1930"/>
      <c r="E3" s="1930"/>
      <c r="F3" s="1930"/>
      <c r="G3" s="1930"/>
      <c r="H3" s="1930"/>
      <c r="I3" s="1931"/>
    </row>
    <row r="4" spans="1:9" s="6" customFormat="1" ht="15" customHeight="1" x14ac:dyDescent="0.2">
      <c r="A4" s="1253">
        <f>A1-0.01</f>
        <v>-1.01</v>
      </c>
      <c r="B4" s="195" t="s">
        <v>210</v>
      </c>
      <c r="C4" s="1804" t="s">
        <v>557</v>
      </c>
      <c r="D4" s="1805"/>
      <c r="E4" s="196">
        <v>1</v>
      </c>
      <c r="F4" s="1245"/>
      <c r="G4" s="197"/>
      <c r="H4" s="198"/>
      <c r="I4" s="199"/>
    </row>
    <row r="5" spans="1:9" s="6" customFormat="1" ht="15" customHeight="1" thickBot="1" x14ac:dyDescent="0.25">
      <c r="A5" s="200"/>
      <c r="B5" s="201"/>
      <c r="C5" s="1795" t="s">
        <v>558</v>
      </c>
      <c r="D5" s="1796"/>
      <c r="E5" s="202">
        <v>2</v>
      </c>
      <c r="F5" s="1244"/>
      <c r="G5" s="203"/>
      <c r="H5" s="204"/>
      <c r="I5" s="205"/>
    </row>
    <row r="6" spans="1:9" s="6" customFormat="1" ht="15" customHeight="1" x14ac:dyDescent="0.2">
      <c r="A6" s="1253">
        <f>A4-0.01</f>
        <v>-1.02</v>
      </c>
      <c r="B6" s="195" t="s">
        <v>688</v>
      </c>
      <c r="C6" s="1804" t="s">
        <v>557</v>
      </c>
      <c r="D6" s="1805"/>
      <c r="E6" s="196">
        <v>1</v>
      </c>
      <c r="F6" s="1245"/>
      <c r="G6" s="197"/>
      <c r="H6" s="198"/>
      <c r="I6" s="199"/>
    </row>
    <row r="7" spans="1:9" s="6" customFormat="1" ht="15" customHeight="1" thickBot="1" x14ac:dyDescent="0.25">
      <c r="A7" s="200"/>
      <c r="B7" s="206"/>
      <c r="C7" s="1795" t="s">
        <v>558</v>
      </c>
      <c r="D7" s="1796"/>
      <c r="E7" s="202">
        <v>2</v>
      </c>
      <c r="F7" s="1244"/>
      <c r="G7" s="203"/>
      <c r="H7" s="204"/>
      <c r="I7" s="205"/>
    </row>
    <row r="8" spans="1:9" ht="15" customHeight="1" x14ac:dyDescent="0.2">
      <c r="A8" s="1791">
        <f>A6-0.01</f>
        <v>-1.03</v>
      </c>
      <c r="B8" s="1813" t="s">
        <v>160</v>
      </c>
      <c r="C8" s="1932" t="s">
        <v>154</v>
      </c>
      <c r="D8" s="1933"/>
      <c r="E8" s="207">
        <v>1</v>
      </c>
      <c r="F8" s="1245"/>
      <c r="G8" s="197"/>
      <c r="H8" s="1787"/>
      <c r="I8" s="1788"/>
    </row>
    <row r="9" spans="1:9" ht="15" customHeight="1" x14ac:dyDescent="0.2">
      <c r="A9" s="1862"/>
      <c r="B9" s="1815"/>
      <c r="C9" s="1856" t="s">
        <v>686</v>
      </c>
      <c r="D9" s="1857"/>
      <c r="E9" s="208">
        <v>2</v>
      </c>
      <c r="F9" s="1247"/>
      <c r="G9" s="209"/>
      <c r="H9" s="1882"/>
      <c r="I9" s="1883"/>
    </row>
    <row r="10" spans="1:9" ht="15" customHeight="1" x14ac:dyDescent="0.2">
      <c r="A10" s="1862"/>
      <c r="B10" s="1815"/>
      <c r="C10" s="1807" t="s">
        <v>689</v>
      </c>
      <c r="D10" s="1808"/>
      <c r="E10" s="208">
        <v>3</v>
      </c>
      <c r="F10" s="1247"/>
      <c r="G10" s="209"/>
      <c r="H10" s="1882"/>
      <c r="I10" s="1883"/>
    </row>
    <row r="11" spans="1:9" ht="15" customHeight="1" x14ac:dyDescent="0.2">
      <c r="A11" s="1862"/>
      <c r="B11" s="1815"/>
      <c r="C11" s="1830" t="s">
        <v>962</v>
      </c>
      <c r="D11" s="1831"/>
      <c r="E11" s="208">
        <v>4</v>
      </c>
      <c r="F11" s="1247"/>
      <c r="G11" s="209"/>
      <c r="H11" s="1882"/>
      <c r="I11" s="1883"/>
    </row>
    <row r="12" spans="1:9" ht="15" customHeight="1" x14ac:dyDescent="0.2">
      <c r="A12" s="1862"/>
      <c r="B12" s="1815"/>
      <c r="C12" s="1830" t="s">
        <v>963</v>
      </c>
      <c r="D12" s="1831"/>
      <c r="E12" s="208">
        <v>5</v>
      </c>
      <c r="F12" s="1247"/>
      <c r="G12" s="209"/>
      <c r="H12" s="1882"/>
      <c r="I12" s="1883"/>
    </row>
    <row r="13" spans="1:9" ht="15" customHeight="1" x14ac:dyDescent="0.2">
      <c r="A13" s="1862"/>
      <c r="B13" s="1815"/>
      <c r="C13" s="1856" t="s">
        <v>344</v>
      </c>
      <c r="D13" s="1857"/>
      <c r="E13" s="208">
        <v>6</v>
      </c>
      <c r="F13" s="1247"/>
      <c r="G13" s="209"/>
      <c r="H13" s="1882"/>
      <c r="I13" s="1883"/>
    </row>
    <row r="14" spans="1:9" ht="15" customHeight="1" x14ac:dyDescent="0.2">
      <c r="A14" s="1862"/>
      <c r="B14" s="1815"/>
      <c r="C14" s="1856" t="s">
        <v>155</v>
      </c>
      <c r="D14" s="1857"/>
      <c r="E14" s="208">
        <v>7</v>
      </c>
      <c r="F14" s="1247"/>
      <c r="G14" s="209"/>
      <c r="H14" s="1882"/>
      <c r="I14" s="1883"/>
    </row>
    <row r="15" spans="1:9" ht="15" customHeight="1" x14ac:dyDescent="0.2">
      <c r="A15" s="1862"/>
      <c r="B15" s="1815"/>
      <c r="C15" s="1856" t="s">
        <v>156</v>
      </c>
      <c r="D15" s="1857"/>
      <c r="E15" s="208">
        <v>8</v>
      </c>
      <c r="F15" s="1247"/>
      <c r="G15" s="209"/>
      <c r="H15" s="1882"/>
      <c r="I15" s="1883"/>
    </row>
    <row r="16" spans="1:9" ht="15" customHeight="1" x14ac:dyDescent="0.2">
      <c r="A16" s="1862"/>
      <c r="B16" s="1815"/>
      <c r="C16" s="1856" t="s">
        <v>157</v>
      </c>
      <c r="D16" s="1857"/>
      <c r="E16" s="208">
        <v>9</v>
      </c>
      <c r="F16" s="1247"/>
      <c r="G16" s="209"/>
      <c r="H16" s="1882"/>
      <c r="I16" s="1883"/>
    </row>
    <row r="17" spans="1:10" ht="15" customHeight="1" x14ac:dyDescent="0.2">
      <c r="A17" s="1862"/>
      <c r="B17" s="1815"/>
      <c r="C17" s="1922" t="s">
        <v>158</v>
      </c>
      <c r="D17" s="1923"/>
      <c r="E17" s="208">
        <v>10</v>
      </c>
      <c r="F17" s="1247"/>
      <c r="G17" s="209"/>
      <c r="H17" s="1882"/>
      <c r="I17" s="1883"/>
    </row>
    <row r="18" spans="1:10" ht="15" customHeight="1" x14ac:dyDescent="0.2">
      <c r="A18" s="1862"/>
      <c r="B18" s="1815"/>
      <c r="C18" s="1856" t="s">
        <v>336</v>
      </c>
      <c r="D18" s="1857"/>
      <c r="E18" s="208">
        <v>11</v>
      </c>
      <c r="F18" s="1247"/>
      <c r="G18" s="209"/>
      <c r="H18" s="1882"/>
      <c r="I18" s="1883"/>
    </row>
    <row r="19" spans="1:10" ht="15" customHeight="1" x14ac:dyDescent="0.2">
      <c r="A19" s="1862"/>
      <c r="B19" s="1815"/>
      <c r="C19" s="1830" t="s">
        <v>159</v>
      </c>
      <c r="D19" s="1831"/>
      <c r="E19" s="208">
        <v>12</v>
      </c>
      <c r="F19" s="1247"/>
      <c r="G19" s="209"/>
      <c r="H19" s="1882"/>
      <c r="I19" s="1883"/>
    </row>
    <row r="20" spans="1:10" ht="26.1" customHeight="1" thickBot="1" x14ac:dyDescent="0.25">
      <c r="A20" s="1863"/>
      <c r="B20" s="1814"/>
      <c r="C20" s="1866" t="s">
        <v>687</v>
      </c>
      <c r="D20" s="1867"/>
      <c r="E20" s="210">
        <v>96</v>
      </c>
      <c r="F20" s="1244"/>
      <c r="G20" s="211"/>
      <c r="H20" s="1789"/>
      <c r="I20" s="1790"/>
    </row>
    <row r="21" spans="1:10" ht="15" customHeight="1" thickBot="1" x14ac:dyDescent="0.25">
      <c r="A21" s="1841">
        <f>A8-0.01</f>
        <v>-1.04</v>
      </c>
      <c r="B21" s="1813" t="s">
        <v>161</v>
      </c>
      <c r="C21" s="1804" t="s">
        <v>162</v>
      </c>
      <c r="D21" s="1805"/>
      <c r="E21" s="212">
        <v>1</v>
      </c>
      <c r="F21" s="213"/>
      <c r="G21" s="214"/>
      <c r="H21" s="1882"/>
      <c r="I21" s="1883"/>
    </row>
    <row r="22" spans="1:10" ht="15" customHeight="1" thickBot="1" x14ac:dyDescent="0.25">
      <c r="A22" s="1841"/>
      <c r="B22" s="1815"/>
      <c r="C22" s="1899" t="s">
        <v>195</v>
      </c>
      <c r="D22" s="1900"/>
      <c r="E22" s="215">
        <v>2</v>
      </c>
      <c r="F22" s="216"/>
      <c r="G22" s="217"/>
      <c r="H22" s="1882"/>
      <c r="I22" s="1883"/>
    </row>
    <row r="23" spans="1:10" ht="15" customHeight="1" thickBot="1" x14ac:dyDescent="0.25">
      <c r="A23" s="1841"/>
      <c r="B23" s="1815"/>
      <c r="C23" s="1843" t="s">
        <v>196</v>
      </c>
      <c r="D23" s="1844"/>
      <c r="E23" s="218">
        <v>3</v>
      </c>
      <c r="F23" s="219"/>
      <c r="G23" s="220"/>
      <c r="H23" s="1882"/>
      <c r="I23" s="1883"/>
    </row>
    <row r="24" spans="1:10" ht="15" customHeight="1" thickBot="1" x14ac:dyDescent="0.25">
      <c r="A24" s="1841"/>
      <c r="B24" s="1814"/>
      <c r="C24" s="1795" t="s">
        <v>197</v>
      </c>
      <c r="D24" s="1796"/>
      <c r="E24" s="221">
        <v>96</v>
      </c>
      <c r="F24" s="222"/>
      <c r="G24" s="223"/>
      <c r="H24" s="1789"/>
      <c r="I24" s="1790"/>
    </row>
    <row r="25" spans="1:10" ht="15" customHeight="1" thickBot="1" x14ac:dyDescent="0.25">
      <c r="A25" s="1841">
        <f>A21-0.01</f>
        <v>-1.05</v>
      </c>
      <c r="B25" s="1813" t="s">
        <v>163</v>
      </c>
      <c r="C25" s="1820" t="s">
        <v>643</v>
      </c>
      <c r="D25" s="1821"/>
      <c r="E25" s="212">
        <v>1</v>
      </c>
      <c r="F25" s="213"/>
      <c r="G25" s="214"/>
      <c r="H25" s="1787"/>
      <c r="I25" s="1788"/>
    </row>
    <row r="26" spans="1:10" ht="15" customHeight="1" thickBot="1" x14ac:dyDescent="0.25">
      <c r="A26" s="1841"/>
      <c r="B26" s="1815"/>
      <c r="C26" s="1927" t="s">
        <v>164</v>
      </c>
      <c r="D26" s="1928"/>
      <c r="E26" s="218">
        <v>2</v>
      </c>
      <c r="F26" s="219"/>
      <c r="G26" s="220"/>
      <c r="H26" s="1882"/>
      <c r="I26" s="1883"/>
    </row>
    <row r="27" spans="1:10" ht="15" customHeight="1" thickBot="1" x14ac:dyDescent="0.25">
      <c r="A27" s="1841"/>
      <c r="B27" s="1815"/>
      <c r="C27" s="1927" t="s">
        <v>167</v>
      </c>
      <c r="D27" s="1928"/>
      <c r="E27" s="218">
        <v>3</v>
      </c>
      <c r="F27" s="219"/>
      <c r="G27" s="220"/>
      <c r="H27" s="1882"/>
      <c r="I27" s="1883"/>
    </row>
    <row r="28" spans="1:10" ht="15" customHeight="1" thickBot="1" x14ac:dyDescent="0.25">
      <c r="A28" s="1841"/>
      <c r="B28" s="1815"/>
      <c r="C28" s="1843" t="s">
        <v>165</v>
      </c>
      <c r="D28" s="1844"/>
      <c r="E28" s="224">
        <v>4</v>
      </c>
      <c r="F28" s="225"/>
      <c r="G28" s="226"/>
      <c r="H28" s="1882"/>
      <c r="I28" s="1883"/>
    </row>
    <row r="29" spans="1:10" ht="15" customHeight="1" thickBot="1" x14ac:dyDescent="0.25">
      <c r="A29" s="1841"/>
      <c r="B29" s="1815"/>
      <c r="C29" s="1843" t="s">
        <v>166</v>
      </c>
      <c r="D29" s="1844"/>
      <c r="E29" s="224">
        <v>5</v>
      </c>
      <c r="F29" s="225"/>
      <c r="G29" s="226"/>
      <c r="H29" s="1882"/>
      <c r="I29" s="1883"/>
    </row>
    <row r="30" spans="1:10" ht="15" customHeight="1" thickBot="1" x14ac:dyDescent="0.25">
      <c r="A30" s="1841"/>
      <c r="B30" s="1814"/>
      <c r="C30" s="1866" t="s">
        <v>197</v>
      </c>
      <c r="D30" s="1867"/>
      <c r="E30" s="221">
        <v>96</v>
      </c>
      <c r="F30" s="222"/>
      <c r="G30" s="227"/>
      <c r="H30" s="1789"/>
      <c r="I30" s="1790"/>
    </row>
    <row r="31" spans="1:10" ht="40.5" customHeight="1" thickBot="1" x14ac:dyDescent="0.25">
      <c r="A31" s="1286">
        <f>A25-0.01</f>
        <v>-1.06</v>
      </c>
      <c r="B31" s="1282" t="s">
        <v>690</v>
      </c>
      <c r="C31" s="1917"/>
      <c r="D31" s="1918"/>
      <c r="E31" s="1918"/>
      <c r="F31" s="1918"/>
      <c r="G31" s="1919"/>
      <c r="H31" s="1305"/>
      <c r="I31" s="1306"/>
    </row>
    <row r="32" spans="1:10" ht="15.75" customHeight="1" thickBot="1" x14ac:dyDescent="0.25">
      <c r="A32" s="1841">
        <f>A31-0.01</f>
        <v>-1.07</v>
      </c>
      <c r="B32" s="1813" t="s">
        <v>696</v>
      </c>
      <c r="C32" s="1292" t="s">
        <v>451</v>
      </c>
      <c r="D32" s="1299" t="s">
        <v>453</v>
      </c>
      <c r="E32" s="228"/>
      <c r="F32" s="1302"/>
      <c r="G32" s="229"/>
      <c r="H32" s="1880"/>
      <c r="I32" s="1881"/>
      <c r="J32" s="126"/>
    </row>
    <row r="33" spans="1:10" ht="13.5" customHeight="1" thickBot="1" x14ac:dyDescent="0.25">
      <c r="A33" s="1841"/>
      <c r="B33" s="1815"/>
      <c r="C33" s="237" t="s">
        <v>452</v>
      </c>
      <c r="D33" s="1309" t="s">
        <v>454</v>
      </c>
      <c r="E33" s="1067"/>
      <c r="F33" s="1249"/>
      <c r="G33" s="230"/>
      <c r="H33" s="1267"/>
      <c r="I33" s="1268"/>
      <c r="J33" s="126"/>
    </row>
    <row r="34" spans="1:10" ht="40.5" customHeight="1" thickBot="1" x14ac:dyDescent="0.25">
      <c r="A34" s="1841"/>
      <c r="B34" s="1814"/>
      <c r="C34" s="8"/>
      <c r="D34" s="1796" t="s">
        <v>964</v>
      </c>
      <c r="E34" s="1796"/>
      <c r="F34" s="1796"/>
      <c r="G34" s="1822"/>
      <c r="H34" s="1789"/>
      <c r="I34" s="1790"/>
    </row>
    <row r="35" spans="1:10" ht="18" customHeight="1" x14ac:dyDescent="0.2">
      <c r="A35" s="1791">
        <f>A32-0.01</f>
        <v>-1.08</v>
      </c>
      <c r="B35" s="1800" t="s">
        <v>84</v>
      </c>
      <c r="C35" s="1804" t="s">
        <v>694</v>
      </c>
      <c r="D35" s="1805"/>
      <c r="E35" s="207">
        <v>1</v>
      </c>
      <c r="F35" s="1266" t="s">
        <v>515</v>
      </c>
      <c r="G35" s="1068">
        <f>A46</f>
        <v>-1.1100000000000001</v>
      </c>
      <c r="H35" s="1069"/>
      <c r="I35" s="1268"/>
    </row>
    <row r="36" spans="1:10" ht="18" customHeight="1" x14ac:dyDescent="0.2">
      <c r="A36" s="1862"/>
      <c r="B36" s="1823"/>
      <c r="C36" s="1843" t="s">
        <v>693</v>
      </c>
      <c r="D36" s="1844"/>
      <c r="E36" s="1067">
        <v>2</v>
      </c>
      <c r="F36" s="1249" t="s">
        <v>515</v>
      </c>
      <c r="G36" s="1070">
        <f>A46</f>
        <v>-1.1100000000000001</v>
      </c>
      <c r="H36" s="1267"/>
      <c r="I36" s="1268"/>
    </row>
    <row r="37" spans="1:10" ht="18" customHeight="1" thickBot="1" x14ac:dyDescent="0.25">
      <c r="A37" s="1863"/>
      <c r="B37" s="1801"/>
      <c r="C37" s="1795" t="s">
        <v>558</v>
      </c>
      <c r="D37" s="1796"/>
      <c r="E37" s="210">
        <v>3</v>
      </c>
      <c r="F37" s="1244"/>
      <c r="G37" s="203"/>
      <c r="H37" s="1267"/>
      <c r="I37" s="1268"/>
    </row>
    <row r="38" spans="1:10" ht="18" customHeight="1" thickBot="1" x14ac:dyDescent="0.25">
      <c r="A38" s="1841">
        <f>A35-0.01</f>
        <v>-1.0900000000000001</v>
      </c>
      <c r="B38" s="1365" t="s">
        <v>692</v>
      </c>
      <c r="C38" s="1410" t="s">
        <v>451</v>
      </c>
      <c r="D38" s="1372" t="s">
        <v>168</v>
      </c>
      <c r="E38" s="228"/>
      <c r="F38" s="1378"/>
      <c r="G38" s="229"/>
      <c r="H38" s="232"/>
      <c r="I38" s="233"/>
    </row>
    <row r="39" spans="1:10" ht="18" customHeight="1" thickBot="1" x14ac:dyDescent="0.25">
      <c r="A39" s="1841"/>
      <c r="B39" s="1815" t="s">
        <v>710</v>
      </c>
      <c r="C39" s="234" t="s">
        <v>452</v>
      </c>
      <c r="D39" s="1379" t="s">
        <v>460</v>
      </c>
      <c r="E39" s="1588"/>
      <c r="F39" s="1382"/>
      <c r="G39" s="1589"/>
      <c r="H39" s="235"/>
      <c r="I39" s="236"/>
    </row>
    <row r="40" spans="1:10" ht="18" customHeight="1" thickBot="1" x14ac:dyDescent="0.25">
      <c r="A40" s="1841"/>
      <c r="B40" s="1815"/>
      <c r="C40" s="1374" t="s">
        <v>455</v>
      </c>
      <c r="D40" s="1379" t="s">
        <v>461</v>
      </c>
      <c r="E40" s="1588"/>
      <c r="F40" s="1382"/>
      <c r="G40" s="1589"/>
      <c r="H40" s="235"/>
      <c r="I40" s="236"/>
    </row>
    <row r="41" spans="1:10" ht="18" customHeight="1" thickBot="1" x14ac:dyDescent="0.25">
      <c r="A41" s="1841"/>
      <c r="B41" s="1814"/>
      <c r="C41" s="1411" t="s">
        <v>456</v>
      </c>
      <c r="D41" s="1371" t="s">
        <v>169</v>
      </c>
      <c r="E41" s="1590"/>
      <c r="F41" s="1591"/>
      <c r="G41" s="1592"/>
      <c r="H41" s="1584"/>
      <c r="I41" s="273"/>
    </row>
    <row r="42" spans="1:10" ht="18" customHeight="1" thickBot="1" x14ac:dyDescent="0.25">
      <c r="A42" s="1841">
        <f>A38-0.01</f>
        <v>-1.1000000000000001</v>
      </c>
      <c r="B42" s="1256" t="s">
        <v>691</v>
      </c>
      <c r="C42" s="1292" t="s">
        <v>451</v>
      </c>
      <c r="D42" s="1299" t="s">
        <v>168</v>
      </c>
      <c r="E42" s="228"/>
      <c r="F42" s="1302"/>
      <c r="G42" s="229"/>
      <c r="H42" s="232"/>
      <c r="I42" s="233"/>
    </row>
    <row r="43" spans="1:10" ht="18" customHeight="1" thickBot="1" x14ac:dyDescent="0.25">
      <c r="A43" s="1841"/>
      <c r="B43" s="1815" t="s">
        <v>709</v>
      </c>
      <c r="C43" s="239" t="s">
        <v>452</v>
      </c>
      <c r="D43" s="1290" t="s">
        <v>460</v>
      </c>
      <c r="E43" s="1071"/>
      <c r="F43" s="1044"/>
      <c r="G43" s="1072"/>
      <c r="H43" s="235"/>
      <c r="I43" s="236"/>
    </row>
    <row r="44" spans="1:10" ht="18" customHeight="1" thickBot="1" x14ac:dyDescent="0.25">
      <c r="A44" s="1841"/>
      <c r="B44" s="1815"/>
      <c r="C44" s="1248" t="s">
        <v>455</v>
      </c>
      <c r="D44" s="1290" t="s">
        <v>461</v>
      </c>
      <c r="E44" s="1071"/>
      <c r="F44" s="1044"/>
      <c r="G44" s="1072"/>
      <c r="H44" s="235"/>
      <c r="I44" s="236"/>
    </row>
    <row r="45" spans="1:10" ht="18" customHeight="1" thickBot="1" x14ac:dyDescent="0.25">
      <c r="A45" s="1841"/>
      <c r="B45" s="1814"/>
      <c r="C45" s="237" t="s">
        <v>456</v>
      </c>
      <c r="D45" s="1290" t="s">
        <v>169</v>
      </c>
      <c r="E45" s="1071"/>
      <c r="F45" s="1044"/>
      <c r="G45" s="1072"/>
      <c r="H45" s="235"/>
      <c r="I45" s="236"/>
    </row>
    <row r="46" spans="1:10" ht="18" customHeight="1" thickBot="1" x14ac:dyDescent="0.25">
      <c r="A46" s="1841">
        <f>A42-0.01</f>
        <v>-1.1100000000000001</v>
      </c>
      <c r="B46" s="1813" t="s">
        <v>171</v>
      </c>
      <c r="C46" s="1259" t="s">
        <v>451</v>
      </c>
      <c r="D46" s="1260" t="s">
        <v>704</v>
      </c>
      <c r="E46" s="207"/>
      <c r="F46" s="1245"/>
      <c r="G46" s="197"/>
      <c r="H46" s="1251"/>
      <c r="I46" s="1073"/>
    </row>
    <row r="47" spans="1:10" ht="18" customHeight="1" thickBot="1" x14ac:dyDescent="0.25">
      <c r="A47" s="1841"/>
      <c r="B47" s="1815"/>
      <c r="C47" s="1246" t="s">
        <v>452</v>
      </c>
      <c r="D47" s="1844" t="s">
        <v>705</v>
      </c>
      <c r="E47" s="1844"/>
      <c r="F47" s="1844"/>
      <c r="G47" s="1890"/>
      <c r="H47" s="1263"/>
      <c r="I47" s="291"/>
    </row>
    <row r="48" spans="1:10" ht="18" customHeight="1" x14ac:dyDescent="0.2">
      <c r="A48" s="1791"/>
      <c r="B48" s="1815"/>
      <c r="C48" s="1265" t="s">
        <v>455</v>
      </c>
      <c r="D48" s="1269" t="s">
        <v>706</v>
      </c>
      <c r="E48" s="1074"/>
      <c r="F48" s="1266"/>
      <c r="G48" s="1075"/>
      <c r="H48" s="1262"/>
      <c r="I48" s="1076"/>
    </row>
    <row r="49" spans="1:9" ht="18" customHeight="1" x14ac:dyDescent="0.2">
      <c r="A49" s="1254"/>
      <c r="B49" s="1815" t="s">
        <v>703</v>
      </c>
      <c r="C49" s="1246" t="s">
        <v>456</v>
      </c>
      <c r="D49" s="1844" t="s">
        <v>707</v>
      </c>
      <c r="E49" s="1844"/>
      <c r="F49" s="1844"/>
      <c r="G49" s="1890"/>
      <c r="H49" s="1263"/>
      <c r="I49" s="291"/>
    </row>
    <row r="50" spans="1:9" ht="18" customHeight="1" x14ac:dyDescent="0.2">
      <c r="A50" s="1254"/>
      <c r="B50" s="1815"/>
      <c r="C50" s="1265" t="s">
        <v>457</v>
      </c>
      <c r="D50" s="1269" t="s">
        <v>708</v>
      </c>
      <c r="E50" s="1074"/>
      <c r="F50" s="1266"/>
      <c r="G50" s="1075"/>
      <c r="H50" s="1262"/>
      <c r="I50" s="1076"/>
    </row>
    <row r="51" spans="1:9" ht="18" customHeight="1" x14ac:dyDescent="0.2">
      <c r="A51" s="1254"/>
      <c r="B51" s="1815"/>
      <c r="C51" s="1287" t="s">
        <v>458</v>
      </c>
      <c r="D51" s="1844" t="s">
        <v>460</v>
      </c>
      <c r="E51" s="1844"/>
      <c r="F51" s="1844"/>
      <c r="G51" s="1890"/>
      <c r="H51" s="1263"/>
      <c r="I51" s="291"/>
    </row>
    <row r="52" spans="1:9" ht="18" customHeight="1" x14ac:dyDescent="0.2">
      <c r="A52" s="1347"/>
      <c r="B52" s="1815"/>
      <c r="C52" s="1346" t="s">
        <v>459</v>
      </c>
      <c r="D52" s="1844" t="s">
        <v>461</v>
      </c>
      <c r="E52" s="1844"/>
      <c r="F52" s="1844"/>
      <c r="G52" s="1890"/>
      <c r="H52" s="1349"/>
      <c r="I52" s="270"/>
    </row>
    <row r="53" spans="1:9" ht="18" customHeight="1" thickBot="1" x14ac:dyDescent="0.25">
      <c r="A53" s="1255"/>
      <c r="B53" s="1814"/>
      <c r="C53" s="1350" t="s">
        <v>462</v>
      </c>
      <c r="D53" s="1891" t="s">
        <v>1185</v>
      </c>
      <c r="E53" s="1891"/>
      <c r="F53" s="1891"/>
      <c r="G53" s="1892"/>
      <c r="H53" s="1293"/>
      <c r="I53" s="270"/>
    </row>
    <row r="54" spans="1:9" ht="18" customHeight="1" thickBot="1" x14ac:dyDescent="0.25">
      <c r="A54" s="1841">
        <f>A46-0.01</f>
        <v>-1.1200000000000001</v>
      </c>
      <c r="B54" s="1800" t="s">
        <v>170</v>
      </c>
      <c r="C54" s="1259" t="s">
        <v>451</v>
      </c>
      <c r="D54" s="1260" t="s">
        <v>704</v>
      </c>
      <c r="E54" s="207"/>
      <c r="F54" s="1245"/>
      <c r="G54" s="197"/>
      <c r="H54" s="1251"/>
      <c r="I54" s="1073"/>
    </row>
    <row r="55" spans="1:9" ht="18" customHeight="1" thickBot="1" x14ac:dyDescent="0.25">
      <c r="A55" s="1841"/>
      <c r="B55" s="1823"/>
      <c r="C55" s="1246" t="s">
        <v>452</v>
      </c>
      <c r="D55" s="1844" t="s">
        <v>705</v>
      </c>
      <c r="E55" s="1844"/>
      <c r="F55" s="1844"/>
      <c r="G55" s="1890"/>
      <c r="H55" s="1263"/>
      <c r="I55" s="291"/>
    </row>
    <row r="56" spans="1:9" ht="18" customHeight="1" x14ac:dyDescent="0.2">
      <c r="A56" s="1791"/>
      <c r="B56" s="1823"/>
      <c r="C56" s="1265" t="s">
        <v>455</v>
      </c>
      <c r="D56" s="1269" t="s">
        <v>706</v>
      </c>
      <c r="E56" s="1074"/>
      <c r="F56" s="1266"/>
      <c r="G56" s="1075"/>
      <c r="H56" s="1262"/>
      <c r="I56" s="1076"/>
    </row>
    <row r="57" spans="1:9" ht="18" customHeight="1" x14ac:dyDescent="0.2">
      <c r="A57" s="1254"/>
      <c r="B57" s="1823" t="s">
        <v>703</v>
      </c>
      <c r="C57" s="1246" t="s">
        <v>456</v>
      </c>
      <c r="D57" s="1844" t="s">
        <v>707</v>
      </c>
      <c r="E57" s="1844"/>
      <c r="F57" s="1844"/>
      <c r="G57" s="1890"/>
      <c r="H57" s="1263"/>
      <c r="I57" s="291"/>
    </row>
    <row r="58" spans="1:9" ht="18" customHeight="1" x14ac:dyDescent="0.2">
      <c r="A58" s="1254"/>
      <c r="B58" s="1823"/>
      <c r="C58" s="1265" t="s">
        <v>457</v>
      </c>
      <c r="D58" s="1269" t="s">
        <v>708</v>
      </c>
      <c r="E58" s="1074"/>
      <c r="F58" s="1266"/>
      <c r="G58" s="1075"/>
      <c r="H58" s="1262"/>
      <c r="I58" s="1076"/>
    </row>
    <row r="59" spans="1:9" ht="18" customHeight="1" x14ac:dyDescent="0.2">
      <c r="A59" s="1254"/>
      <c r="B59" s="1823"/>
      <c r="C59" s="1287" t="s">
        <v>458</v>
      </c>
      <c r="D59" s="1844" t="s">
        <v>460</v>
      </c>
      <c r="E59" s="1844"/>
      <c r="F59" s="1844"/>
      <c r="G59" s="1890"/>
      <c r="H59" s="1263"/>
      <c r="I59" s="291"/>
    </row>
    <row r="60" spans="1:9" ht="18" customHeight="1" x14ac:dyDescent="0.2">
      <c r="A60" s="1347"/>
      <c r="B60" s="1823"/>
      <c r="C60" s="1346" t="s">
        <v>459</v>
      </c>
      <c r="D60" s="1844" t="s">
        <v>461</v>
      </c>
      <c r="E60" s="1844"/>
      <c r="F60" s="1844"/>
      <c r="G60" s="1890"/>
      <c r="H60" s="1349"/>
      <c r="I60" s="270"/>
    </row>
    <row r="61" spans="1:9" ht="18" customHeight="1" thickBot="1" x14ac:dyDescent="0.25">
      <c r="A61" s="1255"/>
      <c r="B61" s="1801"/>
      <c r="C61" s="1350" t="s">
        <v>462</v>
      </c>
      <c r="D61" s="1891" t="s">
        <v>197</v>
      </c>
      <c r="E61" s="1891"/>
      <c r="F61" s="1891"/>
      <c r="G61" s="1892"/>
      <c r="H61" s="1293"/>
      <c r="I61" s="270"/>
    </row>
    <row r="62" spans="1:9" ht="39" customHeight="1" thickBot="1" x14ac:dyDescent="0.25">
      <c r="A62" s="1286">
        <f>A54-0.01</f>
        <v>-1.1300000000000001</v>
      </c>
      <c r="B62" s="431" t="s">
        <v>697</v>
      </c>
      <c r="C62" s="1809" t="s">
        <v>1299</v>
      </c>
      <c r="D62" s="1810"/>
      <c r="E62" s="1810"/>
      <c r="F62" s="1810"/>
      <c r="G62" s="1926"/>
      <c r="H62" s="1893"/>
      <c r="I62" s="1894"/>
    </row>
    <row r="63" spans="1:9" ht="39" customHeight="1" thickBot="1" x14ac:dyDescent="0.25">
      <c r="A63" s="1703" t="s">
        <v>1297</v>
      </c>
      <c r="B63" s="1704" t="s">
        <v>1298</v>
      </c>
      <c r="C63" s="1705"/>
      <c r="D63" s="1706"/>
      <c r="E63" s="1706"/>
      <c r="F63" s="1706"/>
      <c r="G63" s="1707"/>
      <c r="H63" s="1708"/>
      <c r="I63" s="1709"/>
    </row>
    <row r="64" spans="1:9" ht="28.5" customHeight="1" x14ac:dyDescent="0.2">
      <c r="A64" s="1253">
        <f>A62-0.01</f>
        <v>-1.1400000000000001</v>
      </c>
      <c r="B64" s="1800" t="s">
        <v>698</v>
      </c>
      <c r="C64" s="1318" t="s">
        <v>451</v>
      </c>
      <c r="D64" s="1920" t="s">
        <v>724</v>
      </c>
      <c r="E64" s="1920"/>
      <c r="F64" s="1920"/>
      <c r="G64" s="1921"/>
      <c r="H64" s="1880"/>
      <c r="I64" s="1881"/>
    </row>
    <row r="65" spans="1:9" ht="18" customHeight="1" x14ac:dyDescent="0.2">
      <c r="A65" s="1284"/>
      <c r="B65" s="1823"/>
      <c r="C65" s="1248" t="s">
        <v>452</v>
      </c>
      <c r="D65" s="1907" t="s">
        <v>466</v>
      </c>
      <c r="E65" s="1907"/>
      <c r="F65" s="1907"/>
      <c r="G65" s="1907"/>
      <c r="H65" s="1895"/>
      <c r="I65" s="1896"/>
    </row>
    <row r="66" spans="1:9" ht="18" customHeight="1" x14ac:dyDescent="0.2">
      <c r="A66" s="1284"/>
      <c r="B66" s="1823"/>
      <c r="C66" s="244" t="s">
        <v>455</v>
      </c>
      <c r="D66" s="1904" t="s">
        <v>467</v>
      </c>
      <c r="E66" s="1904"/>
      <c r="F66" s="1904"/>
      <c r="G66" s="1908"/>
      <c r="H66" s="1864"/>
      <c r="I66" s="1865"/>
    </row>
    <row r="67" spans="1:9" ht="18" customHeight="1" x14ac:dyDescent="0.2">
      <c r="A67" s="1284"/>
      <c r="B67" s="1840" t="s">
        <v>1200</v>
      </c>
      <c r="C67" s="237" t="s">
        <v>456</v>
      </c>
      <c r="D67" s="1904" t="s">
        <v>173</v>
      </c>
      <c r="E67" s="1904"/>
      <c r="F67" s="1904"/>
      <c r="G67" s="1908"/>
      <c r="H67" s="1864"/>
      <c r="I67" s="1865"/>
    </row>
    <row r="68" spans="1:9" ht="18" customHeight="1" x14ac:dyDescent="0.2">
      <c r="A68" s="1284"/>
      <c r="B68" s="1840"/>
      <c r="C68" s="234" t="s">
        <v>457</v>
      </c>
      <c r="D68" s="1904" t="s">
        <v>468</v>
      </c>
      <c r="E68" s="1904"/>
      <c r="F68" s="1904"/>
      <c r="G68" s="1908"/>
      <c r="H68" s="1288"/>
      <c r="I68" s="1289"/>
    </row>
    <row r="69" spans="1:9" ht="18" customHeight="1" x14ac:dyDescent="0.2">
      <c r="A69" s="1284"/>
      <c r="B69" s="1840"/>
      <c r="C69" s="1296" t="s">
        <v>458</v>
      </c>
      <c r="D69" s="1904" t="s">
        <v>135</v>
      </c>
      <c r="E69" s="1904"/>
      <c r="F69" s="1904"/>
      <c r="G69" s="1904"/>
      <c r="H69" s="1864"/>
      <c r="I69" s="1865"/>
    </row>
    <row r="70" spans="1:9" ht="18" customHeight="1" x14ac:dyDescent="0.2">
      <c r="A70" s="1284"/>
      <c r="B70" s="1840"/>
      <c r="C70" s="237" t="s">
        <v>459</v>
      </c>
      <c r="D70" s="1904" t="s">
        <v>469</v>
      </c>
      <c r="E70" s="1904"/>
      <c r="F70" s="1904"/>
      <c r="G70" s="1904"/>
      <c r="H70" s="1864"/>
      <c r="I70" s="1865"/>
    </row>
    <row r="71" spans="1:9" s="41" customFormat="1" ht="33" customHeight="1" thickBot="1" x14ac:dyDescent="0.25">
      <c r="A71" s="1285"/>
      <c r="B71" s="1903"/>
      <c r="C71" s="1319" t="s">
        <v>462</v>
      </c>
      <c r="D71" s="1905" t="s">
        <v>711</v>
      </c>
      <c r="E71" s="1905"/>
      <c r="F71" s="1905"/>
      <c r="G71" s="1906"/>
      <c r="H71" s="1897"/>
      <c r="I71" s="1898"/>
    </row>
    <row r="72" spans="1:9" ht="25.5" customHeight="1" thickBot="1" x14ac:dyDescent="0.25">
      <c r="A72" s="1841">
        <f>A64-0.01</f>
        <v>-1.1500000000000001</v>
      </c>
      <c r="B72" s="1823" t="s">
        <v>992</v>
      </c>
      <c r="C72" s="1318" t="s">
        <v>451</v>
      </c>
      <c r="D72" s="1920" t="s">
        <v>724</v>
      </c>
      <c r="E72" s="1920"/>
      <c r="F72" s="1920"/>
      <c r="G72" s="1921"/>
      <c r="H72" s="1880"/>
      <c r="I72" s="1881"/>
    </row>
    <row r="73" spans="1:9" ht="18" customHeight="1" thickBot="1" x14ac:dyDescent="0.25">
      <c r="A73" s="1842"/>
      <c r="B73" s="1823"/>
      <c r="C73" s="1248" t="s">
        <v>452</v>
      </c>
      <c r="D73" s="1907" t="s">
        <v>466</v>
      </c>
      <c r="E73" s="1907"/>
      <c r="F73" s="1907"/>
      <c r="G73" s="1907"/>
      <c r="H73" s="1895"/>
      <c r="I73" s="1896"/>
    </row>
    <row r="74" spans="1:9" ht="18" customHeight="1" thickBot="1" x14ac:dyDescent="0.25">
      <c r="A74" s="1842"/>
      <c r="B74" s="1823"/>
      <c r="C74" s="244" t="s">
        <v>455</v>
      </c>
      <c r="D74" s="1904" t="s">
        <v>467</v>
      </c>
      <c r="E74" s="1904"/>
      <c r="F74" s="1904"/>
      <c r="G74" s="1908"/>
      <c r="H74" s="1864"/>
      <c r="I74" s="1865"/>
    </row>
    <row r="75" spans="1:9" ht="18" customHeight="1" thickBot="1" x14ac:dyDescent="0.25">
      <c r="A75" s="1842"/>
      <c r="B75" s="1823"/>
      <c r="C75" s="237" t="s">
        <v>456</v>
      </c>
      <c r="D75" s="1904" t="s">
        <v>173</v>
      </c>
      <c r="E75" s="1904"/>
      <c r="F75" s="1904"/>
      <c r="G75" s="1908"/>
      <c r="H75" s="1864"/>
      <c r="I75" s="1865"/>
    </row>
    <row r="76" spans="1:9" ht="18" customHeight="1" thickBot="1" x14ac:dyDescent="0.25">
      <c r="A76" s="1842"/>
      <c r="B76" s="1934" t="s">
        <v>993</v>
      </c>
      <c r="C76" s="234" t="s">
        <v>457</v>
      </c>
      <c r="D76" s="1904" t="s">
        <v>468</v>
      </c>
      <c r="E76" s="1904"/>
      <c r="F76" s="1904"/>
      <c r="G76" s="1908"/>
      <c r="H76" s="1288"/>
      <c r="I76" s="1289"/>
    </row>
    <row r="77" spans="1:9" ht="18" customHeight="1" thickBot="1" x14ac:dyDescent="0.25">
      <c r="A77" s="1842"/>
      <c r="B77" s="1934"/>
      <c r="C77" s="1296" t="s">
        <v>458</v>
      </c>
      <c r="D77" s="1904" t="s">
        <v>135</v>
      </c>
      <c r="E77" s="1904"/>
      <c r="F77" s="1904"/>
      <c r="G77" s="1904"/>
      <c r="H77" s="1864"/>
      <c r="I77" s="1865"/>
    </row>
    <row r="78" spans="1:9" ht="18" customHeight="1" thickBot="1" x14ac:dyDescent="0.25">
      <c r="A78" s="1842"/>
      <c r="B78" s="1934"/>
      <c r="C78" s="237" t="s">
        <v>459</v>
      </c>
      <c r="D78" s="1904" t="s">
        <v>469</v>
      </c>
      <c r="E78" s="1904"/>
      <c r="F78" s="1904"/>
      <c r="G78" s="1904"/>
      <c r="H78" s="1864"/>
      <c r="I78" s="1865"/>
    </row>
    <row r="79" spans="1:9" ht="29.25" customHeight="1" thickBot="1" x14ac:dyDescent="0.25">
      <c r="A79" s="1842"/>
      <c r="B79" s="1935"/>
      <c r="C79" s="1319" t="s">
        <v>462</v>
      </c>
      <c r="D79" s="1905" t="s">
        <v>711</v>
      </c>
      <c r="E79" s="1905"/>
      <c r="F79" s="1905"/>
      <c r="G79" s="1906"/>
      <c r="H79" s="1897"/>
      <c r="I79" s="1898"/>
    </row>
    <row r="80" spans="1:9" ht="39" customHeight="1" thickBot="1" x14ac:dyDescent="0.25">
      <c r="A80" s="1286">
        <f>A72-0.01</f>
        <v>-1.1600000000000001</v>
      </c>
      <c r="B80" s="431" t="s">
        <v>1300</v>
      </c>
      <c r="C80" s="1877"/>
      <c r="D80" s="1878"/>
      <c r="E80" s="1077"/>
      <c r="F80" s="1078"/>
      <c r="G80" s="1079"/>
      <c r="H80" s="1893"/>
      <c r="I80" s="1894"/>
    </row>
    <row r="81" spans="1:9" ht="15" customHeight="1" x14ac:dyDescent="0.2">
      <c r="A81" s="1791">
        <f>A80-0.01</f>
        <v>-1.1700000000000002</v>
      </c>
      <c r="B81" s="1800" t="s">
        <v>244</v>
      </c>
      <c r="C81" s="1804" t="s">
        <v>267</v>
      </c>
      <c r="D81" s="1805"/>
      <c r="E81" s="245">
        <v>1</v>
      </c>
      <c r="F81" s="1252"/>
      <c r="G81" s="197"/>
      <c r="H81" s="1787"/>
      <c r="I81" s="1788"/>
    </row>
    <row r="82" spans="1:9" ht="15" customHeight="1" x14ac:dyDescent="0.2">
      <c r="A82" s="1862"/>
      <c r="B82" s="1823"/>
      <c r="C82" s="1843" t="s">
        <v>268</v>
      </c>
      <c r="D82" s="1844"/>
      <c r="E82" s="246">
        <v>2</v>
      </c>
      <c r="F82" s="1264"/>
      <c r="G82" s="209"/>
      <c r="H82" s="1882"/>
      <c r="I82" s="1883"/>
    </row>
    <row r="83" spans="1:9" ht="15" customHeight="1" x14ac:dyDescent="0.2">
      <c r="A83" s="1862"/>
      <c r="B83" s="1823"/>
      <c r="C83" s="1843" t="s">
        <v>269</v>
      </c>
      <c r="D83" s="1844"/>
      <c r="E83" s="247">
        <v>3</v>
      </c>
      <c r="F83" s="1264"/>
      <c r="G83" s="209"/>
      <c r="H83" s="1882"/>
      <c r="I83" s="1883"/>
    </row>
    <row r="84" spans="1:9" ht="27" customHeight="1" thickBot="1" x14ac:dyDescent="0.25">
      <c r="A84" s="1863"/>
      <c r="B84" s="1801"/>
      <c r="C84" s="1866" t="s">
        <v>389</v>
      </c>
      <c r="D84" s="1867"/>
      <c r="E84" s="248">
        <v>96</v>
      </c>
      <c r="F84" s="1080"/>
      <c r="G84" s="203"/>
      <c r="H84" s="1789"/>
      <c r="I84" s="1790"/>
    </row>
    <row r="85" spans="1:9" ht="30.75" customHeight="1" thickBot="1" x14ac:dyDescent="0.25">
      <c r="A85" s="1841">
        <f>A81-0.01</f>
        <v>-1.1800000000000002</v>
      </c>
      <c r="B85" s="1800" t="s">
        <v>994</v>
      </c>
      <c r="C85" s="1804" t="s">
        <v>557</v>
      </c>
      <c r="D85" s="1805"/>
      <c r="E85" s="304">
        <v>1</v>
      </c>
      <c r="F85" s="1245"/>
      <c r="G85" s="249"/>
      <c r="H85" s="1787"/>
      <c r="I85" s="1788"/>
    </row>
    <row r="86" spans="1:9" ht="30.75" customHeight="1" thickBot="1" x14ac:dyDescent="0.25">
      <c r="A86" s="1841"/>
      <c r="B86" s="1823"/>
      <c r="C86" s="1795" t="s">
        <v>558</v>
      </c>
      <c r="D86" s="1796"/>
      <c r="E86" s="305">
        <v>2</v>
      </c>
      <c r="F86" s="1249" t="s">
        <v>515</v>
      </c>
      <c r="G86" s="251">
        <f>A88</f>
        <v>-1.2000000000000002</v>
      </c>
      <c r="H86" s="1789"/>
      <c r="I86" s="1790"/>
    </row>
    <row r="87" spans="1:9" s="4" customFormat="1" ht="39" thickBot="1" x14ac:dyDescent="0.25">
      <c r="A87" s="1286">
        <f>A85-0.01</f>
        <v>-1.1900000000000002</v>
      </c>
      <c r="B87" s="431" t="s">
        <v>1301</v>
      </c>
      <c r="C87" s="1877" t="s">
        <v>1302</v>
      </c>
      <c r="D87" s="1878"/>
      <c r="E87" s="1878"/>
      <c r="F87" s="1878"/>
      <c r="G87" s="1879"/>
      <c r="H87" s="1893"/>
      <c r="I87" s="1894"/>
    </row>
    <row r="88" spans="1:9" s="4" customFormat="1" ht="15" customHeight="1" x14ac:dyDescent="0.2">
      <c r="A88" s="1791">
        <f>A87-0.01</f>
        <v>-1.2000000000000002</v>
      </c>
      <c r="B88" s="1800" t="s">
        <v>712</v>
      </c>
      <c r="C88" s="1820" t="s">
        <v>979</v>
      </c>
      <c r="D88" s="1821"/>
      <c r="E88" s="245">
        <v>1</v>
      </c>
      <c r="F88" s="1252"/>
      <c r="G88" s="197"/>
      <c r="H88" s="1787"/>
      <c r="I88" s="1788"/>
    </row>
    <row r="89" spans="1:9" s="4" customFormat="1" ht="15" customHeight="1" x14ac:dyDescent="0.2">
      <c r="A89" s="1862"/>
      <c r="B89" s="1823"/>
      <c r="C89" s="1843" t="s">
        <v>713</v>
      </c>
      <c r="D89" s="1844"/>
      <c r="E89" s="247">
        <v>2</v>
      </c>
      <c r="F89" s="1264"/>
      <c r="G89" s="209"/>
      <c r="H89" s="1882"/>
      <c r="I89" s="1883"/>
    </row>
    <row r="90" spans="1:9" s="4" customFormat="1" ht="15" customHeight="1" x14ac:dyDescent="0.2">
      <c r="A90" s="1862"/>
      <c r="B90" s="1823"/>
      <c r="C90" s="1843" t="s">
        <v>269</v>
      </c>
      <c r="D90" s="1844"/>
      <c r="E90" s="247">
        <v>3</v>
      </c>
      <c r="F90" s="1264"/>
      <c r="G90" s="209"/>
      <c r="H90" s="1882"/>
      <c r="I90" s="1883"/>
    </row>
    <row r="91" spans="1:9" s="4" customFormat="1" ht="15" customHeight="1" thickBot="1" x14ac:dyDescent="0.25">
      <c r="A91" s="1862"/>
      <c r="B91" s="1801"/>
      <c r="C91" s="1866" t="s">
        <v>389</v>
      </c>
      <c r="D91" s="1867"/>
      <c r="E91" s="248">
        <v>96</v>
      </c>
      <c r="F91" s="1080"/>
      <c r="G91" s="203"/>
      <c r="H91" s="1789"/>
      <c r="I91" s="1790"/>
    </row>
    <row r="92" spans="1:9" s="4" customFormat="1" ht="15" customHeight="1" x14ac:dyDescent="0.2">
      <c r="A92" s="1791">
        <f>A88-0.01</f>
        <v>-1.2100000000000002</v>
      </c>
      <c r="B92" s="1800" t="s">
        <v>601</v>
      </c>
      <c r="C92" s="1816" t="s">
        <v>478</v>
      </c>
      <c r="D92" s="1817"/>
      <c r="E92" s="207">
        <v>1</v>
      </c>
      <c r="F92" s="1245"/>
      <c r="G92" s="249"/>
      <c r="H92" s="1884"/>
      <c r="I92" s="1885"/>
    </row>
    <row r="93" spans="1:9" s="4" customFormat="1" ht="15" customHeight="1" x14ac:dyDescent="0.2">
      <c r="A93" s="1872"/>
      <c r="B93" s="1823"/>
      <c r="C93" s="1873" t="s">
        <v>599</v>
      </c>
      <c r="D93" s="1874"/>
      <c r="E93" s="208">
        <v>2</v>
      </c>
      <c r="F93" s="1247"/>
      <c r="G93" s="250"/>
      <c r="H93" s="1886"/>
      <c r="I93" s="1887"/>
    </row>
    <row r="94" spans="1:9" s="4" customFormat="1" ht="15" customHeight="1" x14ac:dyDescent="0.2">
      <c r="A94" s="1872"/>
      <c r="B94" s="1823"/>
      <c r="C94" s="1875" t="s">
        <v>600</v>
      </c>
      <c r="D94" s="1876"/>
      <c r="E94" s="208">
        <v>3</v>
      </c>
      <c r="F94" s="1247"/>
      <c r="G94" s="1247"/>
      <c r="H94" s="1886"/>
      <c r="I94" s="1887"/>
    </row>
    <row r="95" spans="1:9" s="4" customFormat="1" ht="15" customHeight="1" x14ac:dyDescent="0.2">
      <c r="A95" s="1872"/>
      <c r="B95" s="1823"/>
      <c r="C95" s="1807" t="s">
        <v>90</v>
      </c>
      <c r="D95" s="1808"/>
      <c r="E95" s="1082">
        <v>4</v>
      </c>
      <c r="F95" s="1348" t="s">
        <v>515</v>
      </c>
      <c r="G95" s="1351">
        <f>A100</f>
        <v>-1.2400000000000002</v>
      </c>
      <c r="H95" s="1886"/>
      <c r="I95" s="1887"/>
    </row>
    <row r="96" spans="1:9" s="4" customFormat="1" ht="15" customHeight="1" thickBot="1" x14ac:dyDescent="0.25">
      <c r="A96" s="1792"/>
      <c r="B96" s="1801"/>
      <c r="C96" s="1870" t="s">
        <v>91</v>
      </c>
      <c r="D96" s="1871"/>
      <c r="E96" s="210">
        <v>96</v>
      </c>
      <c r="F96" s="1083"/>
      <c r="G96" s="1244"/>
      <c r="H96" s="1888"/>
      <c r="I96" s="1889"/>
    </row>
    <row r="97" spans="1:9" s="4" customFormat="1" ht="20.45" customHeight="1" x14ac:dyDescent="0.2">
      <c r="A97" s="1791">
        <f>A92-0.01</f>
        <v>-1.2200000000000002</v>
      </c>
      <c r="B97" s="1813" t="s">
        <v>1186</v>
      </c>
      <c r="C97" s="1804" t="s">
        <v>557</v>
      </c>
      <c r="D97" s="1805"/>
      <c r="E97" s="304">
        <v>1</v>
      </c>
      <c r="F97" s="1245"/>
      <c r="G97" s="249"/>
      <c r="H97" s="1884"/>
      <c r="I97" s="1885"/>
    </row>
    <row r="98" spans="1:9" s="4" customFormat="1" ht="15" customHeight="1" thickBot="1" x14ac:dyDescent="0.25">
      <c r="A98" s="1863"/>
      <c r="B98" s="1814"/>
      <c r="C98" s="1795" t="s">
        <v>558</v>
      </c>
      <c r="D98" s="1796"/>
      <c r="E98" s="305">
        <v>2</v>
      </c>
      <c r="F98" s="1249" t="s">
        <v>515</v>
      </c>
      <c r="G98" s="251">
        <f>A100</f>
        <v>-1.2400000000000002</v>
      </c>
      <c r="H98" s="1272"/>
      <c r="I98" s="1273"/>
    </row>
    <row r="99" spans="1:9" ht="25.5" customHeight="1" thickBot="1" x14ac:dyDescent="0.25">
      <c r="A99" s="1253">
        <f>A97-0.01</f>
        <v>-1.2300000000000002</v>
      </c>
      <c r="B99" s="1256" t="s">
        <v>92</v>
      </c>
      <c r="C99" s="1809" t="s">
        <v>52</v>
      </c>
      <c r="D99" s="1810"/>
      <c r="E99" s="252"/>
      <c r="F99" s="253"/>
      <c r="G99" s="254"/>
      <c r="H99" s="255"/>
      <c r="I99" s="256"/>
    </row>
    <row r="100" spans="1:9" ht="12.75" x14ac:dyDescent="0.2">
      <c r="A100" s="1791">
        <f>A99-0.01</f>
        <v>-1.2400000000000002</v>
      </c>
      <c r="B100" s="1813" t="s">
        <v>602</v>
      </c>
      <c r="C100" s="1936" t="s">
        <v>590</v>
      </c>
      <c r="D100" s="1937"/>
      <c r="E100" s="245">
        <v>1</v>
      </c>
      <c r="F100" s="1245"/>
      <c r="G100" s="249"/>
      <c r="H100" s="1884"/>
      <c r="I100" s="1885"/>
    </row>
    <row r="101" spans="1:9" ht="12.75" x14ac:dyDescent="0.2">
      <c r="A101" s="1872"/>
      <c r="B101" s="1815"/>
      <c r="C101" s="1915" t="s">
        <v>591</v>
      </c>
      <c r="D101" s="1916"/>
      <c r="E101" s="247">
        <v>2</v>
      </c>
      <c r="F101" s="1247"/>
      <c r="G101" s="250"/>
      <c r="H101" s="1886"/>
      <c r="I101" s="1887"/>
    </row>
    <row r="102" spans="1:9" ht="15" customHeight="1" x14ac:dyDescent="0.2">
      <c r="A102" s="1872"/>
      <c r="B102" s="1815"/>
      <c r="C102" s="1938" t="s">
        <v>592</v>
      </c>
      <c r="D102" s="1939"/>
      <c r="E102" s="247">
        <v>3</v>
      </c>
      <c r="F102" s="1247"/>
      <c r="G102" s="250"/>
      <c r="H102" s="1886"/>
      <c r="I102" s="1887"/>
    </row>
    <row r="103" spans="1:9" ht="12" customHeight="1" x14ac:dyDescent="0.2">
      <c r="A103" s="1872"/>
      <c r="B103" s="1815"/>
      <c r="C103" s="1915" t="s">
        <v>593</v>
      </c>
      <c r="D103" s="1916"/>
      <c r="E103" s="247">
        <v>4</v>
      </c>
      <c r="F103" s="1247"/>
      <c r="G103" s="250"/>
      <c r="H103" s="1886"/>
      <c r="I103" s="1887"/>
    </row>
    <row r="104" spans="1:9" ht="12" customHeight="1" x14ac:dyDescent="0.2">
      <c r="A104" s="1872"/>
      <c r="B104" s="1815"/>
      <c r="C104" s="1915" t="s">
        <v>594</v>
      </c>
      <c r="D104" s="1916"/>
      <c r="E104" s="247">
        <v>5</v>
      </c>
      <c r="F104" s="1247"/>
      <c r="G104" s="250"/>
      <c r="H104" s="1886"/>
      <c r="I104" s="1887"/>
    </row>
    <row r="105" spans="1:9" ht="12" customHeight="1" x14ac:dyDescent="0.2">
      <c r="A105" s="1872"/>
      <c r="B105" s="1815"/>
      <c r="C105" s="1915" t="s">
        <v>595</v>
      </c>
      <c r="D105" s="1916"/>
      <c r="E105" s="247">
        <v>6</v>
      </c>
      <c r="F105" s="1247"/>
      <c r="G105" s="250"/>
      <c r="H105" s="1886"/>
      <c r="I105" s="1887"/>
    </row>
    <row r="106" spans="1:9" ht="12" customHeight="1" x14ac:dyDescent="0.2">
      <c r="A106" s="1872"/>
      <c r="B106" s="1815"/>
      <c r="C106" s="1915" t="s">
        <v>596</v>
      </c>
      <c r="D106" s="1916"/>
      <c r="E106" s="247">
        <v>7</v>
      </c>
      <c r="F106" s="1247"/>
      <c r="G106" s="250"/>
      <c r="H106" s="1886"/>
      <c r="I106" s="1887"/>
    </row>
    <row r="107" spans="1:9" s="41" customFormat="1" ht="12" customHeight="1" x14ac:dyDescent="0.2">
      <c r="A107" s="1872"/>
      <c r="B107" s="1815"/>
      <c r="C107" s="1915" t="s">
        <v>597</v>
      </c>
      <c r="D107" s="1916"/>
      <c r="E107" s="247">
        <v>8</v>
      </c>
      <c r="F107" s="1247"/>
      <c r="G107" s="250"/>
      <c r="H107" s="1886"/>
      <c r="I107" s="1887"/>
    </row>
    <row r="108" spans="1:9" s="41" customFormat="1" ht="12" customHeight="1" x14ac:dyDescent="0.2">
      <c r="A108" s="1872"/>
      <c r="B108" s="1815"/>
      <c r="C108" s="1843" t="s">
        <v>174</v>
      </c>
      <c r="D108" s="1844"/>
      <c r="E108" s="247">
        <v>9</v>
      </c>
      <c r="F108" s="1247"/>
      <c r="G108" s="250"/>
      <c r="H108" s="1886"/>
      <c r="I108" s="1887"/>
    </row>
    <row r="109" spans="1:9" ht="14.25" customHeight="1" x14ac:dyDescent="0.2">
      <c r="A109" s="1872"/>
      <c r="B109" s="1815"/>
      <c r="C109" s="1843" t="s">
        <v>172</v>
      </c>
      <c r="D109" s="1844"/>
      <c r="E109" s="247">
        <v>10</v>
      </c>
      <c r="F109" s="1247" t="s">
        <v>515</v>
      </c>
      <c r="G109" s="299">
        <f>A117</f>
        <v>-1.2800000000000002</v>
      </c>
      <c r="H109" s="1886"/>
      <c r="I109" s="1887"/>
    </row>
    <row r="110" spans="1:9" ht="12.75" x14ac:dyDescent="0.2">
      <c r="A110" s="1872"/>
      <c r="B110" s="1815"/>
      <c r="C110" s="1868" t="s">
        <v>598</v>
      </c>
      <c r="D110" s="1869"/>
      <c r="E110" s="247">
        <v>11</v>
      </c>
      <c r="F110" s="1249" t="s">
        <v>515</v>
      </c>
      <c r="G110" s="251">
        <f>A114</f>
        <v>-1.2600000000000002</v>
      </c>
      <c r="H110" s="1886"/>
      <c r="I110" s="1887"/>
    </row>
    <row r="111" spans="1:9" s="41" customFormat="1" ht="13.5" customHeight="1" thickBot="1" x14ac:dyDescent="0.25">
      <c r="A111" s="1792"/>
      <c r="B111" s="1814"/>
      <c r="C111" s="1866" t="s">
        <v>91</v>
      </c>
      <c r="D111" s="1867"/>
      <c r="E111" s="248">
        <v>96</v>
      </c>
      <c r="F111" s="1244"/>
      <c r="G111" s="257"/>
      <c r="H111" s="1888"/>
      <c r="I111" s="1889"/>
    </row>
    <row r="112" spans="1:9" s="41" customFormat="1" ht="15" customHeight="1" x14ac:dyDescent="0.2">
      <c r="A112" s="1253">
        <f>A100-0.01</f>
        <v>-1.2500000000000002</v>
      </c>
      <c r="B112" s="1813" t="s">
        <v>270</v>
      </c>
      <c r="C112" s="1804" t="s">
        <v>271</v>
      </c>
      <c r="D112" s="1805"/>
      <c r="E112" s="245">
        <v>1</v>
      </c>
      <c r="F112" s="1245"/>
      <c r="G112" s="249"/>
      <c r="H112" s="1884"/>
      <c r="I112" s="1885"/>
    </row>
    <row r="113" spans="1:9" s="41" customFormat="1" ht="15" customHeight="1" thickBot="1" x14ac:dyDescent="0.25">
      <c r="A113" s="258"/>
      <c r="B113" s="1814"/>
      <c r="C113" s="1795" t="s">
        <v>272</v>
      </c>
      <c r="D113" s="1796"/>
      <c r="E113" s="259">
        <v>2</v>
      </c>
      <c r="F113" s="1250"/>
      <c r="G113" s="260"/>
      <c r="H113" s="1274"/>
      <c r="I113" s="1275"/>
    </row>
    <row r="114" spans="1:9" ht="15" customHeight="1" x14ac:dyDescent="0.2">
      <c r="A114" s="1253">
        <f>A112-0.01</f>
        <v>-1.2600000000000002</v>
      </c>
      <c r="B114" s="1813" t="s">
        <v>273</v>
      </c>
      <c r="C114" s="1899" t="s">
        <v>557</v>
      </c>
      <c r="D114" s="1900"/>
      <c r="E114" s="306">
        <v>1</v>
      </c>
      <c r="F114" s="1081"/>
      <c r="G114" s="284"/>
      <c r="H114" s="1886"/>
      <c r="I114" s="1887"/>
    </row>
    <row r="115" spans="1:9" ht="15" customHeight="1" thickBot="1" x14ac:dyDescent="0.25">
      <c r="A115" s="1255"/>
      <c r="B115" s="1814"/>
      <c r="C115" s="1795" t="s">
        <v>558</v>
      </c>
      <c r="D115" s="1796"/>
      <c r="E115" s="305">
        <v>2</v>
      </c>
      <c r="F115" s="1249" t="s">
        <v>515</v>
      </c>
      <c r="G115" s="251">
        <f>A117</f>
        <v>-1.2800000000000002</v>
      </c>
      <c r="H115" s="1272"/>
      <c r="I115" s="1273"/>
    </row>
    <row r="116" spans="1:9" ht="26.25" thickBot="1" x14ac:dyDescent="0.25">
      <c r="A116" s="1253">
        <f>A114-0.01</f>
        <v>-1.2700000000000002</v>
      </c>
      <c r="B116" s="1256" t="s">
        <v>274</v>
      </c>
      <c r="C116" s="1809" t="s">
        <v>52</v>
      </c>
      <c r="D116" s="1810"/>
      <c r="E116" s="252"/>
      <c r="F116" s="253"/>
      <c r="G116" s="261"/>
      <c r="H116" s="1270"/>
      <c r="I116" s="1271"/>
    </row>
    <row r="117" spans="1:9" ht="20.25" customHeight="1" x14ac:dyDescent="0.2">
      <c r="A117" s="1791">
        <f>A116-0.01</f>
        <v>-1.2800000000000002</v>
      </c>
      <c r="B117" s="1797" t="s">
        <v>699</v>
      </c>
      <c r="C117" s="1820" t="s">
        <v>53</v>
      </c>
      <c r="D117" s="1821"/>
      <c r="E117" s="1821"/>
      <c r="F117" s="1821"/>
      <c r="G117" s="1797"/>
      <c r="H117" s="1787"/>
      <c r="I117" s="1788"/>
    </row>
    <row r="118" spans="1:9" ht="21.75" customHeight="1" thickBot="1" x14ac:dyDescent="0.25">
      <c r="A118" s="1792"/>
      <c r="B118" s="1798"/>
      <c r="C118" s="1795"/>
      <c r="D118" s="1796"/>
      <c r="E118" s="1796"/>
      <c r="F118" s="1796"/>
      <c r="G118" s="1822"/>
      <c r="H118" s="1789"/>
      <c r="I118" s="1790"/>
    </row>
    <row r="119" spans="1:9" s="41" customFormat="1" ht="15" customHeight="1" x14ac:dyDescent="0.2">
      <c r="A119" s="1793">
        <f>A117-0.01</f>
        <v>-1.2900000000000003</v>
      </c>
      <c r="B119" s="1813" t="s">
        <v>175</v>
      </c>
      <c r="C119" s="1816" t="s">
        <v>557</v>
      </c>
      <c r="D119" s="1817"/>
      <c r="E119" s="304">
        <v>1</v>
      </c>
      <c r="F119" s="262"/>
      <c r="G119" s="263"/>
      <c r="H119" s="1787"/>
      <c r="I119" s="1788"/>
    </row>
    <row r="120" spans="1:9" s="41" customFormat="1" ht="15" customHeight="1" thickBot="1" x14ac:dyDescent="0.25">
      <c r="A120" s="1794"/>
      <c r="B120" s="1814"/>
      <c r="C120" s="1818" t="s">
        <v>558</v>
      </c>
      <c r="D120" s="1819"/>
      <c r="E120" s="307">
        <v>2</v>
      </c>
      <c r="F120" s="264"/>
      <c r="G120" s="265"/>
      <c r="H120" s="1789"/>
      <c r="I120" s="1790"/>
    </row>
    <row r="121" spans="1:9" ht="15" customHeight="1" x14ac:dyDescent="0.2">
      <c r="A121" s="1793">
        <f>A119-0.01</f>
        <v>-1.3000000000000003</v>
      </c>
      <c r="B121" s="1813" t="s">
        <v>232</v>
      </c>
      <c r="C121" s="1816" t="s">
        <v>275</v>
      </c>
      <c r="D121" s="1817"/>
      <c r="E121" s="245">
        <v>1</v>
      </c>
      <c r="F121" s="1249" t="s">
        <v>515</v>
      </c>
      <c r="G121" s="263">
        <f>A128</f>
        <v>-1.3300000000000003</v>
      </c>
      <c r="H121" s="1787"/>
      <c r="I121" s="1788"/>
    </row>
    <row r="122" spans="1:9" ht="15" customHeight="1" x14ac:dyDescent="0.2">
      <c r="A122" s="1799"/>
      <c r="B122" s="1815"/>
      <c r="C122" s="1807" t="s">
        <v>276</v>
      </c>
      <c r="D122" s="1808"/>
      <c r="E122" s="247">
        <v>2</v>
      </c>
      <c r="F122" s="1247" t="s">
        <v>515</v>
      </c>
      <c r="G122" s="266">
        <f>A128</f>
        <v>-1.3300000000000003</v>
      </c>
      <c r="H122" s="1882"/>
      <c r="I122" s="1883"/>
    </row>
    <row r="123" spans="1:9" ht="15" customHeight="1" x14ac:dyDescent="0.2">
      <c r="A123" s="1806"/>
      <c r="B123" s="1815"/>
      <c r="C123" s="1901" t="s">
        <v>233</v>
      </c>
      <c r="D123" s="1902"/>
      <c r="E123" s="246">
        <v>3</v>
      </c>
      <c r="F123" s="1247" t="s">
        <v>515</v>
      </c>
      <c r="G123" s="267">
        <f>A128</f>
        <v>-1.3300000000000003</v>
      </c>
      <c r="H123" s="1882"/>
      <c r="I123" s="1883"/>
    </row>
    <row r="124" spans="1:9" ht="15" customHeight="1" thickBot="1" x14ac:dyDescent="0.25">
      <c r="A124" s="1799"/>
      <c r="B124" s="1815"/>
      <c r="C124" s="1807" t="s">
        <v>558</v>
      </c>
      <c r="D124" s="1808"/>
      <c r="E124" s="247">
        <v>4</v>
      </c>
      <c r="F124" s="1249"/>
      <c r="G124" s="251"/>
      <c r="H124" s="1789"/>
      <c r="I124" s="1790"/>
    </row>
    <row r="125" spans="1:9" s="41" customFormat="1" ht="27.75" customHeight="1" x14ac:dyDescent="0.2">
      <c r="A125" s="1793">
        <f>A121-0.01</f>
        <v>-1.3100000000000003</v>
      </c>
      <c r="B125" s="1800" t="str">
        <f>"INTERVIEWER: ONLY IF ANSWER TO "&amp; TEXT(A121,"0.00_);(0.00)") &amp;" WAS NO: Are there any phone services available in the community apart from the staffs' personal phone that the health facility staff can use if needed?"</f>
        <v>INTERVIEWER: ONLY IF ANSWER TO (1.30) WAS NO: Are there any phone services available in the community apart from the staffs' personal phone that the health facility staff can use if needed?</v>
      </c>
      <c r="C125" s="1802" t="s">
        <v>557</v>
      </c>
      <c r="D125" s="1803"/>
      <c r="E125" s="904">
        <v>1</v>
      </c>
      <c r="F125" s="909"/>
      <c r="G125" s="910"/>
      <c r="H125" s="1787"/>
      <c r="I125" s="1788"/>
    </row>
    <row r="126" spans="1:9" s="41" customFormat="1" ht="27" customHeight="1" thickBot="1" x14ac:dyDescent="0.25">
      <c r="A126" s="1794"/>
      <c r="B126" s="1801"/>
      <c r="C126" s="1913" t="s">
        <v>558</v>
      </c>
      <c r="D126" s="1914"/>
      <c r="E126" s="911">
        <v>2</v>
      </c>
      <c r="F126" s="912" t="s">
        <v>515</v>
      </c>
      <c r="G126" s="913">
        <f>A131</f>
        <v>-1.3500000000000003</v>
      </c>
      <c r="H126" s="1789"/>
      <c r="I126" s="1790"/>
    </row>
    <row r="127" spans="1:9" s="41" customFormat="1" ht="29.25" customHeight="1" thickBot="1" x14ac:dyDescent="0.25">
      <c r="A127" s="1253">
        <f>A125-0.01</f>
        <v>-1.3200000000000003</v>
      </c>
      <c r="B127" s="914" t="s">
        <v>278</v>
      </c>
      <c r="C127" s="1811" t="s">
        <v>53</v>
      </c>
      <c r="D127" s="1812"/>
      <c r="E127" s="1041"/>
      <c r="F127" s="912" t="s">
        <v>515</v>
      </c>
      <c r="G127" s="913">
        <f>A131</f>
        <v>-1.3500000000000003</v>
      </c>
      <c r="H127" s="1787"/>
      <c r="I127" s="1788"/>
    </row>
    <row r="128" spans="1:9" ht="15" customHeight="1" x14ac:dyDescent="0.2">
      <c r="A128" s="1253">
        <f>A127-0.01</f>
        <v>-1.3300000000000003</v>
      </c>
      <c r="B128" s="1813" t="s">
        <v>279</v>
      </c>
      <c r="C128" s="1804" t="s">
        <v>557</v>
      </c>
      <c r="D128" s="1805"/>
      <c r="E128" s="304">
        <v>1</v>
      </c>
      <c r="F128" s="1245"/>
      <c r="G128" s="249"/>
      <c r="H128" s="1884"/>
      <c r="I128" s="1885"/>
    </row>
    <row r="129" spans="1:9" ht="15" customHeight="1" thickBot="1" x14ac:dyDescent="0.25">
      <c r="A129" s="258"/>
      <c r="B129" s="1814"/>
      <c r="C129" s="1795" t="s">
        <v>558</v>
      </c>
      <c r="D129" s="1796"/>
      <c r="E129" s="305">
        <v>2</v>
      </c>
      <c r="F129" s="1249" t="s">
        <v>515</v>
      </c>
      <c r="G129" s="251">
        <f>A131</f>
        <v>-1.3500000000000003</v>
      </c>
      <c r="H129" s="1272"/>
      <c r="I129" s="1273"/>
    </row>
    <row r="130" spans="1:9" ht="27" customHeight="1" thickBot="1" x14ac:dyDescent="0.25">
      <c r="A130" s="1253">
        <f>A128-0.01</f>
        <v>-1.3400000000000003</v>
      </c>
      <c r="B130" s="1242" t="s">
        <v>54</v>
      </c>
      <c r="C130" s="1811" t="s">
        <v>52</v>
      </c>
      <c r="D130" s="1812"/>
      <c r="E130" s="906"/>
      <c r="F130" s="907"/>
      <c r="G130" s="908"/>
      <c r="H130" s="1270"/>
      <c r="I130" s="1271"/>
    </row>
    <row r="131" spans="1:9" s="41" customFormat="1" ht="15" customHeight="1" x14ac:dyDescent="0.2">
      <c r="A131" s="1793">
        <f>A130-0.01</f>
        <v>-1.3500000000000003</v>
      </c>
      <c r="B131" s="1800" t="s">
        <v>277</v>
      </c>
      <c r="C131" s="1802" t="s">
        <v>557</v>
      </c>
      <c r="D131" s="1803"/>
      <c r="E131" s="904">
        <v>1</v>
      </c>
      <c r="F131" s="909"/>
      <c r="G131" s="910"/>
      <c r="H131" s="1787"/>
      <c r="I131" s="1788"/>
    </row>
    <row r="132" spans="1:9" s="41" customFormat="1" ht="15" customHeight="1" thickBot="1" x14ac:dyDescent="0.25">
      <c r="A132" s="1794"/>
      <c r="B132" s="1801"/>
      <c r="C132" s="1913" t="s">
        <v>558</v>
      </c>
      <c r="D132" s="1914"/>
      <c r="E132" s="911">
        <v>2</v>
      </c>
      <c r="F132" s="912"/>
      <c r="G132" s="913"/>
      <c r="H132" s="1789"/>
      <c r="I132" s="1790"/>
    </row>
    <row r="133" spans="1:9" ht="18" customHeight="1" x14ac:dyDescent="0.2">
      <c r="A133" s="1791">
        <f>A131-0.01</f>
        <v>-1.3600000000000003</v>
      </c>
      <c r="B133" s="1800" t="s">
        <v>55</v>
      </c>
      <c r="C133" s="1824" t="s">
        <v>557</v>
      </c>
      <c r="D133" s="1825"/>
      <c r="E133" s="915">
        <v>1</v>
      </c>
      <c r="F133" s="1283"/>
      <c r="G133" s="916"/>
      <c r="H133" s="1787"/>
      <c r="I133" s="1788"/>
    </row>
    <row r="134" spans="1:9" thickBot="1" x14ac:dyDescent="0.25">
      <c r="A134" s="1792"/>
      <c r="B134" s="1801"/>
      <c r="C134" s="1848" t="s">
        <v>558</v>
      </c>
      <c r="D134" s="1849"/>
      <c r="E134" s="917">
        <v>2</v>
      </c>
      <c r="F134" s="918" t="s">
        <v>515</v>
      </c>
      <c r="G134" s="913">
        <f>A144</f>
        <v>-1.3900000000000003</v>
      </c>
      <c r="H134" s="1789"/>
      <c r="I134" s="1790"/>
    </row>
    <row r="135" spans="1:9" ht="17.25" customHeight="1" thickBot="1" x14ac:dyDescent="0.25">
      <c r="A135" s="1841">
        <f>A133-0.01</f>
        <v>-1.3700000000000003</v>
      </c>
      <c r="B135" s="919" t="s">
        <v>441</v>
      </c>
      <c r="C135" s="1313" t="s">
        <v>451</v>
      </c>
      <c r="D135" s="1911" t="s">
        <v>473</v>
      </c>
      <c r="E135" s="1911"/>
      <c r="F135" s="1911"/>
      <c r="G135" s="1912"/>
      <c r="H135" s="1880"/>
      <c r="I135" s="1881"/>
    </row>
    <row r="136" spans="1:9" ht="17.25" customHeight="1" thickBot="1" x14ac:dyDescent="0.25">
      <c r="A136" s="1842"/>
      <c r="B136" s="1823" t="s">
        <v>714</v>
      </c>
      <c r="C136" s="898" t="s">
        <v>452</v>
      </c>
      <c r="D136" s="1909" t="s">
        <v>474</v>
      </c>
      <c r="E136" s="1909"/>
      <c r="F136" s="1909"/>
      <c r="G136" s="1910"/>
      <c r="H136" s="1864"/>
      <c r="I136" s="1865"/>
    </row>
    <row r="137" spans="1:9" ht="17.25" customHeight="1" thickBot="1" x14ac:dyDescent="0.25">
      <c r="A137" s="1842"/>
      <c r="B137" s="1823"/>
      <c r="C137" s="899" t="s">
        <v>455</v>
      </c>
      <c r="D137" s="1909" t="s">
        <v>475</v>
      </c>
      <c r="E137" s="1909"/>
      <c r="F137" s="1909"/>
      <c r="G137" s="1910"/>
      <c r="H137" s="1864"/>
      <c r="I137" s="1865"/>
    </row>
    <row r="138" spans="1:9" s="41" customFormat="1" ht="17.25" customHeight="1" thickBot="1" x14ac:dyDescent="0.25">
      <c r="A138" s="1842"/>
      <c r="B138" s="920" t="s">
        <v>442</v>
      </c>
      <c r="C138" s="1310" t="s">
        <v>456</v>
      </c>
      <c r="D138" s="1909" t="s">
        <v>476</v>
      </c>
      <c r="E138" s="1909"/>
      <c r="F138" s="1909"/>
      <c r="G138" s="1910"/>
      <c r="H138" s="1864"/>
      <c r="I138" s="1865"/>
    </row>
    <row r="139" spans="1:9" s="41" customFormat="1" ht="17.25" customHeight="1" thickBot="1" x14ac:dyDescent="0.25">
      <c r="A139" s="1842"/>
      <c r="B139" s="920" t="s">
        <v>56</v>
      </c>
      <c r="C139" s="1310" t="s">
        <v>457</v>
      </c>
      <c r="D139" s="1909" t="s">
        <v>477</v>
      </c>
      <c r="E139" s="1909"/>
      <c r="F139" s="1909"/>
      <c r="G139" s="1910"/>
      <c r="H139" s="1864"/>
      <c r="I139" s="1865"/>
    </row>
    <row r="140" spans="1:9" s="41" customFormat="1" ht="17.25" customHeight="1" thickBot="1" x14ac:dyDescent="0.25">
      <c r="A140" s="1842"/>
      <c r="B140" s="231" t="s">
        <v>57</v>
      </c>
      <c r="C140" s="1310" t="s">
        <v>458</v>
      </c>
      <c r="D140" s="1909" t="s">
        <v>965</v>
      </c>
      <c r="E140" s="1909"/>
      <c r="F140" s="1909"/>
      <c r="G140" s="1910"/>
      <c r="H140" s="1288"/>
      <c r="I140" s="1289"/>
    </row>
    <row r="141" spans="1:9" s="41" customFormat="1" ht="17.25" customHeight="1" thickBot="1" x14ac:dyDescent="0.25">
      <c r="A141" s="1842"/>
      <c r="B141" s="357" t="s">
        <v>58</v>
      </c>
      <c r="C141" s="1310" t="s">
        <v>459</v>
      </c>
      <c r="D141" s="1909" t="s">
        <v>966</v>
      </c>
      <c r="E141" s="1909"/>
      <c r="F141" s="1909"/>
      <c r="G141" s="1910"/>
      <c r="H141" s="1864"/>
      <c r="I141" s="1865"/>
    </row>
    <row r="142" spans="1:9" ht="17.25" customHeight="1" thickBot="1" x14ac:dyDescent="0.25">
      <c r="A142" s="1842"/>
      <c r="B142" s="920"/>
      <c r="C142" s="902" t="s">
        <v>462</v>
      </c>
      <c r="D142" s="1858" t="s">
        <v>390</v>
      </c>
      <c r="E142" s="1858"/>
      <c r="F142" s="1858"/>
      <c r="G142" s="1858"/>
      <c r="H142" s="1789"/>
      <c r="I142" s="1790"/>
    </row>
    <row r="143" spans="1:9" ht="26.25" thickBot="1" x14ac:dyDescent="0.25">
      <c r="A143" s="1286">
        <f>A135-0.01</f>
        <v>-1.3800000000000003</v>
      </c>
      <c r="B143" s="431" t="s">
        <v>700</v>
      </c>
      <c r="C143" s="1811" t="s">
        <v>89</v>
      </c>
      <c r="D143" s="1812"/>
      <c r="E143" s="921"/>
      <c r="F143" s="922"/>
      <c r="G143" s="923"/>
      <c r="H143" s="1893"/>
      <c r="I143" s="1894"/>
    </row>
    <row r="144" spans="1:9" ht="21" customHeight="1" x14ac:dyDescent="0.2">
      <c r="A144" s="1791">
        <f>A143-0.01</f>
        <v>-1.3900000000000003</v>
      </c>
      <c r="B144" s="1800" t="s">
        <v>59</v>
      </c>
      <c r="C144" s="1824" t="s">
        <v>557</v>
      </c>
      <c r="D144" s="1825"/>
      <c r="E144" s="915">
        <v>1</v>
      </c>
      <c r="F144" s="1283"/>
      <c r="G144" s="900"/>
      <c r="H144" s="1787"/>
      <c r="I144" s="1788"/>
    </row>
    <row r="145" spans="1:9" ht="21" customHeight="1" thickBot="1" x14ac:dyDescent="0.25">
      <c r="A145" s="1792"/>
      <c r="B145" s="1801"/>
      <c r="C145" s="1848" t="s">
        <v>558</v>
      </c>
      <c r="D145" s="1849"/>
      <c r="E145" s="917">
        <v>2</v>
      </c>
      <c r="F145" s="924" t="s">
        <v>515</v>
      </c>
      <c r="G145" s="913">
        <f>A159</f>
        <v>-1.4300000000000004</v>
      </c>
      <c r="H145" s="1789"/>
      <c r="I145" s="1790"/>
    </row>
    <row r="146" spans="1:9" s="35" customFormat="1" ht="15" customHeight="1" x14ac:dyDescent="0.2">
      <c r="A146" s="1793">
        <f>A144-0.01</f>
        <v>-1.4000000000000004</v>
      </c>
      <c r="B146" s="1800" t="s">
        <v>176</v>
      </c>
      <c r="C146" s="1317" t="s">
        <v>451</v>
      </c>
      <c r="D146" s="1946" t="s">
        <v>252</v>
      </c>
      <c r="E146" s="1946"/>
      <c r="F146" s="1946"/>
      <c r="G146" s="1946"/>
      <c r="H146" s="232"/>
      <c r="I146" s="233"/>
    </row>
    <row r="147" spans="1:9" s="35" customFormat="1" ht="29.25" customHeight="1" x14ac:dyDescent="0.2">
      <c r="A147" s="1799"/>
      <c r="B147" s="1823"/>
      <c r="C147" s="898" t="s">
        <v>452</v>
      </c>
      <c r="D147" s="1860" t="s">
        <v>725</v>
      </c>
      <c r="E147" s="1860"/>
      <c r="F147" s="1860"/>
      <c r="G147" s="1861"/>
      <c r="H147" s="235"/>
      <c r="I147" s="236"/>
    </row>
    <row r="148" spans="1:9" ht="15" customHeight="1" x14ac:dyDescent="0.2">
      <c r="A148" s="1799"/>
      <c r="B148" s="1823" t="s">
        <v>715</v>
      </c>
      <c r="C148" s="898" t="s">
        <v>455</v>
      </c>
      <c r="D148" s="1860" t="s">
        <v>253</v>
      </c>
      <c r="E148" s="1860"/>
      <c r="F148" s="1860"/>
      <c r="G148" s="1861"/>
      <c r="H148" s="235"/>
      <c r="I148" s="236"/>
    </row>
    <row r="149" spans="1:9" ht="15" customHeight="1" x14ac:dyDescent="0.2">
      <c r="A149" s="1799"/>
      <c r="B149" s="1823"/>
      <c r="C149" s="897" t="s">
        <v>456</v>
      </c>
      <c r="D149" s="1860" t="s">
        <v>716</v>
      </c>
      <c r="E149" s="1860"/>
      <c r="F149" s="1860"/>
      <c r="G149" s="1861"/>
      <c r="H149" s="235"/>
      <c r="I149" s="236"/>
    </row>
    <row r="150" spans="1:9" ht="15" customHeight="1" x14ac:dyDescent="0.2">
      <c r="A150" s="1799"/>
      <c r="B150" s="1823"/>
      <c r="C150" s="897" t="s">
        <v>457</v>
      </c>
      <c r="D150" s="1860" t="s">
        <v>254</v>
      </c>
      <c r="E150" s="1860"/>
      <c r="F150" s="1860"/>
      <c r="G150" s="1861"/>
      <c r="H150" s="235"/>
      <c r="I150" s="236"/>
    </row>
    <row r="151" spans="1:9" ht="15" customHeight="1" x14ac:dyDescent="0.2">
      <c r="A151" s="1799"/>
      <c r="B151" s="1823" t="s">
        <v>60</v>
      </c>
      <c r="C151" s="897" t="s">
        <v>458</v>
      </c>
      <c r="D151" s="1860" t="s">
        <v>255</v>
      </c>
      <c r="E151" s="1860"/>
      <c r="F151" s="1860"/>
      <c r="G151" s="1861"/>
      <c r="H151" s="235"/>
      <c r="I151" s="236"/>
    </row>
    <row r="152" spans="1:9" ht="15" customHeight="1" x14ac:dyDescent="0.2">
      <c r="A152" s="1799"/>
      <c r="B152" s="1823"/>
      <c r="C152" s="897" t="s">
        <v>459</v>
      </c>
      <c r="D152" s="1860" t="s">
        <v>256</v>
      </c>
      <c r="E152" s="1860"/>
      <c r="F152" s="1860"/>
      <c r="G152" s="1861"/>
      <c r="H152" s="235"/>
      <c r="I152" s="236"/>
    </row>
    <row r="153" spans="1:9" ht="15" customHeight="1" x14ac:dyDescent="0.2">
      <c r="A153" s="1799"/>
      <c r="B153" s="920"/>
      <c r="C153" s="1311" t="s">
        <v>462</v>
      </c>
      <c r="D153" s="1860" t="s">
        <v>257</v>
      </c>
      <c r="E153" s="1860"/>
      <c r="F153" s="1860"/>
      <c r="G153" s="1861"/>
      <c r="H153" s="1293"/>
      <c r="I153" s="270"/>
    </row>
    <row r="154" spans="1:9" ht="15" customHeight="1" x14ac:dyDescent="0.2">
      <c r="A154" s="1799"/>
      <c r="B154" s="920"/>
      <c r="C154" s="1310" t="s">
        <v>463</v>
      </c>
      <c r="D154" s="1860" t="s">
        <v>258</v>
      </c>
      <c r="E154" s="1860"/>
      <c r="F154" s="1860"/>
      <c r="G154" s="1861"/>
      <c r="H154" s="235"/>
      <c r="I154" s="271"/>
    </row>
    <row r="155" spans="1:9" ht="25.5" customHeight="1" thickBot="1" x14ac:dyDescent="0.25">
      <c r="A155" s="1794"/>
      <c r="B155" s="925"/>
      <c r="C155" s="902" t="s">
        <v>463</v>
      </c>
      <c r="D155" s="1858" t="s">
        <v>390</v>
      </c>
      <c r="E155" s="1858"/>
      <c r="F155" s="1858"/>
      <c r="G155" s="1859"/>
      <c r="H155" s="272"/>
      <c r="I155" s="273"/>
    </row>
    <row r="156" spans="1:9" ht="15.75" customHeight="1" x14ac:dyDescent="0.2">
      <c r="A156" s="1253">
        <f>A146-0.01</f>
        <v>-1.4100000000000004</v>
      </c>
      <c r="B156" s="1800" t="s">
        <v>234</v>
      </c>
      <c r="C156" s="1824" t="s">
        <v>557</v>
      </c>
      <c r="D156" s="1825"/>
      <c r="E156" s="904">
        <v>1</v>
      </c>
      <c r="F156" s="903"/>
      <c r="G156" s="903"/>
      <c r="H156" s="1884"/>
      <c r="I156" s="1885"/>
    </row>
    <row r="157" spans="1:9" ht="15" customHeight="1" thickBot="1" x14ac:dyDescent="0.25">
      <c r="A157" s="258"/>
      <c r="B157" s="1801"/>
      <c r="C157" s="1848" t="s">
        <v>558</v>
      </c>
      <c r="D157" s="1849"/>
      <c r="E157" s="905">
        <v>2</v>
      </c>
      <c r="F157" s="231" t="s">
        <v>515</v>
      </c>
      <c r="G157" s="926">
        <f>A159</f>
        <v>-1.4300000000000004</v>
      </c>
      <c r="H157" s="1272"/>
      <c r="I157" s="1273"/>
    </row>
    <row r="158" spans="1:9" s="35" customFormat="1" ht="27" customHeight="1" thickBot="1" x14ac:dyDescent="0.25">
      <c r="A158" s="1253">
        <f>A156-0.01</f>
        <v>-1.4200000000000004</v>
      </c>
      <c r="B158" s="1242" t="s">
        <v>177</v>
      </c>
      <c r="C158" s="1811" t="s">
        <v>178</v>
      </c>
      <c r="D158" s="1812"/>
      <c r="E158" s="906"/>
      <c r="F158" s="907"/>
      <c r="G158" s="908"/>
      <c r="H158" s="1270"/>
      <c r="I158" s="1271"/>
    </row>
    <row r="159" spans="1:9" s="35" customFormat="1" ht="15" customHeight="1" x14ac:dyDescent="0.2">
      <c r="A159" s="1791">
        <f>A158-0.01</f>
        <v>-1.4300000000000004</v>
      </c>
      <c r="B159" s="1813" t="s">
        <v>179</v>
      </c>
      <c r="C159" s="1804" t="s">
        <v>557</v>
      </c>
      <c r="D159" s="1805"/>
      <c r="E159" s="196">
        <v>1</v>
      </c>
      <c r="F159" s="1245"/>
      <c r="G159" s="268"/>
      <c r="H159" s="1787"/>
      <c r="I159" s="1788"/>
    </row>
    <row r="160" spans="1:9" ht="15.75" customHeight="1" thickBot="1" x14ac:dyDescent="0.25">
      <c r="A160" s="1792"/>
      <c r="B160" s="1814"/>
      <c r="C160" s="1795" t="s">
        <v>558</v>
      </c>
      <c r="D160" s="1796"/>
      <c r="E160" s="202">
        <v>2</v>
      </c>
      <c r="F160" s="118"/>
      <c r="G160" s="265"/>
      <c r="H160" s="1789"/>
      <c r="I160" s="1790"/>
    </row>
    <row r="161" spans="1:9" s="41" customFormat="1" ht="26.25" customHeight="1" thickBot="1" x14ac:dyDescent="0.25">
      <c r="A161" s="437" t="s">
        <v>388</v>
      </c>
      <c r="B161" s="1845" t="s">
        <v>510</v>
      </c>
      <c r="C161" s="1846"/>
      <c r="D161" s="1846"/>
      <c r="E161" s="1846"/>
      <c r="F161" s="1846"/>
      <c r="G161" s="1847"/>
      <c r="H161" s="1947" t="s">
        <v>640</v>
      </c>
      <c r="I161" s="1948"/>
    </row>
    <row r="162" spans="1:9" s="41" customFormat="1" ht="15" customHeight="1" thickBot="1" x14ac:dyDescent="0.25">
      <c r="A162" s="1929" t="s">
        <v>387</v>
      </c>
      <c r="B162" s="1930"/>
      <c r="C162" s="1930"/>
      <c r="D162" s="1930"/>
      <c r="E162" s="1930"/>
      <c r="F162" s="1930"/>
      <c r="G162" s="1930"/>
      <c r="H162" s="1930"/>
      <c r="I162" s="1931"/>
    </row>
    <row r="163" spans="1:9" s="41" customFormat="1" ht="15" customHeight="1" x14ac:dyDescent="0.2">
      <c r="A163" s="1862">
        <f>A159-0.01</f>
        <v>-1.4400000000000004</v>
      </c>
      <c r="B163" s="1815" t="s">
        <v>61</v>
      </c>
      <c r="C163" s="1804" t="s">
        <v>311</v>
      </c>
      <c r="D163" s="1805"/>
      <c r="E163" s="274">
        <v>1</v>
      </c>
      <c r="F163" s="1266"/>
      <c r="G163" s="275"/>
      <c r="H163" s="1787"/>
      <c r="I163" s="1788"/>
    </row>
    <row r="164" spans="1:9" s="35" customFormat="1" ht="15" customHeight="1" x14ac:dyDescent="0.2">
      <c r="A164" s="1862"/>
      <c r="B164" s="1815"/>
      <c r="C164" s="1843" t="s">
        <v>312</v>
      </c>
      <c r="D164" s="1844"/>
      <c r="E164" s="276">
        <v>2</v>
      </c>
      <c r="F164" s="1247"/>
      <c r="G164" s="277"/>
      <c r="H164" s="1882"/>
      <c r="I164" s="1883"/>
    </row>
    <row r="165" spans="1:9" s="35" customFormat="1" ht="15" customHeight="1" thickBot="1" x14ac:dyDescent="0.25">
      <c r="A165" s="1863"/>
      <c r="B165" s="1814"/>
      <c r="C165" s="1795" t="s">
        <v>558</v>
      </c>
      <c r="D165" s="1796"/>
      <c r="E165" s="278">
        <v>3</v>
      </c>
      <c r="F165" s="118" t="s">
        <v>515</v>
      </c>
      <c r="G165" s="279">
        <f>A175</f>
        <v>-1.4800000000000004</v>
      </c>
      <c r="H165" s="1789"/>
      <c r="I165" s="1790"/>
    </row>
    <row r="166" spans="1:9" ht="15" customHeight="1" x14ac:dyDescent="0.2">
      <c r="A166" s="1791">
        <f>A163-0.01</f>
        <v>-1.4500000000000004</v>
      </c>
      <c r="B166" s="1813" t="s">
        <v>62</v>
      </c>
      <c r="C166" s="1804" t="s">
        <v>557</v>
      </c>
      <c r="D166" s="1805"/>
      <c r="E166" s="280">
        <v>1</v>
      </c>
      <c r="F166" s="1245"/>
      <c r="G166" s="281"/>
      <c r="H166" s="1787"/>
      <c r="I166" s="1788"/>
    </row>
    <row r="167" spans="1:9" ht="15" customHeight="1" x14ac:dyDescent="0.2">
      <c r="A167" s="1862"/>
      <c r="B167" s="1815"/>
      <c r="C167" s="1843" t="s">
        <v>312</v>
      </c>
      <c r="D167" s="1844"/>
      <c r="E167" s="276">
        <v>2</v>
      </c>
      <c r="F167" s="1247"/>
      <c r="G167" s="277"/>
      <c r="H167" s="1882"/>
      <c r="I167" s="1883"/>
    </row>
    <row r="168" spans="1:9" ht="15" customHeight="1" thickBot="1" x14ac:dyDescent="0.25">
      <c r="A168" s="1863"/>
      <c r="B168" s="1814"/>
      <c r="C168" s="1795" t="s">
        <v>558</v>
      </c>
      <c r="D168" s="1796"/>
      <c r="E168" s="278">
        <v>3</v>
      </c>
      <c r="F168" s="1244"/>
      <c r="G168" s="282"/>
      <c r="H168" s="1789"/>
      <c r="I168" s="1790"/>
    </row>
    <row r="169" spans="1:9" ht="15" customHeight="1" x14ac:dyDescent="0.2">
      <c r="A169" s="1791">
        <f>A166-0.01</f>
        <v>-1.4600000000000004</v>
      </c>
      <c r="B169" s="1813" t="s">
        <v>63</v>
      </c>
      <c r="C169" s="1804" t="s">
        <v>557</v>
      </c>
      <c r="D169" s="1805"/>
      <c r="E169" s="283">
        <v>1</v>
      </c>
      <c r="F169" s="213"/>
      <c r="G169" s="284"/>
      <c r="H169" s="1787"/>
      <c r="I169" s="1788"/>
    </row>
    <row r="170" spans="1:9" ht="15" customHeight="1" x14ac:dyDescent="0.2">
      <c r="A170" s="1862"/>
      <c r="B170" s="1815"/>
      <c r="C170" s="1843" t="s">
        <v>312</v>
      </c>
      <c r="D170" s="1844"/>
      <c r="E170" s="285">
        <v>2</v>
      </c>
      <c r="F170" s="219"/>
      <c r="G170" s="286"/>
      <c r="H170" s="1882"/>
      <c r="I170" s="1883"/>
    </row>
    <row r="171" spans="1:9" ht="15" customHeight="1" thickBot="1" x14ac:dyDescent="0.25">
      <c r="A171" s="1863"/>
      <c r="B171" s="1814"/>
      <c r="C171" s="1795" t="s">
        <v>558</v>
      </c>
      <c r="D171" s="1796"/>
      <c r="E171" s="278">
        <v>3</v>
      </c>
      <c r="F171" s="222"/>
      <c r="G171" s="287"/>
      <c r="H171" s="1789"/>
      <c r="I171" s="1790"/>
    </row>
    <row r="172" spans="1:9" ht="15" customHeight="1" x14ac:dyDescent="0.2">
      <c r="A172" s="1791">
        <f>A169-0.01</f>
        <v>-1.4700000000000004</v>
      </c>
      <c r="B172" s="1813" t="s">
        <v>64</v>
      </c>
      <c r="C172" s="1804" t="s">
        <v>557</v>
      </c>
      <c r="D172" s="1805"/>
      <c r="E172" s="280">
        <v>1</v>
      </c>
      <c r="F172" s="1245"/>
      <c r="G172" s="281"/>
      <c r="H172" s="1787"/>
      <c r="I172" s="1788"/>
    </row>
    <row r="173" spans="1:9" ht="15" customHeight="1" x14ac:dyDescent="0.2">
      <c r="A173" s="1862"/>
      <c r="B173" s="1815"/>
      <c r="C173" s="1843" t="s">
        <v>312</v>
      </c>
      <c r="D173" s="1844"/>
      <c r="E173" s="276">
        <v>2</v>
      </c>
      <c r="F173" s="1247"/>
      <c r="G173" s="277"/>
      <c r="H173" s="1882"/>
      <c r="I173" s="1883"/>
    </row>
    <row r="174" spans="1:9" ht="15" customHeight="1" thickBot="1" x14ac:dyDescent="0.25">
      <c r="A174" s="1863"/>
      <c r="B174" s="1814"/>
      <c r="C174" s="1795" t="s">
        <v>558</v>
      </c>
      <c r="D174" s="1796"/>
      <c r="E174" s="278">
        <v>3</v>
      </c>
      <c r="F174" s="1244"/>
      <c r="G174" s="282"/>
      <c r="H174" s="1789"/>
      <c r="I174" s="1790"/>
    </row>
    <row r="175" spans="1:9" ht="15" customHeight="1" x14ac:dyDescent="0.2">
      <c r="A175" s="1791">
        <f>A172-0.01</f>
        <v>-1.4800000000000004</v>
      </c>
      <c r="B175" s="269" t="s">
        <v>479</v>
      </c>
      <c r="C175" s="1961" t="s">
        <v>1303</v>
      </c>
      <c r="D175" s="1962"/>
      <c r="E175" s="280">
        <v>1</v>
      </c>
      <c r="F175" s="1245"/>
      <c r="G175" s="288"/>
      <c r="H175" s="1940"/>
      <c r="I175" s="1941"/>
    </row>
    <row r="176" spans="1:9" ht="15" customHeight="1" x14ac:dyDescent="0.2">
      <c r="A176" s="1862"/>
      <c r="B176" s="1702"/>
      <c r="C176" s="1807" t="s">
        <v>1304</v>
      </c>
      <c r="D176" s="1808"/>
      <c r="E176" s="276">
        <v>2</v>
      </c>
      <c r="F176" s="1247"/>
      <c r="G176" s="289"/>
      <c r="H176" s="1942"/>
      <c r="I176" s="1943"/>
    </row>
    <row r="177" spans="1:9" ht="25.5" customHeight="1" x14ac:dyDescent="0.2">
      <c r="A177" s="1862"/>
      <c r="B177" s="1840" t="s">
        <v>1308</v>
      </c>
      <c r="C177" s="1807" t="s">
        <v>1305</v>
      </c>
      <c r="D177" s="1808"/>
      <c r="E177" s="276">
        <v>3</v>
      </c>
      <c r="F177" s="1247"/>
      <c r="G177" s="289"/>
      <c r="H177" s="1942"/>
      <c r="I177" s="1943"/>
    </row>
    <row r="178" spans="1:9" ht="15" customHeight="1" x14ac:dyDescent="0.2">
      <c r="A178" s="1862"/>
      <c r="B178" s="1840"/>
      <c r="C178" s="1807" t="s">
        <v>1306</v>
      </c>
      <c r="D178" s="1808"/>
      <c r="E178" s="276">
        <v>4</v>
      </c>
      <c r="F178" s="1247"/>
      <c r="G178" s="289"/>
      <c r="H178" s="1942"/>
      <c r="I178" s="1943"/>
    </row>
    <row r="179" spans="1:9" ht="15" customHeight="1" thickBot="1" x14ac:dyDescent="0.25">
      <c r="A179" s="1863"/>
      <c r="B179" s="241"/>
      <c r="C179" s="1818" t="s">
        <v>1307</v>
      </c>
      <c r="D179" s="1819"/>
      <c r="E179" s="290">
        <v>96</v>
      </c>
      <c r="F179" s="1264"/>
      <c r="G179" s="291"/>
      <c r="H179" s="1944"/>
      <c r="I179" s="1945"/>
    </row>
    <row r="180" spans="1:9" ht="15" customHeight="1" x14ac:dyDescent="0.2">
      <c r="A180" s="1791">
        <f>A175-0.01</f>
        <v>-1.4900000000000004</v>
      </c>
      <c r="B180" s="1813" t="s">
        <v>180</v>
      </c>
      <c r="C180" s="1804" t="s">
        <v>557</v>
      </c>
      <c r="D180" s="1805"/>
      <c r="E180" s="308">
        <v>1</v>
      </c>
      <c r="F180" s="213"/>
      <c r="G180" s="284"/>
      <c r="H180" s="1952"/>
      <c r="I180" s="1953"/>
    </row>
    <row r="181" spans="1:9" ht="15" customHeight="1" thickBot="1" x14ac:dyDescent="0.25">
      <c r="A181" s="1863"/>
      <c r="B181" s="1814"/>
      <c r="C181" s="1795" t="s">
        <v>558</v>
      </c>
      <c r="D181" s="1796"/>
      <c r="E181" s="309">
        <v>2</v>
      </c>
      <c r="F181" s="222" t="s">
        <v>515</v>
      </c>
      <c r="G181" s="293">
        <f>A183</f>
        <v>-1.5100000000000005</v>
      </c>
      <c r="H181" s="1954"/>
      <c r="I181" s="1955"/>
    </row>
    <row r="182" spans="1:9" ht="25.5" customHeight="1" thickBot="1" x14ac:dyDescent="0.25">
      <c r="A182" s="1308">
        <f>A180-0.01</f>
        <v>-1.5000000000000004</v>
      </c>
      <c r="B182" s="294" t="s">
        <v>181</v>
      </c>
      <c r="C182" s="1836" t="s">
        <v>182</v>
      </c>
      <c r="D182" s="1837"/>
      <c r="E182" s="295"/>
      <c r="F182" s="296"/>
      <c r="G182" s="286"/>
      <c r="H182" s="297"/>
      <c r="I182" s="298"/>
    </row>
    <row r="183" spans="1:9" ht="14.1" customHeight="1" x14ac:dyDescent="0.2">
      <c r="A183" s="1791">
        <f>A182-0.01</f>
        <v>-1.5100000000000005</v>
      </c>
      <c r="B183" s="1813" t="s">
        <v>489</v>
      </c>
      <c r="C183" s="1804" t="s">
        <v>311</v>
      </c>
      <c r="D183" s="1805"/>
      <c r="E183" s="283">
        <v>1</v>
      </c>
      <c r="F183" s="213"/>
      <c r="G183" s="284"/>
      <c r="H183" s="1884"/>
      <c r="I183" s="1885"/>
    </row>
    <row r="184" spans="1:9" ht="14.1" customHeight="1" x14ac:dyDescent="0.2">
      <c r="A184" s="1862"/>
      <c r="B184" s="1815"/>
      <c r="C184" s="1899" t="s">
        <v>312</v>
      </c>
      <c r="D184" s="1900"/>
      <c r="E184" s="295">
        <v>2</v>
      </c>
      <c r="F184" s="296"/>
      <c r="G184" s="286"/>
      <c r="H184" s="1886"/>
      <c r="I184" s="1887"/>
    </row>
    <row r="185" spans="1:9" ht="14.1" customHeight="1" thickBot="1" x14ac:dyDescent="0.25">
      <c r="A185" s="1863"/>
      <c r="B185" s="1814"/>
      <c r="C185" s="1795" t="s">
        <v>558</v>
      </c>
      <c r="D185" s="1796"/>
      <c r="E185" s="292">
        <v>3</v>
      </c>
      <c r="F185" s="222"/>
      <c r="G185" s="293"/>
      <c r="H185" s="1888"/>
      <c r="I185" s="1889"/>
    </row>
    <row r="186" spans="1:9" ht="39" customHeight="1" x14ac:dyDescent="0.2">
      <c r="A186" s="1949">
        <f>A183-0.01</f>
        <v>-1.5200000000000005</v>
      </c>
      <c r="B186" s="1256" t="s">
        <v>701</v>
      </c>
      <c r="C186" s="1816" t="s">
        <v>967</v>
      </c>
      <c r="D186" s="1817"/>
      <c r="E186" s="280">
        <v>1</v>
      </c>
      <c r="F186" s="1245"/>
      <c r="G186" s="288"/>
      <c r="H186" s="1276"/>
      <c r="I186" s="1277"/>
    </row>
    <row r="187" spans="1:9" ht="40.5" customHeight="1" x14ac:dyDescent="0.2">
      <c r="A187" s="1950"/>
      <c r="B187" s="1298"/>
      <c r="C187" s="1807" t="s">
        <v>65</v>
      </c>
      <c r="D187" s="1808"/>
      <c r="E187" s="276">
        <v>2</v>
      </c>
      <c r="F187" s="1247"/>
      <c r="G187" s="289"/>
      <c r="H187" s="1278"/>
      <c r="I187" s="1279"/>
    </row>
    <row r="188" spans="1:9" ht="25.5" customHeight="1" x14ac:dyDescent="0.2">
      <c r="A188" s="1950"/>
      <c r="B188" s="1298"/>
      <c r="C188" s="1873" t="s">
        <v>66</v>
      </c>
      <c r="D188" s="1874"/>
      <c r="E188" s="276">
        <v>3</v>
      </c>
      <c r="F188" s="1247"/>
      <c r="G188" s="289"/>
      <c r="H188" s="1278"/>
      <c r="I188" s="1279"/>
    </row>
    <row r="189" spans="1:9" ht="25.5" customHeight="1" x14ac:dyDescent="0.2">
      <c r="A189" s="1950"/>
      <c r="B189" s="1838" t="s">
        <v>717</v>
      </c>
      <c r="C189" s="1807" t="s">
        <v>67</v>
      </c>
      <c r="D189" s="1808"/>
      <c r="E189" s="276">
        <v>4</v>
      </c>
      <c r="F189" s="1247"/>
      <c r="G189" s="289"/>
      <c r="H189" s="1278"/>
      <c r="I189" s="1279"/>
    </row>
    <row r="190" spans="1:9" ht="15" customHeight="1" x14ac:dyDescent="0.2">
      <c r="A190" s="1950"/>
      <c r="B190" s="1838"/>
      <c r="C190" s="1873" t="s">
        <v>183</v>
      </c>
      <c r="D190" s="1874"/>
      <c r="E190" s="276">
        <v>5</v>
      </c>
      <c r="F190" s="1247"/>
      <c r="G190" s="289"/>
      <c r="H190" s="1278"/>
      <c r="I190" s="1279"/>
    </row>
    <row r="191" spans="1:9" ht="15" customHeight="1" x14ac:dyDescent="0.2">
      <c r="A191" s="1950"/>
      <c r="B191" s="1838"/>
      <c r="C191" s="1807" t="s">
        <v>68</v>
      </c>
      <c r="D191" s="1808"/>
      <c r="E191" s="276">
        <v>6</v>
      </c>
      <c r="F191" s="1247"/>
      <c r="G191" s="299"/>
      <c r="H191" s="1278"/>
      <c r="I191" s="1279"/>
    </row>
    <row r="192" spans="1:9" ht="15" customHeight="1" x14ac:dyDescent="0.2">
      <c r="A192" s="1950"/>
      <c r="B192" s="1838"/>
      <c r="C192" s="1807" t="s">
        <v>69</v>
      </c>
      <c r="D192" s="1808"/>
      <c r="E192" s="276">
        <v>7</v>
      </c>
      <c r="F192" s="1247" t="s">
        <v>515</v>
      </c>
      <c r="G192" s="299">
        <f>A202</f>
        <v>-1.5400000000000005</v>
      </c>
      <c r="H192" s="1278"/>
      <c r="I192" s="1279"/>
    </row>
    <row r="193" spans="1:9" ht="15" customHeight="1" thickBot="1" x14ac:dyDescent="0.25">
      <c r="A193" s="1951"/>
      <c r="B193" s="1839"/>
      <c r="C193" s="1870" t="s">
        <v>70</v>
      </c>
      <c r="D193" s="1871"/>
      <c r="E193" s="278">
        <v>96</v>
      </c>
      <c r="F193" s="1244"/>
      <c r="G193" s="301"/>
      <c r="H193" s="1280"/>
      <c r="I193" s="1281"/>
    </row>
    <row r="194" spans="1:9" ht="15" customHeight="1" x14ac:dyDescent="0.2">
      <c r="A194" s="1949">
        <f>A186-0.01</f>
        <v>-1.5300000000000005</v>
      </c>
      <c r="B194" s="1813" t="s">
        <v>702</v>
      </c>
      <c r="C194" s="1932" t="s">
        <v>644</v>
      </c>
      <c r="D194" s="1933"/>
      <c r="E194" s="280">
        <v>1</v>
      </c>
      <c r="F194" s="1245"/>
      <c r="G194" s="288"/>
      <c r="H194" s="1276"/>
      <c r="I194" s="1277"/>
    </row>
    <row r="195" spans="1:9" ht="15" customHeight="1" x14ac:dyDescent="0.2">
      <c r="A195" s="1950"/>
      <c r="B195" s="1815"/>
      <c r="C195" s="1956" t="s">
        <v>645</v>
      </c>
      <c r="D195" s="1957"/>
      <c r="E195" s="276">
        <v>2</v>
      </c>
      <c r="F195" s="1247"/>
      <c r="G195" s="289"/>
      <c r="H195" s="1278"/>
      <c r="I195" s="1279"/>
    </row>
    <row r="196" spans="1:9" ht="15" customHeight="1" x14ac:dyDescent="0.2">
      <c r="A196" s="1950"/>
      <c r="B196" s="1815"/>
      <c r="C196" s="1956" t="s">
        <v>646</v>
      </c>
      <c r="D196" s="1957"/>
      <c r="E196" s="276">
        <v>3</v>
      </c>
      <c r="F196" s="1247"/>
      <c r="G196" s="289"/>
      <c r="H196" s="1278"/>
      <c r="I196" s="1279"/>
    </row>
    <row r="197" spans="1:9" ht="15" customHeight="1" x14ac:dyDescent="0.2">
      <c r="A197" s="1950"/>
      <c r="B197" s="1815" t="s">
        <v>718</v>
      </c>
      <c r="C197" s="1856" t="s">
        <v>647</v>
      </c>
      <c r="D197" s="1857"/>
      <c r="E197" s="276">
        <v>4</v>
      </c>
      <c r="F197" s="1247"/>
      <c r="G197" s="289"/>
      <c r="H197" s="1278"/>
      <c r="I197" s="1279"/>
    </row>
    <row r="198" spans="1:9" ht="15" customHeight="1" x14ac:dyDescent="0.2">
      <c r="A198" s="1950"/>
      <c r="B198" s="1815"/>
      <c r="C198" s="1856" t="s">
        <v>648</v>
      </c>
      <c r="D198" s="1857"/>
      <c r="E198" s="276">
        <v>5</v>
      </c>
      <c r="F198" s="1247"/>
      <c r="G198" s="289"/>
      <c r="H198" s="1278"/>
      <c r="I198" s="1279"/>
    </row>
    <row r="199" spans="1:9" ht="15" customHeight="1" x14ac:dyDescent="0.2">
      <c r="A199" s="1950"/>
      <c r="B199" s="1815"/>
      <c r="C199" s="1901" t="s">
        <v>649</v>
      </c>
      <c r="D199" s="1902"/>
      <c r="E199" s="276">
        <v>6</v>
      </c>
      <c r="F199" s="1247"/>
      <c r="G199" s="289"/>
      <c r="H199" s="1278"/>
      <c r="I199" s="1279"/>
    </row>
    <row r="200" spans="1:9" ht="15" customHeight="1" x14ac:dyDescent="0.2">
      <c r="A200" s="1950"/>
      <c r="B200" s="1815"/>
      <c r="C200" s="1856" t="s">
        <v>650</v>
      </c>
      <c r="D200" s="1857"/>
      <c r="E200" s="276">
        <v>7</v>
      </c>
      <c r="F200" s="1247"/>
      <c r="G200" s="289"/>
      <c r="H200" s="1278"/>
      <c r="I200" s="1279"/>
    </row>
    <row r="201" spans="1:9" ht="15" customHeight="1" thickBot="1" x14ac:dyDescent="0.25">
      <c r="A201" s="1951"/>
      <c r="B201" s="1814"/>
      <c r="C201" s="1870" t="s">
        <v>389</v>
      </c>
      <c r="D201" s="1871"/>
      <c r="E201" s="300">
        <v>96</v>
      </c>
      <c r="F201" s="1244"/>
      <c r="G201" s="301"/>
      <c r="H201" s="1280"/>
      <c r="I201" s="1281"/>
    </row>
    <row r="202" spans="1:9" ht="15" customHeight="1" x14ac:dyDescent="0.2">
      <c r="A202" s="1949">
        <f>A194-0.01</f>
        <v>-1.5400000000000005</v>
      </c>
      <c r="B202" s="1813" t="s">
        <v>540</v>
      </c>
      <c r="C202" s="1804" t="s">
        <v>184</v>
      </c>
      <c r="D202" s="1805"/>
      <c r="E202" s="280">
        <v>1</v>
      </c>
      <c r="F202" s="1363"/>
      <c r="G202" s="281"/>
      <c r="H202" s="1787"/>
      <c r="I202" s="1788"/>
    </row>
    <row r="203" spans="1:9" ht="15" customHeight="1" thickBot="1" x14ac:dyDescent="0.25">
      <c r="A203" s="1951"/>
      <c r="B203" s="1815"/>
      <c r="C203" s="1795" t="s">
        <v>185</v>
      </c>
      <c r="D203" s="1796"/>
      <c r="E203" s="302">
        <v>2</v>
      </c>
      <c r="F203" s="1376"/>
      <c r="G203" s="303"/>
      <c r="H203" s="1789"/>
      <c r="I203" s="1790"/>
    </row>
    <row r="204" spans="1:9" ht="15" customHeight="1" x14ac:dyDescent="0.2">
      <c r="A204" s="1949">
        <f>A202-0.01</f>
        <v>-1.5500000000000005</v>
      </c>
      <c r="B204" s="1800" t="s">
        <v>136</v>
      </c>
      <c r="C204" s="1824" t="s">
        <v>557</v>
      </c>
      <c r="D204" s="1825"/>
      <c r="E204" s="904">
        <v>1</v>
      </c>
      <c r="F204" s="903"/>
      <c r="G204" s="934"/>
      <c r="H204" s="927"/>
      <c r="I204" s="928"/>
    </row>
    <row r="205" spans="1:9" ht="15" customHeight="1" thickBot="1" x14ac:dyDescent="0.25">
      <c r="A205" s="1951"/>
      <c r="B205" s="1801"/>
      <c r="C205" s="1826" t="s">
        <v>558</v>
      </c>
      <c r="D205" s="1827"/>
      <c r="E205" s="911">
        <v>2</v>
      </c>
      <c r="F205" s="1368" t="s">
        <v>515</v>
      </c>
      <c r="G205" s="931">
        <f>'2Admin'!A3</f>
        <v>-2.0099999999999998</v>
      </c>
      <c r="H205" s="932"/>
      <c r="I205" s="933"/>
    </row>
    <row r="206" spans="1:9" ht="15" customHeight="1" x14ac:dyDescent="0.2">
      <c r="A206" s="1854">
        <f>A204-0.01</f>
        <v>-1.5600000000000005</v>
      </c>
      <c r="B206" s="920" t="s">
        <v>720</v>
      </c>
      <c r="C206" s="1828" t="s">
        <v>721</v>
      </c>
      <c r="D206" s="1829"/>
      <c r="E206" s="930">
        <v>1</v>
      </c>
      <c r="F206" s="930"/>
      <c r="G206" s="934"/>
      <c r="H206" s="1850"/>
      <c r="I206" s="1851"/>
    </row>
    <row r="207" spans="1:9" ht="15" customHeight="1" x14ac:dyDescent="0.2">
      <c r="A207" s="1854"/>
      <c r="B207" s="920"/>
      <c r="C207" s="1830" t="s">
        <v>722</v>
      </c>
      <c r="D207" s="1831"/>
      <c r="E207" s="929">
        <v>2</v>
      </c>
      <c r="F207" s="929"/>
      <c r="G207" s="935"/>
      <c r="H207" s="1850"/>
      <c r="I207" s="1851"/>
    </row>
    <row r="208" spans="1:9" ht="15" customHeight="1" x14ac:dyDescent="0.2">
      <c r="A208" s="1854"/>
      <c r="B208" s="1823" t="s">
        <v>719</v>
      </c>
      <c r="C208" s="1832" t="s">
        <v>137</v>
      </c>
      <c r="D208" s="1833"/>
      <c r="E208" s="930">
        <v>3</v>
      </c>
      <c r="F208" s="930"/>
      <c r="G208" s="935"/>
      <c r="H208" s="1850"/>
      <c r="I208" s="1851"/>
    </row>
    <row r="209" spans="1:9" ht="15" customHeight="1" x14ac:dyDescent="0.2">
      <c r="A209" s="1854"/>
      <c r="B209" s="1823"/>
      <c r="C209" s="1830" t="s">
        <v>138</v>
      </c>
      <c r="D209" s="1831"/>
      <c r="E209" s="929">
        <v>4</v>
      </c>
      <c r="F209" s="929"/>
      <c r="G209" s="935"/>
      <c r="H209" s="1850"/>
      <c r="I209" s="1851"/>
    </row>
    <row r="210" spans="1:9" ht="15" customHeight="1" thickBot="1" x14ac:dyDescent="0.25">
      <c r="A210" s="1855"/>
      <c r="B210" s="1801"/>
      <c r="C210" s="1834" t="s">
        <v>389</v>
      </c>
      <c r="D210" s="1835"/>
      <c r="E210" s="1011">
        <v>5</v>
      </c>
      <c r="F210" s="1011"/>
      <c r="G210" s="1587"/>
      <c r="H210" s="1852"/>
      <c r="I210" s="1853"/>
    </row>
    <row r="211" spans="1:9" thickBot="1" x14ac:dyDescent="0.25">
      <c r="A211" s="1586"/>
    </row>
    <row r="277" ht="12.75" x14ac:dyDescent="0.2"/>
    <row r="278" ht="12.75" x14ac:dyDescent="0.2"/>
    <row r="279" ht="12.75" x14ac:dyDescent="0.2"/>
    <row r="280" ht="12.75" x14ac:dyDescent="0.2"/>
    <row r="281" ht="12.75" x14ac:dyDescent="0.2"/>
    <row r="282"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12.75" x14ac:dyDescent="0.2"/>
    <row r="359" ht="12.75" x14ac:dyDescent="0.2"/>
    <row r="360" ht="12.75" x14ac:dyDescent="0.2"/>
    <row r="361" ht="12.75" x14ac:dyDescent="0.2"/>
    <row r="362" ht="12.75" x14ac:dyDescent="0.2"/>
    <row r="363" ht="12.75" x14ac:dyDescent="0.2"/>
    <row r="364" ht="12.75" x14ac:dyDescent="0.2"/>
    <row r="365" ht="12.75" x14ac:dyDescent="0.2"/>
    <row r="366" ht="12.75" x14ac:dyDescent="0.2"/>
    <row r="367" ht="12.75" x14ac:dyDescent="0.2"/>
    <row r="368" ht="12.75" x14ac:dyDescent="0.2"/>
    <row r="369" ht="12.75" x14ac:dyDescent="0.2"/>
    <row r="370" ht="12.75" x14ac:dyDescent="0.2"/>
    <row r="371" ht="12.75" x14ac:dyDescent="0.2"/>
    <row r="372" ht="12.75" x14ac:dyDescent="0.2"/>
    <row r="373" ht="12.75" x14ac:dyDescent="0.2"/>
    <row r="374" ht="12.75" x14ac:dyDescent="0.2"/>
    <row r="375" ht="12.75" x14ac:dyDescent="0.2"/>
  </sheetData>
  <customSheetViews>
    <customSheetView guid="{62A28031-BB72-409E-8219-7B624D8945FD}" showPageBreaks="1" printArea="1" view="pageBreakPreview" topLeftCell="A61">
      <selection activeCell="B122" sqref="B122"/>
      <rowBreaks count="4" manualBreakCount="4">
        <brk id="45" max="9" man="1"/>
        <brk id="46" max="9" man="1"/>
        <brk id="96" max="9" man="1"/>
        <brk id="142" max="9" man="1"/>
      </rowBreaks>
      <pageMargins left="0.7" right="0.7" top="0.75" bottom="0.75" header="0.3" footer="0.3"/>
      <headerFooter alignWithMargins="0">
        <oddFooter>&amp;R&amp;P</oddFooter>
      </headerFooter>
    </customSheetView>
  </customSheetViews>
  <mergeCells count="343">
    <mergeCell ref="A204:A205"/>
    <mergeCell ref="B204:B205"/>
    <mergeCell ref="B1:I1"/>
    <mergeCell ref="C175:D175"/>
    <mergeCell ref="C176:D176"/>
    <mergeCell ref="C177:D177"/>
    <mergeCell ref="C179:D179"/>
    <mergeCell ref="C186:D186"/>
    <mergeCell ref="C187:D187"/>
    <mergeCell ref="C188:D188"/>
    <mergeCell ref="C189:D189"/>
    <mergeCell ref="C190:D190"/>
    <mergeCell ref="C192:D192"/>
    <mergeCell ref="C191:D191"/>
    <mergeCell ref="C193:D193"/>
    <mergeCell ref="C194:D194"/>
    <mergeCell ref="A183:A185"/>
    <mergeCell ref="B183:B185"/>
    <mergeCell ref="A169:A171"/>
    <mergeCell ref="A180:A181"/>
    <mergeCell ref="B180:B181"/>
    <mergeCell ref="A202:A203"/>
    <mergeCell ref="B202:B203"/>
    <mergeCell ref="A186:A193"/>
    <mergeCell ref="H202:I203"/>
    <mergeCell ref="C201:D201"/>
    <mergeCell ref="C202:D202"/>
    <mergeCell ref="C203:D203"/>
    <mergeCell ref="C195:D195"/>
    <mergeCell ref="C196:D196"/>
    <mergeCell ref="C197:D197"/>
    <mergeCell ref="C198:D198"/>
    <mergeCell ref="C199:D199"/>
    <mergeCell ref="C200:D200"/>
    <mergeCell ref="H161:I161"/>
    <mergeCell ref="A162:I162"/>
    <mergeCell ref="A163:A165"/>
    <mergeCell ref="B163:B165"/>
    <mergeCell ref="H163:I165"/>
    <mergeCell ref="A166:A168"/>
    <mergeCell ref="B166:B168"/>
    <mergeCell ref="H166:I168"/>
    <mergeCell ref="A194:A201"/>
    <mergeCell ref="C163:D163"/>
    <mergeCell ref="C165:D165"/>
    <mergeCell ref="C166:D166"/>
    <mergeCell ref="C168:D168"/>
    <mergeCell ref="C184:D184"/>
    <mergeCell ref="H180:I181"/>
    <mergeCell ref="H183:I185"/>
    <mergeCell ref="C180:D180"/>
    <mergeCell ref="C181:D181"/>
    <mergeCell ref="H169:I171"/>
    <mergeCell ref="A172:A174"/>
    <mergeCell ref="B172:B174"/>
    <mergeCell ref="H172:I174"/>
    <mergeCell ref="A175:A179"/>
    <mergeCell ref="H175:I179"/>
    <mergeCell ref="C169:D169"/>
    <mergeCell ref="C171:D171"/>
    <mergeCell ref="C172:D172"/>
    <mergeCell ref="C174:D174"/>
    <mergeCell ref="H127:I127"/>
    <mergeCell ref="H144:I145"/>
    <mergeCell ref="H159:I160"/>
    <mergeCell ref="B159:B160"/>
    <mergeCell ref="H143:I143"/>
    <mergeCell ref="H128:I128"/>
    <mergeCell ref="H156:I156"/>
    <mergeCell ref="B133:B134"/>
    <mergeCell ref="H133:I134"/>
    <mergeCell ref="B151:B152"/>
    <mergeCell ref="B156:B157"/>
    <mergeCell ref="B131:B132"/>
    <mergeCell ref="C131:D131"/>
    <mergeCell ref="H131:I132"/>
    <mergeCell ref="C132:D132"/>
    <mergeCell ref="D146:G146"/>
    <mergeCell ref="B144:B145"/>
    <mergeCell ref="B146:B147"/>
    <mergeCell ref="B128:B129"/>
    <mergeCell ref="A92:A96"/>
    <mergeCell ref="C105:D105"/>
    <mergeCell ref="C106:D106"/>
    <mergeCell ref="C107:D107"/>
    <mergeCell ref="A81:A84"/>
    <mergeCell ref="B81:B84"/>
    <mergeCell ref="A85:A86"/>
    <mergeCell ref="A88:A91"/>
    <mergeCell ref="C90:D90"/>
    <mergeCell ref="C91:D91"/>
    <mergeCell ref="C100:D100"/>
    <mergeCell ref="C102:D102"/>
    <mergeCell ref="C101:D101"/>
    <mergeCell ref="C98:D98"/>
    <mergeCell ref="C99:D99"/>
    <mergeCell ref="B88:B91"/>
    <mergeCell ref="B97:B98"/>
    <mergeCell ref="C4:D4"/>
    <mergeCell ref="C5:D5"/>
    <mergeCell ref="C6:D6"/>
    <mergeCell ref="C8:D8"/>
    <mergeCell ref="C9:D9"/>
    <mergeCell ref="A72:A79"/>
    <mergeCell ref="H72:I72"/>
    <mergeCell ref="H73:I73"/>
    <mergeCell ref="H74:I74"/>
    <mergeCell ref="H75:I75"/>
    <mergeCell ref="H77:I77"/>
    <mergeCell ref="H78:I78"/>
    <mergeCell ref="H79:I79"/>
    <mergeCell ref="B72:B75"/>
    <mergeCell ref="D73:G73"/>
    <mergeCell ref="D74:G74"/>
    <mergeCell ref="D75:G75"/>
    <mergeCell ref="D76:G76"/>
    <mergeCell ref="D77:G77"/>
    <mergeCell ref="D78:G78"/>
    <mergeCell ref="D79:G79"/>
    <mergeCell ref="B76:B79"/>
    <mergeCell ref="D72:G72"/>
    <mergeCell ref="H21:I24"/>
    <mergeCell ref="H25:I30"/>
    <mergeCell ref="C37:D37"/>
    <mergeCell ref="D34:G34"/>
    <mergeCell ref="C35:D35"/>
    <mergeCell ref="H2:I2"/>
    <mergeCell ref="B25:B30"/>
    <mergeCell ref="B32:B34"/>
    <mergeCell ref="H62:I62"/>
    <mergeCell ref="H32:I32"/>
    <mergeCell ref="H34:I34"/>
    <mergeCell ref="C62:G62"/>
    <mergeCell ref="C21:D21"/>
    <mergeCell ref="C23:D23"/>
    <mergeCell ref="C24:D24"/>
    <mergeCell ref="C25:D25"/>
    <mergeCell ref="C26:D26"/>
    <mergeCell ref="C27:D27"/>
    <mergeCell ref="C30:D30"/>
    <mergeCell ref="B8:B20"/>
    <mergeCell ref="H8:I20"/>
    <mergeCell ref="A3:I3"/>
    <mergeCell ref="A21:A24"/>
    <mergeCell ref="C19:D19"/>
    <mergeCell ref="A32:A34"/>
    <mergeCell ref="A25:A30"/>
    <mergeCell ref="B54:B56"/>
    <mergeCell ref="B57:B61"/>
    <mergeCell ref="D64:G64"/>
    <mergeCell ref="C10:D10"/>
    <mergeCell ref="C11:D11"/>
    <mergeCell ref="C12:D12"/>
    <mergeCell ref="C17:D17"/>
    <mergeCell ref="C20:D20"/>
    <mergeCell ref="D52:G52"/>
    <mergeCell ref="H125:I126"/>
    <mergeCell ref="C126:D126"/>
    <mergeCell ref="C103:D103"/>
    <mergeCell ref="C104:D104"/>
    <mergeCell ref="H92:I96"/>
    <mergeCell ref="B21:B24"/>
    <mergeCell ref="A38:A41"/>
    <mergeCell ref="A42:A45"/>
    <mergeCell ref="H64:I64"/>
    <mergeCell ref="C31:G31"/>
    <mergeCell ref="C22:D22"/>
    <mergeCell ref="C28:D28"/>
    <mergeCell ref="C29:D29"/>
    <mergeCell ref="A46:A48"/>
    <mergeCell ref="A54:A56"/>
    <mergeCell ref="C36:D36"/>
    <mergeCell ref="B39:B41"/>
    <mergeCell ref="B43:B45"/>
    <mergeCell ref="D51:G51"/>
    <mergeCell ref="B49:B53"/>
    <mergeCell ref="B46:B48"/>
    <mergeCell ref="D47:G47"/>
    <mergeCell ref="D49:G49"/>
    <mergeCell ref="D53:G53"/>
    <mergeCell ref="C80:D80"/>
    <mergeCell ref="C81:D81"/>
    <mergeCell ref="C82:D82"/>
    <mergeCell ref="C83:D83"/>
    <mergeCell ref="B92:B96"/>
    <mergeCell ref="H139:I139"/>
    <mergeCell ref="H141:I141"/>
    <mergeCell ref="C145:D145"/>
    <mergeCell ref="H88:I91"/>
    <mergeCell ref="H87:I87"/>
    <mergeCell ref="D142:G142"/>
    <mergeCell ref="C111:D111"/>
    <mergeCell ref="H118:I118"/>
    <mergeCell ref="H142:I142"/>
    <mergeCell ref="H137:I137"/>
    <mergeCell ref="H138:I138"/>
    <mergeCell ref="D141:G141"/>
    <mergeCell ref="D140:G140"/>
    <mergeCell ref="D139:G139"/>
    <mergeCell ref="D138:G138"/>
    <mergeCell ref="D137:G137"/>
    <mergeCell ref="D136:G136"/>
    <mergeCell ref="D135:G135"/>
    <mergeCell ref="C127:D127"/>
    <mergeCell ref="B67:B71"/>
    <mergeCell ref="D70:G70"/>
    <mergeCell ref="D59:G59"/>
    <mergeCell ref="D71:G71"/>
    <mergeCell ref="D65:G65"/>
    <mergeCell ref="D69:G69"/>
    <mergeCell ref="D66:G66"/>
    <mergeCell ref="D67:G67"/>
    <mergeCell ref="D68:G68"/>
    <mergeCell ref="D60:G60"/>
    <mergeCell ref="H121:I122"/>
    <mergeCell ref="H117:I117"/>
    <mergeCell ref="H100:I111"/>
    <mergeCell ref="H97:I97"/>
    <mergeCell ref="C88:D88"/>
    <mergeCell ref="H123:I124"/>
    <mergeCell ref="H119:I120"/>
    <mergeCell ref="D55:G55"/>
    <mergeCell ref="D57:G57"/>
    <mergeCell ref="D61:G61"/>
    <mergeCell ref="H81:I84"/>
    <mergeCell ref="H80:I80"/>
    <mergeCell ref="H65:I65"/>
    <mergeCell ref="H66:I66"/>
    <mergeCell ref="H67:I67"/>
    <mergeCell ref="H69:I69"/>
    <mergeCell ref="H70:I70"/>
    <mergeCell ref="H71:I71"/>
    <mergeCell ref="H114:I114"/>
    <mergeCell ref="H112:I112"/>
    <mergeCell ref="C114:D114"/>
    <mergeCell ref="C115:D115"/>
    <mergeCell ref="C123:D123"/>
    <mergeCell ref="C112:D112"/>
    <mergeCell ref="H136:I136"/>
    <mergeCell ref="C133:D133"/>
    <mergeCell ref="C134:D134"/>
    <mergeCell ref="C89:D89"/>
    <mergeCell ref="B112:B113"/>
    <mergeCell ref="B35:B37"/>
    <mergeCell ref="A35:A37"/>
    <mergeCell ref="B64:B66"/>
    <mergeCell ref="C84:D84"/>
    <mergeCell ref="C108:D108"/>
    <mergeCell ref="C109:D109"/>
    <mergeCell ref="C110:D110"/>
    <mergeCell ref="C95:D95"/>
    <mergeCell ref="C96:D96"/>
    <mergeCell ref="A100:A111"/>
    <mergeCell ref="A97:A98"/>
    <mergeCell ref="B100:B111"/>
    <mergeCell ref="C92:D92"/>
    <mergeCell ref="C93:D93"/>
    <mergeCell ref="C94:D94"/>
    <mergeCell ref="C97:D97"/>
    <mergeCell ref="B85:B86"/>
    <mergeCell ref="C87:G87"/>
    <mergeCell ref="H135:I135"/>
    <mergeCell ref="H206:I210"/>
    <mergeCell ref="A206:A210"/>
    <mergeCell ref="C7:D7"/>
    <mergeCell ref="C13:D13"/>
    <mergeCell ref="C14:D14"/>
    <mergeCell ref="C15:D15"/>
    <mergeCell ref="C16:D16"/>
    <mergeCell ref="C18:D18"/>
    <mergeCell ref="C85:D85"/>
    <mergeCell ref="C86:D86"/>
    <mergeCell ref="C160:D160"/>
    <mergeCell ref="D155:G155"/>
    <mergeCell ref="D147:G147"/>
    <mergeCell ref="D148:G148"/>
    <mergeCell ref="D149:G149"/>
    <mergeCell ref="D150:G150"/>
    <mergeCell ref="D151:G151"/>
    <mergeCell ref="D152:G152"/>
    <mergeCell ref="D153:G153"/>
    <mergeCell ref="D154:G154"/>
    <mergeCell ref="C156:D156"/>
    <mergeCell ref="C158:D158"/>
    <mergeCell ref="C129:D129"/>
    <mergeCell ref="A8:A20"/>
    <mergeCell ref="A135:A142"/>
    <mergeCell ref="C170:D170"/>
    <mergeCell ref="C173:D173"/>
    <mergeCell ref="C183:D183"/>
    <mergeCell ref="C185:D185"/>
    <mergeCell ref="C164:D164"/>
    <mergeCell ref="A146:A155"/>
    <mergeCell ref="A159:A160"/>
    <mergeCell ref="B169:B171"/>
    <mergeCell ref="C167:D167"/>
    <mergeCell ref="B161:G161"/>
    <mergeCell ref="A144:A145"/>
    <mergeCell ref="B136:B137"/>
    <mergeCell ref="C157:D157"/>
    <mergeCell ref="B121:B122"/>
    <mergeCell ref="B208:B210"/>
    <mergeCell ref="C178:D178"/>
    <mergeCell ref="C204:D204"/>
    <mergeCell ref="C205:D205"/>
    <mergeCell ref="C206:D206"/>
    <mergeCell ref="C207:D207"/>
    <mergeCell ref="C208:D208"/>
    <mergeCell ref="C209:D209"/>
    <mergeCell ref="C210:D210"/>
    <mergeCell ref="C182:D182"/>
    <mergeCell ref="B189:B193"/>
    <mergeCell ref="B194:B196"/>
    <mergeCell ref="B197:B201"/>
    <mergeCell ref="C159:D159"/>
    <mergeCell ref="B148:B150"/>
    <mergeCell ref="C143:D143"/>
    <mergeCell ref="C144:D144"/>
    <mergeCell ref="B177:B178"/>
    <mergeCell ref="H85:I86"/>
    <mergeCell ref="A133:A134"/>
    <mergeCell ref="A131:A132"/>
    <mergeCell ref="C113:D113"/>
    <mergeCell ref="B117:B118"/>
    <mergeCell ref="A117:A118"/>
    <mergeCell ref="A121:A122"/>
    <mergeCell ref="A125:A126"/>
    <mergeCell ref="B125:B126"/>
    <mergeCell ref="C125:D125"/>
    <mergeCell ref="C128:D128"/>
    <mergeCell ref="A123:A124"/>
    <mergeCell ref="C124:D124"/>
    <mergeCell ref="C116:D116"/>
    <mergeCell ref="C122:D122"/>
    <mergeCell ref="C130:D130"/>
    <mergeCell ref="B114:B115"/>
    <mergeCell ref="B123:B124"/>
    <mergeCell ref="A119:A120"/>
    <mergeCell ref="B119:B120"/>
    <mergeCell ref="C119:D119"/>
    <mergeCell ref="C120:D120"/>
    <mergeCell ref="C117:G118"/>
    <mergeCell ref="C121:D121"/>
  </mergeCells>
  <phoneticPr fontId="13" type="noConversion"/>
  <pageMargins left="0.75" right="0.75" top="0.5" bottom="0.5" header="0.25" footer="0.25"/>
  <pageSetup scale="96" orientation="portrait" r:id="rId1"/>
  <headerFooter differentFirst="1">
    <oddHeader>&amp;LHRBF Impact Evaluation&amp;CHealth Facility Questionnaire&amp;RForm F1</oddHeader>
    <oddFooter>&amp;R&amp;P / &amp;N</oddFooter>
  </headerFooter>
  <rowBreaks count="4" manualBreakCount="4">
    <brk id="41" max="8" man="1"/>
    <brk id="79" max="8" man="1"/>
    <brk id="120" max="8" man="1"/>
    <brk id="201" max="8" man="1"/>
  </rowBreaks>
  <drawing r:id="rId2"/>
  <legacyDrawing r:id="rId3"/>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264"/>
  <sheetViews>
    <sheetView view="pageBreakPreview" topLeftCell="A173" zoomScale="115" zoomScaleSheetLayoutView="115" workbookViewId="0">
      <selection activeCell="K162" sqref="K162"/>
    </sheetView>
  </sheetViews>
  <sheetFormatPr defaultColWidth="8.85546875" defaultRowHeight="12.75" x14ac:dyDescent="0.2"/>
  <cols>
    <col min="1" max="1" width="5.7109375" style="310" customWidth="1"/>
    <col min="2" max="2" width="38.7109375" style="96" customWidth="1"/>
    <col min="3" max="3" width="3.42578125" style="96" customWidth="1"/>
    <col min="4" max="4" width="16.42578125" style="96" customWidth="1"/>
    <col min="5" max="5" width="3.140625" style="97" customWidth="1"/>
    <col min="6" max="6" width="2" style="98" customWidth="1"/>
    <col min="7" max="7" width="9.7109375" style="99" customWidth="1"/>
    <col min="8" max="8" width="5.7109375" style="4" customWidth="1"/>
    <col min="9" max="9" width="5.42578125" style="4" customWidth="1"/>
    <col min="10" max="16384" width="8.85546875" style="4"/>
  </cols>
  <sheetData>
    <row r="1" spans="1:13" s="10" customFormat="1" ht="30" customHeight="1" thickBot="1" x14ac:dyDescent="0.25">
      <c r="A1" s="106">
        <f>-2</f>
        <v>-2</v>
      </c>
      <c r="B1" s="1243" t="s">
        <v>511</v>
      </c>
      <c r="C1" s="1243"/>
      <c r="D1" s="1243"/>
      <c r="E1" s="438"/>
      <c r="F1" s="439"/>
      <c r="G1" s="440"/>
      <c r="H1" s="2024" t="s">
        <v>640</v>
      </c>
      <c r="I1" s="2025"/>
    </row>
    <row r="2" spans="1:13" s="6" customFormat="1" ht="30" customHeight="1" thickBot="1" x14ac:dyDescent="0.25">
      <c r="A2" s="2045" t="s">
        <v>387</v>
      </c>
      <c r="B2" s="2046"/>
      <c r="C2" s="2046"/>
      <c r="D2" s="2046"/>
      <c r="E2" s="2046"/>
      <c r="F2" s="2046"/>
      <c r="G2" s="2046"/>
      <c r="H2" s="2046"/>
      <c r="I2" s="2047"/>
    </row>
    <row r="3" spans="1:13" s="8" customFormat="1" x14ac:dyDescent="0.2">
      <c r="A3" s="1791">
        <f>A1-0.01</f>
        <v>-2.0099999999999998</v>
      </c>
      <c r="B3" s="1813" t="s">
        <v>71</v>
      </c>
      <c r="C3" s="1804" t="s">
        <v>557</v>
      </c>
      <c r="D3" s="1805"/>
      <c r="E3" s="311">
        <v>1</v>
      </c>
      <c r="F3" s="213"/>
      <c r="G3" s="284"/>
      <c r="H3" s="2037"/>
      <c r="I3" s="2038"/>
    </row>
    <row r="4" spans="1:13" s="8" customFormat="1" ht="13.5" thickBot="1" x14ac:dyDescent="0.25">
      <c r="A4" s="1863"/>
      <c r="B4" s="1814"/>
      <c r="C4" s="1795" t="s">
        <v>558</v>
      </c>
      <c r="D4" s="1796"/>
      <c r="E4" s="312">
        <v>2</v>
      </c>
      <c r="F4" s="93" t="s">
        <v>515</v>
      </c>
      <c r="G4" s="1354">
        <f>A38</f>
        <v>-2.0699999999999985</v>
      </c>
      <c r="H4" s="2039"/>
      <c r="I4" s="2040"/>
    </row>
    <row r="5" spans="1:13" s="33" customFormat="1" ht="24" customHeight="1" thickBot="1" x14ac:dyDescent="0.3">
      <c r="A5" s="1042">
        <f>A3-0.01</f>
        <v>-2.0199999999999996</v>
      </c>
      <c r="B5" s="1043" t="s">
        <v>443</v>
      </c>
      <c r="C5" s="2026"/>
      <c r="D5" s="2027"/>
      <c r="E5" s="2027"/>
      <c r="F5" s="2027"/>
      <c r="G5" s="2028"/>
      <c r="H5" s="2043"/>
      <c r="I5" s="2044"/>
    </row>
    <row r="6" spans="1:13" s="8" customFormat="1" ht="18" customHeight="1" x14ac:dyDescent="0.25">
      <c r="A6" s="1791">
        <f>A5-0.01</f>
        <v>-2.0299999999999994</v>
      </c>
      <c r="B6" s="1813" t="s">
        <v>72</v>
      </c>
      <c r="C6" s="1292" t="s">
        <v>451</v>
      </c>
      <c r="D6" s="1920" t="s">
        <v>139</v>
      </c>
      <c r="E6" s="1920"/>
      <c r="F6" s="1920"/>
      <c r="G6" s="1921"/>
      <c r="H6" s="313"/>
      <c r="I6" s="314"/>
    </row>
    <row r="7" spans="1:13" s="8" customFormat="1" ht="18" customHeight="1" x14ac:dyDescent="0.25">
      <c r="A7" s="1862"/>
      <c r="B7" s="1815"/>
      <c r="C7" s="244" t="s">
        <v>452</v>
      </c>
      <c r="D7" s="1904" t="s">
        <v>395</v>
      </c>
      <c r="E7" s="1904"/>
      <c r="F7" s="1904"/>
      <c r="G7" s="1908"/>
      <c r="H7" s="315"/>
      <c r="I7" s="316"/>
    </row>
    <row r="8" spans="1:13" s="8" customFormat="1" ht="18" customHeight="1" x14ac:dyDescent="0.25">
      <c r="A8" s="1862"/>
      <c r="B8" s="1815" t="s">
        <v>723</v>
      </c>
      <c r="C8" s="244" t="s">
        <v>455</v>
      </c>
      <c r="D8" s="1904" t="s">
        <v>140</v>
      </c>
      <c r="E8" s="1904"/>
      <c r="F8" s="1904"/>
      <c r="G8" s="1908"/>
      <c r="H8" s="315"/>
      <c r="I8" s="316"/>
    </row>
    <row r="9" spans="1:13" s="8" customFormat="1" ht="18" customHeight="1" x14ac:dyDescent="0.25">
      <c r="A9" s="1862"/>
      <c r="B9" s="1815"/>
      <c r="C9" s="237" t="s">
        <v>456</v>
      </c>
      <c r="D9" s="1904" t="s">
        <v>547</v>
      </c>
      <c r="E9" s="1904"/>
      <c r="F9" s="1904"/>
      <c r="G9" s="1908"/>
      <c r="H9" s="315"/>
      <c r="I9" s="316"/>
    </row>
    <row r="10" spans="1:13" s="8" customFormat="1" ht="18" customHeight="1" x14ac:dyDescent="0.25">
      <c r="A10" s="1862"/>
      <c r="B10" s="2001"/>
      <c r="C10" s="237" t="s">
        <v>457</v>
      </c>
      <c r="D10" s="1904" t="s">
        <v>726</v>
      </c>
      <c r="E10" s="1904"/>
      <c r="F10" s="1904"/>
      <c r="G10" s="1908"/>
      <c r="H10" s="315"/>
      <c r="I10" s="316"/>
    </row>
    <row r="11" spans="1:13" s="8" customFormat="1" ht="18" customHeight="1" x14ac:dyDescent="0.25">
      <c r="A11" s="1862"/>
      <c r="B11" s="2001"/>
      <c r="C11" s="237" t="s">
        <v>458</v>
      </c>
      <c r="D11" s="1904" t="s">
        <v>397</v>
      </c>
      <c r="E11" s="1904"/>
      <c r="F11" s="1904"/>
      <c r="G11" s="1908"/>
      <c r="H11" s="315"/>
      <c r="I11" s="316"/>
    </row>
    <row r="12" spans="1:13" s="8" customFormat="1" ht="18" customHeight="1" thickBot="1" x14ac:dyDescent="0.3">
      <c r="A12" s="1863"/>
      <c r="B12" s="2001"/>
      <c r="C12" s="237" t="s">
        <v>459</v>
      </c>
      <c r="D12" s="1796" t="s">
        <v>407</v>
      </c>
      <c r="E12" s="1796"/>
      <c r="F12" s="1796"/>
      <c r="G12" s="1822"/>
      <c r="H12" s="315"/>
      <c r="I12" s="316"/>
    </row>
    <row r="13" spans="1:13" s="8" customFormat="1" ht="27.75" customHeight="1" thickBot="1" x14ac:dyDescent="0.3">
      <c r="A13" s="317">
        <f>A6-0.01</f>
        <v>-2.0399999999999991</v>
      </c>
      <c r="B13" s="318" t="s">
        <v>735</v>
      </c>
      <c r="C13" s="1917"/>
      <c r="D13" s="1918"/>
      <c r="E13" s="1918"/>
      <c r="F13" s="1918"/>
      <c r="G13" s="1919"/>
      <c r="H13" s="1995"/>
      <c r="I13" s="1996"/>
    </row>
    <row r="14" spans="1:13" s="8" customFormat="1" ht="15" customHeight="1" x14ac:dyDescent="0.2">
      <c r="A14" s="1791">
        <f>A13-0.01</f>
        <v>-2.0499999999999989</v>
      </c>
      <c r="B14" s="1813" t="s">
        <v>73</v>
      </c>
      <c r="C14" s="1804" t="s">
        <v>311</v>
      </c>
      <c r="D14" s="1805"/>
      <c r="F14" s="213"/>
      <c r="G14" s="311">
        <v>1</v>
      </c>
      <c r="H14" s="2037"/>
      <c r="I14" s="2038"/>
    </row>
    <row r="15" spans="1:13" s="8" customFormat="1" ht="15" customHeight="1" x14ac:dyDescent="0.2">
      <c r="A15" s="1862"/>
      <c r="B15" s="1815"/>
      <c r="C15" s="1844" t="s">
        <v>312</v>
      </c>
      <c r="D15" s="1844"/>
      <c r="E15" s="1710"/>
      <c r="F15" s="296"/>
      <c r="G15" s="1320">
        <v>2</v>
      </c>
      <c r="H15" s="2041"/>
      <c r="I15" s="2042"/>
      <c r="K15" s="40"/>
      <c r="L15" s="40"/>
      <c r="M15" s="40"/>
    </row>
    <row r="16" spans="1:13" s="8" customFormat="1" ht="15" customHeight="1" thickBot="1" x14ac:dyDescent="0.25">
      <c r="A16" s="1863"/>
      <c r="B16" s="1814"/>
      <c r="C16" s="1795" t="s">
        <v>558</v>
      </c>
      <c r="D16" s="1796"/>
      <c r="E16" s="1711"/>
      <c r="F16" s="222"/>
      <c r="G16" s="312">
        <v>3</v>
      </c>
      <c r="H16" s="2039"/>
      <c r="I16" s="2040"/>
      <c r="K16" s="1869"/>
      <c r="L16" s="1869"/>
      <c r="M16" s="1237"/>
    </row>
    <row r="17" spans="1:13" s="41" customFormat="1" ht="27" customHeight="1" x14ac:dyDescent="0.25">
      <c r="A17" s="1791">
        <f>A14-0.01</f>
        <v>-2.0599999999999987</v>
      </c>
      <c r="B17" s="1813" t="s">
        <v>736</v>
      </c>
      <c r="C17" s="1318" t="s">
        <v>451</v>
      </c>
      <c r="D17" s="2022" t="s">
        <v>727</v>
      </c>
      <c r="E17" s="2022"/>
      <c r="F17" s="2022"/>
      <c r="G17" s="2023"/>
      <c r="H17" s="360"/>
      <c r="I17" s="361"/>
      <c r="K17" s="1869"/>
      <c r="L17" s="1869"/>
      <c r="M17" s="1237"/>
    </row>
    <row r="18" spans="1:13" s="41" customFormat="1" ht="18" customHeight="1" x14ac:dyDescent="0.25">
      <c r="A18" s="1862"/>
      <c r="B18" s="1815"/>
      <c r="C18" s="244" t="s">
        <v>452</v>
      </c>
      <c r="D18" s="1997" t="s">
        <v>392</v>
      </c>
      <c r="E18" s="1997"/>
      <c r="F18" s="1997"/>
      <c r="G18" s="1998"/>
      <c r="H18" s="362"/>
      <c r="I18" s="363"/>
      <c r="K18" s="1869"/>
      <c r="L18" s="1999"/>
      <c r="M18" s="1237"/>
    </row>
    <row r="19" spans="1:13" s="8" customFormat="1" ht="18" customHeight="1" x14ac:dyDescent="0.25">
      <c r="A19" s="1862"/>
      <c r="B19" s="2000"/>
      <c r="C19" s="244" t="s">
        <v>455</v>
      </c>
      <c r="D19" s="1904" t="s">
        <v>396</v>
      </c>
      <c r="E19" s="1904"/>
      <c r="F19" s="1904"/>
      <c r="G19" s="1908"/>
      <c r="H19" s="319"/>
      <c r="I19" s="320"/>
    </row>
    <row r="20" spans="1:13" s="8" customFormat="1" ht="18" customHeight="1" x14ac:dyDescent="0.25">
      <c r="A20" s="1862"/>
      <c r="B20" s="294"/>
      <c r="C20" s="237" t="s">
        <v>456</v>
      </c>
      <c r="D20" s="1904" t="s">
        <v>398</v>
      </c>
      <c r="E20" s="1904"/>
      <c r="F20" s="1904"/>
      <c r="G20" s="1908"/>
      <c r="H20" s="319"/>
      <c r="I20" s="320"/>
    </row>
    <row r="21" spans="1:13" s="41" customFormat="1" ht="18" customHeight="1" x14ac:dyDescent="0.25">
      <c r="A21" s="1862"/>
      <c r="B21" s="1815" t="s">
        <v>448</v>
      </c>
      <c r="C21" s="237" t="s">
        <v>457</v>
      </c>
      <c r="D21" s="1290" t="s">
        <v>401</v>
      </c>
      <c r="E21" s="1290"/>
      <c r="F21" s="1290"/>
      <c r="G21" s="1291"/>
      <c r="H21" s="319"/>
      <c r="I21" s="320"/>
    </row>
    <row r="22" spans="1:13" s="8" customFormat="1" ht="27" customHeight="1" x14ac:dyDescent="0.25">
      <c r="A22" s="1862"/>
      <c r="B22" s="1815"/>
      <c r="C22" s="237" t="s">
        <v>458</v>
      </c>
      <c r="D22" s="1987" t="s">
        <v>728</v>
      </c>
      <c r="E22" s="1987"/>
      <c r="F22" s="1987"/>
      <c r="G22" s="1910"/>
      <c r="H22" s="319"/>
      <c r="I22" s="320"/>
    </row>
    <row r="23" spans="1:13" s="8" customFormat="1" ht="27" customHeight="1" x14ac:dyDescent="0.25">
      <c r="A23" s="1862"/>
      <c r="B23" s="1294"/>
      <c r="C23" s="237" t="s">
        <v>459</v>
      </c>
      <c r="D23" s="1987" t="s">
        <v>404</v>
      </c>
      <c r="E23" s="1987"/>
      <c r="F23" s="1987"/>
      <c r="G23" s="1910"/>
      <c r="H23" s="319"/>
      <c r="I23" s="320"/>
    </row>
    <row r="24" spans="1:13" s="8" customFormat="1" ht="18" customHeight="1" x14ac:dyDescent="0.25">
      <c r="A24" s="1862"/>
      <c r="B24" s="294"/>
      <c r="C24" s="234" t="s">
        <v>462</v>
      </c>
      <c r="D24" s="1987" t="s">
        <v>405</v>
      </c>
      <c r="E24" s="1987"/>
      <c r="F24" s="1987"/>
      <c r="G24" s="1910"/>
      <c r="H24" s="319"/>
      <c r="I24" s="320"/>
    </row>
    <row r="25" spans="1:13" s="8" customFormat="1" ht="18" customHeight="1" x14ac:dyDescent="0.25">
      <c r="A25" s="1862"/>
      <c r="B25" s="294"/>
      <c r="C25" s="1296" t="s">
        <v>463</v>
      </c>
      <c r="D25" s="1987" t="s">
        <v>411</v>
      </c>
      <c r="E25" s="1987"/>
      <c r="F25" s="1987"/>
      <c r="G25" s="1910"/>
      <c r="H25" s="319"/>
      <c r="I25" s="320"/>
    </row>
    <row r="26" spans="1:13" s="8" customFormat="1" ht="18" customHeight="1" x14ac:dyDescent="0.25">
      <c r="A26" s="1862"/>
      <c r="B26" s="294"/>
      <c r="C26" s="237" t="s">
        <v>464</v>
      </c>
      <c r="D26" s="1987" t="s">
        <v>408</v>
      </c>
      <c r="E26" s="1987"/>
      <c r="F26" s="1987"/>
      <c r="G26" s="1910"/>
      <c r="H26" s="319"/>
      <c r="I26" s="320"/>
    </row>
    <row r="27" spans="1:13" s="8" customFormat="1" ht="18" customHeight="1" x14ac:dyDescent="0.25">
      <c r="A27" s="1862"/>
      <c r="B27" s="294"/>
      <c r="C27" s="234" t="s">
        <v>465</v>
      </c>
      <c r="D27" s="1987" t="s">
        <v>410</v>
      </c>
      <c r="E27" s="1987"/>
      <c r="F27" s="1987"/>
      <c r="G27" s="1910"/>
      <c r="H27" s="319"/>
      <c r="I27" s="320"/>
    </row>
    <row r="28" spans="1:13" s="8" customFormat="1" ht="27" customHeight="1" x14ac:dyDescent="0.25">
      <c r="A28" s="1862"/>
      <c r="B28" s="294"/>
      <c r="C28" s="234" t="s">
        <v>470</v>
      </c>
      <c r="D28" s="1987" t="s">
        <v>415</v>
      </c>
      <c r="E28" s="1987"/>
      <c r="F28" s="1987"/>
      <c r="G28" s="1910"/>
      <c r="H28" s="319"/>
      <c r="I28" s="320"/>
    </row>
    <row r="29" spans="1:13" s="8" customFormat="1" ht="18" customHeight="1" x14ac:dyDescent="0.25">
      <c r="A29" s="1862"/>
      <c r="B29" s="294"/>
      <c r="C29" s="234" t="s">
        <v>471</v>
      </c>
      <c r="D29" s="1987" t="s">
        <v>416</v>
      </c>
      <c r="E29" s="1987"/>
      <c r="F29" s="1987"/>
      <c r="G29" s="1910"/>
      <c r="H29" s="319"/>
      <c r="I29" s="320"/>
    </row>
    <row r="30" spans="1:13" s="41" customFormat="1" ht="27" customHeight="1" x14ac:dyDescent="0.25">
      <c r="A30" s="1862"/>
      <c r="B30" s="294"/>
      <c r="C30" s="1296" t="s">
        <v>472</v>
      </c>
      <c r="D30" s="2035" t="s">
        <v>729</v>
      </c>
      <c r="E30" s="2035"/>
      <c r="F30" s="2035"/>
      <c r="G30" s="2036"/>
      <c r="H30" s="2029"/>
      <c r="I30" s="2030"/>
    </row>
    <row r="31" spans="1:13" s="41" customFormat="1" ht="27" customHeight="1" x14ac:dyDescent="0.25">
      <c r="A31" s="1862"/>
      <c r="B31" s="294"/>
      <c r="C31" s="1316" t="s">
        <v>412</v>
      </c>
      <c r="D31" s="1987" t="s">
        <v>730</v>
      </c>
      <c r="E31" s="1987"/>
      <c r="F31" s="1987"/>
      <c r="G31" s="1910"/>
      <c r="H31" s="1300"/>
      <c r="I31" s="1301"/>
    </row>
    <row r="32" spans="1:13" s="41" customFormat="1" ht="18" customHeight="1" x14ac:dyDescent="0.25">
      <c r="A32" s="1862"/>
      <c r="B32" s="294"/>
      <c r="C32" s="234" t="s">
        <v>413</v>
      </c>
      <c r="D32" s="1904" t="s">
        <v>731</v>
      </c>
      <c r="E32" s="1904"/>
      <c r="F32" s="1904"/>
      <c r="G32" s="1295"/>
      <c r="H32" s="1300"/>
      <c r="I32" s="1301"/>
    </row>
    <row r="33" spans="1:10" s="41" customFormat="1" ht="18" customHeight="1" x14ac:dyDescent="0.25">
      <c r="A33" s="1862"/>
      <c r="B33" s="294"/>
      <c r="C33" s="1296" t="s">
        <v>414</v>
      </c>
      <c r="D33" s="1904" t="s">
        <v>112</v>
      </c>
      <c r="E33" s="1904"/>
      <c r="F33" s="1904"/>
      <c r="G33" s="1295"/>
      <c r="H33" s="1300"/>
      <c r="I33" s="1301"/>
    </row>
    <row r="34" spans="1:10" s="41" customFormat="1" ht="27" customHeight="1" x14ac:dyDescent="0.25">
      <c r="A34" s="1862"/>
      <c r="B34" s="294"/>
      <c r="C34" s="1316" t="s">
        <v>141</v>
      </c>
      <c r="D34" s="1904" t="s">
        <v>417</v>
      </c>
      <c r="E34" s="1904"/>
      <c r="F34" s="1904"/>
      <c r="G34" s="1908"/>
      <c r="H34" s="2029"/>
      <c r="I34" s="2030"/>
    </row>
    <row r="35" spans="1:10" s="41" customFormat="1" ht="27" customHeight="1" x14ac:dyDescent="0.25">
      <c r="A35" s="1862"/>
      <c r="B35" s="294"/>
      <c r="C35" s="1316" t="s">
        <v>113</v>
      </c>
      <c r="D35" s="1987" t="s">
        <v>418</v>
      </c>
      <c r="E35" s="1987"/>
      <c r="F35" s="1987"/>
      <c r="G35" s="1910"/>
      <c r="H35" s="2029"/>
      <c r="I35" s="2030"/>
    </row>
    <row r="36" spans="1:10" s="41" customFormat="1" ht="42" customHeight="1" x14ac:dyDescent="0.25">
      <c r="A36" s="1862"/>
      <c r="B36" s="294"/>
      <c r="C36" s="1294" t="s">
        <v>114</v>
      </c>
      <c r="D36" s="1987" t="s">
        <v>419</v>
      </c>
      <c r="E36" s="1987"/>
      <c r="F36" s="1987"/>
      <c r="G36" s="1910"/>
      <c r="H36" s="2029"/>
      <c r="I36" s="2030"/>
    </row>
    <row r="37" spans="1:10" s="8" customFormat="1" ht="27" customHeight="1" thickBot="1" x14ac:dyDescent="0.3">
      <c r="A37" s="1862"/>
      <c r="B37" s="294"/>
      <c r="C37" s="321" t="s">
        <v>115</v>
      </c>
      <c r="D37" s="2033" t="s">
        <v>420</v>
      </c>
      <c r="E37" s="2033"/>
      <c r="F37" s="2033"/>
      <c r="G37" s="2034"/>
      <c r="H37" s="2031"/>
      <c r="I37" s="2032"/>
    </row>
    <row r="38" spans="1:10" s="41" customFormat="1" ht="15.75" customHeight="1" x14ac:dyDescent="0.25">
      <c r="A38" s="1253">
        <f>A17-0.01</f>
        <v>-2.0699999999999985</v>
      </c>
      <c r="B38" s="1813" t="s">
        <v>85</v>
      </c>
      <c r="C38" s="1821" t="s">
        <v>311</v>
      </c>
      <c r="D38" s="1821"/>
      <c r="E38" s="322">
        <v>1</v>
      </c>
      <c r="F38" s="253"/>
      <c r="G38" s="1271"/>
      <c r="H38" s="2002"/>
      <c r="I38" s="2003"/>
    </row>
    <row r="39" spans="1:10" s="41" customFormat="1" ht="13.5" customHeight="1" x14ac:dyDescent="0.25">
      <c r="A39" s="1254"/>
      <c r="B39" s="1815"/>
      <c r="C39" s="1844" t="s">
        <v>312</v>
      </c>
      <c r="D39" s="1844"/>
      <c r="E39" s="276">
        <v>2</v>
      </c>
      <c r="F39" s="1247"/>
      <c r="G39" s="323"/>
      <c r="H39" s="1989"/>
      <c r="I39" s="1990"/>
    </row>
    <row r="40" spans="1:10" s="41" customFormat="1" ht="16.5" customHeight="1" thickBot="1" x14ac:dyDescent="0.3">
      <c r="A40" s="1254"/>
      <c r="B40" s="1258" t="s">
        <v>86</v>
      </c>
      <c r="C40" s="1796" t="s">
        <v>558</v>
      </c>
      <c r="D40" s="1988"/>
      <c r="E40" s="278">
        <v>3</v>
      </c>
      <c r="F40" s="324"/>
      <c r="G40" s="325"/>
      <c r="H40" s="1991"/>
      <c r="I40" s="1992"/>
      <c r="J40" s="8"/>
    </row>
    <row r="41" spans="1:10" s="8" customFormat="1" ht="15" customHeight="1" x14ac:dyDescent="0.25">
      <c r="A41" s="1791">
        <f>A38-0.01</f>
        <v>-2.0799999999999983</v>
      </c>
      <c r="B41" s="1815" t="s">
        <v>87</v>
      </c>
      <c r="C41" s="1899" t="s">
        <v>311</v>
      </c>
      <c r="D41" s="1900"/>
      <c r="E41" s="274">
        <v>1</v>
      </c>
      <c r="F41" s="1266"/>
      <c r="G41" s="326"/>
      <c r="H41" s="1993"/>
      <c r="I41" s="1994"/>
    </row>
    <row r="42" spans="1:10" s="8" customFormat="1" ht="12.75" customHeight="1" x14ac:dyDescent="0.25">
      <c r="A42" s="1862"/>
      <c r="B42" s="1815"/>
      <c r="C42" s="1843" t="s">
        <v>312</v>
      </c>
      <c r="D42" s="1844"/>
      <c r="E42" s="276">
        <v>2</v>
      </c>
      <c r="F42" s="1247"/>
      <c r="G42" s="323"/>
      <c r="H42" s="1989"/>
      <c r="I42" s="1990"/>
    </row>
    <row r="43" spans="1:10" s="8" customFormat="1" ht="14.25" thickBot="1" x14ac:dyDescent="0.3">
      <c r="A43" s="1863"/>
      <c r="B43" s="1258" t="s">
        <v>74</v>
      </c>
      <c r="C43" s="1795" t="s">
        <v>558</v>
      </c>
      <c r="D43" s="1796"/>
      <c r="E43" s="300">
        <v>3</v>
      </c>
      <c r="F43" s="118" t="s">
        <v>515</v>
      </c>
      <c r="G43" s="1712">
        <f>A71</f>
        <v>-2.1199999999999974</v>
      </c>
      <c r="H43" s="1991"/>
      <c r="I43" s="1992"/>
    </row>
    <row r="44" spans="1:10" s="8" customFormat="1" ht="18" customHeight="1" x14ac:dyDescent="0.25">
      <c r="A44" s="1791">
        <f>A41-0.01</f>
        <v>-2.0899999999999981</v>
      </c>
      <c r="B44" s="1813" t="s">
        <v>529</v>
      </c>
      <c r="C44" s="1292" t="s">
        <v>451</v>
      </c>
      <c r="D44" s="1920" t="s">
        <v>393</v>
      </c>
      <c r="E44" s="1920"/>
      <c r="F44" s="1920"/>
      <c r="G44" s="1921"/>
      <c r="H44" s="328"/>
      <c r="I44" s="329"/>
    </row>
    <row r="45" spans="1:10" s="8" customFormat="1" ht="13.5" x14ac:dyDescent="0.25">
      <c r="A45" s="1862"/>
      <c r="B45" s="1815"/>
      <c r="C45" s="244" t="s">
        <v>452</v>
      </c>
      <c r="D45" s="1986" t="s">
        <v>395</v>
      </c>
      <c r="E45" s="1986"/>
      <c r="F45" s="1986"/>
      <c r="G45" s="1908"/>
      <c r="H45" s="330"/>
      <c r="I45" s="320"/>
    </row>
    <row r="46" spans="1:10" s="8" customFormat="1" ht="13.5" x14ac:dyDescent="0.25">
      <c r="A46" s="1862"/>
      <c r="B46" s="1815"/>
      <c r="C46" s="244" t="s">
        <v>455</v>
      </c>
      <c r="D46" s="1986" t="s">
        <v>399</v>
      </c>
      <c r="E46" s="1986"/>
      <c r="F46" s="1986"/>
      <c r="G46" s="1908"/>
      <c r="H46" s="330"/>
      <c r="I46" s="320"/>
    </row>
    <row r="47" spans="1:10" s="8" customFormat="1" ht="13.5" x14ac:dyDescent="0.25">
      <c r="A47" s="1862"/>
      <c r="B47" s="1815" t="s">
        <v>449</v>
      </c>
      <c r="C47" s="237" t="s">
        <v>456</v>
      </c>
      <c r="D47" s="1986" t="s">
        <v>726</v>
      </c>
      <c r="E47" s="1986"/>
      <c r="F47" s="1986"/>
      <c r="G47" s="1908"/>
      <c r="H47" s="330"/>
      <c r="I47" s="320"/>
    </row>
    <row r="48" spans="1:10" s="8" customFormat="1" ht="13.5" x14ac:dyDescent="0.25">
      <c r="A48" s="1862"/>
      <c r="B48" s="1815"/>
      <c r="C48" s="237" t="s">
        <v>457</v>
      </c>
      <c r="D48" s="331" t="s">
        <v>140</v>
      </c>
      <c r="E48" s="331"/>
      <c r="F48" s="331"/>
      <c r="G48" s="240"/>
      <c r="H48" s="330"/>
      <c r="I48" s="320"/>
    </row>
    <row r="49" spans="1:10" s="8" customFormat="1" ht="13.5" x14ac:dyDescent="0.25">
      <c r="A49" s="1862"/>
      <c r="B49" s="1815"/>
      <c r="C49" s="234" t="s">
        <v>458</v>
      </c>
      <c r="D49" s="331" t="s">
        <v>116</v>
      </c>
      <c r="E49" s="331"/>
      <c r="F49" s="331"/>
      <c r="G49" s="240"/>
      <c r="H49" s="330"/>
      <c r="I49" s="320"/>
    </row>
    <row r="50" spans="1:10" s="8" customFormat="1" ht="13.5" x14ac:dyDescent="0.25">
      <c r="A50" s="1862"/>
      <c r="B50" s="1304"/>
      <c r="C50" s="1296" t="s">
        <v>459</v>
      </c>
      <c r="D50" s="243" t="s">
        <v>117</v>
      </c>
      <c r="E50" s="243"/>
      <c r="F50" s="243"/>
      <c r="G50" s="240"/>
      <c r="H50" s="330"/>
      <c r="I50" s="320"/>
      <c r="J50" s="41"/>
    </row>
    <row r="51" spans="1:10" s="41" customFormat="1" ht="13.5" x14ac:dyDescent="0.25">
      <c r="A51" s="1862"/>
      <c r="B51" s="1304"/>
      <c r="C51" s="244" t="s">
        <v>462</v>
      </c>
      <c r="D51" s="1986" t="s">
        <v>403</v>
      </c>
      <c r="E51" s="1986"/>
      <c r="F51" s="1986"/>
      <c r="G51" s="1908"/>
      <c r="H51" s="330"/>
      <c r="I51" s="320"/>
      <c r="J51" s="8"/>
    </row>
    <row r="52" spans="1:10" s="8" customFormat="1" ht="18" customHeight="1" x14ac:dyDescent="0.25">
      <c r="A52" s="1862"/>
      <c r="B52" s="1304"/>
      <c r="C52" s="239" t="s">
        <v>531</v>
      </c>
      <c r="D52" s="1986" t="s">
        <v>547</v>
      </c>
      <c r="E52" s="1986"/>
      <c r="F52" s="1986"/>
      <c r="G52" s="1908"/>
      <c r="H52" s="332"/>
      <c r="I52" s="320"/>
    </row>
    <row r="53" spans="1:10" s="8" customFormat="1" ht="18" customHeight="1" x14ac:dyDescent="0.25">
      <c r="A53" s="1862"/>
      <c r="B53" s="1257"/>
      <c r="C53" s="234" t="s">
        <v>464</v>
      </c>
      <c r="D53" s="1986" t="s">
        <v>406</v>
      </c>
      <c r="E53" s="1986"/>
      <c r="F53" s="1986"/>
      <c r="G53" s="1908"/>
      <c r="H53" s="330"/>
      <c r="I53" s="320"/>
    </row>
    <row r="54" spans="1:10" s="8" customFormat="1" ht="18" customHeight="1" x14ac:dyDescent="0.25">
      <c r="A54" s="1862"/>
      <c r="B54" s="1257"/>
      <c r="C54" s="234" t="s">
        <v>465</v>
      </c>
      <c r="D54" s="1986" t="s">
        <v>743</v>
      </c>
      <c r="E54" s="1986"/>
      <c r="F54" s="1986"/>
      <c r="G54" s="1908"/>
      <c r="H54" s="330"/>
      <c r="I54" s="320"/>
    </row>
    <row r="55" spans="1:10" s="8" customFormat="1" ht="18" customHeight="1" thickBot="1" x14ac:dyDescent="0.3">
      <c r="A55" s="1863"/>
      <c r="B55" s="1258"/>
      <c r="C55" s="243" t="s">
        <v>470</v>
      </c>
      <c r="D55" s="1796" t="s">
        <v>733</v>
      </c>
      <c r="E55" s="1796"/>
      <c r="F55" s="1796"/>
      <c r="G55" s="1822"/>
      <c r="H55" s="333"/>
      <c r="I55" s="334"/>
    </row>
    <row r="56" spans="1:10" s="8" customFormat="1" ht="13.5" x14ac:dyDescent="0.25">
      <c r="A56" s="1791">
        <f>A44-0.01</f>
        <v>-2.0999999999999979</v>
      </c>
      <c r="B56" s="1813" t="s">
        <v>34</v>
      </c>
      <c r="C56" s="1804" t="s">
        <v>557</v>
      </c>
      <c r="D56" s="1805"/>
      <c r="E56" s="196">
        <v>1</v>
      </c>
      <c r="F56" s="1245"/>
      <c r="G56" s="281"/>
      <c r="H56" s="364"/>
      <c r="I56" s="365"/>
    </row>
    <row r="57" spans="1:10" s="8" customFormat="1" ht="14.25" thickBot="1" x14ac:dyDescent="0.3">
      <c r="A57" s="1863"/>
      <c r="B57" s="1814"/>
      <c r="C57" s="1795" t="s">
        <v>558</v>
      </c>
      <c r="D57" s="1796"/>
      <c r="E57" s="202">
        <v>2</v>
      </c>
      <c r="F57" s="118" t="s">
        <v>515</v>
      </c>
      <c r="G57" s="327">
        <f>A71</f>
        <v>-2.1199999999999974</v>
      </c>
      <c r="H57" s="366"/>
      <c r="I57" s="367"/>
    </row>
    <row r="58" spans="1:10" s="8" customFormat="1" ht="15" customHeight="1" x14ac:dyDescent="0.25">
      <c r="A58" s="1791">
        <f>A56-0.01</f>
        <v>-2.1099999999999977</v>
      </c>
      <c r="B58" s="1813" t="s">
        <v>1309</v>
      </c>
      <c r="C58" s="1292" t="s">
        <v>451</v>
      </c>
      <c r="D58" s="2012" t="s">
        <v>1310</v>
      </c>
      <c r="E58" s="2012"/>
      <c r="F58" s="2012"/>
      <c r="G58" s="2013"/>
      <c r="H58" s="328"/>
      <c r="I58" s="329"/>
    </row>
    <row r="59" spans="1:10" s="8" customFormat="1" ht="15" customHeight="1" x14ac:dyDescent="0.25">
      <c r="A59" s="1862"/>
      <c r="B59" s="1815"/>
      <c r="C59" s="244" t="s">
        <v>452</v>
      </c>
      <c r="D59" s="2014" t="s">
        <v>118</v>
      </c>
      <c r="E59" s="2014"/>
      <c r="F59" s="2014"/>
      <c r="G59" s="2015"/>
      <c r="H59" s="330"/>
      <c r="I59" s="320"/>
    </row>
    <row r="60" spans="1:10" s="8" customFormat="1" ht="15" customHeight="1" x14ac:dyDescent="0.25">
      <c r="A60" s="1862"/>
      <c r="B60" s="1815"/>
      <c r="C60" s="239" t="s">
        <v>455</v>
      </c>
      <c r="D60" s="2014" t="s">
        <v>494</v>
      </c>
      <c r="E60" s="2014"/>
      <c r="F60" s="2014"/>
      <c r="G60" s="2015"/>
      <c r="H60" s="330"/>
      <c r="I60" s="320"/>
    </row>
    <row r="61" spans="1:10" s="8" customFormat="1" ht="15" customHeight="1" x14ac:dyDescent="0.25">
      <c r="A61" s="1862"/>
      <c r="B61" s="1815"/>
      <c r="C61" s="1296" t="s">
        <v>456</v>
      </c>
      <c r="D61" s="2014" t="s">
        <v>119</v>
      </c>
      <c r="E61" s="2014"/>
      <c r="F61" s="2014"/>
      <c r="G61" s="2015"/>
      <c r="H61" s="332"/>
      <c r="I61" s="320"/>
    </row>
    <row r="62" spans="1:10" s="8" customFormat="1" ht="15" customHeight="1" x14ac:dyDescent="0.25">
      <c r="A62" s="1862"/>
      <c r="B62" s="1815" t="s">
        <v>968</v>
      </c>
      <c r="C62" s="237" t="s">
        <v>457</v>
      </c>
      <c r="D62" s="2014" t="s">
        <v>120</v>
      </c>
      <c r="E62" s="2014"/>
      <c r="F62" s="2014"/>
      <c r="G62" s="2015"/>
      <c r="H62" s="330"/>
      <c r="I62" s="320"/>
    </row>
    <row r="63" spans="1:10" s="8" customFormat="1" ht="15" customHeight="1" x14ac:dyDescent="0.25">
      <c r="A63" s="1862"/>
      <c r="B63" s="1815"/>
      <c r="C63" s="237" t="s">
        <v>458</v>
      </c>
      <c r="D63" s="1986" t="s">
        <v>124</v>
      </c>
      <c r="E63" s="1986"/>
      <c r="F63" s="1986"/>
      <c r="G63" s="1908"/>
      <c r="H63" s="330"/>
      <c r="I63" s="320"/>
    </row>
    <row r="64" spans="1:10" s="8" customFormat="1" ht="15" customHeight="1" x14ac:dyDescent="0.25">
      <c r="A64" s="1862"/>
      <c r="B64" s="1815"/>
      <c r="C64" s="237" t="s">
        <v>459</v>
      </c>
      <c r="D64" s="2014" t="s">
        <v>121</v>
      </c>
      <c r="E64" s="2014"/>
      <c r="F64" s="2014"/>
      <c r="G64" s="2015"/>
      <c r="H64" s="330"/>
      <c r="I64" s="320"/>
    </row>
    <row r="65" spans="1:9" s="8" customFormat="1" ht="15" customHeight="1" x14ac:dyDescent="0.25">
      <c r="A65" s="1862"/>
      <c r="B65" s="1815"/>
      <c r="C65" s="234" t="s">
        <v>462</v>
      </c>
      <c r="D65" s="2014" t="s">
        <v>122</v>
      </c>
      <c r="E65" s="2014"/>
      <c r="F65" s="2014"/>
      <c r="G65" s="2015"/>
      <c r="H65" s="330"/>
      <c r="I65" s="320"/>
    </row>
    <row r="66" spans="1:9" s="8" customFormat="1" ht="15" customHeight="1" x14ac:dyDescent="0.25">
      <c r="A66" s="1862"/>
      <c r="B66" s="1815"/>
      <c r="C66" s="1296" t="s">
        <v>463</v>
      </c>
      <c r="D66" s="2014" t="s">
        <v>123</v>
      </c>
      <c r="E66" s="2014"/>
      <c r="F66" s="2014"/>
      <c r="G66" s="2015"/>
      <c r="H66" s="330"/>
      <c r="I66" s="320"/>
    </row>
    <row r="67" spans="1:9" s="8" customFormat="1" ht="15" customHeight="1" x14ac:dyDescent="0.25">
      <c r="A67" s="1862"/>
      <c r="B67" s="1297"/>
      <c r="C67" s="234" t="s">
        <v>464</v>
      </c>
      <c r="D67" s="2014" t="s">
        <v>607</v>
      </c>
      <c r="E67" s="2014"/>
      <c r="F67" s="2014"/>
      <c r="G67" s="2015"/>
      <c r="H67" s="330"/>
      <c r="I67" s="320"/>
    </row>
    <row r="68" spans="1:9" s="8" customFormat="1" ht="15" customHeight="1" x14ac:dyDescent="0.25">
      <c r="A68" s="1862"/>
      <c r="B68" s="1294"/>
      <c r="C68" s="234" t="s">
        <v>465</v>
      </c>
      <c r="D68" s="2014" t="s">
        <v>734</v>
      </c>
      <c r="E68" s="2014"/>
      <c r="F68" s="2014"/>
      <c r="G68" s="2015"/>
      <c r="H68" s="330"/>
      <c r="I68" s="320"/>
    </row>
    <row r="69" spans="1:9" s="8" customFormat="1" ht="15" customHeight="1" x14ac:dyDescent="0.25">
      <c r="A69" s="1862"/>
      <c r="B69" s="1294"/>
      <c r="C69" s="1296" t="s">
        <v>470</v>
      </c>
      <c r="D69" s="1907" t="s">
        <v>125</v>
      </c>
      <c r="E69" s="1907"/>
      <c r="F69" s="1907"/>
      <c r="G69" s="2011"/>
      <c r="H69" s="330"/>
      <c r="I69" s="320"/>
    </row>
    <row r="70" spans="1:9" s="8" customFormat="1" ht="15" customHeight="1" thickBot="1" x14ac:dyDescent="0.3">
      <c r="A70" s="1863"/>
      <c r="B70" s="1261"/>
      <c r="C70" s="1319" t="s">
        <v>471</v>
      </c>
      <c r="D70" s="2006" t="s">
        <v>732</v>
      </c>
      <c r="E70" s="2006"/>
      <c r="F70" s="2006"/>
      <c r="G70" s="2007"/>
      <c r="H70" s="333"/>
      <c r="I70" s="334"/>
    </row>
    <row r="71" spans="1:9" s="8" customFormat="1" ht="30.75" customHeight="1" thickBot="1" x14ac:dyDescent="0.3">
      <c r="A71" s="317">
        <f>A58-0.01</f>
        <v>-2.1199999999999974</v>
      </c>
      <c r="B71" s="242" t="s">
        <v>737</v>
      </c>
      <c r="C71" s="1917"/>
      <c r="D71" s="1918"/>
      <c r="E71" s="1918"/>
      <c r="F71" s="1918"/>
      <c r="G71" s="1919"/>
      <c r="H71" s="335"/>
      <c r="I71" s="336"/>
    </row>
    <row r="72" spans="1:9" s="8" customFormat="1" ht="12.75" customHeight="1" x14ac:dyDescent="0.25">
      <c r="A72" s="1791">
        <f>A71-0.01</f>
        <v>-2.1299999999999972</v>
      </c>
      <c r="B72" s="1813" t="s">
        <v>142</v>
      </c>
      <c r="C72" s="1804" t="s">
        <v>35</v>
      </c>
      <c r="D72" s="1805"/>
      <c r="E72" s="283">
        <v>1</v>
      </c>
      <c r="F72" s="213"/>
      <c r="G72" s="337"/>
      <c r="H72" s="338"/>
      <c r="I72" s="339"/>
    </row>
    <row r="73" spans="1:9" s="8" customFormat="1" ht="12.75" customHeight="1" x14ac:dyDescent="0.25">
      <c r="A73" s="1862"/>
      <c r="B73" s="1815"/>
      <c r="C73" s="1899" t="s">
        <v>36</v>
      </c>
      <c r="D73" s="1900"/>
      <c r="E73" s="340">
        <v>2</v>
      </c>
      <c r="F73" s="216"/>
      <c r="G73" s="341"/>
      <c r="H73" s="342"/>
      <c r="I73" s="343"/>
    </row>
    <row r="74" spans="1:9" s="8" customFormat="1" ht="14.25" thickBot="1" x14ac:dyDescent="0.3">
      <c r="A74" s="1863"/>
      <c r="B74" s="1814"/>
      <c r="C74" s="1795" t="s">
        <v>37</v>
      </c>
      <c r="D74" s="1796"/>
      <c r="E74" s="292">
        <v>3</v>
      </c>
      <c r="F74" s="222"/>
      <c r="G74" s="344"/>
      <c r="H74" s="345"/>
      <c r="I74" s="334"/>
    </row>
    <row r="75" spans="1:9" s="8" customFormat="1" ht="52.5" customHeight="1" thickBot="1" x14ac:dyDescent="0.3">
      <c r="A75" s="317">
        <f>A72-0.01</f>
        <v>-2.139999999999997</v>
      </c>
      <c r="B75" s="353" t="s">
        <v>744</v>
      </c>
      <c r="C75" s="1917"/>
      <c r="D75" s="1918"/>
      <c r="E75" s="1918"/>
      <c r="F75" s="1918"/>
      <c r="G75" s="1919"/>
      <c r="H75" s="349"/>
      <c r="I75" s="350"/>
    </row>
    <row r="76" spans="1:9" s="8" customFormat="1" ht="42" customHeight="1" thickBot="1" x14ac:dyDescent="0.3">
      <c r="A76" s="1314">
        <f>A75-0.01</f>
        <v>-2.1499999999999968</v>
      </c>
      <c r="B76" s="347" t="s">
        <v>738</v>
      </c>
      <c r="C76" s="2008"/>
      <c r="D76" s="2009"/>
      <c r="E76" s="2009"/>
      <c r="F76" s="2009"/>
      <c r="G76" s="2010"/>
      <c r="H76" s="338"/>
      <c r="I76" s="339"/>
    </row>
    <row r="77" spans="1:9" s="8" customFormat="1" ht="40.5" customHeight="1" thickBot="1" x14ac:dyDescent="0.3">
      <c r="A77" s="1314">
        <f>A76-0.01</f>
        <v>-2.1599999999999966</v>
      </c>
      <c r="B77" s="347" t="s">
        <v>995</v>
      </c>
      <c r="C77" s="2008"/>
      <c r="D77" s="2009"/>
      <c r="E77" s="2009"/>
      <c r="F77" s="2009"/>
      <c r="G77" s="2010"/>
      <c r="H77" s="338"/>
      <c r="I77" s="339"/>
    </row>
    <row r="78" spans="1:9" s="8" customFormat="1" ht="39.75" customHeight="1" thickBot="1" x14ac:dyDescent="0.3">
      <c r="A78" s="317">
        <f>A77-0.01</f>
        <v>-2.1699999999999964</v>
      </c>
      <c r="B78" s="348" t="s">
        <v>739</v>
      </c>
      <c r="C78" s="1917"/>
      <c r="D78" s="1918"/>
      <c r="E78" s="1918"/>
      <c r="F78" s="1918"/>
      <c r="G78" s="1919"/>
      <c r="H78" s="349"/>
      <c r="I78" s="350"/>
    </row>
    <row r="79" spans="1:9" s="8" customFormat="1" ht="39" customHeight="1" thickBot="1" x14ac:dyDescent="0.3">
      <c r="A79" s="351">
        <f>A78-0.01</f>
        <v>-2.1799999999999962</v>
      </c>
      <c r="B79" s="352" t="s">
        <v>740</v>
      </c>
      <c r="C79" s="1917"/>
      <c r="D79" s="1918"/>
      <c r="E79" s="1918"/>
      <c r="F79" s="1918"/>
      <c r="G79" s="1919"/>
      <c r="H79" s="349"/>
      <c r="I79" s="350"/>
    </row>
    <row r="80" spans="1:9" s="8" customFormat="1" ht="39" thickBot="1" x14ac:dyDescent="0.3">
      <c r="A80" s="317">
        <f>A79-0.01</f>
        <v>-2.1899999999999959</v>
      </c>
      <c r="B80" s="353" t="s">
        <v>741</v>
      </c>
      <c r="C80" s="1917"/>
      <c r="D80" s="1918"/>
      <c r="E80" s="1918"/>
      <c r="F80" s="1918"/>
      <c r="G80" s="1919"/>
      <c r="H80" s="349"/>
      <c r="I80" s="350"/>
    </row>
    <row r="81" spans="1:10" s="8" customFormat="1" ht="13.5" thickBot="1" x14ac:dyDescent="0.25">
      <c r="A81" s="2019" t="s">
        <v>845</v>
      </c>
      <c r="B81" s="2020"/>
      <c r="C81" s="2020"/>
      <c r="D81" s="2020"/>
      <c r="E81" s="2020"/>
      <c r="F81" s="2020"/>
      <c r="G81" s="2020"/>
      <c r="H81" s="2020"/>
      <c r="I81" s="2021"/>
    </row>
    <row r="82" spans="1:10" s="8" customFormat="1" ht="45" customHeight="1" thickBot="1" x14ac:dyDescent="0.3">
      <c r="A82" s="1314">
        <f>A80-0.01</f>
        <v>-2.1999999999999957</v>
      </c>
      <c r="B82" s="1303" t="s">
        <v>745</v>
      </c>
      <c r="C82" s="2016" t="s">
        <v>226</v>
      </c>
      <c r="D82" s="2017"/>
      <c r="E82" s="354"/>
      <c r="F82" s="118" t="s">
        <v>515</v>
      </c>
      <c r="G82" s="279">
        <f>A85</f>
        <v>-2.2199999999999953</v>
      </c>
      <c r="H82" s="338"/>
      <c r="I82" s="339"/>
    </row>
    <row r="83" spans="1:10" s="8" customFormat="1" ht="13.5" x14ac:dyDescent="0.25">
      <c r="A83" s="1791">
        <f>A82-0.01</f>
        <v>-2.2099999999999955</v>
      </c>
      <c r="B83" s="1800" t="s">
        <v>225</v>
      </c>
      <c r="C83" s="1824" t="s">
        <v>557</v>
      </c>
      <c r="D83" s="1825"/>
      <c r="E83" s="915">
        <v>1</v>
      </c>
      <c r="F83" s="1283"/>
      <c r="G83" s="936"/>
      <c r="H83" s="937"/>
      <c r="I83" s="365"/>
    </row>
    <row r="84" spans="1:10" s="8" customFormat="1" ht="14.25" thickBot="1" x14ac:dyDescent="0.3">
      <c r="A84" s="1863"/>
      <c r="B84" s="1801"/>
      <c r="C84" s="1848" t="s">
        <v>558</v>
      </c>
      <c r="D84" s="1849"/>
      <c r="E84" s="917">
        <v>2</v>
      </c>
      <c r="F84" s="924"/>
      <c r="G84" s="1238"/>
      <c r="H84" s="938"/>
      <c r="I84" s="367"/>
    </row>
    <row r="85" spans="1:10" s="8" customFormat="1" ht="42" customHeight="1" thickBot="1" x14ac:dyDescent="0.3">
      <c r="A85" s="317">
        <f>A83-0.01</f>
        <v>-2.2199999999999953</v>
      </c>
      <c r="B85" s="939" t="s">
        <v>988</v>
      </c>
      <c r="C85" s="2004" t="s">
        <v>226</v>
      </c>
      <c r="D85" s="2005"/>
      <c r="E85" s="940"/>
      <c r="F85" s="924" t="s">
        <v>515</v>
      </c>
      <c r="G85" s="941">
        <f>A88</f>
        <v>-2.2399999999999949</v>
      </c>
      <c r="H85" s="942"/>
      <c r="I85" s="350"/>
    </row>
    <row r="86" spans="1:10" s="8" customFormat="1" ht="13.5" x14ac:dyDescent="0.25">
      <c r="A86" s="1791">
        <f>A85-0.01</f>
        <v>-2.2299999999999951</v>
      </c>
      <c r="B86" s="1800" t="s">
        <v>485</v>
      </c>
      <c r="C86" s="1824" t="s">
        <v>557</v>
      </c>
      <c r="D86" s="1825"/>
      <c r="E86" s="915">
        <v>1</v>
      </c>
      <c r="F86" s="1283"/>
      <c r="G86" s="936"/>
      <c r="H86" s="937"/>
      <c r="I86" s="365"/>
    </row>
    <row r="87" spans="1:10" s="8" customFormat="1" ht="14.25" thickBot="1" x14ac:dyDescent="0.3">
      <c r="A87" s="1863"/>
      <c r="B87" s="1801"/>
      <c r="C87" s="1848" t="s">
        <v>558</v>
      </c>
      <c r="D87" s="1849"/>
      <c r="E87" s="917">
        <v>2</v>
      </c>
      <c r="F87" s="924"/>
      <c r="G87" s="1238"/>
      <c r="H87" s="938"/>
      <c r="I87" s="367"/>
    </row>
    <row r="88" spans="1:10" s="8" customFormat="1" ht="43.5" customHeight="1" thickBot="1" x14ac:dyDescent="0.3">
      <c r="A88" s="1314">
        <f>A86-0.01</f>
        <v>-2.2399999999999949</v>
      </c>
      <c r="B88" s="1242" t="s">
        <v>742</v>
      </c>
      <c r="C88" s="2004" t="s">
        <v>226</v>
      </c>
      <c r="D88" s="2005"/>
      <c r="E88" s="359"/>
      <c r="F88" s="924" t="s">
        <v>515</v>
      </c>
      <c r="G88" s="941">
        <f>A91</f>
        <v>-2.2599999999999945</v>
      </c>
      <c r="H88" s="943"/>
      <c r="I88" s="339"/>
    </row>
    <row r="89" spans="1:10" s="8" customFormat="1" ht="13.5" x14ac:dyDescent="0.25">
      <c r="A89" s="1791">
        <f>A88-0.01</f>
        <v>-2.2499999999999947</v>
      </c>
      <c r="B89" s="1800" t="s">
        <v>227</v>
      </c>
      <c r="C89" s="1824" t="s">
        <v>557</v>
      </c>
      <c r="D89" s="1825"/>
      <c r="E89" s="915">
        <v>1</v>
      </c>
      <c r="F89" s="1283"/>
      <c r="G89" s="936"/>
      <c r="H89" s="937"/>
      <c r="I89" s="365"/>
    </row>
    <row r="90" spans="1:10" s="8" customFormat="1" ht="14.25" thickBot="1" x14ac:dyDescent="0.3">
      <c r="A90" s="1863"/>
      <c r="B90" s="1801"/>
      <c r="C90" s="1848" t="s">
        <v>558</v>
      </c>
      <c r="D90" s="1849"/>
      <c r="E90" s="917">
        <v>2</v>
      </c>
      <c r="F90" s="924"/>
      <c r="G90" s="1238"/>
      <c r="H90" s="938"/>
      <c r="I90" s="367"/>
    </row>
    <row r="91" spans="1:10" s="8" customFormat="1" ht="13.5" x14ac:dyDescent="0.25">
      <c r="A91" s="1791">
        <f>A89-0.01</f>
        <v>-2.2599999999999945</v>
      </c>
      <c r="B91" s="1800" t="s">
        <v>126</v>
      </c>
      <c r="C91" s="1824" t="s">
        <v>557</v>
      </c>
      <c r="D91" s="1825"/>
      <c r="E91" s="915">
        <v>1</v>
      </c>
      <c r="F91" s="1283"/>
      <c r="G91" s="936"/>
      <c r="H91" s="937"/>
      <c r="I91" s="365"/>
    </row>
    <row r="92" spans="1:10" s="8" customFormat="1" ht="29.25" customHeight="1" thickBot="1" x14ac:dyDescent="0.3">
      <c r="A92" s="1863"/>
      <c r="B92" s="1801"/>
      <c r="C92" s="1848" t="s">
        <v>558</v>
      </c>
      <c r="D92" s="1849"/>
      <c r="E92" s="917">
        <v>2</v>
      </c>
      <c r="F92" s="924" t="s">
        <v>515</v>
      </c>
      <c r="G92" s="1354">
        <f>A97</f>
        <v>-2.2899999999999938</v>
      </c>
      <c r="H92" s="938"/>
      <c r="I92" s="367"/>
    </row>
    <row r="93" spans="1:10" s="8" customFormat="1" ht="13.5" x14ac:dyDescent="0.25">
      <c r="A93" s="1791">
        <f>A91-0.01</f>
        <v>-2.2699999999999942</v>
      </c>
      <c r="B93" s="1813" t="s">
        <v>228</v>
      </c>
      <c r="C93" s="1804" t="s">
        <v>557</v>
      </c>
      <c r="D93" s="1805"/>
      <c r="E93" s="311">
        <v>1</v>
      </c>
      <c r="F93" s="213"/>
      <c r="G93" s="284"/>
      <c r="H93" s="368"/>
      <c r="I93" s="365"/>
    </row>
    <row r="94" spans="1:10" s="8" customFormat="1" ht="14.25" thickBot="1" x14ac:dyDescent="0.3">
      <c r="A94" s="1863"/>
      <c r="B94" s="1814"/>
      <c r="C94" s="1795" t="s">
        <v>558</v>
      </c>
      <c r="D94" s="1796"/>
      <c r="E94" s="312">
        <v>2</v>
      </c>
      <c r="F94" s="93"/>
      <c r="G94" s="1239"/>
      <c r="H94" s="369"/>
      <c r="I94" s="367"/>
    </row>
    <row r="95" spans="1:10" s="8" customFormat="1" ht="13.5" x14ac:dyDescent="0.25">
      <c r="A95" s="1791">
        <f>A93-0.01</f>
        <v>-2.279999999999994</v>
      </c>
      <c r="B95" s="2018" t="s">
        <v>989</v>
      </c>
      <c r="C95" s="1804" t="s">
        <v>557</v>
      </c>
      <c r="D95" s="1805"/>
      <c r="E95" s="311">
        <v>1</v>
      </c>
      <c r="F95" s="213"/>
      <c r="G95" s="284"/>
      <c r="H95" s="368"/>
      <c r="I95" s="365"/>
    </row>
    <row r="96" spans="1:10" s="8" customFormat="1" ht="14.25" thickBot="1" x14ac:dyDescent="0.3">
      <c r="A96" s="1863"/>
      <c r="B96" s="1814"/>
      <c r="C96" s="1795" t="s">
        <v>558</v>
      </c>
      <c r="D96" s="1796"/>
      <c r="E96" s="312">
        <v>2</v>
      </c>
      <c r="F96" s="93"/>
      <c r="G96" s="1239"/>
      <c r="H96" s="369"/>
      <c r="I96" s="367"/>
      <c r="J96" s="4"/>
    </row>
    <row r="97" spans="1:10" s="1341" customFormat="1" ht="13.5" customHeight="1" x14ac:dyDescent="0.25">
      <c r="A97" s="1978">
        <f>A95-0.01</f>
        <v>-2.2899999999999938</v>
      </c>
      <c r="B97" s="1980" t="s">
        <v>1121</v>
      </c>
      <c r="C97" s="1982" t="s">
        <v>557</v>
      </c>
      <c r="D97" s="1983"/>
      <c r="E97" s="1593">
        <v>1</v>
      </c>
      <c r="F97" s="1594"/>
      <c r="G97" s="1595"/>
      <c r="H97" s="1596"/>
      <c r="I97" s="1597"/>
    </row>
    <row r="98" spans="1:10" s="1341" customFormat="1" ht="14.25" thickBot="1" x14ac:dyDescent="0.3">
      <c r="A98" s="1979"/>
      <c r="B98" s="1981"/>
      <c r="C98" s="1984" t="s">
        <v>558</v>
      </c>
      <c r="D98" s="1985"/>
      <c r="E98" s="1598">
        <v>2</v>
      </c>
      <c r="F98" s="1599"/>
      <c r="G98" s="1600"/>
      <c r="H98" s="1601"/>
      <c r="I98" s="1602"/>
      <c r="J98" s="1342"/>
    </row>
    <row r="99" spans="1:10" s="1341" customFormat="1" ht="13.5" customHeight="1" x14ac:dyDescent="0.25">
      <c r="A99" s="1978">
        <f>A97-0.01</f>
        <v>-2.2999999999999936</v>
      </c>
      <c r="B99" s="1980" t="s">
        <v>1122</v>
      </c>
      <c r="C99" s="1982" t="s">
        <v>557</v>
      </c>
      <c r="D99" s="1983"/>
      <c r="E99" s="1593">
        <v>1</v>
      </c>
      <c r="F99" s="1594"/>
      <c r="G99" s="1595"/>
      <c r="H99" s="1596"/>
      <c r="I99" s="1597"/>
    </row>
    <row r="100" spans="1:10" s="1341" customFormat="1" ht="14.25" thickBot="1" x14ac:dyDescent="0.3">
      <c r="A100" s="1979"/>
      <c r="B100" s="1981"/>
      <c r="C100" s="1984" t="s">
        <v>558</v>
      </c>
      <c r="D100" s="1985"/>
      <c r="E100" s="1598">
        <v>2</v>
      </c>
      <c r="F100" s="1603" t="s">
        <v>515</v>
      </c>
      <c r="G100" s="1604">
        <f>'[1]3HRM'!$A$4</f>
        <v>-3.01</v>
      </c>
      <c r="H100" s="1601"/>
      <c r="I100" s="1602"/>
      <c r="J100" s="1342"/>
    </row>
    <row r="101" spans="1:10" s="1343" customFormat="1" ht="13.5" customHeight="1" x14ac:dyDescent="0.25">
      <c r="A101" s="1605">
        <f>A99-0.01</f>
        <v>-2.3099999999999934</v>
      </c>
      <c r="B101" s="1973" t="s">
        <v>1123</v>
      </c>
      <c r="C101" s="1606" t="s">
        <v>1167</v>
      </c>
      <c r="D101" s="1607"/>
      <c r="E101" s="1608">
        <v>1</v>
      </c>
      <c r="F101" s="1609"/>
      <c r="G101" s="1610"/>
      <c r="H101" s="1611"/>
      <c r="I101" s="1612"/>
    </row>
    <row r="102" spans="1:10" s="1343" customFormat="1" ht="255" x14ac:dyDescent="0.25">
      <c r="A102" s="1613"/>
      <c r="B102" s="1974"/>
      <c r="C102" s="1614" t="s">
        <v>1168</v>
      </c>
      <c r="D102" s="1615"/>
      <c r="E102" s="1616">
        <v>2</v>
      </c>
      <c r="F102" s="1617"/>
      <c r="G102" s="1618"/>
      <c r="H102" s="1619"/>
      <c r="I102" s="1620"/>
    </row>
    <row r="103" spans="1:10" s="1343" customFormat="1" ht="13.5" x14ac:dyDescent="0.25">
      <c r="A103" s="1613"/>
      <c r="B103" s="1974"/>
      <c r="C103" s="1621" t="s">
        <v>1169</v>
      </c>
      <c r="D103" s="1615"/>
      <c r="E103" s="1616">
        <v>3</v>
      </c>
      <c r="F103" s="1617"/>
      <c r="G103" s="1618"/>
      <c r="H103" s="1619"/>
      <c r="I103" s="1620"/>
    </row>
    <row r="104" spans="1:10" s="1343" customFormat="1" ht="13.5" customHeight="1" x14ac:dyDescent="0.25">
      <c r="A104" s="1613"/>
      <c r="B104" s="1975" t="s">
        <v>1311</v>
      </c>
      <c r="C104" s="1621" t="s">
        <v>1170</v>
      </c>
      <c r="D104" s="1615"/>
      <c r="E104" s="1616">
        <v>4</v>
      </c>
      <c r="F104" s="1617"/>
      <c r="G104" s="1618"/>
      <c r="H104" s="1619"/>
      <c r="I104" s="1620"/>
    </row>
    <row r="105" spans="1:10" s="1343" customFormat="1" ht="191.25" x14ac:dyDescent="0.25">
      <c r="A105" s="1613"/>
      <c r="B105" s="1975"/>
      <c r="C105" s="1614" t="s">
        <v>1171</v>
      </c>
      <c r="D105" s="1615"/>
      <c r="E105" s="1616">
        <v>5</v>
      </c>
      <c r="F105" s="1617"/>
      <c r="G105" s="1618"/>
      <c r="H105" s="1619"/>
      <c r="I105" s="1620"/>
    </row>
    <row r="106" spans="1:10" s="1343" customFormat="1" ht="22.5" customHeight="1" x14ac:dyDescent="0.25">
      <c r="A106" s="1613"/>
      <c r="B106" s="1975"/>
      <c r="C106" s="1614" t="s">
        <v>1189</v>
      </c>
      <c r="D106" s="1615"/>
      <c r="E106" s="1616">
        <v>6</v>
      </c>
      <c r="F106" s="1617"/>
      <c r="G106" s="1618"/>
      <c r="H106" s="1619"/>
      <c r="I106" s="1620"/>
    </row>
    <row r="107" spans="1:10" s="1343" customFormat="1" ht="13.5" x14ac:dyDescent="0.25">
      <c r="A107" s="1613"/>
      <c r="B107" s="1622" t="s">
        <v>1125</v>
      </c>
      <c r="C107" s="1621" t="s">
        <v>1172</v>
      </c>
      <c r="D107" s="1615"/>
      <c r="E107" s="1616">
        <v>7</v>
      </c>
      <c r="F107" s="1617"/>
      <c r="G107" s="1618"/>
      <c r="H107" s="1619"/>
      <c r="I107" s="1620"/>
    </row>
    <row r="108" spans="1:10" s="1343" customFormat="1" ht="255" x14ac:dyDescent="0.25">
      <c r="A108" s="1613"/>
      <c r="B108" s="1622" t="s">
        <v>1126</v>
      </c>
      <c r="C108" s="1614" t="s">
        <v>1173</v>
      </c>
      <c r="D108" s="1615"/>
      <c r="E108" s="1616">
        <v>8</v>
      </c>
      <c r="F108" s="1617"/>
      <c r="G108" s="1618"/>
      <c r="H108" s="1619"/>
      <c r="I108" s="1620"/>
    </row>
    <row r="109" spans="1:10" s="1343" customFormat="1" ht="306.75" thickBot="1" x14ac:dyDescent="0.3">
      <c r="A109" s="1623"/>
      <c r="B109" s="1624"/>
      <c r="C109" s="1625" t="s">
        <v>1174</v>
      </c>
      <c r="D109" s="1626"/>
      <c r="E109" s="1627">
        <v>9</v>
      </c>
      <c r="F109" s="1628"/>
      <c r="G109" s="1629"/>
      <c r="H109" s="1630"/>
      <c r="I109" s="1631"/>
    </row>
    <row r="110" spans="1:10" s="1343" customFormat="1" ht="13.5" x14ac:dyDescent="0.25">
      <c r="A110" s="1605">
        <f>A101-0.01</f>
        <v>-2.3199999999999932</v>
      </c>
      <c r="B110" s="1976" t="s">
        <v>1294</v>
      </c>
      <c r="C110" s="1632" t="s">
        <v>1127</v>
      </c>
      <c r="D110" s="1607"/>
      <c r="E110" s="1608">
        <v>1</v>
      </c>
      <c r="F110" s="1609"/>
      <c r="G110" s="1610"/>
      <c r="H110" s="1633"/>
      <c r="I110" s="1634"/>
    </row>
    <row r="111" spans="1:10" s="1343" customFormat="1" ht="13.5" x14ac:dyDescent="0.25">
      <c r="A111" s="1613"/>
      <c r="B111" s="1977"/>
      <c r="C111" s="1635" t="s">
        <v>1128</v>
      </c>
      <c r="D111" s="1615"/>
      <c r="E111" s="1616">
        <v>2</v>
      </c>
      <c r="F111" s="1617"/>
      <c r="G111" s="1618"/>
      <c r="H111" s="1636"/>
      <c r="I111" s="1637"/>
    </row>
    <row r="112" spans="1:10" s="1343" customFormat="1" ht="13.5" x14ac:dyDescent="0.25">
      <c r="A112" s="1613"/>
      <c r="B112" s="1977"/>
      <c r="C112" s="1635" t="s">
        <v>1129</v>
      </c>
      <c r="D112" s="1615"/>
      <c r="E112" s="1616">
        <v>3</v>
      </c>
      <c r="F112" s="1617"/>
      <c r="G112" s="1618"/>
      <c r="H112" s="1636"/>
      <c r="I112" s="1637"/>
    </row>
    <row r="113" spans="1:9" s="1343" customFormat="1" ht="13.5" x14ac:dyDescent="0.25">
      <c r="A113" s="1613"/>
      <c r="B113" s="1638"/>
      <c r="C113" s="1635" t="s">
        <v>1130</v>
      </c>
      <c r="D113" s="1639"/>
      <c r="E113" s="1640">
        <v>4</v>
      </c>
      <c r="F113" s="1641"/>
      <c r="G113" s="1642"/>
      <c r="H113" s="1636"/>
      <c r="I113" s="1637"/>
    </row>
    <row r="114" spans="1:9" s="1343" customFormat="1" ht="13.5" x14ac:dyDescent="0.25">
      <c r="A114" s="1613"/>
      <c r="B114" s="1638"/>
      <c r="C114" s="1635" t="s">
        <v>1131</v>
      </c>
      <c r="D114" s="1639"/>
      <c r="E114" s="1640">
        <v>5</v>
      </c>
      <c r="F114" s="1641"/>
      <c r="G114" s="1642"/>
      <c r="H114" s="1636"/>
      <c r="I114" s="1637"/>
    </row>
    <row r="115" spans="1:9" s="1343" customFormat="1" ht="13.5" x14ac:dyDescent="0.25">
      <c r="A115" s="1613"/>
      <c r="B115" s="1638"/>
      <c r="C115" s="1635" t="s">
        <v>1132</v>
      </c>
      <c r="D115" s="1615"/>
      <c r="E115" s="1616">
        <v>6</v>
      </c>
      <c r="F115" s="1617"/>
      <c r="G115" s="1618"/>
      <c r="H115" s="1636"/>
      <c r="I115" s="1637"/>
    </row>
    <row r="116" spans="1:9" s="1343" customFormat="1" ht="14.25" thickBot="1" x14ac:dyDescent="0.3">
      <c r="A116" s="1623"/>
      <c r="B116" s="1643"/>
      <c r="C116" s="1644" t="s">
        <v>1133</v>
      </c>
      <c r="D116" s="1626"/>
      <c r="E116" s="1645">
        <v>96</v>
      </c>
      <c r="F116" s="1628"/>
      <c r="G116" s="1629"/>
      <c r="H116" s="1601"/>
      <c r="I116" s="1631"/>
    </row>
    <row r="117" spans="1:9" s="1343" customFormat="1" ht="13.5" customHeight="1" x14ac:dyDescent="0.25">
      <c r="A117" s="1605">
        <f>A110-0.01</f>
        <v>-2.329999999999993</v>
      </c>
      <c r="B117" s="1973" t="s">
        <v>1295</v>
      </c>
      <c r="C117" s="1632" t="s">
        <v>1127</v>
      </c>
      <c r="D117" s="1607"/>
      <c r="E117" s="1608">
        <v>1</v>
      </c>
      <c r="F117" s="1609"/>
      <c r="G117" s="1610"/>
      <c r="H117" s="1633"/>
      <c r="I117" s="1634"/>
    </row>
    <row r="118" spans="1:9" s="1343" customFormat="1" ht="13.5" x14ac:dyDescent="0.25">
      <c r="A118" s="1613"/>
      <c r="B118" s="1974"/>
      <c r="C118" s="1635" t="s">
        <v>1128</v>
      </c>
      <c r="D118" s="1615"/>
      <c r="E118" s="1616">
        <v>2</v>
      </c>
      <c r="F118" s="1617"/>
      <c r="G118" s="1618"/>
      <c r="H118" s="1636"/>
      <c r="I118" s="1637"/>
    </row>
    <row r="119" spans="1:9" s="1343" customFormat="1" ht="13.5" x14ac:dyDescent="0.25">
      <c r="A119" s="1613"/>
      <c r="B119" s="1974"/>
      <c r="C119" s="1635" t="s">
        <v>1129</v>
      </c>
      <c r="D119" s="1615"/>
      <c r="E119" s="1616">
        <v>3</v>
      </c>
      <c r="F119" s="1617"/>
      <c r="G119" s="1618"/>
      <c r="H119" s="1636"/>
      <c r="I119" s="1637"/>
    </row>
    <row r="120" spans="1:9" s="1343" customFormat="1" ht="13.5" x14ac:dyDescent="0.25">
      <c r="A120" s="1613"/>
      <c r="B120" s="1646"/>
      <c r="C120" s="1635" t="s">
        <v>1130</v>
      </c>
      <c r="D120" s="1639"/>
      <c r="E120" s="1640">
        <v>4</v>
      </c>
      <c r="F120" s="1641"/>
      <c r="G120" s="1642"/>
      <c r="H120" s="1636"/>
      <c r="I120" s="1637"/>
    </row>
    <row r="121" spans="1:9" s="1343" customFormat="1" ht="13.5" x14ac:dyDescent="0.25">
      <c r="A121" s="1613"/>
      <c r="B121" s="1646"/>
      <c r="C121" s="1635" t="s">
        <v>1131</v>
      </c>
      <c r="D121" s="1639"/>
      <c r="E121" s="1640">
        <v>5</v>
      </c>
      <c r="F121" s="1641"/>
      <c r="G121" s="1642"/>
      <c r="H121" s="1636"/>
      <c r="I121" s="1637"/>
    </row>
    <row r="122" spans="1:9" s="1343" customFormat="1" ht="13.5" x14ac:dyDescent="0.25">
      <c r="A122" s="1613"/>
      <c r="B122" s="1646"/>
      <c r="C122" s="1635" t="s">
        <v>1132</v>
      </c>
      <c r="D122" s="1615"/>
      <c r="E122" s="1616">
        <v>6</v>
      </c>
      <c r="F122" s="1617"/>
      <c r="G122" s="1618"/>
      <c r="H122" s="1636"/>
      <c r="I122" s="1637"/>
    </row>
    <row r="123" spans="1:9" s="1343" customFormat="1" ht="14.25" thickBot="1" x14ac:dyDescent="0.3">
      <c r="A123" s="1623"/>
      <c r="B123" s="1624"/>
      <c r="C123" s="1647" t="s">
        <v>1133</v>
      </c>
      <c r="D123" s="1626"/>
      <c r="E123" s="1645">
        <v>96</v>
      </c>
      <c r="F123" s="1628"/>
      <c r="G123" s="1648"/>
      <c r="H123" s="1601"/>
      <c r="I123" s="1631"/>
    </row>
    <row r="124" spans="1:9" s="1343" customFormat="1" ht="13.5" x14ac:dyDescent="0.25">
      <c r="A124" s="1605">
        <f>A117-0.01</f>
        <v>-2.3399999999999928</v>
      </c>
      <c r="B124" s="1973" t="s">
        <v>1296</v>
      </c>
      <c r="C124" s="1632" t="s">
        <v>1127</v>
      </c>
      <c r="D124" s="1607"/>
      <c r="E124" s="1608">
        <v>1</v>
      </c>
      <c r="F124" s="1609"/>
      <c r="G124" s="1610"/>
      <c r="H124" s="1633"/>
      <c r="I124" s="1634"/>
    </row>
    <row r="125" spans="1:9" s="1343" customFormat="1" ht="13.5" x14ac:dyDescent="0.25">
      <c r="A125" s="1613"/>
      <c r="B125" s="1974"/>
      <c r="C125" s="1635" t="s">
        <v>1128</v>
      </c>
      <c r="D125" s="1615"/>
      <c r="E125" s="1616">
        <v>2</v>
      </c>
      <c r="F125" s="1617"/>
      <c r="G125" s="1618"/>
      <c r="H125" s="1636"/>
      <c r="I125" s="1637"/>
    </row>
    <row r="126" spans="1:9" s="1343" customFormat="1" ht="13.5" x14ac:dyDescent="0.25">
      <c r="A126" s="1613"/>
      <c r="B126" s="1974"/>
      <c r="C126" s="1635" t="s">
        <v>1129</v>
      </c>
      <c r="D126" s="1615"/>
      <c r="E126" s="1616">
        <v>3</v>
      </c>
      <c r="F126" s="1617"/>
      <c r="G126" s="1618"/>
      <c r="H126" s="1636"/>
      <c r="I126" s="1637"/>
    </row>
    <row r="127" spans="1:9" s="1343" customFormat="1" ht="13.5" x14ac:dyDescent="0.25">
      <c r="A127" s="1613"/>
      <c r="B127" s="1646"/>
      <c r="C127" s="1635" t="s">
        <v>1130</v>
      </c>
      <c r="D127" s="1639"/>
      <c r="E127" s="1640">
        <v>4</v>
      </c>
      <c r="F127" s="1641"/>
      <c r="G127" s="1642"/>
      <c r="H127" s="1636"/>
      <c r="I127" s="1637"/>
    </row>
    <row r="128" spans="1:9" s="1343" customFormat="1" ht="13.5" x14ac:dyDescent="0.25">
      <c r="A128" s="1613"/>
      <c r="B128" s="1646"/>
      <c r="C128" s="1635" t="s">
        <v>1131</v>
      </c>
      <c r="D128" s="1639"/>
      <c r="E128" s="1640">
        <v>5</v>
      </c>
      <c r="F128" s="1641"/>
      <c r="G128" s="1642"/>
      <c r="H128" s="1636"/>
      <c r="I128" s="1637"/>
    </row>
    <row r="129" spans="1:9" s="1343" customFormat="1" ht="13.5" x14ac:dyDescent="0.25">
      <c r="A129" s="1613"/>
      <c r="B129" s="1646"/>
      <c r="C129" s="1649" t="s">
        <v>1132</v>
      </c>
      <c r="D129" s="1615"/>
      <c r="E129" s="1616">
        <v>6</v>
      </c>
      <c r="F129" s="1617"/>
      <c r="G129" s="1618"/>
      <c r="H129" s="1636"/>
      <c r="I129" s="1637"/>
    </row>
    <row r="130" spans="1:9" s="1343" customFormat="1" ht="14.25" thickBot="1" x14ac:dyDescent="0.3">
      <c r="A130" s="1623"/>
      <c r="B130" s="1624"/>
      <c r="C130" s="1650" t="s">
        <v>1133</v>
      </c>
      <c r="D130" s="1626"/>
      <c r="E130" s="1645">
        <v>96</v>
      </c>
      <c r="F130" s="1628"/>
      <c r="G130" s="1648"/>
      <c r="H130" s="1601"/>
      <c r="I130" s="1631"/>
    </row>
    <row r="131" spans="1:9" s="1343" customFormat="1" ht="13.5" customHeight="1" x14ac:dyDescent="0.25">
      <c r="A131" s="1605">
        <f>A124-0.01</f>
        <v>-2.3499999999999925</v>
      </c>
      <c r="B131" s="1973" t="s">
        <v>1134</v>
      </c>
      <c r="C131" s="1651">
        <v>0.1</v>
      </c>
      <c r="D131" s="1607"/>
      <c r="E131" s="1608">
        <v>1</v>
      </c>
      <c r="F131" s="1609"/>
      <c r="G131" s="1610"/>
      <c r="H131" s="1633"/>
      <c r="I131" s="1634"/>
    </row>
    <row r="132" spans="1:9" s="1343" customFormat="1" ht="13.5" x14ac:dyDescent="0.25">
      <c r="A132" s="1613"/>
      <c r="B132" s="1974"/>
      <c r="C132" s="1652">
        <v>0.25</v>
      </c>
      <c r="D132" s="1615"/>
      <c r="E132" s="1616">
        <v>2</v>
      </c>
      <c r="F132" s="1617"/>
      <c r="G132" s="1618"/>
      <c r="H132" s="1636"/>
      <c r="I132" s="1637"/>
    </row>
    <row r="133" spans="1:9" s="1343" customFormat="1" ht="13.5" x14ac:dyDescent="0.25">
      <c r="A133" s="1613"/>
      <c r="B133" s="1974"/>
      <c r="C133" s="1653">
        <v>0.4</v>
      </c>
      <c r="D133" s="1615"/>
      <c r="E133" s="1616">
        <v>3</v>
      </c>
      <c r="F133" s="1617"/>
      <c r="G133" s="1618"/>
      <c r="H133" s="1636"/>
      <c r="I133" s="1637"/>
    </row>
    <row r="134" spans="1:9" s="1343" customFormat="1" ht="13.5" x14ac:dyDescent="0.25">
      <c r="A134" s="1613"/>
      <c r="B134" s="1974"/>
      <c r="C134" s="1652">
        <v>0.6</v>
      </c>
      <c r="D134" s="1615"/>
      <c r="E134" s="1616">
        <v>4</v>
      </c>
      <c r="F134" s="1617"/>
      <c r="G134" s="1618"/>
      <c r="H134" s="1636"/>
      <c r="I134" s="1637"/>
    </row>
    <row r="135" spans="1:9" s="1343" customFormat="1" ht="13.5" x14ac:dyDescent="0.25">
      <c r="A135" s="1613"/>
      <c r="B135" s="1974"/>
      <c r="C135" s="1652">
        <v>0.75</v>
      </c>
      <c r="D135" s="1615"/>
      <c r="E135" s="1616">
        <v>5</v>
      </c>
      <c r="F135" s="1617"/>
      <c r="G135" s="1618"/>
      <c r="H135" s="1636"/>
      <c r="I135" s="1637"/>
    </row>
    <row r="136" spans="1:9" s="1343" customFormat="1" ht="14.25" thickBot="1" x14ac:dyDescent="0.3">
      <c r="A136" s="1623"/>
      <c r="B136" s="1624"/>
      <c r="C136" s="1654" t="s">
        <v>1133</v>
      </c>
      <c r="D136" s="1655"/>
      <c r="E136" s="1656">
        <v>96</v>
      </c>
      <c r="F136" s="1657"/>
      <c r="G136" s="1658"/>
      <c r="H136" s="1601"/>
      <c r="I136" s="1631"/>
    </row>
    <row r="137" spans="1:9" s="1343" customFormat="1" ht="13.5" customHeight="1" x14ac:dyDescent="0.25">
      <c r="A137" s="1605">
        <f>A131-0.01</f>
        <v>-2.3599999999999923</v>
      </c>
      <c r="B137" s="1973" t="s">
        <v>1135</v>
      </c>
      <c r="C137" s="1606" t="s">
        <v>1175</v>
      </c>
      <c r="D137" s="1607"/>
      <c r="E137" s="1608">
        <v>1</v>
      </c>
      <c r="F137" s="1609"/>
      <c r="G137" s="1610"/>
      <c r="H137" s="1659"/>
      <c r="I137" s="1660"/>
    </row>
    <row r="138" spans="1:9" s="1343" customFormat="1" ht="21.75" customHeight="1" x14ac:dyDescent="0.25">
      <c r="A138" s="1613"/>
      <c r="B138" s="1974"/>
      <c r="C138" s="1621" t="s">
        <v>1176</v>
      </c>
      <c r="D138" s="1615"/>
      <c r="E138" s="1616">
        <v>2</v>
      </c>
      <c r="F138" s="1617"/>
      <c r="G138" s="1618"/>
      <c r="H138" s="1661"/>
      <c r="I138" s="1662"/>
    </row>
    <row r="139" spans="1:9" s="1343" customFormat="1" ht="26.25" customHeight="1" x14ac:dyDescent="0.25">
      <c r="A139" s="1613"/>
      <c r="B139" s="1975" t="s">
        <v>1311</v>
      </c>
      <c r="C139" s="1663" t="s">
        <v>1177</v>
      </c>
      <c r="D139" s="1615"/>
      <c r="E139" s="1616">
        <v>3</v>
      </c>
      <c r="F139" s="1617"/>
      <c r="G139" s="1618"/>
      <c r="H139" s="1661"/>
      <c r="I139" s="1662"/>
    </row>
    <row r="140" spans="1:9" s="1343" customFormat="1" ht="26.25" customHeight="1" x14ac:dyDescent="0.25">
      <c r="A140" s="1613"/>
      <c r="B140" s="1975"/>
      <c r="C140" s="1664" t="s">
        <v>1178</v>
      </c>
      <c r="D140" s="1615"/>
      <c r="E140" s="1640">
        <v>4</v>
      </c>
      <c r="F140" s="1641"/>
      <c r="G140" s="1642"/>
      <c r="H140" s="1661"/>
      <c r="I140" s="1662"/>
    </row>
    <row r="141" spans="1:9" s="1343" customFormat="1" ht="242.25" x14ac:dyDescent="0.25">
      <c r="A141" s="1613"/>
      <c r="B141" s="1975"/>
      <c r="C141" s="1664" t="s">
        <v>1179</v>
      </c>
      <c r="D141" s="1615"/>
      <c r="E141" s="1616">
        <v>5</v>
      </c>
      <c r="F141" s="1617"/>
      <c r="G141" s="1618"/>
      <c r="H141" s="1661"/>
      <c r="I141" s="1662"/>
    </row>
    <row r="142" spans="1:9" s="1343" customFormat="1" ht="13.5" x14ac:dyDescent="0.25">
      <c r="A142" s="1613"/>
      <c r="B142" s="1622" t="s">
        <v>1125</v>
      </c>
      <c r="C142" s="1665" t="s">
        <v>1180</v>
      </c>
      <c r="D142" s="1666"/>
      <c r="E142" s="1616">
        <v>6</v>
      </c>
      <c r="F142" s="1667"/>
      <c r="G142" s="1668"/>
      <c r="H142" s="1669"/>
      <c r="I142" s="1670"/>
    </row>
    <row r="143" spans="1:9" s="1343" customFormat="1" ht="14.25" thickBot="1" x14ac:dyDescent="0.3">
      <c r="A143" s="1623"/>
      <c r="B143" s="1622" t="s">
        <v>1126</v>
      </c>
      <c r="C143" s="1671" t="s">
        <v>1133</v>
      </c>
      <c r="D143" s="1626"/>
      <c r="E143" s="1645">
        <v>96</v>
      </c>
      <c r="F143" s="1628"/>
      <c r="G143" s="1629"/>
      <c r="H143" s="1601"/>
      <c r="I143" s="1631"/>
    </row>
    <row r="144" spans="1:9" s="1343" customFormat="1" ht="13.5" thickBot="1" x14ac:dyDescent="0.25">
      <c r="A144" s="1964" t="s">
        <v>1136</v>
      </c>
      <c r="B144" s="1965"/>
      <c r="C144" s="1965"/>
      <c r="D144" s="1965"/>
      <c r="E144" s="1965"/>
      <c r="F144" s="1965"/>
      <c r="G144" s="1965"/>
      <c r="H144" s="1965"/>
      <c r="I144" s="1966"/>
    </row>
    <row r="145" spans="1:9" s="1344" customFormat="1" ht="24.75" customHeight="1" x14ac:dyDescent="0.25">
      <c r="A145" s="1967" t="s">
        <v>1137</v>
      </c>
      <c r="B145" s="1968"/>
      <c r="C145" s="1968"/>
      <c r="D145" s="1968"/>
      <c r="E145" s="1968"/>
      <c r="F145" s="1968"/>
      <c r="G145" s="1968"/>
      <c r="H145" s="1968"/>
      <c r="I145" s="1969"/>
    </row>
    <row r="146" spans="1:9" s="1344" customFormat="1" ht="16.5" thickBot="1" x14ac:dyDescent="0.3">
      <c r="A146" s="1970"/>
      <c r="B146" s="1971"/>
      <c r="C146" s="1971"/>
      <c r="D146" s="1971"/>
      <c r="E146" s="1971"/>
      <c r="F146" s="1971"/>
      <c r="G146" s="1971"/>
      <c r="H146" s="1971"/>
      <c r="I146" s="1972"/>
    </row>
    <row r="147" spans="1:9" s="1344" customFormat="1" ht="15.75" x14ac:dyDescent="0.25">
      <c r="A147" s="1672"/>
      <c r="B147" s="1673" t="s">
        <v>973</v>
      </c>
      <c r="C147" s="1674"/>
      <c r="D147" s="1674"/>
      <c r="E147" s="1674"/>
      <c r="H147" s="1672"/>
      <c r="I147" s="1675"/>
    </row>
    <row r="148" spans="1:9" s="1344" customFormat="1" ht="15.75" x14ac:dyDescent="0.25">
      <c r="A148" s="1676"/>
      <c r="B148" s="1677" t="s">
        <v>1138</v>
      </c>
      <c r="C148" s="1677"/>
      <c r="D148" s="1677"/>
      <c r="E148" s="1677">
        <v>1</v>
      </c>
      <c r="H148" s="1676"/>
      <c r="I148" s="1678"/>
    </row>
    <row r="149" spans="1:9" s="1344" customFormat="1" ht="15.75" x14ac:dyDescent="0.25">
      <c r="A149" s="1676"/>
      <c r="B149" s="1677" t="s">
        <v>1139</v>
      </c>
      <c r="C149" s="1677"/>
      <c r="D149" s="1677"/>
      <c r="E149" s="1677">
        <v>2</v>
      </c>
      <c r="H149" s="1676"/>
      <c r="I149" s="1678"/>
    </row>
    <row r="150" spans="1:9" s="1344" customFormat="1" ht="15.75" x14ac:dyDescent="0.25">
      <c r="A150" s="1676"/>
      <c r="B150" s="1677" t="s">
        <v>1140</v>
      </c>
      <c r="C150" s="1677"/>
      <c r="D150" s="1677"/>
      <c r="E150" s="1677">
        <v>3</v>
      </c>
      <c r="H150" s="1676"/>
      <c r="I150" s="1678"/>
    </row>
    <row r="151" spans="1:9" s="1344" customFormat="1" ht="16.5" thickBot="1" x14ac:dyDescent="0.3">
      <c r="A151" s="1679"/>
      <c r="B151" s="1680"/>
      <c r="C151" s="1680"/>
      <c r="D151" s="1680"/>
      <c r="E151" s="1680"/>
      <c r="F151" s="1680"/>
      <c r="G151" s="1680"/>
      <c r="H151" s="1679"/>
      <c r="I151" s="1681"/>
    </row>
    <row r="152" spans="1:9" s="1344" customFormat="1" ht="16.5" thickBot="1" x14ac:dyDescent="0.3">
      <c r="A152" s="1605">
        <f>A137-0.01</f>
        <v>-2.3699999999999921</v>
      </c>
      <c r="B152" s="1963" t="s">
        <v>1141</v>
      </c>
      <c r="C152" s="1963"/>
      <c r="D152" s="1963"/>
      <c r="E152" s="1963"/>
      <c r="F152" s="1963"/>
      <c r="G152" s="1682"/>
      <c r="H152" s="1683"/>
      <c r="I152" s="1684"/>
    </row>
    <row r="153" spans="1:9" s="1344" customFormat="1" ht="16.5" thickBot="1" x14ac:dyDescent="0.3">
      <c r="A153" s="1605">
        <f t="shared" ref="A153:A163" si="0">A152-0.01</f>
        <v>-2.3799999999999919</v>
      </c>
      <c r="B153" s="1963" t="s">
        <v>1142</v>
      </c>
      <c r="C153" s="1963"/>
      <c r="D153" s="1963"/>
      <c r="E153" s="1963"/>
      <c r="F153" s="1963"/>
      <c r="G153" s="1682"/>
      <c r="H153" s="1683"/>
      <c r="I153" s="1684"/>
    </row>
    <row r="154" spans="1:9" s="1344" customFormat="1" ht="16.5" thickBot="1" x14ac:dyDescent="0.3">
      <c r="A154" s="1605">
        <f t="shared" si="0"/>
        <v>-2.3899999999999917</v>
      </c>
      <c r="B154" s="1963" t="s">
        <v>1312</v>
      </c>
      <c r="C154" s="1963"/>
      <c r="D154" s="1963"/>
      <c r="E154" s="1963"/>
      <c r="F154" s="1963"/>
      <c r="G154" s="1682"/>
      <c r="H154" s="1683"/>
      <c r="I154" s="1684"/>
    </row>
    <row r="155" spans="1:9" s="1344" customFormat="1" ht="16.5" thickBot="1" x14ac:dyDescent="0.3">
      <c r="A155" s="1605">
        <f t="shared" si="0"/>
        <v>-2.3999999999999915</v>
      </c>
      <c r="B155" s="1963" t="s">
        <v>1143</v>
      </c>
      <c r="C155" s="1963"/>
      <c r="D155" s="1963"/>
      <c r="E155" s="1963"/>
      <c r="F155" s="1963"/>
      <c r="G155" s="1682"/>
      <c r="H155" s="1683" t="s">
        <v>96</v>
      </c>
      <c r="I155" s="1684"/>
    </row>
    <row r="156" spans="1:9" s="1344" customFormat="1" ht="16.5" thickBot="1" x14ac:dyDescent="0.3">
      <c r="A156" s="1605">
        <f t="shared" si="0"/>
        <v>-2.4099999999999913</v>
      </c>
      <c r="B156" s="1963" t="s">
        <v>1144</v>
      </c>
      <c r="C156" s="1963"/>
      <c r="D156" s="1963"/>
      <c r="E156" s="1963"/>
      <c r="F156" s="1963"/>
      <c r="G156" s="1682"/>
      <c r="H156" s="1683"/>
      <c r="I156" s="1684"/>
    </row>
    <row r="157" spans="1:9" s="1344" customFormat="1" ht="16.5" thickBot="1" x14ac:dyDescent="0.3">
      <c r="A157" s="1605">
        <f t="shared" si="0"/>
        <v>-2.419999999999991</v>
      </c>
      <c r="B157" s="1685" t="s">
        <v>1145</v>
      </c>
      <c r="C157" s="1685"/>
      <c r="D157" s="1685"/>
      <c r="E157" s="1685"/>
      <c r="F157" s="1685"/>
      <c r="G157" s="1682"/>
      <c r="H157" s="1683"/>
      <c r="I157" s="1684"/>
    </row>
    <row r="158" spans="1:9" s="1344" customFormat="1" ht="16.5" thickBot="1" x14ac:dyDescent="0.3">
      <c r="A158" s="1605">
        <f t="shared" si="0"/>
        <v>-2.4299999999999908</v>
      </c>
      <c r="B158" s="1685" t="s">
        <v>1146</v>
      </c>
      <c r="C158" s="1685"/>
      <c r="D158" s="1685"/>
      <c r="E158" s="1685"/>
      <c r="F158" s="1685"/>
      <c r="G158" s="1682"/>
      <c r="H158" s="1683"/>
      <c r="I158" s="1684"/>
    </row>
    <row r="159" spans="1:9" s="1344" customFormat="1" ht="16.5" thickBot="1" x14ac:dyDescent="0.3">
      <c r="A159" s="1605">
        <f t="shared" si="0"/>
        <v>-2.4399999999999906</v>
      </c>
      <c r="B159" s="1685" t="s">
        <v>1147</v>
      </c>
      <c r="C159" s="1685"/>
      <c r="D159" s="1685"/>
      <c r="E159" s="1685"/>
      <c r="F159" s="1685"/>
      <c r="G159" s="1682"/>
      <c r="H159" s="1683"/>
      <c r="I159" s="1684"/>
    </row>
    <row r="160" spans="1:9" s="1344" customFormat="1" ht="16.5" thickBot="1" x14ac:dyDescent="0.3">
      <c r="A160" s="1605">
        <f t="shared" si="0"/>
        <v>-2.4499999999999904</v>
      </c>
      <c r="B160" s="1685" t="s">
        <v>1181</v>
      </c>
      <c r="C160" s="1685"/>
      <c r="D160" s="1685"/>
      <c r="E160" s="1685"/>
      <c r="F160" s="1685"/>
      <c r="G160" s="1682"/>
      <c r="H160" s="1683"/>
      <c r="I160" s="1684"/>
    </row>
    <row r="161" spans="1:9" s="1344" customFormat="1" ht="16.5" thickBot="1" x14ac:dyDescent="0.3">
      <c r="A161" s="1605">
        <f t="shared" si="0"/>
        <v>-2.4599999999999902</v>
      </c>
      <c r="B161" s="1685" t="s">
        <v>1182</v>
      </c>
      <c r="C161" s="1686"/>
      <c r="D161" s="1686"/>
      <c r="E161" s="1686"/>
      <c r="F161" s="1686"/>
      <c r="G161" s="1687"/>
      <c r="H161" s="1679"/>
      <c r="I161" s="1681"/>
    </row>
    <row r="162" spans="1:9" s="1345" customFormat="1" ht="13.5" thickBot="1" x14ac:dyDescent="0.25">
      <c r="A162" s="1605">
        <f t="shared" si="0"/>
        <v>-2.46999999999999</v>
      </c>
      <c r="B162" s="1685" t="s">
        <v>1183</v>
      </c>
      <c r="C162" s="1685"/>
      <c r="D162" s="1685"/>
      <c r="E162" s="1685"/>
      <c r="F162" s="1685"/>
      <c r="G162" s="1682"/>
      <c r="H162" s="1683"/>
      <c r="I162" s="1684"/>
    </row>
    <row r="163" spans="1:9" s="1345" customFormat="1" ht="12.75" customHeight="1" thickBot="1" x14ac:dyDescent="0.25">
      <c r="A163" s="1605">
        <f t="shared" si="0"/>
        <v>-2.4799999999999898</v>
      </c>
      <c r="B163" s="1685" t="s">
        <v>1184</v>
      </c>
      <c r="C163" s="1686"/>
      <c r="D163" s="1686"/>
      <c r="E163" s="1686"/>
      <c r="F163" s="1686"/>
      <c r="G163" s="1687"/>
      <c r="H163" s="1679"/>
      <c r="I163" s="1681"/>
    </row>
    <row r="164" spans="1:9" s="1345" customFormat="1" ht="13.5" thickBot="1" x14ac:dyDescent="0.25">
      <c r="A164" s="1964" t="s">
        <v>1148</v>
      </c>
      <c r="B164" s="1965"/>
      <c r="C164" s="1965"/>
      <c r="D164" s="1965"/>
      <c r="E164" s="1965"/>
      <c r="F164" s="1965"/>
      <c r="G164" s="1965"/>
      <c r="H164" s="1965"/>
      <c r="I164" s="1966"/>
    </row>
    <row r="165" spans="1:9" s="1343" customFormat="1" ht="13.5" customHeight="1" x14ac:dyDescent="0.2">
      <c r="A165" s="1967" t="s">
        <v>1149</v>
      </c>
      <c r="B165" s="1968"/>
      <c r="C165" s="1968"/>
      <c r="D165" s="1968"/>
      <c r="E165" s="1968"/>
      <c r="F165" s="1968"/>
      <c r="G165" s="1968"/>
      <c r="H165" s="1968"/>
      <c r="I165" s="1969"/>
    </row>
    <row r="166" spans="1:9" s="1343" customFormat="1" ht="13.5" thickBot="1" x14ac:dyDescent="0.25">
      <c r="A166" s="1970"/>
      <c r="B166" s="1971"/>
      <c r="C166" s="1971"/>
      <c r="D166" s="1971"/>
      <c r="E166" s="1971"/>
      <c r="F166" s="1971"/>
      <c r="G166" s="1971"/>
      <c r="H166" s="1971"/>
      <c r="I166" s="1972"/>
    </row>
    <row r="167" spans="1:9" s="1343" customFormat="1" ht="13.5" customHeight="1" x14ac:dyDescent="0.25">
      <c r="A167" s="1605">
        <f>A163-0.01</f>
        <v>-2.4899999999999896</v>
      </c>
      <c r="B167" s="1973" t="s">
        <v>1150</v>
      </c>
      <c r="C167" s="1688" t="s">
        <v>1151</v>
      </c>
      <c r="D167" s="1607"/>
      <c r="E167" s="1608">
        <v>1</v>
      </c>
      <c r="F167" s="1609"/>
      <c r="G167" s="1610"/>
      <c r="H167" s="1659"/>
      <c r="I167" s="1660"/>
    </row>
    <row r="168" spans="1:9" s="1343" customFormat="1" ht="229.5" x14ac:dyDescent="0.25">
      <c r="A168" s="1613"/>
      <c r="B168" s="1974"/>
      <c r="C168" s="1689" t="s">
        <v>1152</v>
      </c>
      <c r="D168" s="1615"/>
      <c r="E168" s="1616">
        <v>2</v>
      </c>
      <c r="F168" s="1617"/>
      <c r="G168" s="1618"/>
      <c r="H168" s="1661"/>
      <c r="I168" s="1662"/>
    </row>
    <row r="169" spans="1:9" s="1343" customFormat="1" ht="13.5" x14ac:dyDescent="0.25">
      <c r="A169" s="1613"/>
      <c r="B169" s="1974"/>
      <c r="C169" s="1690" t="s">
        <v>1153</v>
      </c>
      <c r="D169" s="1615"/>
      <c r="E169" s="1616">
        <v>3</v>
      </c>
      <c r="F169" s="1617"/>
      <c r="G169" s="1618"/>
      <c r="H169" s="1661"/>
      <c r="I169" s="1662"/>
    </row>
    <row r="170" spans="1:9" s="1343" customFormat="1" ht="229.5" x14ac:dyDescent="0.25">
      <c r="A170" s="1613"/>
      <c r="B170" s="1974"/>
      <c r="C170" s="1691" t="s">
        <v>1154</v>
      </c>
      <c r="D170" s="1639"/>
      <c r="E170" s="1640">
        <v>4</v>
      </c>
      <c r="F170" s="1641"/>
      <c r="G170" s="1642"/>
      <c r="H170" s="1661"/>
      <c r="I170" s="1662"/>
    </row>
    <row r="171" spans="1:9" s="1343" customFormat="1" ht="15.75" customHeight="1" x14ac:dyDescent="0.25">
      <c r="A171" s="1613"/>
      <c r="B171" s="1692"/>
      <c r="C171" s="1693" t="s">
        <v>1155</v>
      </c>
      <c r="D171" s="1615"/>
      <c r="E171" s="1616">
        <v>5</v>
      </c>
      <c r="F171" s="1617"/>
      <c r="G171" s="1618"/>
      <c r="H171" s="1661"/>
      <c r="I171" s="1662"/>
    </row>
    <row r="172" spans="1:9" s="1343" customFormat="1" ht="13.5" x14ac:dyDescent="0.25">
      <c r="A172" s="1613"/>
      <c r="B172" s="1694"/>
      <c r="C172" s="1690" t="s">
        <v>1156</v>
      </c>
      <c r="D172" s="1615"/>
      <c r="E172" s="1616">
        <v>6</v>
      </c>
      <c r="F172" s="1667"/>
      <c r="G172" s="1668"/>
      <c r="H172" s="1669"/>
      <c r="I172" s="1670"/>
    </row>
    <row r="173" spans="1:9" s="1343" customFormat="1" ht="13.5" customHeight="1" x14ac:dyDescent="0.25">
      <c r="A173" s="1613"/>
      <c r="B173" s="1975" t="s">
        <v>1124</v>
      </c>
      <c r="C173" s="1690" t="s">
        <v>1157</v>
      </c>
      <c r="D173" s="1615"/>
      <c r="E173" s="1616">
        <v>7</v>
      </c>
      <c r="F173" s="1667"/>
      <c r="G173" s="1668"/>
      <c r="H173" s="1669"/>
      <c r="I173" s="1670"/>
    </row>
    <row r="174" spans="1:9" s="1343" customFormat="1" ht="13.5" x14ac:dyDescent="0.25">
      <c r="A174" s="1613"/>
      <c r="B174" s="1975"/>
      <c r="C174" s="1695" t="s">
        <v>1158</v>
      </c>
      <c r="D174" s="1666"/>
      <c r="E174" s="1616">
        <v>8</v>
      </c>
      <c r="F174" s="1667"/>
      <c r="G174" s="1668"/>
      <c r="H174" s="1669"/>
      <c r="I174" s="1670"/>
    </row>
    <row r="175" spans="1:9" s="1343" customFormat="1" ht="13.5" x14ac:dyDescent="0.25">
      <c r="A175" s="1613"/>
      <c r="B175" s="1975"/>
      <c r="C175" s="1695" t="s">
        <v>1159</v>
      </c>
      <c r="D175" s="1666"/>
      <c r="E175" s="1616">
        <v>9</v>
      </c>
      <c r="F175" s="1667"/>
      <c r="G175" s="1668"/>
      <c r="H175" s="1669"/>
      <c r="I175" s="1670"/>
    </row>
    <row r="176" spans="1:9" s="1343" customFormat="1" ht="255" x14ac:dyDescent="0.25">
      <c r="A176" s="1613"/>
      <c r="B176" s="1975"/>
      <c r="C176" s="1691" t="s">
        <v>1160</v>
      </c>
      <c r="D176" s="1666"/>
      <c r="E176" s="1616">
        <v>10</v>
      </c>
      <c r="F176" s="1667"/>
      <c r="G176" s="1668"/>
      <c r="H176" s="1669"/>
      <c r="I176" s="1670"/>
    </row>
    <row r="177" spans="1:9" s="1343" customFormat="1" ht="267.75" x14ac:dyDescent="0.25">
      <c r="A177" s="1613"/>
      <c r="B177" s="1694"/>
      <c r="C177" s="1691" t="s">
        <v>1161</v>
      </c>
      <c r="D177" s="1666"/>
      <c r="E177" s="1616">
        <v>11</v>
      </c>
      <c r="F177" s="1667"/>
      <c r="G177" s="1668"/>
      <c r="H177" s="1669"/>
      <c r="I177" s="1670"/>
    </row>
    <row r="178" spans="1:9" s="1343" customFormat="1" ht="280.5" x14ac:dyDescent="0.25">
      <c r="A178" s="1613"/>
      <c r="B178" s="1622" t="s">
        <v>1125</v>
      </c>
      <c r="C178" s="1691" t="s">
        <v>1162</v>
      </c>
      <c r="D178" s="1666"/>
      <c r="E178" s="1616">
        <v>12</v>
      </c>
      <c r="F178" s="1667"/>
      <c r="G178" s="1668"/>
      <c r="H178" s="1669"/>
      <c r="I178" s="1670"/>
    </row>
    <row r="179" spans="1:9" s="1343" customFormat="1" ht="13.5" x14ac:dyDescent="0.25">
      <c r="A179" s="1613"/>
      <c r="B179" s="1622" t="s">
        <v>1126</v>
      </c>
      <c r="C179" s="1695" t="s">
        <v>1163</v>
      </c>
      <c r="D179" s="1666"/>
      <c r="E179" s="1616">
        <v>13</v>
      </c>
      <c r="F179" s="1667"/>
      <c r="G179" s="1668"/>
      <c r="H179" s="1669"/>
      <c r="I179" s="1670"/>
    </row>
    <row r="180" spans="1:9" s="1343" customFormat="1" ht="13.5" x14ac:dyDescent="0.25">
      <c r="A180" s="1613"/>
      <c r="B180" s="1622"/>
      <c r="C180" s="1695" t="s">
        <v>1164</v>
      </c>
      <c r="D180" s="1615"/>
      <c r="E180" s="1616">
        <v>14</v>
      </c>
      <c r="F180" s="1617"/>
      <c r="G180" s="1618"/>
      <c r="H180" s="1669"/>
      <c r="I180" s="1670"/>
    </row>
    <row r="181" spans="1:9" s="1343" customFormat="1" ht="13.5" x14ac:dyDescent="0.25">
      <c r="A181" s="1613"/>
      <c r="B181" s="1696"/>
      <c r="C181" s="1697" t="s">
        <v>1165</v>
      </c>
      <c r="D181" s="1615"/>
      <c r="E181" s="1616">
        <v>15</v>
      </c>
      <c r="F181" s="1617"/>
      <c r="G181" s="1618"/>
      <c r="H181" s="1669"/>
      <c r="I181" s="1670"/>
    </row>
    <row r="182" spans="1:9" s="1343" customFormat="1" ht="242.25" x14ac:dyDescent="0.25">
      <c r="A182" s="1613"/>
      <c r="B182" s="1696"/>
      <c r="C182" s="1698" t="s">
        <v>1166</v>
      </c>
      <c r="D182" s="1615"/>
      <c r="E182" s="1616">
        <v>16</v>
      </c>
      <c r="F182" s="1617"/>
      <c r="G182" s="1618"/>
      <c r="H182" s="1669"/>
      <c r="I182" s="1670"/>
    </row>
    <row r="183" spans="1:9" s="1343" customFormat="1" ht="13.5" x14ac:dyDescent="0.25">
      <c r="A183" s="1613"/>
      <c r="B183" s="1696"/>
      <c r="C183" s="1697" t="s">
        <v>1133</v>
      </c>
      <c r="D183" s="1615"/>
      <c r="E183" s="1699">
        <v>96</v>
      </c>
      <c r="F183" s="1617"/>
      <c r="G183" s="1618"/>
      <c r="H183" s="1669"/>
      <c r="I183" s="1670"/>
    </row>
    <row r="184" spans="1:9" s="1343" customFormat="1" ht="13.5" x14ac:dyDescent="0.25">
      <c r="A184" s="1613"/>
      <c r="B184" s="1694"/>
      <c r="C184" s="1697" t="s">
        <v>1133</v>
      </c>
      <c r="D184" s="1615"/>
      <c r="E184" s="1699">
        <v>96</v>
      </c>
      <c r="F184" s="1617"/>
      <c r="G184" s="1618"/>
      <c r="H184" s="1669"/>
      <c r="I184" s="1670"/>
    </row>
    <row r="185" spans="1:9" s="1343" customFormat="1" ht="13.5" x14ac:dyDescent="0.25">
      <c r="A185" s="1613"/>
      <c r="B185" s="1694"/>
      <c r="C185" s="1697" t="s">
        <v>1133</v>
      </c>
      <c r="D185" s="1615"/>
      <c r="E185" s="1699">
        <v>96</v>
      </c>
      <c r="F185" s="1617"/>
      <c r="G185" s="1618"/>
      <c r="H185" s="1669"/>
      <c r="I185" s="1670"/>
    </row>
    <row r="186" spans="1:9" ht="13.5" x14ac:dyDescent="0.25">
      <c r="A186" s="1613"/>
      <c r="B186" s="1694"/>
      <c r="C186" s="1697" t="s">
        <v>1133</v>
      </c>
      <c r="D186" s="1615"/>
      <c r="E186" s="1699">
        <v>96</v>
      </c>
      <c r="F186" s="1617"/>
      <c r="G186" s="1618"/>
      <c r="H186" s="1669"/>
      <c r="I186" s="1670"/>
    </row>
    <row r="187" spans="1:9" ht="14.25" thickBot="1" x14ac:dyDescent="0.3">
      <c r="A187" s="1623"/>
      <c r="B187" s="1700"/>
      <c r="C187" s="1701" t="s">
        <v>1133</v>
      </c>
      <c r="D187" s="1626"/>
      <c r="E187" s="1645">
        <v>96</v>
      </c>
      <c r="F187" s="1628"/>
      <c r="G187" s="1629"/>
      <c r="H187" s="1601"/>
      <c r="I187" s="1631"/>
    </row>
    <row r="188" spans="1:9" ht="13.5" x14ac:dyDescent="0.25">
      <c r="A188" s="355"/>
      <c r="B188" s="1312"/>
      <c r="C188" s="1312"/>
      <c r="D188" s="1312"/>
      <c r="E188" s="356"/>
      <c r="F188" s="357"/>
      <c r="G188" s="358"/>
      <c r="H188" s="359"/>
      <c r="I188" s="359"/>
    </row>
    <row r="189" spans="1:9" ht="13.5" x14ac:dyDescent="0.25">
      <c r="A189" s="355"/>
      <c r="B189" s="1312"/>
      <c r="C189" s="1312"/>
      <c r="D189" s="1312"/>
      <c r="E189" s="356"/>
      <c r="F189" s="357"/>
      <c r="G189" s="358"/>
      <c r="H189" s="359"/>
      <c r="I189" s="359"/>
    </row>
    <row r="190" spans="1:9" ht="13.5" x14ac:dyDescent="0.25">
      <c r="A190" s="355"/>
      <c r="B190" s="1312"/>
      <c r="C190" s="1312"/>
      <c r="D190" s="1312"/>
      <c r="E190" s="356"/>
      <c r="F190" s="357"/>
      <c r="G190" s="358"/>
      <c r="H190" s="359"/>
      <c r="I190" s="359"/>
    </row>
    <row r="191" spans="1:9" ht="13.5" x14ac:dyDescent="0.25">
      <c r="A191" s="355"/>
      <c r="B191" s="1312"/>
      <c r="C191" s="1312"/>
      <c r="D191" s="1312"/>
      <c r="E191" s="356"/>
      <c r="F191" s="357"/>
      <c r="G191" s="358"/>
      <c r="H191" s="359"/>
      <c r="I191" s="359"/>
    </row>
    <row r="192" spans="1:9" ht="13.5" x14ac:dyDescent="0.25">
      <c r="A192" s="355"/>
      <c r="B192" s="1312"/>
      <c r="C192" s="1312"/>
      <c r="D192" s="1312"/>
      <c r="E192" s="356"/>
      <c r="F192" s="357"/>
      <c r="G192" s="358"/>
      <c r="H192" s="359"/>
      <c r="I192" s="359"/>
    </row>
    <row r="193" spans="1:9" ht="13.5" x14ac:dyDescent="0.25">
      <c r="A193" s="355"/>
      <c r="B193" s="1312"/>
      <c r="C193" s="1312"/>
      <c r="D193" s="1312"/>
      <c r="E193" s="356"/>
      <c r="F193" s="357"/>
      <c r="G193" s="358"/>
      <c r="H193" s="359"/>
      <c r="I193" s="359"/>
    </row>
    <row r="194" spans="1:9" ht="13.5" x14ac:dyDescent="0.25">
      <c r="A194" s="355"/>
      <c r="B194" s="1312"/>
      <c r="C194" s="1312"/>
      <c r="D194" s="1312"/>
      <c r="E194" s="356"/>
      <c r="F194" s="357"/>
      <c r="G194" s="358"/>
      <c r="H194" s="359"/>
      <c r="I194" s="359"/>
    </row>
    <row r="195" spans="1:9" ht="13.5" x14ac:dyDescent="0.25">
      <c r="A195" s="355"/>
      <c r="B195" s="1312"/>
      <c r="C195" s="1312"/>
      <c r="D195" s="1312"/>
      <c r="E195" s="356"/>
      <c r="F195" s="357"/>
      <c r="G195" s="358"/>
      <c r="H195" s="359"/>
      <c r="I195" s="359"/>
    </row>
    <row r="196" spans="1:9" ht="13.5" x14ac:dyDescent="0.25">
      <c r="A196" s="355"/>
      <c r="B196" s="1312"/>
      <c r="C196" s="1312"/>
      <c r="D196" s="1312"/>
      <c r="E196" s="356"/>
      <c r="F196" s="357"/>
      <c r="G196" s="358"/>
      <c r="H196" s="359"/>
      <c r="I196" s="359"/>
    </row>
    <row r="197" spans="1:9" ht="13.5" x14ac:dyDescent="0.25">
      <c r="A197" s="355"/>
      <c r="B197" s="1312"/>
      <c r="C197" s="1312"/>
      <c r="D197" s="1312"/>
      <c r="E197" s="356"/>
      <c r="F197" s="357"/>
      <c r="G197" s="358"/>
      <c r="H197" s="359"/>
      <c r="I197" s="359"/>
    </row>
    <row r="198" spans="1:9" ht="13.5" x14ac:dyDescent="0.25">
      <c r="A198" s="355"/>
      <c r="B198" s="1312"/>
      <c r="C198" s="1312"/>
      <c r="D198" s="1312"/>
      <c r="E198" s="356"/>
      <c r="F198" s="357"/>
      <c r="G198" s="358"/>
      <c r="H198" s="359"/>
      <c r="I198" s="359"/>
    </row>
    <row r="199" spans="1:9" ht="13.5" x14ac:dyDescent="0.25">
      <c r="A199" s="355"/>
      <c r="B199" s="1312"/>
      <c r="C199" s="1312"/>
      <c r="D199" s="1312"/>
      <c r="E199" s="356"/>
      <c r="F199" s="357"/>
      <c r="G199" s="358"/>
      <c r="H199" s="359"/>
      <c r="I199" s="359"/>
    </row>
    <row r="200" spans="1:9" ht="13.5" x14ac:dyDescent="0.25">
      <c r="A200" s="355"/>
      <c r="B200" s="1312"/>
      <c r="C200" s="1312"/>
      <c r="D200" s="1312"/>
      <c r="E200" s="356"/>
      <c r="F200" s="357"/>
      <c r="G200" s="358"/>
      <c r="H200" s="359"/>
      <c r="I200" s="359"/>
    </row>
    <row r="201" spans="1:9" ht="13.5" x14ac:dyDescent="0.25">
      <c r="A201" s="355"/>
      <c r="B201" s="1312"/>
      <c r="C201" s="1312"/>
      <c r="D201" s="1312"/>
      <c r="E201" s="356"/>
      <c r="F201" s="357"/>
      <c r="G201" s="358"/>
      <c r="H201" s="359"/>
      <c r="I201" s="359"/>
    </row>
    <row r="202" spans="1:9" ht="13.5" x14ac:dyDescent="0.25">
      <c r="A202" s="355"/>
      <c r="B202" s="1312"/>
      <c r="C202" s="1312"/>
      <c r="D202" s="1312"/>
      <c r="E202" s="356"/>
      <c r="F202" s="357"/>
      <c r="G202" s="358"/>
      <c r="H202" s="359"/>
      <c r="I202" s="359"/>
    </row>
    <row r="203" spans="1:9" ht="13.5" x14ac:dyDescent="0.25">
      <c r="A203" s="355"/>
      <c r="B203" s="1312"/>
      <c r="C203" s="1312"/>
      <c r="D203" s="1312"/>
      <c r="E203" s="356"/>
      <c r="F203" s="357"/>
      <c r="G203" s="358"/>
      <c r="H203" s="359"/>
      <c r="I203" s="359"/>
    </row>
    <row r="204" spans="1:9" ht="13.5" x14ac:dyDescent="0.25">
      <c r="A204" s="355"/>
      <c r="B204" s="1312"/>
      <c r="C204" s="1312"/>
      <c r="D204" s="1312"/>
      <c r="E204" s="356"/>
      <c r="F204" s="357"/>
      <c r="G204" s="358"/>
      <c r="H204" s="359"/>
      <c r="I204" s="359"/>
    </row>
    <row r="205" spans="1:9" ht="13.5" x14ac:dyDescent="0.25">
      <c r="A205" s="355"/>
      <c r="B205" s="1312"/>
      <c r="C205" s="1312"/>
      <c r="D205" s="1312"/>
      <c r="E205" s="356"/>
      <c r="F205" s="357"/>
      <c r="G205" s="358"/>
      <c r="H205" s="359"/>
      <c r="I205" s="359"/>
    </row>
    <row r="206" spans="1:9" ht="13.5" x14ac:dyDescent="0.25">
      <c r="A206" s="355"/>
      <c r="B206" s="1312"/>
      <c r="C206" s="1312"/>
      <c r="D206" s="1312"/>
      <c r="E206" s="356"/>
      <c r="F206" s="357"/>
      <c r="G206" s="358"/>
      <c r="H206" s="359"/>
      <c r="I206" s="359"/>
    </row>
    <row r="207" spans="1:9" ht="13.5" x14ac:dyDescent="0.25">
      <c r="A207" s="355"/>
      <c r="B207" s="1312"/>
      <c r="C207" s="1312"/>
      <c r="D207" s="1312"/>
      <c r="E207" s="356"/>
      <c r="F207" s="357"/>
      <c r="G207" s="358"/>
      <c r="H207" s="359"/>
      <c r="I207" s="359"/>
    </row>
    <row r="208" spans="1:9" ht="13.5" x14ac:dyDescent="0.25">
      <c r="A208" s="355"/>
      <c r="B208" s="1312"/>
      <c r="C208" s="1312"/>
      <c r="D208" s="1312"/>
      <c r="E208" s="356"/>
      <c r="F208" s="357"/>
      <c r="G208" s="358"/>
      <c r="H208" s="359"/>
      <c r="I208" s="359"/>
    </row>
    <row r="209" spans="1:9" ht="13.5" x14ac:dyDescent="0.25">
      <c r="A209" s="355"/>
      <c r="B209" s="1312"/>
      <c r="C209" s="1312"/>
      <c r="D209" s="1312"/>
      <c r="E209" s="356"/>
      <c r="F209" s="357"/>
      <c r="G209" s="358"/>
      <c r="H209" s="359"/>
      <c r="I209" s="359"/>
    </row>
    <row r="210" spans="1:9" ht="13.5" x14ac:dyDescent="0.25">
      <c r="A210" s="355"/>
      <c r="B210" s="1312"/>
      <c r="C210" s="1312"/>
      <c r="D210" s="1312"/>
      <c r="E210" s="356"/>
      <c r="F210" s="357"/>
      <c r="G210" s="358"/>
      <c r="H210" s="359"/>
      <c r="I210" s="359"/>
    </row>
    <row r="211" spans="1:9" ht="13.5" x14ac:dyDescent="0.25">
      <c r="A211" s="355"/>
      <c r="B211" s="1312"/>
      <c r="C211" s="1312"/>
      <c r="D211" s="1312"/>
      <c r="E211" s="356"/>
      <c r="F211" s="357"/>
      <c r="G211" s="358"/>
      <c r="H211" s="359"/>
      <c r="I211" s="359"/>
    </row>
    <row r="212" spans="1:9" ht="13.5" x14ac:dyDescent="0.25">
      <c r="A212" s="355"/>
      <c r="B212" s="1312"/>
      <c r="C212" s="1312"/>
      <c r="D212" s="1312"/>
      <c r="E212" s="356"/>
      <c r="F212" s="357"/>
      <c r="G212" s="358"/>
      <c r="H212" s="359"/>
      <c r="I212" s="359"/>
    </row>
    <row r="213" spans="1:9" ht="13.5" x14ac:dyDescent="0.25">
      <c r="A213" s="355"/>
      <c r="B213" s="1312"/>
      <c r="C213" s="1312"/>
      <c r="D213" s="1312"/>
      <c r="E213" s="356"/>
      <c r="F213" s="357"/>
      <c r="G213" s="358"/>
      <c r="H213" s="359"/>
      <c r="I213" s="359"/>
    </row>
    <row r="214" spans="1:9" ht="13.5" x14ac:dyDescent="0.25">
      <c r="A214" s="355"/>
      <c r="B214" s="1312"/>
      <c r="C214" s="1312"/>
      <c r="D214" s="1312"/>
      <c r="E214" s="356"/>
      <c r="F214" s="357"/>
      <c r="G214" s="358"/>
      <c r="H214" s="359"/>
      <c r="I214" s="359"/>
    </row>
    <row r="215" spans="1:9" ht="13.5" x14ac:dyDescent="0.25">
      <c r="A215" s="355"/>
      <c r="B215" s="1312"/>
      <c r="C215" s="1312"/>
      <c r="D215" s="1312"/>
      <c r="E215" s="356"/>
      <c r="F215" s="357"/>
      <c r="G215" s="358"/>
      <c r="H215" s="359"/>
      <c r="I215" s="359"/>
    </row>
    <row r="216" spans="1:9" ht="13.5" x14ac:dyDescent="0.25">
      <c r="A216" s="355"/>
      <c r="B216" s="1312"/>
      <c r="C216" s="1312"/>
      <c r="D216" s="1312"/>
      <c r="E216" s="356"/>
      <c r="F216" s="357"/>
      <c r="G216" s="358"/>
      <c r="H216" s="359"/>
      <c r="I216" s="359"/>
    </row>
    <row r="217" spans="1:9" ht="13.5" x14ac:dyDescent="0.25">
      <c r="A217" s="355"/>
      <c r="B217" s="1312"/>
      <c r="C217" s="1312"/>
      <c r="D217" s="1312"/>
      <c r="E217" s="356"/>
      <c r="F217" s="357"/>
      <c r="G217" s="358"/>
      <c r="H217" s="359"/>
      <c r="I217" s="359"/>
    </row>
    <row r="218" spans="1:9" ht="13.5" x14ac:dyDescent="0.25">
      <c r="A218" s="355"/>
      <c r="B218" s="1312"/>
      <c r="C218" s="1312"/>
      <c r="D218" s="1312"/>
      <c r="E218" s="356"/>
      <c r="F218" s="357"/>
      <c r="G218" s="358"/>
      <c r="H218" s="359"/>
      <c r="I218" s="359"/>
    </row>
    <row r="219" spans="1:9" ht="13.5" x14ac:dyDescent="0.25">
      <c r="A219" s="355"/>
      <c r="B219" s="1312"/>
      <c r="C219" s="1312"/>
      <c r="D219" s="1312"/>
      <c r="E219" s="356"/>
      <c r="F219" s="357"/>
      <c r="G219" s="358"/>
      <c r="H219" s="359"/>
      <c r="I219" s="359"/>
    </row>
    <row r="220" spans="1:9" ht="13.5" x14ac:dyDescent="0.25">
      <c r="A220" s="355"/>
      <c r="B220" s="1312"/>
      <c r="C220" s="1312"/>
      <c r="D220" s="1312"/>
      <c r="E220" s="356"/>
      <c r="F220" s="357"/>
      <c r="G220" s="358"/>
      <c r="H220" s="359"/>
      <c r="I220" s="359"/>
    </row>
    <row r="221" spans="1:9" ht="13.5" x14ac:dyDescent="0.25">
      <c r="A221" s="355"/>
      <c r="B221" s="1312"/>
      <c r="C221" s="1312"/>
      <c r="D221" s="1312"/>
      <c r="E221" s="356"/>
      <c r="F221" s="357"/>
      <c r="G221" s="358"/>
      <c r="H221" s="359"/>
      <c r="I221" s="359"/>
    </row>
    <row r="222" spans="1:9" ht="13.5" x14ac:dyDescent="0.25">
      <c r="A222" s="355"/>
      <c r="B222" s="1312"/>
      <c r="C222" s="1312"/>
      <c r="D222" s="1312"/>
      <c r="E222" s="356"/>
      <c r="F222" s="357"/>
      <c r="G222" s="358"/>
      <c r="H222" s="359"/>
      <c r="I222" s="359"/>
    </row>
    <row r="223" spans="1:9" ht="13.5" x14ac:dyDescent="0.25">
      <c r="A223" s="355"/>
      <c r="B223" s="1312"/>
      <c r="C223" s="1312"/>
      <c r="D223" s="1312"/>
      <c r="E223" s="356"/>
      <c r="F223" s="357"/>
      <c r="G223" s="358"/>
      <c r="H223" s="359"/>
      <c r="I223" s="359"/>
    </row>
    <row r="224" spans="1:9" ht="13.5" x14ac:dyDescent="0.25">
      <c r="A224" s="355"/>
      <c r="B224" s="1312"/>
      <c r="C224" s="1312"/>
      <c r="D224" s="1312"/>
      <c r="E224" s="356"/>
      <c r="F224" s="357"/>
      <c r="G224" s="358"/>
      <c r="H224" s="359"/>
      <c r="I224" s="359"/>
    </row>
    <row r="225" spans="1:9" ht="13.5" x14ac:dyDescent="0.25">
      <c r="A225" s="355"/>
      <c r="B225" s="1312"/>
      <c r="C225" s="1312"/>
      <c r="D225" s="1312"/>
      <c r="E225" s="356"/>
      <c r="F225" s="357"/>
      <c r="G225" s="358"/>
      <c r="H225" s="359"/>
      <c r="I225" s="359"/>
    </row>
    <row r="226" spans="1:9" ht="13.5" x14ac:dyDescent="0.25">
      <c r="A226" s="355"/>
      <c r="B226" s="1312"/>
      <c r="C226" s="1312"/>
      <c r="D226" s="1312"/>
      <c r="E226" s="356"/>
      <c r="F226" s="357"/>
      <c r="G226" s="358"/>
      <c r="H226" s="359"/>
      <c r="I226" s="359"/>
    </row>
    <row r="227" spans="1:9" ht="13.5" x14ac:dyDescent="0.25">
      <c r="A227" s="355"/>
      <c r="B227" s="1312"/>
      <c r="C227" s="1312"/>
      <c r="D227" s="1312"/>
      <c r="E227" s="356"/>
      <c r="F227" s="357"/>
      <c r="G227" s="358"/>
      <c r="H227" s="359"/>
      <c r="I227" s="359"/>
    </row>
    <row r="228" spans="1:9" ht="13.5" x14ac:dyDescent="0.25">
      <c r="A228" s="355"/>
      <c r="B228" s="1312"/>
      <c r="C228" s="1312"/>
      <c r="D228" s="1312"/>
      <c r="E228" s="356"/>
      <c r="F228" s="357"/>
      <c r="G228" s="358"/>
      <c r="H228" s="359"/>
      <c r="I228" s="359"/>
    </row>
    <row r="229" spans="1:9" ht="13.5" x14ac:dyDescent="0.25">
      <c r="A229" s="355"/>
      <c r="B229" s="1312"/>
      <c r="C229" s="1312"/>
      <c r="D229" s="1312"/>
      <c r="E229" s="356"/>
      <c r="F229" s="357"/>
      <c r="G229" s="358"/>
      <c r="H229" s="359"/>
      <c r="I229" s="359"/>
    </row>
    <row r="230" spans="1:9" ht="13.5" x14ac:dyDescent="0.25">
      <c r="A230" s="355"/>
      <c r="B230" s="1312"/>
      <c r="C230" s="1312"/>
      <c r="D230" s="1312"/>
      <c r="E230" s="356"/>
      <c r="F230" s="357"/>
      <c r="G230" s="358"/>
      <c r="H230" s="359"/>
      <c r="I230" s="359"/>
    </row>
    <row r="231" spans="1:9" ht="13.5" x14ac:dyDescent="0.25">
      <c r="A231" s="355"/>
      <c r="B231" s="1312"/>
      <c r="C231" s="1312"/>
      <c r="D231" s="1312"/>
      <c r="E231" s="356"/>
      <c r="F231" s="357"/>
      <c r="G231" s="358"/>
      <c r="H231" s="359"/>
      <c r="I231" s="359"/>
    </row>
    <row r="232" spans="1:9" ht="13.5" x14ac:dyDescent="0.25">
      <c r="A232" s="355"/>
      <c r="B232" s="1312"/>
      <c r="C232" s="1312"/>
      <c r="D232" s="1312"/>
      <c r="E232" s="356"/>
      <c r="F232" s="357"/>
      <c r="G232" s="358"/>
      <c r="H232" s="359"/>
      <c r="I232" s="359"/>
    </row>
    <row r="233" spans="1:9" ht="13.5" x14ac:dyDescent="0.25">
      <c r="A233" s="355"/>
      <c r="B233" s="1312"/>
      <c r="C233" s="1312"/>
      <c r="D233" s="1312"/>
      <c r="E233" s="356"/>
      <c r="F233" s="357"/>
      <c r="G233" s="358"/>
      <c r="H233" s="359"/>
      <c r="I233" s="359"/>
    </row>
    <row r="234" spans="1:9" ht="13.5" x14ac:dyDescent="0.25">
      <c r="A234" s="355"/>
      <c r="B234" s="1312"/>
      <c r="C234" s="1312"/>
      <c r="D234" s="1312"/>
      <c r="E234" s="356"/>
      <c r="F234" s="357"/>
      <c r="G234" s="358"/>
      <c r="H234" s="359"/>
      <c r="I234" s="359"/>
    </row>
    <row r="235" spans="1:9" ht="13.5" x14ac:dyDescent="0.25">
      <c r="A235" s="355"/>
      <c r="B235" s="1312"/>
      <c r="C235" s="1312"/>
      <c r="D235" s="1312"/>
      <c r="E235" s="356"/>
      <c r="F235" s="357"/>
      <c r="G235" s="358"/>
      <c r="H235" s="359"/>
      <c r="I235" s="359"/>
    </row>
    <row r="236" spans="1:9" ht="13.5" x14ac:dyDescent="0.25">
      <c r="A236" s="355"/>
      <c r="B236" s="1312"/>
      <c r="C236" s="1312"/>
      <c r="D236" s="1312"/>
      <c r="E236" s="356"/>
      <c r="F236" s="357"/>
      <c r="G236" s="358"/>
      <c r="H236" s="359"/>
      <c r="I236" s="359"/>
    </row>
    <row r="237" spans="1:9" ht="13.5" x14ac:dyDescent="0.25">
      <c r="A237" s="355"/>
      <c r="B237" s="1312"/>
      <c r="C237" s="1312"/>
      <c r="D237" s="1312"/>
      <c r="E237" s="356"/>
      <c r="F237" s="357"/>
      <c r="G237" s="358"/>
      <c r="H237" s="359"/>
      <c r="I237" s="359"/>
    </row>
    <row r="238" spans="1:9" ht="13.5" x14ac:dyDescent="0.25">
      <c r="A238" s="355"/>
      <c r="B238" s="1312"/>
      <c r="C238" s="1312"/>
      <c r="D238" s="1312"/>
      <c r="E238" s="356"/>
      <c r="F238" s="357"/>
      <c r="G238" s="358"/>
      <c r="H238" s="359"/>
      <c r="I238" s="359"/>
    </row>
    <row r="239" spans="1:9" ht="13.5" x14ac:dyDescent="0.25">
      <c r="A239" s="355"/>
      <c r="B239" s="1312"/>
      <c r="C239" s="1312"/>
      <c r="D239" s="1312"/>
      <c r="E239" s="356"/>
      <c r="F239" s="357"/>
      <c r="G239" s="358"/>
      <c r="H239" s="359"/>
      <c r="I239" s="359"/>
    </row>
    <row r="240" spans="1:9" ht="13.5" x14ac:dyDescent="0.25">
      <c r="A240" s="355"/>
      <c r="B240" s="1312"/>
      <c r="C240" s="1312"/>
      <c r="D240" s="1312"/>
      <c r="E240" s="356"/>
      <c r="F240" s="357"/>
      <c r="G240" s="358"/>
      <c r="H240" s="359"/>
      <c r="I240" s="359"/>
    </row>
    <row r="241" spans="1:9" ht="13.5" x14ac:dyDescent="0.25">
      <c r="A241" s="355"/>
      <c r="B241" s="1312"/>
      <c r="C241" s="1312"/>
      <c r="D241" s="1312"/>
      <c r="E241" s="356"/>
      <c r="F241" s="357"/>
      <c r="G241" s="358"/>
      <c r="H241" s="359"/>
      <c r="I241" s="359"/>
    </row>
    <row r="242" spans="1:9" ht="13.5" x14ac:dyDescent="0.25">
      <c r="A242" s="355"/>
      <c r="B242" s="1312"/>
      <c r="C242" s="1312"/>
      <c r="D242" s="1312"/>
      <c r="E242" s="356"/>
      <c r="F242" s="357"/>
      <c r="G242" s="358"/>
      <c r="H242" s="359"/>
      <c r="I242" s="359"/>
    </row>
    <row r="243" spans="1:9" ht="13.5" x14ac:dyDescent="0.25">
      <c r="A243" s="355"/>
      <c r="B243" s="1312"/>
      <c r="C243" s="1312"/>
      <c r="D243" s="1312"/>
      <c r="E243" s="356"/>
      <c r="F243" s="357"/>
      <c r="G243" s="358"/>
      <c r="H243" s="359"/>
      <c r="I243" s="359"/>
    </row>
    <row r="244" spans="1:9" ht="13.5" x14ac:dyDescent="0.25">
      <c r="A244" s="355"/>
      <c r="B244" s="1312"/>
      <c r="C244" s="1312"/>
      <c r="D244" s="1312"/>
      <c r="E244" s="356"/>
      <c r="F244" s="357"/>
      <c r="G244" s="358"/>
      <c r="H244" s="359"/>
      <c r="I244" s="359"/>
    </row>
    <row r="245" spans="1:9" ht="13.5" x14ac:dyDescent="0.25">
      <c r="A245" s="355"/>
      <c r="B245" s="1312"/>
      <c r="C245" s="1312"/>
      <c r="D245" s="1312"/>
      <c r="E245" s="356"/>
      <c r="F245" s="357"/>
      <c r="G245" s="358"/>
      <c r="H245" s="359"/>
      <c r="I245" s="359"/>
    </row>
    <row r="246" spans="1:9" ht="13.5" x14ac:dyDescent="0.25">
      <c r="A246" s="355"/>
      <c r="B246" s="1312"/>
      <c r="C246" s="1312"/>
      <c r="D246" s="1312"/>
      <c r="E246" s="356"/>
      <c r="F246" s="357"/>
      <c r="G246" s="358"/>
      <c r="H246" s="359"/>
      <c r="I246" s="359"/>
    </row>
    <row r="247" spans="1:9" ht="13.5" x14ac:dyDescent="0.25">
      <c r="A247" s="355"/>
      <c r="B247" s="1312"/>
      <c r="C247" s="1312"/>
      <c r="D247" s="1312"/>
      <c r="E247" s="356"/>
      <c r="F247" s="357"/>
      <c r="G247" s="358"/>
      <c r="H247" s="359"/>
      <c r="I247" s="359"/>
    </row>
    <row r="248" spans="1:9" ht="13.5" x14ac:dyDescent="0.25">
      <c r="A248" s="355"/>
      <c r="B248" s="1312"/>
      <c r="C248" s="1312"/>
      <c r="D248" s="1312"/>
      <c r="E248" s="356"/>
      <c r="F248" s="357"/>
      <c r="G248" s="358"/>
      <c r="H248" s="359"/>
      <c r="I248" s="359"/>
    </row>
    <row r="249" spans="1:9" ht="13.5" x14ac:dyDescent="0.25">
      <c r="A249" s="355"/>
      <c r="B249" s="1312"/>
      <c r="C249" s="1312"/>
      <c r="D249" s="1312"/>
      <c r="E249" s="356"/>
      <c r="F249" s="357"/>
      <c r="G249" s="358"/>
      <c r="H249" s="359"/>
      <c r="I249" s="359"/>
    </row>
    <row r="250" spans="1:9" ht="13.5" x14ac:dyDescent="0.25">
      <c r="A250" s="355"/>
      <c r="B250" s="1312"/>
      <c r="C250" s="1312"/>
      <c r="D250" s="1312"/>
      <c r="E250" s="356"/>
      <c r="F250" s="357"/>
      <c r="G250" s="358"/>
      <c r="H250" s="359"/>
      <c r="I250" s="359"/>
    </row>
    <row r="251" spans="1:9" ht="13.5" x14ac:dyDescent="0.25">
      <c r="A251" s="355"/>
      <c r="B251" s="1312"/>
      <c r="C251" s="1312"/>
      <c r="D251" s="1312"/>
      <c r="E251" s="356"/>
      <c r="F251" s="357"/>
      <c r="G251" s="358"/>
      <c r="H251" s="359"/>
      <c r="I251" s="359"/>
    </row>
    <row r="252" spans="1:9" ht="13.5" x14ac:dyDescent="0.25">
      <c r="A252" s="355"/>
      <c r="B252" s="1312"/>
      <c r="C252" s="1312"/>
      <c r="D252" s="1312"/>
      <c r="E252" s="356"/>
      <c r="F252" s="357"/>
      <c r="G252" s="358"/>
      <c r="H252" s="359"/>
      <c r="I252" s="359"/>
    </row>
    <row r="253" spans="1:9" ht="13.5" x14ac:dyDescent="0.25">
      <c r="A253" s="355"/>
      <c r="B253" s="1312"/>
      <c r="C253" s="1312"/>
      <c r="D253" s="1312"/>
      <c r="E253" s="356"/>
      <c r="F253" s="357"/>
      <c r="G253" s="358"/>
      <c r="H253" s="359"/>
      <c r="I253" s="359"/>
    </row>
    <row r="254" spans="1:9" ht="13.5" x14ac:dyDescent="0.25">
      <c r="A254" s="355"/>
      <c r="B254" s="1312"/>
      <c r="C254" s="1312"/>
      <c r="D254" s="1312"/>
      <c r="E254" s="356"/>
      <c r="F254" s="357"/>
      <c r="G254" s="358"/>
      <c r="H254" s="359"/>
      <c r="I254" s="359"/>
    </row>
    <row r="255" spans="1:9" ht="13.5" x14ac:dyDescent="0.25">
      <c r="A255" s="355"/>
      <c r="B255" s="1312"/>
      <c r="C255" s="1312"/>
      <c r="D255" s="1312"/>
      <c r="E255" s="356"/>
      <c r="F255" s="357"/>
      <c r="G255" s="358"/>
      <c r="H255" s="359"/>
      <c r="I255" s="359"/>
    </row>
    <row r="256" spans="1:9" ht="13.5" x14ac:dyDescent="0.25">
      <c r="A256" s="355"/>
      <c r="B256" s="1312"/>
      <c r="C256" s="1312"/>
      <c r="D256" s="1312"/>
      <c r="E256" s="356"/>
      <c r="F256" s="357"/>
      <c r="G256" s="358"/>
      <c r="H256" s="359"/>
      <c r="I256" s="359"/>
    </row>
    <row r="257" spans="1:9" ht="13.5" x14ac:dyDescent="0.25">
      <c r="A257" s="355"/>
      <c r="B257" s="1312"/>
      <c r="C257" s="1312"/>
      <c r="D257" s="1312"/>
      <c r="E257" s="356"/>
      <c r="F257" s="357"/>
      <c r="G257" s="358"/>
      <c r="H257" s="359"/>
      <c r="I257" s="359"/>
    </row>
    <row r="258" spans="1:9" ht="13.5" x14ac:dyDescent="0.25">
      <c r="A258" s="355"/>
      <c r="B258" s="1312"/>
      <c r="C258" s="1312"/>
      <c r="D258" s="1312"/>
      <c r="E258" s="356"/>
      <c r="F258" s="357"/>
      <c r="G258" s="358"/>
      <c r="H258" s="359"/>
      <c r="I258" s="359"/>
    </row>
    <row r="259" spans="1:9" ht="13.5" x14ac:dyDescent="0.25">
      <c r="A259" s="355"/>
      <c r="B259" s="1312"/>
      <c r="C259" s="1312"/>
      <c r="D259" s="1312"/>
      <c r="E259" s="356"/>
      <c r="F259" s="357"/>
      <c r="G259" s="358"/>
      <c r="H259" s="359"/>
      <c r="I259" s="359"/>
    </row>
    <row r="260" spans="1:9" ht="13.5" x14ac:dyDescent="0.25">
      <c r="A260" s="355"/>
      <c r="B260" s="1312"/>
      <c r="C260" s="1312"/>
      <c r="D260" s="1312"/>
      <c r="E260" s="356"/>
      <c r="F260" s="357"/>
      <c r="G260" s="358"/>
      <c r="H260" s="359"/>
      <c r="I260" s="359"/>
    </row>
    <row r="261" spans="1:9" ht="13.5" x14ac:dyDescent="0.25">
      <c r="A261" s="355"/>
      <c r="B261" s="1312"/>
      <c r="C261" s="1312"/>
      <c r="D261" s="1312"/>
      <c r="E261" s="356"/>
      <c r="F261" s="357"/>
      <c r="G261" s="358"/>
      <c r="H261" s="359"/>
      <c r="I261" s="359"/>
    </row>
    <row r="262" spans="1:9" ht="13.5" x14ac:dyDescent="0.25">
      <c r="A262" s="355"/>
      <c r="B262" s="1312"/>
      <c r="C262" s="1312"/>
      <c r="D262" s="1312"/>
      <c r="E262" s="356"/>
      <c r="F262" s="357"/>
      <c r="G262" s="358"/>
      <c r="H262" s="359"/>
      <c r="I262" s="359"/>
    </row>
    <row r="263" spans="1:9" ht="13.5" x14ac:dyDescent="0.25">
      <c r="A263" s="355"/>
      <c r="B263" s="1312"/>
      <c r="C263" s="1312"/>
      <c r="D263" s="1312"/>
      <c r="E263" s="356"/>
      <c r="F263" s="357"/>
      <c r="G263" s="358"/>
      <c r="H263" s="359"/>
      <c r="I263" s="359"/>
    </row>
    <row r="264" spans="1:9" ht="13.5" x14ac:dyDescent="0.25">
      <c r="A264" s="355"/>
      <c r="B264" s="1312"/>
      <c r="C264" s="1312"/>
      <c r="D264" s="1312"/>
      <c r="E264" s="356"/>
      <c r="F264" s="357"/>
      <c r="G264" s="358"/>
      <c r="H264" s="359"/>
      <c r="I264" s="359"/>
    </row>
  </sheetData>
  <customSheetViews>
    <customSheetView guid="{62A28031-BB72-409E-8219-7B624D8945FD}" showPageBreaks="1" view="pageBreakPreview" topLeftCell="A58">
      <selection activeCell="D19" activeCellId="2" sqref="B79:B80 B81:B82 D19"/>
      <rowBreaks count="1" manualBreakCount="1">
        <brk id="42" max="16383" man="1"/>
      </rowBreaks>
      <pageMargins left="0.7" right="0.7" top="0.75" bottom="0.75" header="0.3" footer="0.3"/>
      <headerFooter alignWithMargins="0">
        <oddFooter>&amp;R&amp;P</oddFooter>
      </headerFooter>
    </customSheetView>
  </customSheetViews>
  <mergeCells count="173">
    <mergeCell ref="H1:I1"/>
    <mergeCell ref="C13:G13"/>
    <mergeCell ref="C5:G5"/>
    <mergeCell ref="H30:I30"/>
    <mergeCell ref="H34:I34"/>
    <mergeCell ref="H35:I35"/>
    <mergeCell ref="H36:I36"/>
    <mergeCell ref="H37:I37"/>
    <mergeCell ref="D24:G24"/>
    <mergeCell ref="D25:G25"/>
    <mergeCell ref="D29:G29"/>
    <mergeCell ref="D35:G35"/>
    <mergeCell ref="D37:G37"/>
    <mergeCell ref="D34:G34"/>
    <mergeCell ref="D30:G30"/>
    <mergeCell ref="H3:I4"/>
    <mergeCell ref="H14:I16"/>
    <mergeCell ref="H5:I5"/>
    <mergeCell ref="A2:I2"/>
    <mergeCell ref="C3:D3"/>
    <mergeCell ref="C4:D4"/>
    <mergeCell ref="C14:D14"/>
    <mergeCell ref="D26:G26"/>
    <mergeCell ref="D6:G6"/>
    <mergeCell ref="D23:G23"/>
    <mergeCell ref="D17:G17"/>
    <mergeCell ref="D32:F32"/>
    <mergeCell ref="C77:G77"/>
    <mergeCell ref="C72:D72"/>
    <mergeCell ref="C73:D73"/>
    <mergeCell ref="C41:D41"/>
    <mergeCell ref="D11:G11"/>
    <mergeCell ref="D59:G59"/>
    <mergeCell ref="D60:G60"/>
    <mergeCell ref="D47:G47"/>
    <mergeCell ref="D44:G44"/>
    <mergeCell ref="A81:I81"/>
    <mergeCell ref="C39:D39"/>
    <mergeCell ref="C42:D42"/>
    <mergeCell ref="C43:D43"/>
    <mergeCell ref="C71:G71"/>
    <mergeCell ref="D52:G52"/>
    <mergeCell ref="D53:G53"/>
    <mergeCell ref="D54:G54"/>
    <mergeCell ref="D51:G51"/>
    <mergeCell ref="D61:G61"/>
    <mergeCell ref="D64:G64"/>
    <mergeCell ref="D65:G65"/>
    <mergeCell ref="D66:G66"/>
    <mergeCell ref="D67:G67"/>
    <mergeCell ref="C56:D56"/>
    <mergeCell ref="C57:D57"/>
    <mergeCell ref="B72:B74"/>
    <mergeCell ref="C78:G78"/>
    <mergeCell ref="C80:G80"/>
    <mergeCell ref="C79:G79"/>
    <mergeCell ref="B62:B66"/>
    <mergeCell ref="A72:A74"/>
    <mergeCell ref="A95:A96"/>
    <mergeCell ref="B95:B96"/>
    <mergeCell ref="C95:D95"/>
    <mergeCell ref="C96:D96"/>
    <mergeCell ref="A93:A94"/>
    <mergeCell ref="B93:B94"/>
    <mergeCell ref="A89:A90"/>
    <mergeCell ref="B89:B90"/>
    <mergeCell ref="A91:A92"/>
    <mergeCell ref="C91:D91"/>
    <mergeCell ref="C92:D92"/>
    <mergeCell ref="C90:D90"/>
    <mergeCell ref="C89:D89"/>
    <mergeCell ref="B91:B92"/>
    <mergeCell ref="C93:D93"/>
    <mergeCell ref="C94:D94"/>
    <mergeCell ref="C86:D86"/>
    <mergeCell ref="C87:D87"/>
    <mergeCell ref="C85:D85"/>
    <mergeCell ref="A86:A87"/>
    <mergeCell ref="B86:B87"/>
    <mergeCell ref="C88:D88"/>
    <mergeCell ref="D70:G70"/>
    <mergeCell ref="A56:A57"/>
    <mergeCell ref="B56:B57"/>
    <mergeCell ref="C74:D74"/>
    <mergeCell ref="C75:G75"/>
    <mergeCell ref="C76:G76"/>
    <mergeCell ref="D63:G63"/>
    <mergeCell ref="D69:G69"/>
    <mergeCell ref="D58:G58"/>
    <mergeCell ref="D62:G62"/>
    <mergeCell ref="D68:G68"/>
    <mergeCell ref="A58:A70"/>
    <mergeCell ref="A83:A84"/>
    <mergeCell ref="B83:B84"/>
    <mergeCell ref="C83:D83"/>
    <mergeCell ref="C84:D84"/>
    <mergeCell ref="C82:D82"/>
    <mergeCell ref="B58:B61"/>
    <mergeCell ref="K16:L16"/>
    <mergeCell ref="K17:L17"/>
    <mergeCell ref="K18:L18"/>
    <mergeCell ref="C15:D15"/>
    <mergeCell ref="D27:G27"/>
    <mergeCell ref="D28:G28"/>
    <mergeCell ref="B41:B42"/>
    <mergeCell ref="A3:A4"/>
    <mergeCell ref="B3:B4"/>
    <mergeCell ref="A14:A16"/>
    <mergeCell ref="B17:B19"/>
    <mergeCell ref="B8:B9"/>
    <mergeCell ref="A17:A37"/>
    <mergeCell ref="B14:B16"/>
    <mergeCell ref="B10:B12"/>
    <mergeCell ref="B6:B7"/>
    <mergeCell ref="B21:B22"/>
    <mergeCell ref="D7:G7"/>
    <mergeCell ref="D10:G10"/>
    <mergeCell ref="H38:I38"/>
    <mergeCell ref="D8:G8"/>
    <mergeCell ref="D9:G9"/>
    <mergeCell ref="D12:G12"/>
    <mergeCell ref="D36:G36"/>
    <mergeCell ref="A6:A12"/>
    <mergeCell ref="A44:A55"/>
    <mergeCell ref="A41:A43"/>
    <mergeCell ref="D45:G45"/>
    <mergeCell ref="D46:G46"/>
    <mergeCell ref="D31:G31"/>
    <mergeCell ref="C40:D40"/>
    <mergeCell ref="H39:I39"/>
    <mergeCell ref="H40:I40"/>
    <mergeCell ref="H41:I41"/>
    <mergeCell ref="H42:I42"/>
    <mergeCell ref="H43:I43"/>
    <mergeCell ref="D55:G55"/>
    <mergeCell ref="C16:D16"/>
    <mergeCell ref="D33:F33"/>
    <mergeCell ref="C38:D38"/>
    <mergeCell ref="H13:I13"/>
    <mergeCell ref="B44:B46"/>
    <mergeCell ref="B47:B49"/>
    <mergeCell ref="B38:B39"/>
    <mergeCell ref="D18:G18"/>
    <mergeCell ref="D19:G19"/>
    <mergeCell ref="D20:G20"/>
    <mergeCell ref="D22:G22"/>
    <mergeCell ref="A97:A98"/>
    <mergeCell ref="B97:B98"/>
    <mergeCell ref="C97:D97"/>
    <mergeCell ref="C98:D98"/>
    <mergeCell ref="A99:A100"/>
    <mergeCell ref="B99:B100"/>
    <mergeCell ref="C99:D99"/>
    <mergeCell ref="C100:D100"/>
    <mergeCell ref="B101:B103"/>
    <mergeCell ref="B104:B106"/>
    <mergeCell ref="B110:B112"/>
    <mergeCell ref="B117:B119"/>
    <mergeCell ref="B124:B126"/>
    <mergeCell ref="B131:B135"/>
    <mergeCell ref="B137:B138"/>
    <mergeCell ref="B139:B141"/>
    <mergeCell ref="A144:I144"/>
    <mergeCell ref="A145:I146"/>
    <mergeCell ref="B152:F152"/>
    <mergeCell ref="B153:F153"/>
    <mergeCell ref="B154:F154"/>
    <mergeCell ref="B155:F155"/>
    <mergeCell ref="B156:F156"/>
    <mergeCell ref="A164:I164"/>
    <mergeCell ref="A165:I166"/>
    <mergeCell ref="B167:B170"/>
    <mergeCell ref="B173:B176"/>
  </mergeCells>
  <phoneticPr fontId="13" type="noConversion"/>
  <pageMargins left="0.75" right="0.75" top="0.5" bottom="0.5" header="0.25" footer="0.25"/>
  <pageSetup scale="87" orientation="portrait" r:id="rId1"/>
  <headerFooter differentFirst="1">
    <oddHeader>&amp;LHRBF Impact Evaluation&amp;CHealth Facility Questionnaire&amp;RForm F1</oddHeader>
    <oddFooter>&amp;R&amp;P / &amp;N</oddFooter>
  </headerFooter>
  <rowBreaks count="4" manualBreakCount="4">
    <brk id="37" max="8" man="1"/>
    <brk id="75" max="16383" man="1"/>
    <brk id="109" max="8" man="1"/>
    <brk id="164" max="8" man="1"/>
  </rowBreaks>
  <legacyDrawing r:id="rId2"/>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
  <sheetViews>
    <sheetView view="pageBreakPreview" topLeftCell="A10" zoomScale="115" zoomScaleSheetLayoutView="115" workbookViewId="0">
      <selection activeCell="A24" sqref="A24:K33"/>
    </sheetView>
  </sheetViews>
  <sheetFormatPr defaultColWidth="8.85546875" defaultRowHeight="12.75" x14ac:dyDescent="0.2"/>
  <cols>
    <col min="1" max="1" width="5.7109375" style="101" customWidth="1"/>
    <col min="2" max="2" width="31" style="102" customWidth="1"/>
    <col min="3" max="3" width="3.42578125" style="102" customWidth="1"/>
    <col min="4" max="4" width="12.28515625" style="102" customWidth="1"/>
    <col min="5" max="5" width="5.7109375" style="103" customWidth="1"/>
    <col min="6" max="6" width="6" style="102" customWidth="1"/>
    <col min="7" max="7" width="9" style="102" customWidth="1"/>
    <col min="8" max="8" width="4.140625" style="104" customWidth="1"/>
    <col min="9" max="9" width="3.28515625" style="104" customWidth="1"/>
    <col min="10" max="10" width="4.42578125" style="104" customWidth="1"/>
    <col min="11" max="11" width="3.28515625" style="104" customWidth="1"/>
    <col min="12" max="16384" width="8.85546875" style="14"/>
  </cols>
  <sheetData>
    <row r="1" spans="1:11" s="10" customFormat="1" ht="30" customHeight="1" thickBot="1" x14ac:dyDescent="0.25">
      <c r="A1" s="106">
        <f>-3</f>
        <v>-3</v>
      </c>
      <c r="B1" s="1958" t="s">
        <v>338</v>
      </c>
      <c r="C1" s="1959"/>
      <c r="D1" s="1959"/>
      <c r="E1" s="1959"/>
      <c r="F1" s="1959"/>
      <c r="G1" s="1959"/>
      <c r="H1" s="1959"/>
      <c r="I1" s="1959"/>
      <c r="J1" s="1959"/>
      <c r="K1" s="1960"/>
    </row>
    <row r="2" spans="1:11" s="10" customFormat="1" ht="30" customHeight="1" thickBot="1" x14ac:dyDescent="0.25">
      <c r="A2" s="2045" t="s">
        <v>980</v>
      </c>
      <c r="B2" s="2069"/>
      <c r="C2" s="2069"/>
      <c r="D2" s="2069"/>
      <c r="E2" s="2069"/>
      <c r="F2" s="2069"/>
      <c r="G2" s="2069"/>
      <c r="H2" s="2069"/>
      <c r="I2" s="2069"/>
      <c r="J2" s="2069"/>
      <c r="K2" s="2070"/>
    </row>
    <row r="3" spans="1:11" s="10" customFormat="1" ht="30" customHeight="1" thickBot="1" x14ac:dyDescent="0.25">
      <c r="A3" s="725" t="s">
        <v>391</v>
      </c>
      <c r="B3" s="726" t="s">
        <v>421</v>
      </c>
      <c r="C3" s="727"/>
      <c r="D3" s="727"/>
      <c r="E3" s="727"/>
      <c r="F3" s="727"/>
      <c r="G3" s="728"/>
      <c r="H3" s="2089" t="s">
        <v>640</v>
      </c>
      <c r="I3" s="2089"/>
      <c r="J3" s="2089"/>
      <c r="K3" s="2090"/>
    </row>
    <row r="4" spans="1:11" s="8" customFormat="1" ht="18" customHeight="1" x14ac:dyDescent="0.2">
      <c r="A4" s="1791">
        <f>A1-0.01</f>
        <v>-3.01</v>
      </c>
      <c r="B4" s="1813" t="s">
        <v>483</v>
      </c>
      <c r="C4" s="1292" t="s">
        <v>451</v>
      </c>
      <c r="D4" s="1920" t="s">
        <v>746</v>
      </c>
      <c r="E4" s="1920"/>
      <c r="F4" s="1920"/>
      <c r="G4" s="1921"/>
      <c r="H4" s="729"/>
      <c r="I4" s="729"/>
      <c r="J4" s="729"/>
      <c r="K4" s="233"/>
    </row>
    <row r="5" spans="1:11" s="8" customFormat="1" ht="18" customHeight="1" x14ac:dyDescent="0.2">
      <c r="A5" s="1862"/>
      <c r="B5" s="1815"/>
      <c r="C5" s="244" t="s">
        <v>452</v>
      </c>
      <c r="D5" s="1986" t="s">
        <v>395</v>
      </c>
      <c r="E5" s="1986"/>
      <c r="F5" s="1986"/>
      <c r="G5" s="1908"/>
      <c r="H5" s="235"/>
      <c r="I5" s="1084"/>
      <c r="J5" s="1084"/>
      <c r="K5" s="236"/>
    </row>
    <row r="6" spans="1:11" s="8" customFormat="1" ht="18" customHeight="1" x14ac:dyDescent="0.2">
      <c r="A6" s="1862"/>
      <c r="B6" s="1815"/>
      <c r="C6" s="244" t="s">
        <v>455</v>
      </c>
      <c r="D6" s="1986" t="s">
        <v>726</v>
      </c>
      <c r="E6" s="1986"/>
      <c r="F6" s="1986"/>
      <c r="G6" s="1908"/>
      <c r="H6" s="235"/>
      <c r="I6" s="1084"/>
      <c r="J6" s="1084"/>
      <c r="K6" s="236"/>
    </row>
    <row r="7" spans="1:11" s="8" customFormat="1" ht="18" customHeight="1" x14ac:dyDescent="0.2">
      <c r="A7" s="1862"/>
      <c r="B7" s="1815" t="s">
        <v>449</v>
      </c>
      <c r="C7" s="237" t="s">
        <v>456</v>
      </c>
      <c r="D7" s="1986" t="s">
        <v>39</v>
      </c>
      <c r="E7" s="1986"/>
      <c r="F7" s="1986"/>
      <c r="G7" s="1908"/>
      <c r="H7" s="235"/>
      <c r="I7" s="1084"/>
      <c r="J7" s="1084"/>
      <c r="K7" s="236"/>
    </row>
    <row r="8" spans="1:11" s="8" customFormat="1" ht="18" customHeight="1" x14ac:dyDescent="0.2">
      <c r="A8" s="1862"/>
      <c r="B8" s="1815"/>
      <c r="C8" s="237" t="s">
        <v>457</v>
      </c>
      <c r="D8" s="1986" t="s">
        <v>400</v>
      </c>
      <c r="E8" s="1986"/>
      <c r="F8" s="1986"/>
      <c r="G8" s="1908"/>
      <c r="H8" s="235"/>
      <c r="I8" s="1084"/>
      <c r="J8" s="1084"/>
      <c r="K8" s="236"/>
    </row>
    <row r="9" spans="1:11" s="8" customFormat="1" ht="18" customHeight="1" x14ac:dyDescent="0.2">
      <c r="A9" s="1862"/>
      <c r="B9" s="2001"/>
      <c r="C9" s="237" t="s">
        <v>458</v>
      </c>
      <c r="D9" s="1986" t="s">
        <v>127</v>
      </c>
      <c r="E9" s="1986"/>
      <c r="F9" s="1986"/>
      <c r="G9" s="1908"/>
      <c r="H9" s="235"/>
      <c r="I9" s="1084"/>
      <c r="J9" s="1084"/>
      <c r="K9" s="236"/>
    </row>
    <row r="10" spans="1:11" s="41" customFormat="1" ht="18" customHeight="1" x14ac:dyDescent="0.2">
      <c r="A10" s="1862"/>
      <c r="B10" s="2001"/>
      <c r="C10" s="237" t="s">
        <v>459</v>
      </c>
      <c r="D10" s="1986" t="s">
        <v>547</v>
      </c>
      <c r="E10" s="1986"/>
      <c r="F10" s="1986"/>
      <c r="G10" s="1908"/>
      <c r="H10" s="235"/>
      <c r="I10" s="1084"/>
      <c r="J10" s="1084"/>
      <c r="K10" s="236"/>
    </row>
    <row r="11" spans="1:11" s="8" customFormat="1" ht="18" customHeight="1" x14ac:dyDescent="0.2">
      <c r="A11" s="1862"/>
      <c r="B11" s="2001"/>
      <c r="C11" s="234" t="s">
        <v>462</v>
      </c>
      <c r="D11" s="1986" t="s">
        <v>406</v>
      </c>
      <c r="E11" s="1986"/>
      <c r="F11" s="1986"/>
      <c r="G11" s="1908"/>
      <c r="H11" s="235"/>
      <c r="I11" s="1084"/>
      <c r="J11" s="1084"/>
      <c r="K11" s="236"/>
    </row>
    <row r="12" spans="1:11" s="8" customFormat="1" ht="18" customHeight="1" x14ac:dyDescent="0.2">
      <c r="A12" s="1862"/>
      <c r="B12" s="1257"/>
      <c r="C12" s="234" t="s">
        <v>463</v>
      </c>
      <c r="D12" s="1986" t="s">
        <v>409</v>
      </c>
      <c r="E12" s="1986"/>
      <c r="F12" s="1986"/>
      <c r="G12" s="1908"/>
      <c r="H12" s="235"/>
      <c r="I12" s="1084"/>
      <c r="J12" s="1084"/>
      <c r="K12" s="236"/>
    </row>
    <row r="13" spans="1:11" s="41" customFormat="1" ht="18" customHeight="1" thickBot="1" x14ac:dyDescent="0.25">
      <c r="A13" s="1862"/>
      <c r="B13" s="1257"/>
      <c r="C13" s="1294" t="s">
        <v>464</v>
      </c>
      <c r="D13" s="2067" t="s">
        <v>687</v>
      </c>
      <c r="E13" s="2067"/>
      <c r="F13" s="2067"/>
      <c r="G13" s="2068"/>
      <c r="H13" s="235"/>
      <c r="I13" s="1084"/>
      <c r="J13" s="1084"/>
      <c r="K13" s="236"/>
    </row>
    <row r="14" spans="1:11" s="8" customFormat="1" ht="18" customHeight="1" x14ac:dyDescent="0.2">
      <c r="A14" s="1791">
        <f>A4-0.01</f>
        <v>-3.0199999999999996</v>
      </c>
      <c r="B14" s="1813" t="s">
        <v>484</v>
      </c>
      <c r="C14" s="1292" t="s">
        <v>451</v>
      </c>
      <c r="D14" s="1920" t="s">
        <v>746</v>
      </c>
      <c r="E14" s="1920"/>
      <c r="F14" s="1920"/>
      <c r="G14" s="1921"/>
      <c r="H14" s="232"/>
      <c r="I14" s="729"/>
      <c r="J14" s="729"/>
      <c r="K14" s="233"/>
    </row>
    <row r="15" spans="1:11" s="8" customFormat="1" ht="18" customHeight="1" x14ac:dyDescent="0.2">
      <c r="A15" s="1862"/>
      <c r="B15" s="1815"/>
      <c r="C15" s="244" t="s">
        <v>452</v>
      </c>
      <c r="D15" s="1986" t="s">
        <v>395</v>
      </c>
      <c r="E15" s="1986"/>
      <c r="F15" s="1986"/>
      <c r="G15" s="1908"/>
      <c r="H15" s="235"/>
      <c r="I15" s="1084"/>
      <c r="J15" s="1084"/>
      <c r="K15" s="236"/>
    </row>
    <row r="16" spans="1:11" s="8" customFormat="1" ht="18" customHeight="1" x14ac:dyDescent="0.2">
      <c r="A16" s="1862"/>
      <c r="B16" s="1815"/>
      <c r="C16" s="244" t="s">
        <v>455</v>
      </c>
      <c r="D16" s="1986" t="s">
        <v>726</v>
      </c>
      <c r="E16" s="1986"/>
      <c r="F16" s="1986"/>
      <c r="G16" s="1908"/>
      <c r="H16" s="235"/>
      <c r="I16" s="1084"/>
      <c r="J16" s="1084"/>
      <c r="K16" s="236"/>
    </row>
    <row r="17" spans="1:11" s="8" customFormat="1" ht="18" customHeight="1" x14ac:dyDescent="0.2">
      <c r="A17" s="1862"/>
      <c r="B17" s="1815" t="s">
        <v>449</v>
      </c>
      <c r="C17" s="237" t="s">
        <v>456</v>
      </c>
      <c r="D17" s="1986" t="s">
        <v>39</v>
      </c>
      <c r="E17" s="1986"/>
      <c r="F17" s="1986"/>
      <c r="G17" s="1908"/>
      <c r="H17" s="235"/>
      <c r="I17" s="1084"/>
      <c r="J17" s="1084"/>
      <c r="K17" s="236"/>
    </row>
    <row r="18" spans="1:11" s="8" customFormat="1" ht="18" customHeight="1" x14ac:dyDescent="0.2">
      <c r="A18" s="1862"/>
      <c r="B18" s="1815"/>
      <c r="C18" s="237" t="s">
        <v>457</v>
      </c>
      <c r="D18" s="1986" t="s">
        <v>400</v>
      </c>
      <c r="E18" s="1986"/>
      <c r="F18" s="1986"/>
      <c r="G18" s="1908"/>
      <c r="H18" s="235"/>
      <c r="I18" s="1084"/>
      <c r="J18" s="1084"/>
      <c r="K18" s="236"/>
    </row>
    <row r="19" spans="1:11" s="8" customFormat="1" ht="18" customHeight="1" x14ac:dyDescent="0.2">
      <c r="A19" s="1862"/>
      <c r="B19" s="2001"/>
      <c r="C19" s="237" t="s">
        <v>458</v>
      </c>
      <c r="D19" s="1986" t="s">
        <v>127</v>
      </c>
      <c r="E19" s="1986"/>
      <c r="F19" s="1986"/>
      <c r="G19" s="1908"/>
      <c r="H19" s="235"/>
      <c r="I19" s="1084"/>
      <c r="J19" s="1084"/>
      <c r="K19" s="236"/>
    </row>
    <row r="20" spans="1:11" s="41" customFormat="1" ht="18" customHeight="1" x14ac:dyDescent="0.2">
      <c r="A20" s="1862"/>
      <c r="B20" s="2001"/>
      <c r="C20" s="237" t="s">
        <v>459</v>
      </c>
      <c r="D20" s="1986" t="s">
        <v>547</v>
      </c>
      <c r="E20" s="1986"/>
      <c r="F20" s="1986"/>
      <c r="G20" s="1908"/>
      <c r="H20" s="235"/>
      <c r="I20" s="1084"/>
      <c r="J20" s="1084"/>
      <c r="K20" s="236"/>
    </row>
    <row r="21" spans="1:11" s="8" customFormat="1" ht="18" customHeight="1" x14ac:dyDescent="0.2">
      <c r="A21" s="1862"/>
      <c r="B21" s="2001"/>
      <c r="C21" s="234" t="s">
        <v>462</v>
      </c>
      <c r="D21" s="1986" t="s">
        <v>406</v>
      </c>
      <c r="E21" s="1986"/>
      <c r="F21" s="1986"/>
      <c r="G21" s="1908"/>
      <c r="H21" s="235"/>
      <c r="I21" s="1084"/>
      <c r="J21" s="1084"/>
      <c r="K21" s="236"/>
    </row>
    <row r="22" spans="1:11" s="8" customFormat="1" ht="18" customHeight="1" x14ac:dyDescent="0.2">
      <c r="A22" s="1862"/>
      <c r="B22" s="1257"/>
      <c r="C22" s="234" t="s">
        <v>463</v>
      </c>
      <c r="D22" s="1986" t="s">
        <v>409</v>
      </c>
      <c r="E22" s="1986"/>
      <c r="F22" s="1986"/>
      <c r="G22" s="1908"/>
      <c r="H22" s="235"/>
      <c r="I22" s="1084"/>
      <c r="J22" s="1084"/>
      <c r="K22" s="236"/>
    </row>
    <row r="23" spans="1:11" s="41" customFormat="1" ht="18" customHeight="1" thickBot="1" x14ac:dyDescent="0.25">
      <c r="A23" s="1862"/>
      <c r="B23" s="1257"/>
      <c r="C23" s="1294" t="s">
        <v>464</v>
      </c>
      <c r="D23" s="2067" t="s">
        <v>687</v>
      </c>
      <c r="E23" s="2067"/>
      <c r="F23" s="2067"/>
      <c r="G23" s="2068"/>
      <c r="H23" s="235"/>
      <c r="I23" s="1084"/>
      <c r="J23" s="1084"/>
      <c r="K23" s="236"/>
    </row>
    <row r="24" spans="1:11" s="8" customFormat="1" ht="18" customHeight="1" x14ac:dyDescent="0.2">
      <c r="A24" s="1791">
        <f>A14-0.01</f>
        <v>-3.0299999999999994</v>
      </c>
      <c r="B24" s="1813" t="s">
        <v>507</v>
      </c>
      <c r="C24" s="1373" t="s">
        <v>451</v>
      </c>
      <c r="D24" s="1920" t="s">
        <v>746</v>
      </c>
      <c r="E24" s="1920"/>
      <c r="F24" s="1920"/>
      <c r="G24" s="1921"/>
      <c r="H24" s="232"/>
      <c r="I24" s="729"/>
      <c r="J24" s="729"/>
      <c r="K24" s="233"/>
    </row>
    <row r="25" spans="1:11" s="8" customFormat="1" ht="18" customHeight="1" x14ac:dyDescent="0.2">
      <c r="A25" s="1862"/>
      <c r="B25" s="1815"/>
      <c r="C25" s="244" t="s">
        <v>452</v>
      </c>
      <c r="D25" s="1986" t="s">
        <v>395</v>
      </c>
      <c r="E25" s="1986"/>
      <c r="F25" s="1986"/>
      <c r="G25" s="1908"/>
      <c r="H25" s="235"/>
      <c r="I25" s="1084"/>
      <c r="J25" s="1084"/>
      <c r="K25" s="236"/>
    </row>
    <row r="26" spans="1:11" s="8" customFormat="1" ht="18" customHeight="1" x14ac:dyDescent="0.25">
      <c r="A26" s="1862"/>
      <c r="B26" s="354"/>
      <c r="C26" s="244" t="s">
        <v>455</v>
      </c>
      <c r="D26" s="1986" t="s">
        <v>726</v>
      </c>
      <c r="E26" s="1986"/>
      <c r="F26" s="1986"/>
      <c r="G26" s="1908"/>
      <c r="H26" s="235"/>
      <c r="I26" s="1084"/>
      <c r="J26" s="1084"/>
      <c r="K26" s="236"/>
    </row>
    <row r="27" spans="1:11" s="8" customFormat="1" ht="18" customHeight="1" x14ac:dyDescent="0.25">
      <c r="A27" s="1862"/>
      <c r="B27" s="354"/>
      <c r="C27" s="237" t="s">
        <v>456</v>
      </c>
      <c r="D27" s="1986" t="s">
        <v>39</v>
      </c>
      <c r="E27" s="1986"/>
      <c r="F27" s="1986"/>
      <c r="G27" s="1908"/>
      <c r="H27" s="235"/>
      <c r="I27" s="1084"/>
      <c r="J27" s="1084"/>
      <c r="K27" s="236"/>
    </row>
    <row r="28" spans="1:11" s="8" customFormat="1" ht="18" customHeight="1" x14ac:dyDescent="0.2">
      <c r="A28" s="1862"/>
      <c r="B28" s="1815" t="s">
        <v>449</v>
      </c>
      <c r="C28" s="237" t="s">
        <v>457</v>
      </c>
      <c r="D28" s="1986" t="s">
        <v>400</v>
      </c>
      <c r="E28" s="1986"/>
      <c r="F28" s="1986"/>
      <c r="G28" s="1908"/>
      <c r="H28" s="235"/>
      <c r="I28" s="1084"/>
      <c r="J28" s="1084"/>
      <c r="K28" s="236"/>
    </row>
    <row r="29" spans="1:11" s="8" customFormat="1" ht="18" customHeight="1" x14ac:dyDescent="0.2">
      <c r="A29" s="1862"/>
      <c r="B29" s="1815"/>
      <c r="C29" s="237" t="s">
        <v>458</v>
      </c>
      <c r="D29" s="1986" t="s">
        <v>127</v>
      </c>
      <c r="E29" s="1986"/>
      <c r="F29" s="1986"/>
      <c r="G29" s="1908"/>
      <c r="H29" s="235"/>
      <c r="I29" s="1084"/>
      <c r="J29" s="1084"/>
      <c r="K29" s="236"/>
    </row>
    <row r="30" spans="1:11" s="41" customFormat="1" ht="18" customHeight="1" x14ac:dyDescent="0.2">
      <c r="A30" s="1862"/>
      <c r="B30" s="1380"/>
      <c r="C30" s="237" t="s">
        <v>459</v>
      </c>
      <c r="D30" s="1986" t="s">
        <v>547</v>
      </c>
      <c r="E30" s="1986"/>
      <c r="F30" s="1986"/>
      <c r="G30" s="1908"/>
      <c r="H30" s="235"/>
      <c r="I30" s="1084"/>
      <c r="J30" s="1084"/>
      <c r="K30" s="236"/>
    </row>
    <row r="31" spans="1:11" s="8" customFormat="1" ht="18" customHeight="1" x14ac:dyDescent="0.2">
      <c r="A31" s="1862"/>
      <c r="B31" s="1380"/>
      <c r="C31" s="234" t="s">
        <v>462</v>
      </c>
      <c r="D31" s="1986" t="s">
        <v>406</v>
      </c>
      <c r="E31" s="1986"/>
      <c r="F31" s="1986"/>
      <c r="G31" s="1908"/>
      <c r="H31" s="235"/>
      <c r="I31" s="1084"/>
      <c r="J31" s="1084"/>
      <c r="K31" s="236"/>
    </row>
    <row r="32" spans="1:11" s="8" customFormat="1" ht="18" customHeight="1" x14ac:dyDescent="0.2">
      <c r="A32" s="1862"/>
      <c r="B32" s="1366"/>
      <c r="C32" s="234" t="s">
        <v>463</v>
      </c>
      <c r="D32" s="1986" t="s">
        <v>409</v>
      </c>
      <c r="E32" s="1986"/>
      <c r="F32" s="1986"/>
      <c r="G32" s="1908"/>
      <c r="H32" s="235"/>
      <c r="I32" s="1084"/>
      <c r="J32" s="1084"/>
      <c r="K32" s="236"/>
    </row>
    <row r="33" spans="1:11" s="41" customFormat="1" ht="18" customHeight="1" thickBot="1" x14ac:dyDescent="0.25">
      <c r="A33" s="1863"/>
      <c r="B33" s="1367"/>
      <c r="C33" s="1583" t="s">
        <v>464</v>
      </c>
      <c r="D33" s="2067" t="s">
        <v>687</v>
      </c>
      <c r="E33" s="2067"/>
      <c r="F33" s="2067"/>
      <c r="G33" s="2068"/>
      <c r="H33" s="1584"/>
      <c r="I33" s="1585"/>
      <c r="J33" s="1585"/>
      <c r="K33" s="273"/>
    </row>
    <row r="34" spans="1:11" s="7" customFormat="1" ht="18" customHeight="1" thickBot="1" x14ac:dyDescent="0.25">
      <c r="A34" s="2078" t="str">
        <f>"FOR EACH TYPE OF POSITION LISTED BELOW, ASK QUESTIONS "&amp; TEXT(D35,"0.00_);(0.00)")&amp;" TO "&amp;  TEXT(I35,"0.00_);(0.00)")&amp;". IF ZERO, RECORD 0."</f>
        <v>FOR EACH TYPE OF POSITION LISTED BELOW, ASK QUESTIONS (3.04) TO (3.07). IF ZERO, RECORD 0.</v>
      </c>
      <c r="B34" s="2079"/>
      <c r="C34" s="2079"/>
      <c r="D34" s="2079"/>
      <c r="E34" s="2079"/>
      <c r="F34" s="2079"/>
      <c r="G34" s="2079"/>
      <c r="H34" s="2079"/>
      <c r="I34" s="2079"/>
      <c r="J34" s="2079"/>
      <c r="K34" s="2080"/>
    </row>
    <row r="35" spans="1:11" s="7" customFormat="1" ht="20.25" customHeight="1" thickBot="1" x14ac:dyDescent="0.3">
      <c r="A35" s="1791"/>
      <c r="B35" s="2071" t="s">
        <v>792</v>
      </c>
      <c r="C35" s="398"/>
      <c r="D35" s="730">
        <f>A24-0.01</f>
        <v>-3.0399999999999991</v>
      </c>
      <c r="E35" s="2084">
        <f>D35-0.01</f>
        <v>-3.0499999999999989</v>
      </c>
      <c r="F35" s="2085"/>
      <c r="G35" s="2084">
        <f>E35-0.01</f>
        <v>-3.0599999999999987</v>
      </c>
      <c r="H35" s="2085"/>
      <c r="I35" s="2073">
        <f>G35-0.01</f>
        <v>-3.0699999999999985</v>
      </c>
      <c r="J35" s="2074"/>
      <c r="K35" s="2075"/>
    </row>
    <row r="36" spans="1:11" s="7" customFormat="1" ht="107.25" customHeight="1" thickBot="1" x14ac:dyDescent="0.3">
      <c r="A36" s="1862"/>
      <c r="B36" s="2072"/>
      <c r="C36" s="354"/>
      <c r="D36" s="944" t="s">
        <v>747</v>
      </c>
      <c r="E36" s="2076" t="s">
        <v>143</v>
      </c>
      <c r="F36" s="2086"/>
      <c r="G36" s="2076" t="s">
        <v>144</v>
      </c>
      <c r="H36" s="2086"/>
      <c r="I36" s="2076" t="s">
        <v>128</v>
      </c>
      <c r="J36" s="2076"/>
      <c r="K36" s="2077"/>
    </row>
    <row r="37" spans="1:11" s="7" customFormat="1" ht="20.25" customHeight="1" thickBot="1" x14ac:dyDescent="0.25">
      <c r="A37" s="1862"/>
      <c r="B37" s="731" t="s">
        <v>154</v>
      </c>
      <c r="C37" s="732" t="s">
        <v>451</v>
      </c>
      <c r="D37" s="733"/>
      <c r="E37" s="734"/>
      <c r="F37" s="735"/>
      <c r="G37" s="1045"/>
      <c r="H37" s="736"/>
      <c r="I37" s="737"/>
      <c r="J37" s="737"/>
      <c r="K37" s="238"/>
    </row>
    <row r="38" spans="1:11" s="7" customFormat="1" ht="20.25" customHeight="1" thickBot="1" x14ac:dyDescent="0.25">
      <c r="A38" s="1862"/>
      <c r="B38" s="738" t="s">
        <v>686</v>
      </c>
      <c r="C38" s="739" t="s">
        <v>452</v>
      </c>
      <c r="D38" s="740"/>
      <c r="E38" s="1085"/>
      <c r="F38" s="741"/>
      <c r="G38" s="742"/>
      <c r="H38" s="743"/>
      <c r="I38" s="1086"/>
      <c r="J38" s="1086"/>
      <c r="K38" s="240"/>
    </row>
    <row r="39" spans="1:11" s="7" customFormat="1" ht="20.25" customHeight="1" thickBot="1" x14ac:dyDescent="0.25">
      <c r="A39" s="1862"/>
      <c r="B39" s="738" t="s">
        <v>748</v>
      </c>
      <c r="C39" s="739" t="s">
        <v>455</v>
      </c>
      <c r="D39" s="740"/>
      <c r="E39" s="1085"/>
      <c r="F39" s="741"/>
      <c r="G39" s="742"/>
      <c r="H39" s="743"/>
      <c r="I39" s="1086"/>
      <c r="J39" s="1086"/>
      <c r="K39" s="240"/>
    </row>
    <row r="40" spans="1:11" s="7" customFormat="1" ht="20.25" customHeight="1" thickBot="1" x14ac:dyDescent="0.25">
      <c r="A40" s="1862"/>
      <c r="B40" s="1325" t="s">
        <v>1190</v>
      </c>
      <c r="C40" s="739" t="s">
        <v>456</v>
      </c>
      <c r="D40" s="740"/>
      <c r="E40" s="1085"/>
      <c r="F40" s="741"/>
      <c r="G40" s="742"/>
      <c r="H40" s="743"/>
      <c r="I40" s="1086"/>
      <c r="J40" s="1086"/>
      <c r="K40" s="240"/>
    </row>
    <row r="41" spans="1:11" s="7" customFormat="1" ht="20.25" customHeight="1" thickBot="1" x14ac:dyDescent="0.25">
      <c r="A41" s="1862"/>
      <c r="B41" s="1325" t="s">
        <v>963</v>
      </c>
      <c r="C41" s="739" t="s">
        <v>457</v>
      </c>
      <c r="D41" s="740"/>
      <c r="E41" s="1085"/>
      <c r="F41" s="741"/>
      <c r="G41" s="742"/>
      <c r="H41" s="743"/>
      <c r="I41" s="1086"/>
      <c r="J41" s="1086"/>
      <c r="K41" s="240"/>
    </row>
    <row r="42" spans="1:11" s="7" customFormat="1" ht="20.25" customHeight="1" thickBot="1" x14ac:dyDescent="0.25">
      <c r="A42" s="1862"/>
      <c r="B42" s="738" t="s">
        <v>344</v>
      </c>
      <c r="C42" s="739" t="s">
        <v>458</v>
      </c>
      <c r="D42" s="740"/>
      <c r="E42" s="1085"/>
      <c r="F42" s="741"/>
      <c r="G42" s="742"/>
      <c r="H42" s="743"/>
      <c r="I42" s="1086"/>
      <c r="J42" s="1086"/>
      <c r="K42" s="240"/>
    </row>
    <row r="43" spans="1:11" s="7" customFormat="1" ht="20.25" customHeight="1" thickBot="1" x14ac:dyDescent="0.25">
      <c r="A43" s="1862"/>
      <c r="B43" s="738" t="s">
        <v>155</v>
      </c>
      <c r="C43" s="739" t="s">
        <v>459</v>
      </c>
      <c r="D43" s="740"/>
      <c r="E43" s="1085"/>
      <c r="F43" s="741"/>
      <c r="G43" s="742"/>
      <c r="H43" s="743"/>
      <c r="I43" s="1086"/>
      <c r="J43" s="1086"/>
      <c r="K43" s="240"/>
    </row>
    <row r="44" spans="1:11" s="7" customFormat="1" ht="20.25" customHeight="1" thickBot="1" x14ac:dyDescent="0.25">
      <c r="A44" s="1862"/>
      <c r="B44" s="738" t="s">
        <v>157</v>
      </c>
      <c r="C44" s="1248" t="s">
        <v>462</v>
      </c>
      <c r="D44" s="740"/>
      <c r="E44" s="1085"/>
      <c r="F44" s="741"/>
      <c r="G44" s="742"/>
      <c r="H44" s="743"/>
      <c r="I44" s="1086"/>
      <c r="J44" s="1086"/>
      <c r="K44" s="240"/>
    </row>
    <row r="45" spans="1:11" s="7" customFormat="1" ht="20.25" customHeight="1" thickBot="1" x14ac:dyDescent="0.25">
      <c r="A45" s="1862"/>
      <c r="B45" s="744" t="s">
        <v>158</v>
      </c>
      <c r="C45" s="1248" t="s">
        <v>463</v>
      </c>
      <c r="D45" s="740"/>
      <c r="E45" s="1085"/>
      <c r="F45" s="741"/>
      <c r="G45" s="742"/>
      <c r="H45" s="743"/>
      <c r="I45" s="1086"/>
      <c r="J45" s="1086"/>
      <c r="K45" s="240"/>
    </row>
    <row r="46" spans="1:11" s="7" customFormat="1" ht="20.25" customHeight="1" thickBot="1" x14ac:dyDescent="0.25">
      <c r="A46" s="1862"/>
      <c r="B46" s="731" t="s">
        <v>336</v>
      </c>
      <c r="C46" s="739" t="s">
        <v>464</v>
      </c>
      <c r="D46" s="740"/>
      <c r="E46" s="1085"/>
      <c r="F46" s="741"/>
      <c r="G46" s="742"/>
      <c r="H46" s="743"/>
      <c r="I46" s="1086"/>
      <c r="J46" s="1086"/>
      <c r="K46" s="240"/>
    </row>
    <row r="47" spans="1:11" s="7" customFormat="1" ht="20.25" customHeight="1" thickBot="1" x14ac:dyDescent="0.25">
      <c r="A47" s="1862"/>
      <c r="B47" s="738" t="s">
        <v>159</v>
      </c>
      <c r="C47" s="407" t="s">
        <v>465</v>
      </c>
      <c r="D47" s="740"/>
      <c r="E47" s="1085"/>
      <c r="F47" s="741"/>
      <c r="G47" s="742"/>
      <c r="H47" s="743"/>
      <c r="I47" s="1086"/>
      <c r="J47" s="1086"/>
      <c r="K47" s="240"/>
    </row>
    <row r="48" spans="1:11" s="7" customFormat="1" ht="29.25" customHeight="1" thickBot="1" x14ac:dyDescent="0.25">
      <c r="A48" s="1862"/>
      <c r="B48" s="745" t="s">
        <v>390</v>
      </c>
      <c r="C48" s="746" t="s">
        <v>470</v>
      </c>
      <c r="D48" s="740"/>
      <c r="E48" s="1085"/>
      <c r="F48" s="741"/>
      <c r="G48" s="742"/>
      <c r="H48" s="743"/>
      <c r="I48" s="1086"/>
      <c r="J48" s="1086"/>
      <c r="K48" s="240"/>
    </row>
    <row r="49" spans="1:13" s="105" customFormat="1" ht="22.5" customHeight="1" thickBot="1" x14ac:dyDescent="0.25">
      <c r="A49" s="747" t="s">
        <v>388</v>
      </c>
      <c r="B49" s="2081" t="s">
        <v>547</v>
      </c>
      <c r="C49" s="2082"/>
      <c r="D49" s="2082"/>
      <c r="E49" s="2082"/>
      <c r="F49" s="2082"/>
      <c r="G49" s="2083"/>
      <c r="H49" s="2087" t="s">
        <v>640</v>
      </c>
      <c r="I49" s="2087"/>
      <c r="J49" s="2087"/>
      <c r="K49" s="2088"/>
    </row>
    <row r="50" spans="1:13" ht="27.75" customHeight="1" thickBot="1" x14ac:dyDescent="0.25">
      <c r="A50" s="317">
        <f>I35-0.01</f>
        <v>-3.0799999999999983</v>
      </c>
      <c r="B50" s="748" t="s">
        <v>508</v>
      </c>
      <c r="C50" s="1917"/>
      <c r="D50" s="1918"/>
      <c r="E50" s="1918"/>
      <c r="F50" s="1918"/>
      <c r="G50" s="1919"/>
      <c r="H50" s="749"/>
      <c r="I50" s="749"/>
      <c r="J50" s="749"/>
      <c r="K50" s="750"/>
    </row>
    <row r="51" spans="1:13" ht="26.25" thickBot="1" x14ac:dyDescent="0.25">
      <c r="A51" s="317">
        <f>A50-0.01</f>
        <v>-3.0899999999999981</v>
      </c>
      <c r="B51" s="748" t="s">
        <v>612</v>
      </c>
      <c r="C51" s="1917"/>
      <c r="D51" s="1918"/>
      <c r="E51" s="1918"/>
      <c r="F51" s="1918"/>
      <c r="G51" s="1919"/>
      <c r="H51" s="749"/>
      <c r="I51" s="749"/>
      <c r="J51" s="749"/>
      <c r="K51" s="750"/>
    </row>
    <row r="52" spans="1:13" ht="20.25" customHeight="1" x14ac:dyDescent="0.2">
      <c r="A52" s="1791">
        <f>A51-0.01</f>
        <v>-3.0999999999999979</v>
      </c>
      <c r="B52" s="1813" t="s">
        <v>613</v>
      </c>
      <c r="C52" s="1804" t="s">
        <v>557</v>
      </c>
      <c r="D52" s="1805"/>
      <c r="E52" s="311">
        <v>1</v>
      </c>
      <c r="F52" s="751"/>
      <c r="G52" s="752"/>
      <c r="H52" s="753"/>
      <c r="I52" s="753"/>
      <c r="J52" s="753"/>
      <c r="K52" s="754"/>
    </row>
    <row r="53" spans="1:13" ht="13.5" customHeight="1" thickBot="1" x14ac:dyDescent="0.25">
      <c r="A53" s="1792"/>
      <c r="B53" s="1814"/>
      <c r="C53" s="1795" t="s">
        <v>558</v>
      </c>
      <c r="D53" s="1796"/>
      <c r="E53" s="312">
        <v>2</v>
      </c>
      <c r="F53" s="100" t="s">
        <v>515</v>
      </c>
      <c r="G53" s="1326">
        <f>A60</f>
        <v>-3.139999999999997</v>
      </c>
      <c r="H53" s="755"/>
      <c r="I53" s="755"/>
      <c r="J53" s="755"/>
      <c r="K53" s="756"/>
    </row>
    <row r="54" spans="1:13" ht="18.95" customHeight="1" x14ac:dyDescent="0.2">
      <c r="A54" s="1791">
        <f>A52-0.01</f>
        <v>-3.1099999999999977</v>
      </c>
      <c r="B54" s="1813" t="s">
        <v>38</v>
      </c>
      <c r="C54" s="1313" t="s">
        <v>451</v>
      </c>
      <c r="D54" s="1307" t="s">
        <v>341</v>
      </c>
      <c r="E54" s="734"/>
      <c r="F54" s="1045"/>
      <c r="G54" s="1046"/>
      <c r="H54" s="737"/>
      <c r="I54" s="737"/>
      <c r="J54" s="737"/>
      <c r="K54" s="238"/>
    </row>
    <row r="55" spans="1:13" ht="18.95" customHeight="1" thickBot="1" x14ac:dyDescent="0.25">
      <c r="A55" s="1792"/>
      <c r="B55" s="1814"/>
      <c r="C55" s="757" t="s">
        <v>452</v>
      </c>
      <c r="D55" s="758" t="s">
        <v>749</v>
      </c>
      <c r="E55" s="759"/>
      <c r="F55" s="760"/>
      <c r="G55" s="761"/>
      <c r="H55" s="755"/>
      <c r="I55" s="755"/>
      <c r="J55" s="755"/>
      <c r="K55" s="756"/>
    </row>
    <row r="56" spans="1:13" ht="18.95" customHeight="1" x14ac:dyDescent="0.2">
      <c r="A56" s="1791">
        <f>A54-0.01</f>
        <v>-3.1199999999999974</v>
      </c>
      <c r="B56" s="1813" t="s">
        <v>1112</v>
      </c>
      <c r="C56" s="1804" t="s">
        <v>557</v>
      </c>
      <c r="D56" s="1805"/>
      <c r="E56" s="311">
        <v>1</v>
      </c>
      <c r="F56" s="751"/>
      <c r="G56" s="752"/>
      <c r="H56" s="243"/>
      <c r="I56" s="243"/>
      <c r="J56" s="243"/>
      <c r="K56" s="1240"/>
    </row>
    <row r="57" spans="1:13" ht="18.95" customHeight="1" thickBot="1" x14ac:dyDescent="0.25">
      <c r="A57" s="1792"/>
      <c r="B57" s="1814"/>
      <c r="C57" s="1795" t="s">
        <v>558</v>
      </c>
      <c r="D57" s="1796"/>
      <c r="E57" s="312">
        <v>2</v>
      </c>
      <c r="F57" s="100" t="s">
        <v>515</v>
      </c>
      <c r="G57" s="1241">
        <f>A60</f>
        <v>-3.139999999999997</v>
      </c>
      <c r="H57" s="243"/>
      <c r="I57" s="243"/>
      <c r="J57" s="243"/>
      <c r="K57" s="1240"/>
      <c r="M57" s="14" t="s">
        <v>96</v>
      </c>
    </row>
    <row r="58" spans="1:13" ht="18.95" customHeight="1" x14ac:dyDescent="0.2">
      <c r="A58" s="1364">
        <f>A56-0.01</f>
        <v>-3.1299999999999972</v>
      </c>
      <c r="B58" s="1813" t="s">
        <v>1113</v>
      </c>
      <c r="C58" s="1406" t="s">
        <v>451</v>
      </c>
      <c r="D58" s="1381" t="s">
        <v>341</v>
      </c>
      <c r="E58" s="734"/>
      <c r="F58" s="1045"/>
      <c r="G58" s="1046"/>
      <c r="H58" s="737"/>
      <c r="I58" s="737"/>
      <c r="J58" s="737"/>
      <c r="K58" s="238"/>
    </row>
    <row r="59" spans="1:13" ht="18.95" customHeight="1" thickBot="1" x14ac:dyDescent="0.25">
      <c r="A59" s="1370"/>
      <c r="B59" s="1814"/>
      <c r="C59" s="757" t="s">
        <v>452</v>
      </c>
      <c r="D59" s="758" t="s">
        <v>749</v>
      </c>
      <c r="E59" s="759"/>
      <c r="F59" s="760"/>
      <c r="G59" s="761"/>
      <c r="H59" s="755"/>
      <c r="I59" s="755"/>
      <c r="J59" s="755"/>
      <c r="K59" s="756"/>
      <c r="M59" s="14" t="s">
        <v>96</v>
      </c>
    </row>
    <row r="60" spans="1:13" ht="13.5" customHeight="1" x14ac:dyDescent="0.2">
      <c r="A60" s="1791">
        <f>A58-0.01</f>
        <v>-3.139999999999997</v>
      </c>
      <c r="B60" s="1813" t="s">
        <v>990</v>
      </c>
      <c r="C60" s="1804" t="s">
        <v>557</v>
      </c>
      <c r="D60" s="1805"/>
      <c r="E60" s="311">
        <v>1</v>
      </c>
      <c r="F60" s="751"/>
      <c r="G60" s="752"/>
      <c r="H60" s="753"/>
      <c r="I60" s="753"/>
      <c r="J60" s="753"/>
      <c r="K60" s="754"/>
    </row>
    <row r="61" spans="1:13" ht="13.5" customHeight="1" thickBot="1" x14ac:dyDescent="0.25">
      <c r="A61" s="1792"/>
      <c r="B61" s="1814"/>
      <c r="C61" s="1795" t="s">
        <v>558</v>
      </c>
      <c r="D61" s="1796"/>
      <c r="E61" s="312">
        <v>2</v>
      </c>
      <c r="F61" s="100" t="s">
        <v>515</v>
      </c>
      <c r="G61" s="1326">
        <f>A68</f>
        <v>-3.1799999999999962</v>
      </c>
      <c r="H61" s="755"/>
      <c r="I61" s="755"/>
      <c r="J61" s="755"/>
      <c r="K61" s="756"/>
    </row>
    <row r="62" spans="1:13" x14ac:dyDescent="0.2">
      <c r="A62" s="1791">
        <f>A60-0.01</f>
        <v>-3.1499999999999968</v>
      </c>
      <c r="B62" s="1813" t="s">
        <v>991</v>
      </c>
      <c r="C62" s="2048"/>
      <c r="D62" s="2049"/>
      <c r="E62" s="2049"/>
      <c r="F62" s="2049"/>
      <c r="G62" s="2050"/>
      <c r="H62" s="2054"/>
      <c r="I62" s="2055"/>
      <c r="J62" s="2055"/>
      <c r="K62" s="2056"/>
    </row>
    <row r="63" spans="1:13" s="4" customFormat="1" ht="13.5" customHeight="1" thickBot="1" x14ac:dyDescent="0.25">
      <c r="A63" s="1792"/>
      <c r="B63" s="1814"/>
      <c r="C63" s="2051"/>
      <c r="D63" s="2052"/>
      <c r="E63" s="2052"/>
      <c r="F63" s="2052"/>
      <c r="G63" s="2053"/>
      <c r="H63" s="2057"/>
      <c r="I63" s="2058"/>
      <c r="J63" s="2058"/>
      <c r="K63" s="2059"/>
    </row>
    <row r="64" spans="1:13" s="4" customFormat="1" ht="16.5" customHeight="1" x14ac:dyDescent="0.2">
      <c r="A64" s="1791">
        <f>A62-0.01</f>
        <v>-3.1599999999999966</v>
      </c>
      <c r="B64" s="1813" t="s">
        <v>1114</v>
      </c>
      <c r="C64" s="1804" t="s">
        <v>557</v>
      </c>
      <c r="D64" s="1805"/>
      <c r="E64" s="311">
        <v>1</v>
      </c>
      <c r="F64" s="751"/>
      <c r="G64" s="752"/>
      <c r="H64" s="243"/>
      <c r="I64" s="243"/>
      <c r="J64" s="243"/>
      <c r="K64" s="1240"/>
    </row>
    <row r="65" spans="1:11" s="4" customFormat="1" ht="15.75" customHeight="1" thickBot="1" x14ac:dyDescent="0.25">
      <c r="A65" s="1792"/>
      <c r="B65" s="1814"/>
      <c r="C65" s="1795" t="s">
        <v>558</v>
      </c>
      <c r="D65" s="1796"/>
      <c r="E65" s="312">
        <v>2</v>
      </c>
      <c r="F65" s="100" t="s">
        <v>515</v>
      </c>
      <c r="G65" s="1241">
        <f>A68</f>
        <v>-3.1799999999999962</v>
      </c>
      <c r="H65" s="243"/>
      <c r="I65" s="243"/>
      <c r="J65" s="243"/>
      <c r="K65" s="1240"/>
    </row>
    <row r="66" spans="1:11" s="4" customFormat="1" ht="16.5" customHeight="1" x14ac:dyDescent="0.2">
      <c r="A66" s="1254">
        <f>A64-0.01</f>
        <v>-3.1699999999999964</v>
      </c>
      <c r="B66" s="1815" t="s">
        <v>1115</v>
      </c>
      <c r="C66" s="2048"/>
      <c r="D66" s="2049"/>
      <c r="E66" s="2049"/>
      <c r="F66" s="2049"/>
      <c r="G66" s="2050"/>
      <c r="H66" s="2054"/>
      <c r="I66" s="2055"/>
      <c r="J66" s="2055"/>
      <c r="K66" s="2056"/>
    </row>
    <row r="67" spans="1:11" s="4" customFormat="1" ht="12.75" customHeight="1" thickBot="1" x14ac:dyDescent="0.25">
      <c r="A67" s="1284"/>
      <c r="B67" s="1814"/>
      <c r="C67" s="2051"/>
      <c r="D67" s="2052"/>
      <c r="E67" s="2052"/>
      <c r="F67" s="2052"/>
      <c r="G67" s="2053"/>
      <c r="H67" s="2057"/>
      <c r="I67" s="2058"/>
      <c r="J67" s="2058"/>
      <c r="K67" s="2059"/>
    </row>
    <row r="68" spans="1:11" s="4" customFormat="1" x14ac:dyDescent="0.2">
      <c r="A68" s="1791">
        <f>A66-0.01</f>
        <v>-3.1799999999999962</v>
      </c>
      <c r="B68" s="2062" t="s">
        <v>1191</v>
      </c>
      <c r="C68" s="1804" t="s">
        <v>557</v>
      </c>
      <c r="D68" s="1805"/>
      <c r="E68" s="311">
        <v>1</v>
      </c>
      <c r="F68" s="751"/>
      <c r="G68" s="752"/>
      <c r="H68" s="753"/>
      <c r="I68" s="753"/>
      <c r="J68" s="753"/>
      <c r="K68" s="754"/>
    </row>
    <row r="69" spans="1:11" s="4" customFormat="1" ht="13.5" thickBot="1" x14ac:dyDescent="0.25">
      <c r="A69" s="1792"/>
      <c r="B69" s="1903"/>
      <c r="C69" s="1795" t="s">
        <v>558</v>
      </c>
      <c r="D69" s="1796"/>
      <c r="E69" s="312">
        <v>2</v>
      </c>
      <c r="F69" s="100" t="s">
        <v>515</v>
      </c>
      <c r="G69" s="1241">
        <f>'4Roster'!B6</f>
        <v>-4.01</v>
      </c>
      <c r="H69" s="755"/>
      <c r="I69" s="755"/>
      <c r="J69" s="755"/>
      <c r="K69" s="756"/>
    </row>
    <row r="70" spans="1:11" s="4" customFormat="1" ht="26.1" customHeight="1" thickBot="1" x14ac:dyDescent="0.25">
      <c r="A70" s="317">
        <f>A68-0.01</f>
        <v>-3.1899999999999959</v>
      </c>
      <c r="B70" s="1355" t="s">
        <v>1192</v>
      </c>
      <c r="C70" s="1917"/>
      <c r="D70" s="1918"/>
      <c r="E70" s="1918"/>
      <c r="F70" s="1918"/>
      <c r="G70" s="1919"/>
      <c r="H70" s="749"/>
      <c r="I70" s="749"/>
      <c r="J70" s="749"/>
      <c r="K70" s="750"/>
    </row>
    <row r="71" spans="1:11" s="4" customFormat="1" ht="26.1" customHeight="1" x14ac:dyDescent="0.2">
      <c r="A71" s="1791">
        <f>A70-0.01</f>
        <v>-3.1999999999999957</v>
      </c>
      <c r="B71" s="2063" t="s">
        <v>1193</v>
      </c>
      <c r="C71" s="1313" t="s">
        <v>451</v>
      </c>
      <c r="D71" s="2065" t="s">
        <v>423</v>
      </c>
      <c r="E71" s="2065"/>
      <c r="F71" s="2065"/>
      <c r="G71" s="2066"/>
      <c r="H71" s="737"/>
      <c r="I71" s="737"/>
      <c r="J71" s="737"/>
      <c r="K71" s="238"/>
    </row>
    <row r="72" spans="1:11" s="4" customFormat="1" ht="26.1" customHeight="1" x14ac:dyDescent="0.2">
      <c r="A72" s="1872"/>
      <c r="B72" s="2064"/>
      <c r="C72" s="739" t="s">
        <v>452</v>
      </c>
      <c r="D72" s="1986" t="s">
        <v>339</v>
      </c>
      <c r="E72" s="1986"/>
      <c r="F72" s="1986"/>
      <c r="G72" s="1908"/>
      <c r="H72" s="1086"/>
      <c r="I72" s="1086"/>
      <c r="J72" s="1086"/>
      <c r="K72" s="240"/>
    </row>
    <row r="73" spans="1:11" x14ac:dyDescent="0.2">
      <c r="A73" s="1872"/>
      <c r="B73" s="294" t="s">
        <v>211</v>
      </c>
      <c r="C73" s="739" t="s">
        <v>455</v>
      </c>
      <c r="D73" s="2060" t="s">
        <v>424</v>
      </c>
      <c r="E73" s="2060"/>
      <c r="F73" s="2060"/>
      <c r="G73" s="2061"/>
      <c r="H73" s="1086"/>
      <c r="I73" s="1086"/>
      <c r="J73" s="1086"/>
      <c r="K73" s="240"/>
    </row>
    <row r="74" spans="1:11" ht="25.5" customHeight="1" x14ac:dyDescent="0.2">
      <c r="A74" s="1872"/>
      <c r="B74" s="294"/>
      <c r="C74" s="237" t="s">
        <v>456</v>
      </c>
      <c r="D74" s="2060" t="s">
        <v>425</v>
      </c>
      <c r="E74" s="2060"/>
      <c r="F74" s="2060"/>
      <c r="G74" s="2061"/>
      <c r="H74" s="1086"/>
      <c r="I74" s="1086"/>
      <c r="J74" s="1086"/>
      <c r="K74" s="240"/>
    </row>
    <row r="75" spans="1:11" x14ac:dyDescent="0.2">
      <c r="A75" s="1872"/>
      <c r="B75" s="294" t="s">
        <v>213</v>
      </c>
      <c r="C75" s="237" t="s">
        <v>457</v>
      </c>
      <c r="D75" s="2060" t="s">
        <v>329</v>
      </c>
      <c r="E75" s="2060"/>
      <c r="F75" s="2060"/>
      <c r="G75" s="2061"/>
      <c r="H75" s="1086"/>
      <c r="I75" s="1086"/>
      <c r="J75" s="1086"/>
      <c r="K75" s="240"/>
    </row>
    <row r="76" spans="1:11" x14ac:dyDescent="0.2">
      <c r="A76" s="1872"/>
      <c r="B76" s="294" t="s">
        <v>147</v>
      </c>
      <c r="C76" s="237" t="s">
        <v>458</v>
      </c>
      <c r="D76" s="2060" t="s">
        <v>330</v>
      </c>
      <c r="E76" s="2060"/>
      <c r="F76" s="2060"/>
      <c r="G76" s="2061"/>
      <c r="H76" s="1086"/>
      <c r="I76" s="1086"/>
      <c r="J76" s="1086"/>
      <c r="K76" s="240"/>
    </row>
    <row r="77" spans="1:11" x14ac:dyDescent="0.2">
      <c r="A77" s="1872"/>
      <c r="B77" s="294"/>
      <c r="C77" s="237" t="s">
        <v>459</v>
      </c>
      <c r="D77" s="2060" t="s">
        <v>332</v>
      </c>
      <c r="E77" s="2060"/>
      <c r="F77" s="2060"/>
      <c r="G77" s="2061"/>
      <c r="H77" s="1086"/>
      <c r="I77" s="1086"/>
      <c r="J77" s="1086"/>
      <c r="K77" s="240"/>
    </row>
    <row r="78" spans="1:11" x14ac:dyDescent="0.2">
      <c r="A78" s="1872"/>
      <c r="B78" s="294"/>
      <c r="C78" s="234" t="s">
        <v>462</v>
      </c>
      <c r="D78" s="2060" t="s">
        <v>335</v>
      </c>
      <c r="E78" s="2060"/>
      <c r="F78" s="2060"/>
      <c r="G78" s="2061"/>
      <c r="H78" s="1086"/>
      <c r="I78" s="1086"/>
      <c r="J78" s="1086"/>
      <c r="K78" s="240"/>
    </row>
    <row r="79" spans="1:11" x14ac:dyDescent="0.2">
      <c r="A79" s="1872"/>
      <c r="B79" s="294"/>
      <c r="C79" s="1296" t="s">
        <v>463</v>
      </c>
      <c r="D79" s="2060" t="s">
        <v>212</v>
      </c>
      <c r="E79" s="2060"/>
      <c r="F79" s="2060"/>
      <c r="G79" s="2061"/>
      <c r="H79" s="1086"/>
      <c r="I79" s="1086"/>
      <c r="J79" s="1086"/>
      <c r="K79" s="240"/>
    </row>
    <row r="80" spans="1:11" ht="13.5" thickBot="1" x14ac:dyDescent="0.25">
      <c r="A80" s="1792"/>
      <c r="B80" s="762"/>
      <c r="C80" s="1315" t="s">
        <v>464</v>
      </c>
      <c r="D80" s="2067" t="s">
        <v>340</v>
      </c>
      <c r="E80" s="2067"/>
      <c r="F80" s="2067"/>
      <c r="G80" s="2068"/>
      <c r="H80" s="755"/>
      <c r="I80" s="755"/>
      <c r="J80" s="755"/>
      <c r="K80" s="756"/>
    </row>
    <row r="81" spans="1:11" x14ac:dyDescent="0.2">
      <c r="A81" s="2091">
        <f>A71-0.01</f>
        <v>-3.2099999999999955</v>
      </c>
      <c r="B81" s="2063" t="s">
        <v>1194</v>
      </c>
      <c r="C81" s="1313" t="s">
        <v>451</v>
      </c>
      <c r="D81" s="2065" t="s">
        <v>423</v>
      </c>
      <c r="E81" s="2065"/>
      <c r="F81" s="2065"/>
      <c r="G81" s="2066"/>
      <c r="H81" s="1126"/>
      <c r="I81" s="1126"/>
      <c r="J81" s="1126"/>
      <c r="K81" s="1127"/>
    </row>
    <row r="82" spans="1:11" x14ac:dyDescent="0.2">
      <c r="A82" s="2092"/>
      <c r="B82" s="2064"/>
      <c r="C82" s="739" t="s">
        <v>452</v>
      </c>
      <c r="D82" s="2094" t="s">
        <v>339</v>
      </c>
      <c r="E82" s="2094"/>
      <c r="F82" s="2094"/>
      <c r="G82" s="2095"/>
      <c r="H82" s="1128"/>
      <c r="I82" s="1128"/>
      <c r="J82" s="1128"/>
      <c r="K82" s="1129"/>
    </row>
    <row r="83" spans="1:11" x14ac:dyDescent="0.2">
      <c r="A83" s="2092"/>
      <c r="B83" s="294" t="s">
        <v>211</v>
      </c>
      <c r="C83" s="739" t="s">
        <v>455</v>
      </c>
      <c r="D83" s="2096" t="s">
        <v>424</v>
      </c>
      <c r="E83" s="2096"/>
      <c r="F83" s="2096"/>
      <c r="G83" s="2097"/>
      <c r="H83" s="1128"/>
      <c r="I83" s="1128"/>
      <c r="J83" s="1128"/>
      <c r="K83" s="1129"/>
    </row>
    <row r="84" spans="1:11" x14ac:dyDescent="0.2">
      <c r="A84" s="2092"/>
      <c r="B84" s="294"/>
      <c r="C84" s="237" t="s">
        <v>456</v>
      </c>
      <c r="D84" s="2060" t="s">
        <v>425</v>
      </c>
      <c r="E84" s="2060"/>
      <c r="F84" s="2060"/>
      <c r="G84" s="2061"/>
      <c r="H84" s="1128"/>
      <c r="I84" s="1128"/>
      <c r="J84" s="1128"/>
      <c r="K84" s="1129"/>
    </row>
    <row r="85" spans="1:11" x14ac:dyDescent="0.2">
      <c r="A85" s="2092"/>
      <c r="B85" s="294" t="s">
        <v>213</v>
      </c>
      <c r="C85" s="237" t="s">
        <v>457</v>
      </c>
      <c r="D85" s="2060" t="s">
        <v>329</v>
      </c>
      <c r="E85" s="2060"/>
      <c r="F85" s="2060"/>
      <c r="G85" s="2061"/>
      <c r="H85" s="1128"/>
      <c r="I85" s="1128"/>
      <c r="J85" s="1128"/>
      <c r="K85" s="1129"/>
    </row>
    <row r="86" spans="1:11" x14ac:dyDescent="0.2">
      <c r="A86" s="2092"/>
      <c r="B86" s="294" t="s">
        <v>147</v>
      </c>
      <c r="C86" s="237" t="s">
        <v>458</v>
      </c>
      <c r="D86" s="2060" t="s">
        <v>330</v>
      </c>
      <c r="E86" s="2060"/>
      <c r="F86" s="2060"/>
      <c r="G86" s="2061"/>
      <c r="H86" s="1128"/>
      <c r="I86" s="1128"/>
      <c r="J86" s="1128"/>
      <c r="K86" s="1129"/>
    </row>
    <row r="87" spans="1:11" x14ac:dyDescent="0.2">
      <c r="A87" s="2092"/>
      <c r="B87" s="294"/>
      <c r="C87" s="237" t="s">
        <v>459</v>
      </c>
      <c r="D87" s="2060" t="s">
        <v>332</v>
      </c>
      <c r="E87" s="2060"/>
      <c r="F87" s="2060"/>
      <c r="G87" s="2061"/>
      <c r="H87" s="1128"/>
      <c r="I87" s="1128"/>
      <c r="J87" s="1128"/>
      <c r="K87" s="1129"/>
    </row>
    <row r="88" spans="1:11" x14ac:dyDescent="0.2">
      <c r="A88" s="2092"/>
      <c r="B88" s="294"/>
      <c r="C88" s="234" t="s">
        <v>462</v>
      </c>
      <c r="D88" s="2060" t="s">
        <v>335</v>
      </c>
      <c r="E88" s="2060"/>
      <c r="F88" s="2060"/>
      <c r="G88" s="2061"/>
      <c r="H88" s="1128"/>
      <c r="I88" s="1128"/>
      <c r="J88" s="1128"/>
      <c r="K88" s="1129"/>
    </row>
    <row r="89" spans="1:11" x14ac:dyDescent="0.2">
      <c r="A89" s="2092"/>
      <c r="B89" s="294"/>
      <c r="C89" s="1296" t="s">
        <v>463</v>
      </c>
      <c r="D89" s="2060" t="s">
        <v>212</v>
      </c>
      <c r="E89" s="2060"/>
      <c r="F89" s="2060"/>
      <c r="G89" s="2061"/>
      <c r="H89" s="1128"/>
      <c r="I89" s="1128"/>
      <c r="J89" s="1128"/>
      <c r="K89" s="1129"/>
    </row>
    <row r="90" spans="1:11" ht="13.5" thickBot="1" x14ac:dyDescent="0.25">
      <c r="A90" s="2093"/>
      <c r="B90" s="762"/>
      <c r="C90" s="1316" t="s">
        <v>464</v>
      </c>
      <c r="D90" s="2067" t="s">
        <v>687</v>
      </c>
      <c r="E90" s="2067"/>
      <c r="F90" s="2067"/>
      <c r="G90" s="2068"/>
      <c r="H90" s="1130"/>
      <c r="I90" s="1130"/>
      <c r="J90" s="1130"/>
      <c r="K90" s="1131"/>
    </row>
  </sheetData>
  <customSheetViews>
    <customSheetView guid="{62A28031-BB72-409E-8219-7B624D8945FD}" showPageBreaks="1" printArea="1" view="pageBreakPreview" topLeftCell="A31">
      <selection activeCell="O93" sqref="O93"/>
      <rowBreaks count="1" manualBreakCount="1">
        <brk id="37" max="9" man="1"/>
      </rowBreaks>
      <pageMargins left="0.7" right="0.7" top="0.75" bottom="0.75" header="0.3" footer="0.3"/>
      <headerFooter alignWithMargins="0">
        <oddFooter>&amp;R&amp;P</oddFooter>
      </headerFooter>
    </customSheetView>
  </customSheetViews>
  <mergeCells count="112">
    <mergeCell ref="A81:A90"/>
    <mergeCell ref="B81:B82"/>
    <mergeCell ref="D81:G81"/>
    <mergeCell ref="D82:G82"/>
    <mergeCell ref="D83:G83"/>
    <mergeCell ref="D84:G84"/>
    <mergeCell ref="D85:G85"/>
    <mergeCell ref="D86:G86"/>
    <mergeCell ref="D87:G87"/>
    <mergeCell ref="D88:G88"/>
    <mergeCell ref="D89:G89"/>
    <mergeCell ref="D90:G90"/>
    <mergeCell ref="B7:B8"/>
    <mergeCell ref="B4:B6"/>
    <mergeCell ref="B1:K1"/>
    <mergeCell ref="A4:A13"/>
    <mergeCell ref="A14:A23"/>
    <mergeCell ref="D22:G22"/>
    <mergeCell ref="D12:G12"/>
    <mergeCell ref="D23:G23"/>
    <mergeCell ref="H3:K3"/>
    <mergeCell ref="B9:B11"/>
    <mergeCell ref="D14:G14"/>
    <mergeCell ref="B19:B21"/>
    <mergeCell ref="D21:G21"/>
    <mergeCell ref="D16:G16"/>
    <mergeCell ref="D18:G18"/>
    <mergeCell ref="D19:G19"/>
    <mergeCell ref="D20:G20"/>
    <mergeCell ref="D17:G17"/>
    <mergeCell ref="B17:B18"/>
    <mergeCell ref="B14:B16"/>
    <mergeCell ref="D11:G11"/>
    <mergeCell ref="D13:G13"/>
    <mergeCell ref="D15:G15"/>
    <mergeCell ref="D7:G7"/>
    <mergeCell ref="A34:K34"/>
    <mergeCell ref="D31:G31"/>
    <mergeCell ref="D32:G32"/>
    <mergeCell ref="D33:G33"/>
    <mergeCell ref="B49:G49"/>
    <mergeCell ref="C52:D52"/>
    <mergeCell ref="C53:D53"/>
    <mergeCell ref="C50:G50"/>
    <mergeCell ref="E35:F35"/>
    <mergeCell ref="E36:F36"/>
    <mergeCell ref="G35:H35"/>
    <mergeCell ref="G36:H36"/>
    <mergeCell ref="H49:K49"/>
    <mergeCell ref="D4:G4"/>
    <mergeCell ref="D5:G5"/>
    <mergeCell ref="D9:G9"/>
    <mergeCell ref="D8:G8"/>
    <mergeCell ref="D6:G6"/>
    <mergeCell ref="A2:K2"/>
    <mergeCell ref="B54:B55"/>
    <mergeCell ref="A52:A53"/>
    <mergeCell ref="C51:G51"/>
    <mergeCell ref="D10:G10"/>
    <mergeCell ref="A35:A48"/>
    <mergeCell ref="B35:B36"/>
    <mergeCell ref="I35:K35"/>
    <mergeCell ref="I36:K36"/>
    <mergeCell ref="A24:A33"/>
    <mergeCell ref="B24:B25"/>
    <mergeCell ref="B28:B29"/>
    <mergeCell ref="D25:G25"/>
    <mergeCell ref="D26:G26"/>
    <mergeCell ref="D28:G28"/>
    <mergeCell ref="D29:G29"/>
    <mergeCell ref="D24:G24"/>
    <mergeCell ref="D30:G30"/>
    <mergeCell ref="D27:G27"/>
    <mergeCell ref="B66:B67"/>
    <mergeCell ref="C62:G63"/>
    <mergeCell ref="H62:K63"/>
    <mergeCell ref="C66:G67"/>
    <mergeCell ref="H66:K67"/>
    <mergeCell ref="D78:G78"/>
    <mergeCell ref="A54:A55"/>
    <mergeCell ref="B52:B53"/>
    <mergeCell ref="C68:D68"/>
    <mergeCell ref="C69:D69"/>
    <mergeCell ref="C70:G70"/>
    <mergeCell ref="A71:A80"/>
    <mergeCell ref="B68:B69"/>
    <mergeCell ref="A68:A69"/>
    <mergeCell ref="B71:B72"/>
    <mergeCell ref="D71:G71"/>
    <mergeCell ref="D72:G72"/>
    <mergeCell ref="D73:G73"/>
    <mergeCell ref="D74:G74"/>
    <mergeCell ref="D75:G75"/>
    <mergeCell ref="D76:G76"/>
    <mergeCell ref="D80:G80"/>
    <mergeCell ref="D77:G77"/>
    <mergeCell ref="D79:G79"/>
    <mergeCell ref="A62:A63"/>
    <mergeCell ref="B62:B63"/>
    <mergeCell ref="A64:A65"/>
    <mergeCell ref="B64:B65"/>
    <mergeCell ref="C64:D64"/>
    <mergeCell ref="C65:D65"/>
    <mergeCell ref="B56:B57"/>
    <mergeCell ref="C56:D56"/>
    <mergeCell ref="C57:D57"/>
    <mergeCell ref="B58:B59"/>
    <mergeCell ref="A56:A57"/>
    <mergeCell ref="A60:A61"/>
    <mergeCell ref="B60:B61"/>
    <mergeCell ref="C60:D60"/>
    <mergeCell ref="C61:D61"/>
  </mergeCells>
  <phoneticPr fontId="13" type="noConversion"/>
  <pageMargins left="0.75" right="0.75" top="0.5" bottom="0.5" header="0.25" footer="0.25"/>
  <pageSetup scale="72" orientation="portrait" r:id="rId1"/>
  <headerFooter differentFirst="1">
    <oddHeader>&amp;LHRBF Impact Evaluation&amp;CHealth Facility Questionnaire&amp;RForm F1</oddHeader>
    <oddFooter>&amp;R&amp;P / &amp;N</oddFooter>
  </headerFooter>
  <rowBreaks count="2" manualBreakCount="2">
    <brk id="33" max="10" man="1"/>
    <brk id="59" max="10" man="1"/>
  </rowBreaks>
  <drawing r:id="rId2"/>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59"/>
  <sheetViews>
    <sheetView tabSelected="1" view="pageBreakPreview" zoomScale="55" zoomScaleNormal="75" zoomScaleSheetLayoutView="55" zoomScalePageLayoutView="75" workbookViewId="0">
      <selection activeCell="I19" sqref="I19:I20"/>
    </sheetView>
  </sheetViews>
  <sheetFormatPr defaultColWidth="9" defaultRowHeight="13.5" x14ac:dyDescent="0.25"/>
  <cols>
    <col min="1" max="1" width="4" style="1208" bestFit="1" customWidth="1"/>
    <col min="2" max="2" width="29" style="1208" customWidth="1"/>
    <col min="3" max="3" width="6.42578125" style="1208" customWidth="1"/>
    <col min="4" max="4" width="2.42578125" style="1208" customWidth="1"/>
    <col min="5" max="5" width="6.5703125" style="1208" customWidth="1"/>
    <col min="6" max="6" width="8.42578125" style="1208" customWidth="1"/>
    <col min="7" max="7" width="14.42578125" style="1208" customWidth="1"/>
    <col min="8" max="8" width="4" style="1208" customWidth="1"/>
    <col min="9" max="9" width="16" style="1208" customWidth="1"/>
    <col min="10" max="10" width="3.42578125" style="1208" customWidth="1"/>
    <col min="11" max="11" width="1.7109375" style="1208" customWidth="1"/>
    <col min="12" max="12" width="14.28515625" style="1208" customWidth="1"/>
    <col min="13" max="13" width="3.140625" style="1208" customWidth="1"/>
    <col min="14" max="14" width="2.42578125" style="1208" customWidth="1"/>
    <col min="15" max="15" width="4.42578125" style="1208" customWidth="1"/>
    <col min="16" max="16" width="8.5703125" style="1208" customWidth="1"/>
    <col min="17" max="17" width="10" style="1208" customWidth="1"/>
    <col min="18" max="18" width="7.28515625" style="1208" customWidth="1"/>
    <col min="19" max="19" width="3.28515625" style="1208" customWidth="1"/>
    <col min="20" max="20" width="7.7109375" style="1208" customWidth="1"/>
    <col min="21" max="21" width="7.42578125" style="1208" customWidth="1"/>
    <col min="22" max="22" width="8.5703125" style="1208" customWidth="1"/>
    <col min="23" max="23" width="3.7109375" style="1211" customWidth="1"/>
    <col min="24" max="24" width="3.42578125" style="1211" customWidth="1"/>
    <col min="25" max="25" width="3.7109375" style="1211" customWidth="1"/>
    <col min="26" max="27" width="2.140625" style="1211" customWidth="1"/>
    <col min="28" max="28" width="4.42578125" style="1211" customWidth="1"/>
    <col min="29" max="29" width="16.42578125" style="1208" customWidth="1"/>
    <col min="30" max="30" width="3.140625" style="1208" customWidth="1"/>
    <col min="31" max="31" width="6" style="1211" customWidth="1"/>
    <col min="32" max="32" width="6.42578125" style="1211" customWidth="1"/>
    <col min="33" max="33" width="6.28515625" style="1211" customWidth="1"/>
    <col min="34" max="34" width="7.28515625" style="1211" customWidth="1"/>
    <col min="35" max="35" width="5.5703125" style="1211" customWidth="1"/>
    <col min="36" max="36" width="9.7109375" style="1211" customWidth="1"/>
    <col min="37" max="37" width="10.7109375" style="1211" customWidth="1"/>
    <col min="38" max="38" width="10" style="1211" customWidth="1"/>
    <col min="39" max="39" width="10.140625" style="1211" customWidth="1"/>
    <col min="40" max="40" width="10" style="1211" customWidth="1"/>
    <col min="41" max="41" width="8.28515625" style="1211" customWidth="1"/>
    <col min="42" max="42" width="9.5703125" style="1211" customWidth="1"/>
    <col min="43" max="43" width="9" style="1211" customWidth="1"/>
    <col min="44" max="44" width="9.7109375" style="1211" customWidth="1"/>
    <col min="45" max="45" width="8.7109375" style="1211" customWidth="1"/>
    <col min="46" max="46" width="6.42578125" style="1211" customWidth="1"/>
    <col min="47" max="47" width="8.85546875" style="1211" customWidth="1"/>
    <col min="48" max="48" width="13.5703125" style="1211" customWidth="1"/>
    <col min="49" max="49" width="25.42578125" style="1208" bestFit="1" customWidth="1"/>
    <col min="50" max="50" width="3.42578125" style="1208" customWidth="1"/>
    <col min="51" max="52" width="9" style="1208"/>
    <col min="53" max="53" width="6.42578125" style="1208" customWidth="1"/>
    <col min="54" max="54" width="3.42578125" style="1208" customWidth="1"/>
    <col min="55" max="16384" width="9" style="1208"/>
  </cols>
  <sheetData>
    <row r="1" spans="1:55" s="1132" customFormat="1" ht="18.75" thickBot="1" x14ac:dyDescent="0.25">
      <c r="A1" s="1531">
        <f>-4</f>
        <v>-4</v>
      </c>
      <c r="B1" s="1532" t="s">
        <v>981</v>
      </c>
      <c r="C1" s="1533"/>
      <c r="D1" s="1533"/>
      <c r="E1" s="1533"/>
      <c r="F1" s="1533"/>
      <c r="G1" s="1533"/>
      <c r="H1" s="1533"/>
      <c r="I1" s="1533"/>
      <c r="J1" s="1533"/>
      <c r="K1" s="1533"/>
      <c r="L1" s="1533"/>
      <c r="M1" s="1533"/>
      <c r="N1" s="1533"/>
      <c r="O1" s="1533"/>
      <c r="P1" s="1533"/>
      <c r="Q1" s="1533"/>
      <c r="R1" s="1533"/>
      <c r="S1" s="1533"/>
      <c r="T1" s="1533"/>
      <c r="U1" s="1533"/>
      <c r="V1" s="1533"/>
      <c r="W1" s="1534"/>
      <c r="X1" s="1534"/>
      <c r="Y1" s="1534"/>
      <c r="Z1" s="1534"/>
      <c r="AA1" s="1534"/>
      <c r="AB1" s="1535"/>
      <c r="AC1" s="1531">
        <f>-4</f>
        <v>-4</v>
      </c>
      <c r="AD1" s="1532" t="s">
        <v>981</v>
      </c>
      <c r="AE1" s="1534"/>
      <c r="AF1" s="1534"/>
      <c r="AG1" s="1534"/>
      <c r="AH1" s="1534"/>
      <c r="AI1" s="1534"/>
      <c r="AJ1" s="1534"/>
      <c r="AK1" s="1534"/>
      <c r="AL1" s="1534"/>
      <c r="AM1" s="1534"/>
      <c r="AN1" s="1534"/>
      <c r="AO1" s="1534"/>
      <c r="AP1" s="1534"/>
      <c r="AQ1" s="1534"/>
      <c r="AR1" s="1534"/>
      <c r="AS1" s="1534"/>
      <c r="AT1" s="1534"/>
      <c r="AU1" s="1534"/>
      <c r="AV1" s="1534"/>
      <c r="AW1" s="1533"/>
      <c r="AX1" s="1533"/>
      <c r="AY1" s="1533"/>
      <c r="AZ1" s="1533"/>
      <c r="BA1" s="1533"/>
      <c r="BB1" s="1563"/>
    </row>
    <row r="2" spans="1:55" s="1134" customFormat="1" ht="8.1" customHeight="1" x14ac:dyDescent="0.25">
      <c r="A2" s="1536"/>
      <c r="B2" s="1133"/>
      <c r="W2" s="1537"/>
      <c r="X2" s="1537"/>
      <c r="Y2" s="1537"/>
      <c r="Z2" s="1537"/>
      <c r="AA2" s="1537"/>
      <c r="AB2" s="1538"/>
      <c r="AC2" s="1564"/>
      <c r="AE2" s="1537"/>
      <c r="AF2" s="1537"/>
      <c r="AG2" s="1537"/>
      <c r="AH2" s="1537"/>
      <c r="AI2" s="1537"/>
      <c r="AJ2" s="1537"/>
      <c r="AK2" s="1537"/>
      <c r="AL2" s="1537"/>
      <c r="AM2" s="1537"/>
      <c r="AN2" s="1537"/>
      <c r="AO2" s="1537"/>
      <c r="AP2" s="1537"/>
      <c r="AQ2" s="1537"/>
      <c r="AR2" s="1537"/>
      <c r="AS2" s="1537"/>
      <c r="AT2" s="1537"/>
      <c r="AU2" s="1537"/>
      <c r="AV2" s="1537"/>
      <c r="BB2" s="1565"/>
    </row>
    <row r="3" spans="1:55" s="1134" customFormat="1" ht="14.1" customHeight="1" x14ac:dyDescent="0.25">
      <c r="A3" s="1539"/>
      <c r="B3" s="1134" t="s">
        <v>350</v>
      </c>
      <c r="W3" s="1540"/>
      <c r="X3" s="1540"/>
      <c r="Y3" s="1540"/>
      <c r="Z3" s="1540"/>
      <c r="AA3" s="1540"/>
      <c r="AB3" s="1541"/>
      <c r="AC3" s="1564"/>
      <c r="AE3" s="1540"/>
      <c r="AF3" s="1540"/>
      <c r="AG3" s="1540"/>
      <c r="AH3" s="1540"/>
      <c r="AI3" s="1540"/>
      <c r="AJ3" s="1540"/>
      <c r="AK3" s="1540"/>
      <c r="AL3" s="1540"/>
      <c r="AM3" s="1540"/>
      <c r="AN3" s="1540"/>
      <c r="AO3" s="1540"/>
      <c r="AP3" s="1540"/>
      <c r="AQ3" s="1540"/>
      <c r="AR3" s="1540"/>
      <c r="AS3" s="1540"/>
      <c r="AT3" s="1540"/>
      <c r="AU3" s="1540"/>
      <c r="AV3" s="1540"/>
      <c r="BB3" s="1565"/>
    </row>
    <row r="4" spans="1:55" s="1134" customFormat="1" ht="14.1" customHeight="1" x14ac:dyDescent="0.25">
      <c r="A4" s="1539"/>
      <c r="B4" s="1134" t="s">
        <v>759</v>
      </c>
      <c r="W4" s="1540"/>
      <c r="X4" s="1540"/>
      <c r="Y4" s="1540"/>
      <c r="Z4" s="1540"/>
      <c r="AA4" s="1540"/>
      <c r="AB4" s="1541"/>
      <c r="AC4" s="1564"/>
      <c r="AE4" s="1540"/>
      <c r="AF4" s="1540"/>
      <c r="AG4" s="1540"/>
      <c r="AH4" s="1540"/>
      <c r="AI4" s="1540"/>
      <c r="AJ4" s="1540"/>
      <c r="AK4" s="1540"/>
      <c r="AL4" s="1540"/>
      <c r="AM4" s="1540"/>
      <c r="AN4" s="1540"/>
      <c r="AO4" s="1540"/>
      <c r="AP4" s="1540"/>
      <c r="AQ4" s="1540"/>
      <c r="AR4" s="1540"/>
      <c r="AS4" s="1540"/>
      <c r="AT4" s="1540"/>
      <c r="AU4" s="1540"/>
      <c r="AV4" s="1540"/>
      <c r="BB4" s="1565"/>
    </row>
    <row r="5" spans="1:55" s="1134" customFormat="1" ht="8.1" customHeight="1" x14ac:dyDescent="0.25">
      <c r="A5" s="1539"/>
      <c r="W5" s="1540"/>
      <c r="X5" s="1540"/>
      <c r="Y5" s="1540"/>
      <c r="Z5" s="1540"/>
      <c r="AA5" s="1540"/>
      <c r="AB5" s="1541"/>
      <c r="AC5" s="1564"/>
      <c r="AE5" s="1540"/>
      <c r="AF5" s="1540"/>
      <c r="AG5" s="1540"/>
      <c r="AH5" s="1540"/>
      <c r="AI5" s="1540"/>
      <c r="AJ5" s="1540"/>
      <c r="AK5" s="1540"/>
      <c r="AL5" s="1540"/>
      <c r="AM5" s="1540"/>
      <c r="AN5" s="1540"/>
      <c r="AO5" s="1540"/>
      <c r="AP5" s="1540"/>
      <c r="AQ5" s="1540"/>
      <c r="AR5" s="1540"/>
      <c r="AS5" s="1540"/>
      <c r="AT5" s="1540"/>
      <c r="AU5" s="1540"/>
      <c r="AV5" s="1540"/>
      <c r="BB5" s="1565"/>
    </row>
    <row r="6" spans="1:55" s="1136" customFormat="1" ht="12.75" x14ac:dyDescent="0.25">
      <c r="A6" s="1542"/>
      <c r="B6" s="1135">
        <f>A1-0.01</f>
        <v>-4.01</v>
      </c>
      <c r="C6" s="2113">
        <f t="shared" ref="C6:V6" si="0">B6-0.01</f>
        <v>-4.0199999999999996</v>
      </c>
      <c r="D6" s="2115"/>
      <c r="E6" s="1396">
        <f>C6-0.01</f>
        <v>-4.0299999999999994</v>
      </c>
      <c r="F6" s="1135">
        <f>E6-0.01</f>
        <v>-4.0399999999999991</v>
      </c>
      <c r="G6" s="2126">
        <f>F6-0.01</f>
        <v>-4.0499999999999989</v>
      </c>
      <c r="H6" s="2127"/>
      <c r="I6" s="2128" t="s">
        <v>1283</v>
      </c>
      <c r="J6" s="2128"/>
      <c r="K6" s="2128"/>
      <c r="L6" s="2128"/>
      <c r="M6" s="2128"/>
      <c r="N6" s="1395"/>
      <c r="O6" s="1396"/>
      <c r="P6" s="1135">
        <f>G6-0.01</f>
        <v>-4.0599999999999987</v>
      </c>
      <c r="Q6" s="1135">
        <f t="shared" si="0"/>
        <v>-4.0699999999999985</v>
      </c>
      <c r="R6" s="1394">
        <f>Q6-0.01</f>
        <v>-4.0799999999999983</v>
      </c>
      <c r="S6" s="1396"/>
      <c r="T6" s="1135">
        <f>R6-0.01</f>
        <v>-4.0899999999999981</v>
      </c>
      <c r="U6" s="1135">
        <f t="shared" si="0"/>
        <v>-4.0999999999999979</v>
      </c>
      <c r="V6" s="1135">
        <f t="shared" si="0"/>
        <v>-4.1099999999999977</v>
      </c>
      <c r="W6" s="2113">
        <f>V6-0.01</f>
        <v>-4.1199999999999974</v>
      </c>
      <c r="X6" s="2115"/>
      <c r="Y6" s="2113">
        <f>W6-0.01</f>
        <v>-4.1299999999999972</v>
      </c>
      <c r="Z6" s="2114"/>
      <c r="AA6" s="2114"/>
      <c r="AB6" s="2129"/>
      <c r="AC6" s="2130">
        <f>Y6-0.01</f>
        <v>-4.139999999999997</v>
      </c>
      <c r="AD6" s="2115"/>
      <c r="AE6" s="2113">
        <f>AC6-0.01</f>
        <v>-4.1499999999999968</v>
      </c>
      <c r="AF6" s="2114"/>
      <c r="AG6" s="2114"/>
      <c r="AH6" s="2114"/>
      <c r="AI6" s="2115"/>
      <c r="AJ6" s="1454">
        <f>AE6-0.01</f>
        <v>-4.1599999999999966</v>
      </c>
      <c r="AK6" s="1454">
        <f t="shared" ref="AK6" si="1">AJ6-0.01</f>
        <v>-4.1699999999999964</v>
      </c>
      <c r="AL6" s="1454">
        <f t="shared" ref="AL6" si="2">AK6-0.01</f>
        <v>-4.1799999999999962</v>
      </c>
      <c r="AM6" s="1454">
        <f>AL6-0.01</f>
        <v>-4.1899999999999959</v>
      </c>
      <c r="AN6" s="1454">
        <f t="shared" ref="AN6" si="3">AM6-0.01</f>
        <v>-4.1999999999999957</v>
      </c>
      <c r="AO6" s="1454">
        <f t="shared" ref="AO6" si="4">AN6-0.01</f>
        <v>-4.2099999999999955</v>
      </c>
      <c r="AP6" s="1454">
        <f xml:space="preserve"> AO6-0.01</f>
        <v>-4.2199999999999953</v>
      </c>
      <c r="AQ6" s="1454">
        <f t="shared" ref="AQ6" si="5">AP6-0.01</f>
        <v>-4.2299999999999951</v>
      </c>
      <c r="AR6" s="1454">
        <f t="shared" ref="AR6:AS6" si="6">AQ6-0.01</f>
        <v>-4.2399999999999949</v>
      </c>
      <c r="AS6" s="1454">
        <f t="shared" si="6"/>
        <v>-4.2499999999999947</v>
      </c>
      <c r="AT6" s="2166">
        <f>AS6-0.01</f>
        <v>-4.2599999999999945</v>
      </c>
      <c r="AU6" s="2176"/>
      <c r="AV6" s="2167"/>
      <c r="AW6" s="2166">
        <f>AT6-0.01</f>
        <v>-4.2699999999999942</v>
      </c>
      <c r="AX6" s="2167"/>
      <c r="AY6" s="2099">
        <f>AW6-0.01</f>
        <v>-4.279999999999994</v>
      </c>
      <c r="AZ6" s="2100"/>
      <c r="BA6" s="1327">
        <f>AY6-0.01</f>
        <v>-4.2899999999999938</v>
      </c>
      <c r="BB6" s="1566"/>
      <c r="BC6" s="1561"/>
    </row>
    <row r="7" spans="1:55" s="1137" customFormat="1" ht="15" customHeight="1" x14ac:dyDescent="0.2">
      <c r="A7" s="2116" t="s">
        <v>236</v>
      </c>
      <c r="B7" s="2119" t="s">
        <v>750</v>
      </c>
      <c r="C7" s="2121" t="s">
        <v>348</v>
      </c>
      <c r="D7" s="2122"/>
      <c r="E7" s="2119" t="s">
        <v>235</v>
      </c>
      <c r="F7" s="2119" t="s">
        <v>751</v>
      </c>
      <c r="G7" s="2121" t="s">
        <v>148</v>
      </c>
      <c r="H7" s="2122"/>
      <c r="I7" s="2125" t="s">
        <v>214</v>
      </c>
      <c r="J7" s="2125"/>
      <c r="K7" s="2125"/>
      <c r="L7" s="2125"/>
      <c r="M7" s="2125"/>
      <c r="N7" s="2125"/>
      <c r="O7" s="2122"/>
      <c r="P7" s="2119" t="s">
        <v>758</v>
      </c>
      <c r="Q7" s="2119" t="s">
        <v>129</v>
      </c>
      <c r="R7" s="2121" t="s">
        <v>130</v>
      </c>
      <c r="S7" s="2122"/>
      <c r="T7" s="2119" t="s">
        <v>215</v>
      </c>
      <c r="U7" s="2119" t="s">
        <v>216</v>
      </c>
      <c r="V7" s="2119" t="s">
        <v>217</v>
      </c>
      <c r="W7" s="2121" t="s">
        <v>218</v>
      </c>
      <c r="X7" s="2122"/>
      <c r="Y7" s="2121" t="s">
        <v>349</v>
      </c>
      <c r="Z7" s="2125"/>
      <c r="AA7" s="2125"/>
      <c r="AB7" s="2145"/>
      <c r="AC7" s="2131" t="s">
        <v>760</v>
      </c>
      <c r="AD7" s="2122"/>
      <c r="AE7" s="2121" t="s">
        <v>219</v>
      </c>
      <c r="AF7" s="2125"/>
      <c r="AG7" s="2125"/>
      <c r="AH7" s="2125"/>
      <c r="AI7" s="2122"/>
      <c r="AJ7" s="2108" t="s">
        <v>1284</v>
      </c>
      <c r="AK7" s="2108" t="s">
        <v>1275</v>
      </c>
      <c r="AL7" s="2108" t="s">
        <v>1276</v>
      </c>
      <c r="AM7" s="2108" t="s">
        <v>1277</v>
      </c>
      <c r="AN7" s="2108" t="s">
        <v>1286</v>
      </c>
      <c r="AO7" s="2108" t="s">
        <v>1285</v>
      </c>
      <c r="AP7" s="2108" t="s">
        <v>1278</v>
      </c>
      <c r="AQ7" s="2108" t="s">
        <v>1279</v>
      </c>
      <c r="AR7" s="2108" t="s">
        <v>1280</v>
      </c>
      <c r="AS7" s="2108" t="s">
        <v>1281</v>
      </c>
      <c r="AT7" s="2172" t="s">
        <v>1116</v>
      </c>
      <c r="AU7" s="2168"/>
      <c r="AV7" s="2169"/>
      <c r="AW7" s="2168" t="s">
        <v>1117</v>
      </c>
      <c r="AX7" s="2169"/>
      <c r="AY7" s="2101" t="s">
        <v>1118</v>
      </c>
      <c r="AZ7" s="2102"/>
      <c r="BA7" s="2177" t="s">
        <v>1119</v>
      </c>
      <c r="BB7" s="2178"/>
      <c r="BC7" s="1391"/>
    </row>
    <row r="8" spans="1:55" s="1137" customFormat="1" ht="15" customHeight="1" x14ac:dyDescent="0.2">
      <c r="A8" s="2117"/>
      <c r="B8" s="2120"/>
      <c r="C8" s="2123"/>
      <c r="D8" s="2124"/>
      <c r="E8" s="2120"/>
      <c r="F8" s="2120"/>
      <c r="G8" s="2123"/>
      <c r="H8" s="2124"/>
      <c r="I8" s="1138" t="s">
        <v>422</v>
      </c>
      <c r="J8" s="1139"/>
      <c r="K8" s="1140"/>
      <c r="L8" s="1139" t="s">
        <v>345</v>
      </c>
      <c r="M8" s="1392"/>
      <c r="N8" s="1392"/>
      <c r="O8" s="1393"/>
      <c r="P8" s="2120"/>
      <c r="Q8" s="2120"/>
      <c r="R8" s="2123"/>
      <c r="S8" s="2124"/>
      <c r="T8" s="2120"/>
      <c r="U8" s="2120"/>
      <c r="V8" s="2120"/>
      <c r="W8" s="2123"/>
      <c r="X8" s="2124"/>
      <c r="Y8" s="2123"/>
      <c r="Z8" s="2133"/>
      <c r="AA8" s="2133"/>
      <c r="AB8" s="2146"/>
      <c r="AC8" s="2132"/>
      <c r="AD8" s="2124"/>
      <c r="AE8" s="2123"/>
      <c r="AF8" s="2133"/>
      <c r="AG8" s="2133"/>
      <c r="AH8" s="2133"/>
      <c r="AI8" s="2124"/>
      <c r="AJ8" s="2109"/>
      <c r="AK8" s="2109"/>
      <c r="AL8" s="2109"/>
      <c r="AM8" s="2109"/>
      <c r="AN8" s="2109"/>
      <c r="AO8" s="2109"/>
      <c r="AP8" s="2109"/>
      <c r="AQ8" s="2109"/>
      <c r="AR8" s="2109"/>
      <c r="AS8" s="2109"/>
      <c r="AT8" s="2173"/>
      <c r="AU8" s="2174"/>
      <c r="AV8" s="2175"/>
      <c r="AW8" s="2170"/>
      <c r="AX8" s="2171"/>
      <c r="AY8" s="2103"/>
      <c r="AZ8" s="2104"/>
      <c r="BA8" s="2179"/>
      <c r="BB8" s="2180"/>
      <c r="BC8" s="1391"/>
    </row>
    <row r="9" spans="1:55" s="1137" customFormat="1" ht="15" customHeight="1" x14ac:dyDescent="0.25">
      <c r="A9" s="2117"/>
      <c r="B9" s="2120"/>
      <c r="C9" s="2123"/>
      <c r="D9" s="2124"/>
      <c r="E9" s="2120"/>
      <c r="F9" s="2120"/>
      <c r="G9" s="2123"/>
      <c r="H9" s="2124"/>
      <c r="I9" s="1141" t="s">
        <v>154</v>
      </c>
      <c r="J9" s="1142">
        <v>1</v>
      </c>
      <c r="K9" s="1143"/>
      <c r="L9" s="1144" t="s">
        <v>333</v>
      </c>
      <c r="M9" s="1383">
        <v>14</v>
      </c>
      <c r="N9" s="1142" t="s">
        <v>515</v>
      </c>
      <c r="O9" s="1145">
        <f>$Q$6</f>
        <v>-4.0699999999999985</v>
      </c>
      <c r="P9" s="2124"/>
      <c r="Q9" s="2120"/>
      <c r="R9" s="2123"/>
      <c r="S9" s="2124"/>
      <c r="T9" s="2120"/>
      <c r="U9" s="2120"/>
      <c r="V9" s="2120"/>
      <c r="W9" s="2123"/>
      <c r="X9" s="2124"/>
      <c r="Y9" s="2123"/>
      <c r="Z9" s="2133"/>
      <c r="AA9" s="2133"/>
      <c r="AB9" s="2146"/>
      <c r="AC9" s="1713" t="s">
        <v>1313</v>
      </c>
      <c r="AD9" s="1391"/>
      <c r="AE9" s="2123" t="s">
        <v>1187</v>
      </c>
      <c r="AF9" s="2133"/>
      <c r="AG9" s="2133"/>
      <c r="AH9" s="2133"/>
      <c r="AI9" s="2124"/>
      <c r="AJ9" s="2109"/>
      <c r="AK9" s="2109"/>
      <c r="AL9" s="2109"/>
      <c r="AM9" s="2109"/>
      <c r="AN9" s="2109"/>
      <c r="AO9" s="2109"/>
      <c r="AP9" s="2109"/>
      <c r="AQ9" s="2109"/>
      <c r="AR9" s="2109"/>
      <c r="AS9" s="2109"/>
      <c r="AT9" s="2173"/>
      <c r="AU9" s="2174"/>
      <c r="AV9" s="2175"/>
      <c r="AW9" s="1328" t="s">
        <v>154</v>
      </c>
      <c r="AX9" s="1329">
        <v>1</v>
      </c>
      <c r="AY9" s="2103"/>
      <c r="AZ9" s="2104"/>
      <c r="BA9" s="2179"/>
      <c r="BB9" s="2180"/>
      <c r="BC9" s="1391"/>
    </row>
    <row r="10" spans="1:55" s="1137" customFormat="1" ht="15" customHeight="1" x14ac:dyDescent="0.25">
      <c r="A10" s="2117"/>
      <c r="B10" s="2120"/>
      <c r="C10" s="2123"/>
      <c r="D10" s="2124"/>
      <c r="E10" s="2120"/>
      <c r="F10" s="2120"/>
      <c r="G10" s="2137" t="s">
        <v>752</v>
      </c>
      <c r="H10" s="2138">
        <v>1</v>
      </c>
      <c r="I10" s="1141" t="s">
        <v>686</v>
      </c>
      <c r="J10" s="1142">
        <v>2</v>
      </c>
      <c r="K10" s="1143"/>
      <c r="L10" s="1144" t="s">
        <v>331</v>
      </c>
      <c r="M10" s="1142">
        <v>15</v>
      </c>
      <c r="N10" s="1142" t="s">
        <v>515</v>
      </c>
      <c r="O10" s="1145">
        <f t="shared" ref="O10:O15" si="7">$Q$6</f>
        <v>-4.0699999999999985</v>
      </c>
      <c r="P10" s="2124"/>
      <c r="Q10" s="2120"/>
      <c r="R10" s="2123"/>
      <c r="S10" s="2124"/>
      <c r="T10" s="2120"/>
      <c r="U10" s="2120"/>
      <c r="V10" s="2120"/>
      <c r="W10" s="2123"/>
      <c r="X10" s="2124"/>
      <c r="Y10" s="2123"/>
      <c r="Z10" s="2133"/>
      <c r="AA10" s="2133"/>
      <c r="AB10" s="2146"/>
      <c r="AC10" s="1567"/>
      <c r="AD10" s="1391"/>
      <c r="AE10" s="2123"/>
      <c r="AF10" s="2133"/>
      <c r="AG10" s="2133"/>
      <c r="AH10" s="2133"/>
      <c r="AI10" s="2124"/>
      <c r="AJ10" s="2109"/>
      <c r="AK10" s="2109"/>
      <c r="AL10" s="2109"/>
      <c r="AM10" s="2109"/>
      <c r="AN10" s="2109"/>
      <c r="AO10" s="2109"/>
      <c r="AP10" s="2109"/>
      <c r="AQ10" s="2109"/>
      <c r="AR10" s="2109"/>
      <c r="AS10" s="2109"/>
      <c r="AT10" s="2173"/>
      <c r="AU10" s="2174"/>
      <c r="AV10" s="2175"/>
      <c r="AW10" s="1328" t="s">
        <v>686</v>
      </c>
      <c r="AX10" s="1329">
        <v>2</v>
      </c>
      <c r="AY10" s="2103"/>
      <c r="AZ10" s="2104"/>
      <c r="BA10" s="2179"/>
      <c r="BB10" s="2180"/>
      <c r="BC10" s="1391"/>
    </row>
    <row r="11" spans="1:55" s="1137" customFormat="1" ht="15" customHeight="1" x14ac:dyDescent="0.25">
      <c r="A11" s="2117"/>
      <c r="B11" s="2120"/>
      <c r="C11" s="2123"/>
      <c r="D11" s="2124"/>
      <c r="E11" s="2120"/>
      <c r="F11" s="2120"/>
      <c r="G11" s="2134"/>
      <c r="H11" s="2139"/>
      <c r="I11" s="2140" t="s">
        <v>748</v>
      </c>
      <c r="J11" s="2142">
        <v>3</v>
      </c>
      <c r="K11" s="1146"/>
      <c r="L11" s="1392" t="s">
        <v>334</v>
      </c>
      <c r="M11" s="1142">
        <v>16</v>
      </c>
      <c r="N11" s="1142" t="s">
        <v>515</v>
      </c>
      <c r="O11" s="1145">
        <f t="shared" si="7"/>
        <v>-4.0699999999999985</v>
      </c>
      <c r="P11" s="2124"/>
      <c r="Q11" s="2120"/>
      <c r="R11" s="2123"/>
      <c r="S11" s="2124"/>
      <c r="T11" s="2120"/>
      <c r="U11" s="2120"/>
      <c r="V11" s="2120"/>
      <c r="W11" s="2123"/>
      <c r="X11" s="2124"/>
      <c r="Y11" s="2123"/>
      <c r="Z11" s="2133"/>
      <c r="AA11" s="2133"/>
      <c r="AB11" s="2146"/>
      <c r="AC11" s="1568"/>
      <c r="AD11" s="1384"/>
      <c r="AE11" s="2123"/>
      <c r="AF11" s="2133"/>
      <c r="AG11" s="2133"/>
      <c r="AH11" s="2133"/>
      <c r="AI11" s="2124"/>
      <c r="AJ11" s="2109"/>
      <c r="AK11" s="2109"/>
      <c r="AL11" s="2109"/>
      <c r="AM11" s="2109"/>
      <c r="AN11" s="2109"/>
      <c r="AO11" s="2109"/>
      <c r="AP11" s="2109"/>
      <c r="AQ11" s="2109"/>
      <c r="AR11" s="2109"/>
      <c r="AS11" s="2109"/>
      <c r="AT11" s="2173"/>
      <c r="AU11" s="2174"/>
      <c r="AV11" s="2175"/>
      <c r="AW11" s="2151" t="s">
        <v>748</v>
      </c>
      <c r="AX11" s="2181">
        <v>3</v>
      </c>
      <c r="AY11" s="2103"/>
      <c r="AZ11" s="2104"/>
      <c r="BA11" s="2179"/>
      <c r="BB11" s="2180"/>
      <c r="BC11" s="1391"/>
    </row>
    <row r="12" spans="1:55" s="1137" customFormat="1" ht="15" customHeight="1" x14ac:dyDescent="0.25">
      <c r="A12" s="2117"/>
      <c r="B12" s="2120"/>
      <c r="C12" s="2123"/>
      <c r="D12" s="2124"/>
      <c r="E12" s="2120"/>
      <c r="F12" s="1387"/>
      <c r="G12" s="2137" t="s">
        <v>149</v>
      </c>
      <c r="H12" s="2138">
        <v>2</v>
      </c>
      <c r="I12" s="2141"/>
      <c r="J12" s="2143"/>
      <c r="K12" s="1146"/>
      <c r="L12" s="1144" t="s">
        <v>337</v>
      </c>
      <c r="M12" s="1142">
        <v>17</v>
      </c>
      <c r="N12" s="1142" t="s">
        <v>515</v>
      </c>
      <c r="O12" s="1145">
        <f t="shared" si="7"/>
        <v>-4.0699999999999985</v>
      </c>
      <c r="P12" s="2124"/>
      <c r="Q12" s="1387"/>
      <c r="R12" s="1147"/>
      <c r="S12" s="1391"/>
      <c r="T12" s="2120"/>
      <c r="U12" s="2120"/>
      <c r="V12" s="2120"/>
      <c r="W12" s="2123"/>
      <c r="X12" s="2124"/>
      <c r="Y12" s="2123"/>
      <c r="Z12" s="2133"/>
      <c r="AA12" s="2133"/>
      <c r="AB12" s="2146"/>
      <c r="AC12" s="1567" t="s">
        <v>353</v>
      </c>
      <c r="AD12" s="1384">
        <v>1</v>
      </c>
      <c r="AE12" s="2123"/>
      <c r="AF12" s="2133"/>
      <c r="AG12" s="2133"/>
      <c r="AH12" s="2133"/>
      <c r="AI12" s="2124"/>
      <c r="AJ12" s="2109"/>
      <c r="AK12" s="2109"/>
      <c r="AL12" s="2109"/>
      <c r="AM12" s="2109"/>
      <c r="AN12" s="2109"/>
      <c r="AO12" s="2109"/>
      <c r="AP12" s="2109"/>
      <c r="AQ12" s="2109"/>
      <c r="AR12" s="2109"/>
      <c r="AS12" s="2109"/>
      <c r="AT12" s="2173"/>
      <c r="AU12" s="2174"/>
      <c r="AV12" s="2175"/>
      <c r="AW12" s="2152"/>
      <c r="AX12" s="2182"/>
      <c r="AY12" s="2103"/>
      <c r="AZ12" s="2104"/>
      <c r="BA12" s="2179"/>
      <c r="BB12" s="2180"/>
      <c r="BC12" s="1391"/>
    </row>
    <row r="13" spans="1:55" s="1137" customFormat="1" ht="15" customHeight="1" x14ac:dyDescent="0.25">
      <c r="A13" s="2117"/>
      <c r="B13" s="2120"/>
      <c r="C13" s="2123"/>
      <c r="D13" s="2124"/>
      <c r="E13" s="2120"/>
      <c r="F13" s="1387"/>
      <c r="G13" s="2134"/>
      <c r="H13" s="2139"/>
      <c r="I13" s="1141" t="s">
        <v>962</v>
      </c>
      <c r="J13" s="1142">
        <v>4</v>
      </c>
      <c r="K13" s="1143"/>
      <c r="L13" s="1144" t="s">
        <v>346</v>
      </c>
      <c r="M13" s="1142">
        <v>13</v>
      </c>
      <c r="N13" s="1142" t="s">
        <v>515</v>
      </c>
      <c r="O13" s="1145">
        <f t="shared" si="7"/>
        <v>-4.0699999999999985</v>
      </c>
      <c r="P13" s="2124"/>
      <c r="Q13" s="2120" t="s">
        <v>761</v>
      </c>
      <c r="R13" s="1147"/>
      <c r="S13" s="1148"/>
      <c r="T13" s="2120"/>
      <c r="U13" s="2120"/>
      <c r="V13" s="2120"/>
      <c r="W13" s="2123"/>
      <c r="X13" s="2124"/>
      <c r="Y13" s="2123"/>
      <c r="Z13" s="2133"/>
      <c r="AA13" s="2133"/>
      <c r="AB13" s="2146"/>
      <c r="AC13" s="1569" t="s">
        <v>354</v>
      </c>
      <c r="AD13" s="1150">
        <v>2</v>
      </c>
      <c r="AE13" s="2134"/>
      <c r="AF13" s="2135"/>
      <c r="AG13" s="2135"/>
      <c r="AH13" s="2135"/>
      <c r="AI13" s="2136"/>
      <c r="AJ13" s="2109"/>
      <c r="AK13" s="2109"/>
      <c r="AL13" s="2109"/>
      <c r="AM13" s="2109"/>
      <c r="AN13" s="2109"/>
      <c r="AO13" s="2109"/>
      <c r="AP13" s="2109"/>
      <c r="AQ13" s="2109"/>
      <c r="AR13" s="2109"/>
      <c r="AS13" s="2109"/>
      <c r="AT13" s="2173"/>
      <c r="AU13" s="2174"/>
      <c r="AV13" s="2175"/>
      <c r="AW13" s="1328" t="s">
        <v>962</v>
      </c>
      <c r="AX13" s="1329">
        <v>4</v>
      </c>
      <c r="AY13" s="2103"/>
      <c r="AZ13" s="2104"/>
      <c r="BA13" s="2179"/>
      <c r="BB13" s="2180"/>
      <c r="BC13" s="1391"/>
    </row>
    <row r="14" spans="1:55" s="1137" customFormat="1" ht="15" customHeight="1" x14ac:dyDescent="0.25">
      <c r="A14" s="2117"/>
      <c r="B14" s="2120"/>
      <c r="C14" s="1389"/>
      <c r="D14" s="1391"/>
      <c r="E14" s="2120"/>
      <c r="F14" s="1387"/>
      <c r="G14" s="1149" t="s">
        <v>755</v>
      </c>
      <c r="H14" s="1150">
        <v>3</v>
      </c>
      <c r="I14" s="1141" t="s">
        <v>963</v>
      </c>
      <c r="J14" s="1142">
        <v>5</v>
      </c>
      <c r="K14" s="1143"/>
      <c r="L14" s="1151" t="s">
        <v>347</v>
      </c>
      <c r="M14" s="1142">
        <v>16</v>
      </c>
      <c r="N14" s="1142" t="s">
        <v>515</v>
      </c>
      <c r="O14" s="1145">
        <f t="shared" si="7"/>
        <v>-4.0699999999999985</v>
      </c>
      <c r="P14" s="1391"/>
      <c r="Q14" s="2120"/>
      <c r="R14" s="1147"/>
      <c r="S14" s="1148"/>
      <c r="T14" s="2120"/>
      <c r="U14" s="2120"/>
      <c r="V14" s="2120"/>
      <c r="W14" s="2123"/>
      <c r="X14" s="2124"/>
      <c r="Y14" s="2123"/>
      <c r="Z14" s="2133"/>
      <c r="AA14" s="2133"/>
      <c r="AB14" s="2146"/>
      <c r="AC14" s="1567" t="s">
        <v>355</v>
      </c>
      <c r="AD14" s="1150">
        <v>3</v>
      </c>
      <c r="AE14" s="2147" t="s">
        <v>394</v>
      </c>
      <c r="AF14" s="2148"/>
      <c r="AG14" s="2148"/>
      <c r="AH14" s="2148"/>
      <c r="AI14" s="1152">
        <v>1</v>
      </c>
      <c r="AJ14" s="2109"/>
      <c r="AK14" s="2109"/>
      <c r="AL14" s="2109"/>
      <c r="AM14" s="2109"/>
      <c r="AN14" s="2109"/>
      <c r="AO14" s="2109"/>
      <c r="AP14" s="2109"/>
      <c r="AQ14" s="2109"/>
      <c r="AR14" s="2109"/>
      <c r="AS14" s="2109"/>
      <c r="AT14" s="2173"/>
      <c r="AU14" s="2174"/>
      <c r="AV14" s="2175"/>
      <c r="AW14" s="1328" t="s">
        <v>963</v>
      </c>
      <c r="AX14" s="1329">
        <v>5</v>
      </c>
      <c r="AY14" s="2103"/>
      <c r="AZ14" s="2104"/>
      <c r="BA14" s="2179"/>
      <c r="BB14" s="2180"/>
      <c r="BC14" s="1391"/>
    </row>
    <row r="15" spans="1:55" s="1155" customFormat="1" ht="15" customHeight="1" x14ac:dyDescent="0.25">
      <c r="A15" s="2117"/>
      <c r="B15" s="2120"/>
      <c r="C15" s="1153"/>
      <c r="D15" s="1154"/>
      <c r="E15" s="1154"/>
      <c r="G15" s="1156" t="s">
        <v>754</v>
      </c>
      <c r="H15" s="1150">
        <v>4</v>
      </c>
      <c r="I15" s="1141" t="s">
        <v>344</v>
      </c>
      <c r="J15" s="1142">
        <v>6</v>
      </c>
      <c r="K15" s="1143"/>
      <c r="L15" s="2151" t="s">
        <v>159</v>
      </c>
      <c r="M15" s="1352">
        <v>17</v>
      </c>
      <c r="N15" s="1329" t="s">
        <v>515</v>
      </c>
      <c r="O15" s="1353">
        <f t="shared" si="7"/>
        <v>-4.0699999999999985</v>
      </c>
      <c r="P15" s="1154"/>
      <c r="Q15" s="2120"/>
      <c r="R15" s="1158"/>
      <c r="S15" s="1148"/>
      <c r="T15" s="2120"/>
      <c r="U15" s="2120"/>
      <c r="V15" s="2120"/>
      <c r="W15" s="2123"/>
      <c r="X15" s="2124"/>
      <c r="Y15" s="2123"/>
      <c r="Z15" s="2133"/>
      <c r="AA15" s="2133"/>
      <c r="AB15" s="2146"/>
      <c r="AC15" s="1570" t="s">
        <v>356</v>
      </c>
      <c r="AD15" s="1150">
        <v>4</v>
      </c>
      <c r="AE15" s="2147" t="s">
        <v>357</v>
      </c>
      <c r="AF15" s="2148"/>
      <c r="AG15" s="2148"/>
      <c r="AH15" s="2148"/>
      <c r="AI15" s="1152">
        <v>2</v>
      </c>
      <c r="AJ15" s="2109"/>
      <c r="AK15" s="2109"/>
      <c r="AL15" s="2109"/>
      <c r="AM15" s="2109"/>
      <c r="AN15" s="2109"/>
      <c r="AO15" s="2109"/>
      <c r="AP15" s="2109"/>
      <c r="AQ15" s="2109"/>
      <c r="AR15" s="2109"/>
      <c r="AS15" s="2109"/>
      <c r="AT15" s="2173"/>
      <c r="AU15" s="2174"/>
      <c r="AV15" s="2175"/>
      <c r="AW15" s="1328" t="s">
        <v>344</v>
      </c>
      <c r="AX15" s="1329">
        <v>6</v>
      </c>
      <c r="AY15" s="2103"/>
      <c r="AZ15" s="2104"/>
      <c r="BA15" s="2179"/>
      <c r="BB15" s="2180"/>
      <c r="BC15" s="1154"/>
    </row>
    <row r="16" spans="1:55" s="1155" customFormat="1" ht="15" customHeight="1" x14ac:dyDescent="0.25">
      <c r="A16" s="2117"/>
      <c r="B16" s="1387"/>
      <c r="C16" s="1153"/>
      <c r="D16" s="1154"/>
      <c r="E16" s="1154"/>
      <c r="G16" s="1156" t="s">
        <v>753</v>
      </c>
      <c r="H16" s="1150">
        <v>5</v>
      </c>
      <c r="I16" s="2160" t="s">
        <v>155</v>
      </c>
      <c r="J16" s="2162">
        <v>7</v>
      </c>
      <c r="K16" s="1143"/>
      <c r="L16" s="2152"/>
      <c r="M16" s="1352"/>
      <c r="N16" s="1143"/>
      <c r="O16" s="1157"/>
      <c r="P16" s="1154"/>
      <c r="Q16" s="2120"/>
      <c r="R16" s="1158"/>
      <c r="S16" s="1148"/>
      <c r="T16" s="1387"/>
      <c r="U16" s="1387"/>
      <c r="V16" s="2120"/>
      <c r="W16" s="1389"/>
      <c r="X16" s="1391"/>
      <c r="Y16" s="1389"/>
      <c r="Z16" s="1390"/>
      <c r="AA16" s="1390"/>
      <c r="AB16" s="1543"/>
      <c r="AC16" s="2164" t="s">
        <v>351</v>
      </c>
      <c r="AD16" s="2158">
        <v>5</v>
      </c>
      <c r="AE16" s="1212" t="s">
        <v>358</v>
      </c>
      <c r="AF16" s="1213"/>
      <c r="AG16" s="1213"/>
      <c r="AH16" s="1213"/>
      <c r="AI16" s="1214">
        <v>3</v>
      </c>
      <c r="AJ16" s="2109"/>
      <c r="AK16" s="2109"/>
      <c r="AL16" s="2109"/>
      <c r="AM16" s="2109"/>
      <c r="AN16" s="2109"/>
      <c r="AO16" s="2109"/>
      <c r="AP16" s="2109"/>
      <c r="AQ16" s="2109"/>
      <c r="AR16" s="2109"/>
      <c r="AS16" s="2109"/>
      <c r="AT16" s="2173"/>
      <c r="AU16" s="2174"/>
      <c r="AV16" s="2175"/>
      <c r="AW16" s="1448" t="s">
        <v>155</v>
      </c>
      <c r="AX16" s="1329">
        <v>7</v>
      </c>
      <c r="AY16" s="2103"/>
      <c r="AZ16" s="2104"/>
      <c r="BA16" s="2179"/>
      <c r="BB16" s="2180"/>
      <c r="BC16" s="1154"/>
    </row>
    <row r="17" spans="1:55" s="1155" customFormat="1" ht="15" customHeight="1" x14ac:dyDescent="0.25">
      <c r="A17" s="2117"/>
      <c r="B17" s="1387"/>
      <c r="C17" s="1153"/>
      <c r="D17" s="1154"/>
      <c r="E17" s="1154"/>
      <c r="G17" s="1156"/>
      <c r="H17" s="1150"/>
      <c r="I17" s="2161"/>
      <c r="J17" s="2163"/>
      <c r="K17" s="1143"/>
      <c r="L17" s="1390"/>
      <c r="M17" s="1143"/>
      <c r="N17" s="1143"/>
      <c r="O17" s="1157"/>
      <c r="P17" s="1154"/>
      <c r="Q17" s="2120"/>
      <c r="R17" s="1158"/>
      <c r="S17" s="1148"/>
      <c r="T17" s="1387"/>
      <c r="U17" s="1387"/>
      <c r="V17" s="1387"/>
      <c r="W17" s="1389"/>
      <c r="X17" s="1391"/>
      <c r="Y17" s="1389"/>
      <c r="Z17" s="1390"/>
      <c r="AA17" s="1390"/>
      <c r="AB17" s="1543"/>
      <c r="AC17" s="2165"/>
      <c r="AD17" s="2159"/>
      <c r="AE17" s="1385" t="s">
        <v>40</v>
      </c>
      <c r="AF17" s="1386"/>
      <c r="AG17" s="1386"/>
      <c r="AH17" s="1386"/>
      <c r="AI17" s="1152">
        <v>4</v>
      </c>
      <c r="AJ17" s="2109"/>
      <c r="AK17" s="2109"/>
      <c r="AL17" s="2109"/>
      <c r="AM17" s="2109"/>
      <c r="AN17" s="2109"/>
      <c r="AO17" s="2109"/>
      <c r="AP17" s="2109"/>
      <c r="AQ17" s="2109"/>
      <c r="AR17" s="2109"/>
      <c r="AS17" s="2109"/>
      <c r="AT17" s="2173"/>
      <c r="AU17" s="2174"/>
      <c r="AV17" s="2175"/>
      <c r="AW17" s="1328" t="s">
        <v>156</v>
      </c>
      <c r="AX17" s="1329">
        <v>8</v>
      </c>
      <c r="AY17" s="2103"/>
      <c r="AZ17" s="2104"/>
      <c r="BA17" s="2179"/>
      <c r="BB17" s="2180"/>
      <c r="BC17" s="1154"/>
    </row>
    <row r="18" spans="1:55" s="1155" customFormat="1" ht="15" customHeight="1" x14ac:dyDescent="0.25">
      <c r="A18" s="2117"/>
      <c r="B18" s="1387"/>
      <c r="C18" s="1153"/>
      <c r="D18" s="1154"/>
      <c r="E18" s="1154"/>
      <c r="G18" s="1159" t="s">
        <v>150</v>
      </c>
      <c r="H18" s="1150">
        <v>6</v>
      </c>
      <c r="I18" s="1141" t="s">
        <v>156</v>
      </c>
      <c r="J18" s="1142">
        <v>8</v>
      </c>
      <c r="K18" s="1143"/>
      <c r="L18" s="1390"/>
      <c r="M18" s="1143"/>
      <c r="N18" s="1143"/>
      <c r="O18" s="1157"/>
      <c r="P18" s="1154"/>
      <c r="Q18" s="2120"/>
      <c r="R18" s="1158"/>
      <c r="S18" s="1148"/>
      <c r="T18" s="1387"/>
      <c r="U18" s="1387"/>
      <c r="V18" s="2120" t="s">
        <v>762</v>
      </c>
      <c r="W18" s="1389"/>
      <c r="X18" s="1391"/>
      <c r="Y18" s="1389"/>
      <c r="Z18" s="1390"/>
      <c r="AA18" s="1390"/>
      <c r="AB18" s="1543"/>
      <c r="AC18" s="1569" t="s">
        <v>352</v>
      </c>
      <c r="AD18" s="1150">
        <v>6</v>
      </c>
      <c r="AE18" s="1385" t="s">
        <v>982</v>
      </c>
      <c r="AF18" s="1386"/>
      <c r="AG18" s="1386"/>
      <c r="AH18" s="1386"/>
      <c r="AI18" s="1152">
        <v>5</v>
      </c>
      <c r="AJ18" s="2109"/>
      <c r="AK18" s="2109"/>
      <c r="AL18" s="2109"/>
      <c r="AM18" s="2109"/>
      <c r="AN18" s="2109"/>
      <c r="AO18" s="2109"/>
      <c r="AP18" s="2109"/>
      <c r="AQ18" s="2109"/>
      <c r="AR18" s="2109"/>
      <c r="AS18" s="2109"/>
      <c r="AT18" s="2173"/>
      <c r="AU18" s="2174"/>
      <c r="AV18" s="2175"/>
      <c r="AW18" s="1448" t="s">
        <v>157</v>
      </c>
      <c r="AX18" s="1329">
        <v>9</v>
      </c>
      <c r="AY18" s="2103"/>
      <c r="AZ18" s="2104"/>
      <c r="BA18" s="2179"/>
      <c r="BB18" s="2180"/>
      <c r="BC18" s="1154"/>
    </row>
    <row r="19" spans="1:55" s="1155" customFormat="1" ht="15" customHeight="1" x14ac:dyDescent="0.25">
      <c r="A19" s="2117"/>
      <c r="B19" s="1387"/>
      <c r="C19" s="1153"/>
      <c r="D19" s="1154"/>
      <c r="E19" s="1154"/>
      <c r="G19" s="1160" t="s">
        <v>151</v>
      </c>
      <c r="H19" s="1150">
        <v>7</v>
      </c>
      <c r="I19" s="2140" t="s">
        <v>157</v>
      </c>
      <c r="J19" s="2142">
        <v>9</v>
      </c>
      <c r="K19" s="1146"/>
      <c r="L19" s="1390"/>
      <c r="M19" s="1143"/>
      <c r="N19" s="1143"/>
      <c r="O19" s="1157"/>
      <c r="P19" s="1154"/>
      <c r="Q19" s="2120"/>
      <c r="R19" s="1158"/>
      <c r="S19" s="1148"/>
      <c r="T19" s="1387"/>
      <c r="U19" s="1387"/>
      <c r="V19" s="2120"/>
      <c r="W19" s="1389"/>
      <c r="X19" s="1391"/>
      <c r="Y19" s="1389"/>
      <c r="Z19" s="1390"/>
      <c r="AA19" s="1390"/>
      <c r="AB19" s="1543"/>
      <c r="AC19" s="1571" t="s">
        <v>984</v>
      </c>
      <c r="AD19" s="1161">
        <v>99</v>
      </c>
      <c r="AE19" s="2153" t="s">
        <v>983</v>
      </c>
      <c r="AF19" s="2154"/>
      <c r="AG19" s="1388"/>
      <c r="AH19" s="1388"/>
      <c r="AI19" s="1152">
        <v>6</v>
      </c>
      <c r="AJ19" s="2109"/>
      <c r="AK19" s="2109"/>
      <c r="AL19" s="2109"/>
      <c r="AM19" s="2109"/>
      <c r="AN19" s="2109"/>
      <c r="AO19" s="2109"/>
      <c r="AP19" s="2109"/>
      <c r="AQ19" s="2109"/>
      <c r="AR19" s="2109"/>
      <c r="AS19" s="2109"/>
      <c r="AT19" s="2173"/>
      <c r="AU19" s="2174"/>
      <c r="AV19" s="2175"/>
      <c r="AW19" s="1328" t="s">
        <v>158</v>
      </c>
      <c r="AX19" s="1329">
        <v>10</v>
      </c>
      <c r="AY19" s="2103"/>
      <c r="AZ19" s="2104"/>
      <c r="BA19" s="2179"/>
      <c r="BB19" s="2180"/>
      <c r="BC19" s="1154"/>
    </row>
    <row r="20" spans="1:55" s="1155" customFormat="1" ht="15" customHeight="1" x14ac:dyDescent="0.2">
      <c r="A20" s="2117"/>
      <c r="B20" s="1387"/>
      <c r="C20" s="1153"/>
      <c r="D20" s="1154"/>
      <c r="E20" s="1154"/>
      <c r="G20" s="1159" t="s">
        <v>152</v>
      </c>
      <c r="H20" s="1150">
        <v>10</v>
      </c>
      <c r="I20" s="2141"/>
      <c r="J20" s="2143"/>
      <c r="K20" s="1146"/>
      <c r="L20" s="1162"/>
      <c r="M20" s="1162"/>
      <c r="N20" s="1162"/>
      <c r="O20" s="1154"/>
      <c r="P20" s="1154"/>
      <c r="Q20" s="2120"/>
      <c r="R20" s="1158"/>
      <c r="S20" s="1148"/>
      <c r="T20" s="1387"/>
      <c r="U20" s="1387"/>
      <c r="V20" s="2120"/>
      <c r="W20" s="1389"/>
      <c r="X20" s="1391"/>
      <c r="Y20" s="1389"/>
      <c r="Z20" s="1390"/>
      <c r="AA20" s="1390"/>
      <c r="AB20" s="1543"/>
      <c r="AC20" s="1567"/>
      <c r="AD20" s="1163"/>
      <c r="AE20" s="2149" t="s">
        <v>364</v>
      </c>
      <c r="AF20" s="2150"/>
      <c r="AG20" s="2150"/>
      <c r="AH20" s="2150"/>
      <c r="AI20" s="1164">
        <v>7</v>
      </c>
      <c r="AJ20" s="2109"/>
      <c r="AK20" s="2109"/>
      <c r="AL20" s="2109"/>
      <c r="AM20" s="2109"/>
      <c r="AN20" s="2109"/>
      <c r="AO20" s="2109"/>
      <c r="AP20" s="2109"/>
      <c r="AQ20" s="2109"/>
      <c r="AR20" s="2109"/>
      <c r="AS20" s="2109"/>
      <c r="AT20" s="2173"/>
      <c r="AU20" s="2174"/>
      <c r="AV20" s="2175"/>
      <c r="AW20" s="1328" t="s">
        <v>336</v>
      </c>
      <c r="AX20" s="1329">
        <v>11</v>
      </c>
      <c r="AY20" s="2103"/>
      <c r="AZ20" s="2104"/>
      <c r="BA20" s="2179"/>
      <c r="BB20" s="2180"/>
      <c r="BC20" s="1154"/>
    </row>
    <row r="21" spans="1:55" s="1155" customFormat="1" ht="15" customHeight="1" x14ac:dyDescent="0.2">
      <c r="A21" s="2117"/>
      <c r="B21" s="1387"/>
      <c r="C21" s="1153"/>
      <c r="D21" s="1154"/>
      <c r="E21" s="1154"/>
      <c r="G21" s="1356" t="s">
        <v>1195</v>
      </c>
      <c r="H21" s="1357">
        <v>11</v>
      </c>
      <c r="I21" s="1141" t="s">
        <v>158</v>
      </c>
      <c r="J21" s="1383">
        <v>10</v>
      </c>
      <c r="K21" s="1143"/>
      <c r="L21" s="1162"/>
      <c r="M21" s="1162"/>
      <c r="N21" s="1162"/>
      <c r="O21" s="1154"/>
      <c r="P21" s="1154"/>
      <c r="Q21" s="2120"/>
      <c r="R21" s="1158"/>
      <c r="S21" s="1148"/>
      <c r="T21" s="1387"/>
      <c r="U21" s="1387"/>
      <c r="V21" s="2120"/>
      <c r="W21" s="1389"/>
      <c r="X21" s="1391"/>
      <c r="Y21" s="1389"/>
      <c r="Z21" s="1390"/>
      <c r="AA21" s="1390"/>
      <c r="AB21" s="1543"/>
      <c r="AC21" s="1567"/>
      <c r="AD21" s="1163"/>
      <c r="AE21" s="1215"/>
      <c r="AF21" s="1216"/>
      <c r="AG21" s="1216"/>
      <c r="AH21" s="1216"/>
      <c r="AI21" s="1217"/>
      <c r="AJ21" s="2098" t="s">
        <v>1314</v>
      </c>
      <c r="AK21" s="2098" t="s">
        <v>1314</v>
      </c>
      <c r="AL21" s="2098" t="s">
        <v>1314</v>
      </c>
      <c r="AM21" s="2098" t="s">
        <v>1314</v>
      </c>
      <c r="AN21" s="2098" t="s">
        <v>1314</v>
      </c>
      <c r="AO21" s="2098" t="s">
        <v>1314</v>
      </c>
      <c r="AP21" s="2098" t="s">
        <v>1314</v>
      </c>
      <c r="AQ21" s="2098" t="s">
        <v>1314</v>
      </c>
      <c r="AR21" s="2098" t="s">
        <v>1314</v>
      </c>
      <c r="AS21" s="2098" t="s">
        <v>1314</v>
      </c>
      <c r="AT21" s="2173"/>
      <c r="AU21" s="2174"/>
      <c r="AV21" s="2175"/>
      <c r="AW21" s="1448" t="s">
        <v>159</v>
      </c>
      <c r="AX21" s="1330">
        <v>12</v>
      </c>
      <c r="AY21" s="2103"/>
      <c r="AZ21" s="2104"/>
      <c r="BA21" s="2179"/>
      <c r="BB21" s="2180"/>
      <c r="BC21" s="1154"/>
    </row>
    <row r="22" spans="1:55" s="1155" customFormat="1" ht="15" customHeight="1" x14ac:dyDescent="0.2">
      <c r="A22" s="2117"/>
      <c r="B22" s="1387"/>
      <c r="C22" s="1153"/>
      <c r="D22" s="1154"/>
      <c r="E22" s="1154"/>
      <c r="G22" s="1358" t="s">
        <v>1196</v>
      </c>
      <c r="H22" s="1357">
        <v>12</v>
      </c>
      <c r="I22" s="1141" t="s">
        <v>336</v>
      </c>
      <c r="J22" s="1142">
        <v>11</v>
      </c>
      <c r="K22" s="1143"/>
      <c r="L22" s="1165"/>
      <c r="M22" s="1165"/>
      <c r="N22" s="1165"/>
      <c r="O22" s="1166"/>
      <c r="P22" s="1154"/>
      <c r="Q22" s="2120"/>
      <c r="R22" s="1158"/>
      <c r="S22" s="1148"/>
      <c r="T22" s="1387"/>
      <c r="U22" s="1387"/>
      <c r="V22" s="2120"/>
      <c r="W22" s="1389"/>
      <c r="X22" s="1391"/>
      <c r="Y22" s="1389"/>
      <c r="Z22" s="1390"/>
      <c r="AA22" s="1390"/>
      <c r="AB22" s="1543"/>
      <c r="AC22" s="1567"/>
      <c r="AD22" s="1163"/>
      <c r="AE22" s="2123"/>
      <c r="AF22" s="2133"/>
      <c r="AG22" s="2133"/>
      <c r="AH22" s="2133"/>
      <c r="AI22" s="2155"/>
      <c r="AJ22" s="2098"/>
      <c r="AK22" s="2098"/>
      <c r="AL22" s="2098"/>
      <c r="AM22" s="2098"/>
      <c r="AN22" s="2098"/>
      <c r="AO22" s="2098"/>
      <c r="AP22" s="2098"/>
      <c r="AQ22" s="2098"/>
      <c r="AR22" s="2098"/>
      <c r="AS22" s="2098"/>
      <c r="AT22" s="2173"/>
      <c r="AU22" s="2174"/>
      <c r="AV22" s="2175"/>
      <c r="AW22" s="1449" t="s">
        <v>1274</v>
      </c>
      <c r="AX22" s="1329">
        <v>13</v>
      </c>
      <c r="AY22" s="2103"/>
      <c r="AZ22" s="2104"/>
      <c r="BA22" s="1331"/>
      <c r="BB22" s="1572"/>
      <c r="BC22" s="1154"/>
    </row>
    <row r="23" spans="1:55" s="1155" customFormat="1" ht="15" customHeight="1" x14ac:dyDescent="0.2">
      <c r="A23" s="2117"/>
      <c r="C23" s="1167"/>
      <c r="D23" s="1168"/>
      <c r="E23" s="1154"/>
      <c r="G23" s="1356" t="s">
        <v>756</v>
      </c>
      <c r="H23" s="1357">
        <v>13</v>
      </c>
      <c r="I23" s="2140"/>
      <c r="J23" s="2142"/>
      <c r="K23" s="1146"/>
      <c r="L23" s="1165"/>
      <c r="M23" s="1165"/>
      <c r="N23" s="1165"/>
      <c r="O23" s="1166"/>
      <c r="P23" s="1154"/>
      <c r="Q23" s="2120"/>
      <c r="R23" s="1153"/>
      <c r="S23" s="1154"/>
      <c r="V23" s="2120"/>
      <c r="W23" s="1167"/>
      <c r="X23" s="1168"/>
      <c r="Y23" s="1167"/>
      <c r="Z23" s="1169"/>
      <c r="AA23" s="1169"/>
      <c r="AB23" s="1544"/>
      <c r="AC23" s="1573"/>
      <c r="AD23" s="1154"/>
      <c r="AE23" s="2123"/>
      <c r="AF23" s="2133"/>
      <c r="AG23" s="2133"/>
      <c r="AH23" s="2133"/>
      <c r="AI23" s="2155"/>
      <c r="AJ23" s="1451"/>
      <c r="AK23" s="1451"/>
      <c r="AL23" s="1451"/>
      <c r="AM23" s="1451"/>
      <c r="AN23" s="1451"/>
      <c r="AO23" s="1451"/>
      <c r="AP23" s="1451"/>
      <c r="AQ23" s="1451"/>
      <c r="AR23" s="1451"/>
      <c r="AS23" s="1451"/>
      <c r="AT23" s="1332"/>
      <c r="AU23" s="1450"/>
      <c r="AV23" s="1333"/>
      <c r="AW23" s="2183"/>
      <c r="AX23" s="2185"/>
      <c r="AY23" s="2103"/>
      <c r="AZ23" s="2104"/>
      <c r="BA23" s="1331"/>
      <c r="BB23" s="1572"/>
      <c r="BC23" s="1154"/>
    </row>
    <row r="24" spans="1:55" s="1155" customFormat="1" ht="15" customHeight="1" x14ac:dyDescent="0.2">
      <c r="A24" s="2117"/>
      <c r="C24" s="1170" t="s">
        <v>749</v>
      </c>
      <c r="D24" s="1171">
        <v>1</v>
      </c>
      <c r="E24" s="1154"/>
      <c r="F24" s="1172"/>
      <c r="G24" s="1159"/>
      <c r="H24" s="1150"/>
      <c r="I24" s="2141"/>
      <c r="J24" s="2143"/>
      <c r="K24" s="1146"/>
      <c r="L24" s="1162"/>
      <c r="M24" s="1162"/>
      <c r="N24" s="1162"/>
      <c r="O24" s="1154"/>
      <c r="P24" s="1154"/>
      <c r="Q24" s="2144"/>
      <c r="R24" s="1173"/>
      <c r="S24" s="1148"/>
      <c r="T24" s="1153"/>
      <c r="U24" s="1172"/>
      <c r="V24" s="2144"/>
      <c r="W24" s="1170" t="s">
        <v>557</v>
      </c>
      <c r="X24" s="1174">
        <v>1</v>
      </c>
      <c r="Y24" s="1170" t="s">
        <v>557</v>
      </c>
      <c r="Z24" s="1175">
        <v>1</v>
      </c>
      <c r="AA24" s="1176" t="s">
        <v>515</v>
      </c>
      <c r="AB24" s="1545">
        <f>AE6</f>
        <v>-4.1499999999999968</v>
      </c>
      <c r="AC24" s="1567"/>
      <c r="AD24" s="1163"/>
      <c r="AE24" s="1177"/>
      <c r="AF24" s="1178"/>
      <c r="AG24" s="1178"/>
      <c r="AH24" s="1178"/>
      <c r="AI24" s="1179"/>
      <c r="AJ24" s="1452"/>
      <c r="AK24" s="1452"/>
      <c r="AL24" s="1452"/>
      <c r="AM24" s="1452"/>
      <c r="AN24" s="1452"/>
      <c r="AO24" s="1452"/>
      <c r="AP24" s="1452"/>
      <c r="AQ24" s="1452"/>
      <c r="AR24" s="1452"/>
      <c r="AS24" s="1452"/>
      <c r="AT24" s="1334" t="s">
        <v>557</v>
      </c>
      <c r="AU24" s="1335">
        <v>1</v>
      </c>
      <c r="AV24" s="1447"/>
      <c r="AW24" s="2184"/>
      <c r="AX24" s="2186"/>
      <c r="AY24" s="1716"/>
      <c r="AZ24" s="1717"/>
      <c r="BA24" s="1336" t="s">
        <v>557</v>
      </c>
      <c r="BB24" s="1574">
        <v>1</v>
      </c>
      <c r="BC24" s="1154"/>
    </row>
    <row r="25" spans="1:55" s="1184" customFormat="1" ht="29.25" customHeight="1" x14ac:dyDescent="0.2">
      <c r="A25" s="2118"/>
      <c r="B25" s="1180" t="s">
        <v>342</v>
      </c>
      <c r="C25" s="1181" t="s">
        <v>341</v>
      </c>
      <c r="D25" s="1182">
        <v>2</v>
      </c>
      <c r="E25" s="1183"/>
      <c r="F25" s="1184" t="s">
        <v>530</v>
      </c>
      <c r="G25" s="1185"/>
      <c r="H25" s="1186"/>
      <c r="I25" s="1187" t="s">
        <v>757</v>
      </c>
      <c r="J25" s="1340">
        <v>12</v>
      </c>
      <c r="K25" s="1188"/>
      <c r="L25" s="1188"/>
      <c r="M25" s="1188"/>
      <c r="N25" s="1188"/>
      <c r="O25" s="1186"/>
      <c r="P25" s="1189"/>
      <c r="Q25" s="1190" t="s">
        <v>586</v>
      </c>
      <c r="R25" s="2156" t="s">
        <v>131</v>
      </c>
      <c r="S25" s="2157"/>
      <c r="T25" s="1190" t="s">
        <v>343</v>
      </c>
      <c r="U25" s="1191" t="s">
        <v>450</v>
      </c>
      <c r="V25" s="1184" t="s">
        <v>450</v>
      </c>
      <c r="W25" s="1181" t="s">
        <v>558</v>
      </c>
      <c r="X25" s="1192">
        <v>2</v>
      </c>
      <c r="Y25" s="1181" t="s">
        <v>558</v>
      </c>
      <c r="Z25" s="1193">
        <v>2</v>
      </c>
      <c r="AA25" s="1193"/>
      <c r="AB25" s="1546"/>
      <c r="AC25" s="1575"/>
      <c r="AD25" s="1186"/>
      <c r="AE25" s="1190" t="s">
        <v>359</v>
      </c>
      <c r="AF25" s="1190" t="s">
        <v>360</v>
      </c>
      <c r="AG25" s="1190" t="s">
        <v>361</v>
      </c>
      <c r="AH25" s="1190" t="s">
        <v>362</v>
      </c>
      <c r="AI25" s="1190" t="s">
        <v>363</v>
      </c>
      <c r="AJ25" s="1453" t="s">
        <v>1282</v>
      </c>
      <c r="AK25" s="1453" t="s">
        <v>1282</v>
      </c>
      <c r="AL25" s="1453" t="s">
        <v>1282</v>
      </c>
      <c r="AM25" s="1453" t="s">
        <v>1282</v>
      </c>
      <c r="AN25" s="1453" t="s">
        <v>1282</v>
      </c>
      <c r="AO25" s="1453" t="s">
        <v>1282</v>
      </c>
      <c r="AP25" s="1453" t="s">
        <v>1282</v>
      </c>
      <c r="AQ25" s="1453" t="s">
        <v>1282</v>
      </c>
      <c r="AR25" s="1453" t="s">
        <v>1282</v>
      </c>
      <c r="AS25" s="1453" t="s">
        <v>1282</v>
      </c>
      <c r="AT25" s="1337" t="s">
        <v>558</v>
      </c>
      <c r="AU25" s="1338">
        <v>2</v>
      </c>
      <c r="AV25" s="1339" t="s">
        <v>1315</v>
      </c>
      <c r="AW25" s="1714"/>
      <c r="AX25" s="1715"/>
      <c r="AY25" s="1718" t="s">
        <v>530</v>
      </c>
      <c r="AZ25" s="1719" t="s">
        <v>1120</v>
      </c>
      <c r="BA25" s="1337" t="s">
        <v>558</v>
      </c>
      <c r="BB25" s="1576">
        <v>2</v>
      </c>
      <c r="BC25" s="1186"/>
    </row>
    <row r="26" spans="1:55" s="1202" customFormat="1" ht="17.25" customHeight="1" x14ac:dyDescent="0.25">
      <c r="A26" s="1547">
        <v>1</v>
      </c>
      <c r="B26" s="1194"/>
      <c r="C26" s="1195"/>
      <c r="D26" s="1196"/>
      <c r="E26" s="1196"/>
      <c r="F26" s="1194"/>
      <c r="G26" s="1195"/>
      <c r="H26" s="1196"/>
      <c r="I26" s="1197"/>
      <c r="J26" s="1198"/>
      <c r="K26" s="1198"/>
      <c r="L26" s="1198"/>
      <c r="M26" s="1198"/>
      <c r="N26" s="1198"/>
      <c r="O26" s="1199"/>
      <c r="P26" s="1196"/>
      <c r="Q26" s="1194"/>
      <c r="R26" s="2110"/>
      <c r="S26" s="2112"/>
      <c r="T26" s="1194"/>
      <c r="U26" s="1194"/>
      <c r="V26" s="1194"/>
      <c r="W26" s="1195"/>
      <c r="X26" s="1196"/>
      <c r="Y26" s="1195"/>
      <c r="Z26" s="1200"/>
      <c r="AA26" s="1200"/>
      <c r="AB26" s="1548"/>
      <c r="AC26" s="1577"/>
      <c r="AD26" s="1199"/>
      <c r="AE26" s="1201"/>
      <c r="AF26" s="1201"/>
      <c r="AG26" s="1201"/>
      <c r="AH26" s="1201"/>
      <c r="AI26" s="1201"/>
      <c r="AJ26" s="1197"/>
      <c r="AK26" s="1197"/>
      <c r="AL26" s="1197"/>
      <c r="AM26" s="1197"/>
      <c r="AN26" s="1197"/>
      <c r="AO26" s="1197"/>
      <c r="AP26" s="1197"/>
      <c r="AQ26" s="1197"/>
      <c r="AR26" s="1197"/>
      <c r="AS26" s="1197"/>
      <c r="AT26" s="2110"/>
      <c r="AU26" s="2111"/>
      <c r="AV26" s="2112"/>
      <c r="AW26" s="1197"/>
      <c r="AX26" s="1198"/>
      <c r="BB26" s="1578"/>
      <c r="BC26" s="1562"/>
    </row>
    <row r="27" spans="1:55" s="1202" customFormat="1" ht="17.25" customHeight="1" x14ac:dyDescent="0.25">
      <c r="A27" s="1547">
        <f t="shared" ref="A27:A46" si="8">A26+1</f>
        <v>2</v>
      </c>
      <c r="B27" s="1194"/>
      <c r="C27" s="1195"/>
      <c r="D27" s="1196"/>
      <c r="E27" s="1196"/>
      <c r="F27" s="1194"/>
      <c r="G27" s="1195"/>
      <c r="H27" s="1196"/>
      <c r="I27" s="1198"/>
      <c r="J27" s="1198"/>
      <c r="K27" s="1198"/>
      <c r="L27" s="1198"/>
      <c r="M27" s="1198"/>
      <c r="N27" s="1198"/>
      <c r="O27" s="1199"/>
      <c r="P27" s="1201"/>
      <c r="Q27" s="1194"/>
      <c r="R27" s="2110"/>
      <c r="S27" s="2112"/>
      <c r="T27" s="1194"/>
      <c r="U27" s="1194"/>
      <c r="V27" s="1194"/>
      <c r="W27" s="1195"/>
      <c r="X27" s="1196"/>
      <c r="Y27" s="1195"/>
      <c r="Z27" s="1200"/>
      <c r="AA27" s="1200"/>
      <c r="AB27" s="1548"/>
      <c r="AC27" s="1577"/>
      <c r="AD27" s="1196"/>
      <c r="AE27" s="1194"/>
      <c r="AF27" s="1194"/>
      <c r="AG27" s="1194"/>
      <c r="AH27" s="1194"/>
      <c r="AI27" s="1194"/>
      <c r="AJ27" s="1195"/>
      <c r="AK27" s="1195"/>
      <c r="AL27" s="1195"/>
      <c r="AM27" s="1195"/>
      <c r="AN27" s="1195"/>
      <c r="AO27" s="1195"/>
      <c r="AP27" s="1195"/>
      <c r="AQ27" s="1195"/>
      <c r="AR27" s="1195"/>
      <c r="AS27" s="1195"/>
      <c r="AT27" s="2110"/>
      <c r="AU27" s="2111"/>
      <c r="AV27" s="2112"/>
      <c r="AW27" s="1198"/>
      <c r="AX27" s="1198"/>
      <c r="BB27" s="1578"/>
      <c r="BC27" s="1562"/>
    </row>
    <row r="28" spans="1:55" s="1202" customFormat="1" ht="17.25" customHeight="1" x14ac:dyDescent="0.25">
      <c r="A28" s="1547">
        <f t="shared" si="8"/>
        <v>3</v>
      </c>
      <c r="B28" s="1194"/>
      <c r="C28" s="1195"/>
      <c r="D28" s="1196"/>
      <c r="E28" s="1196"/>
      <c r="F28" s="1194"/>
      <c r="G28" s="1195"/>
      <c r="H28" s="1196"/>
      <c r="I28" s="1195"/>
      <c r="J28" s="1200"/>
      <c r="K28" s="1200"/>
      <c r="L28" s="1200"/>
      <c r="M28" s="1200"/>
      <c r="N28" s="1200"/>
      <c r="O28" s="1196"/>
      <c r="P28" s="1194"/>
      <c r="Q28" s="1194"/>
      <c r="R28" s="2110"/>
      <c r="S28" s="2112"/>
      <c r="T28" s="1194"/>
      <c r="U28" s="1194"/>
      <c r="V28" s="1194"/>
      <c r="W28" s="1195"/>
      <c r="X28" s="1196"/>
      <c r="Y28" s="1195"/>
      <c r="Z28" s="1200"/>
      <c r="AA28" s="1200"/>
      <c r="AB28" s="1548"/>
      <c r="AC28" s="1577"/>
      <c r="AD28" s="1196"/>
      <c r="AE28" s="1194"/>
      <c r="AF28" s="1194"/>
      <c r="AG28" s="1194"/>
      <c r="AH28" s="1194"/>
      <c r="AI28" s="1194"/>
      <c r="AJ28" s="1195"/>
      <c r="AK28" s="1195"/>
      <c r="AL28" s="1195"/>
      <c r="AM28" s="1195"/>
      <c r="AN28" s="1195"/>
      <c r="AO28" s="1195"/>
      <c r="AP28" s="1195"/>
      <c r="AQ28" s="1195"/>
      <c r="AR28" s="1195"/>
      <c r="AS28" s="1195"/>
      <c r="AT28" s="2110"/>
      <c r="AU28" s="2111"/>
      <c r="AV28" s="2112"/>
      <c r="AW28" s="1195"/>
      <c r="AX28" s="1200"/>
      <c r="BB28" s="1578"/>
      <c r="BC28" s="1562"/>
    </row>
    <row r="29" spans="1:55" s="1202" customFormat="1" ht="17.25" customHeight="1" x14ac:dyDescent="0.25">
      <c r="A29" s="1549">
        <f t="shared" si="8"/>
        <v>4</v>
      </c>
      <c r="B29" s="1194"/>
      <c r="C29" s="1195"/>
      <c r="D29" s="1196"/>
      <c r="E29" s="1196"/>
      <c r="F29" s="1194"/>
      <c r="G29" s="1195"/>
      <c r="H29" s="1196"/>
      <c r="I29" s="1195"/>
      <c r="J29" s="1200"/>
      <c r="K29" s="1200"/>
      <c r="L29" s="1200"/>
      <c r="M29" s="1200"/>
      <c r="N29" s="1200"/>
      <c r="O29" s="1196"/>
      <c r="P29" s="1194"/>
      <c r="Q29" s="1194"/>
      <c r="R29" s="2110"/>
      <c r="S29" s="2112"/>
      <c r="T29" s="1194"/>
      <c r="U29" s="1194"/>
      <c r="V29" s="1194"/>
      <c r="W29" s="1195"/>
      <c r="X29" s="1196"/>
      <c r="Y29" s="1195"/>
      <c r="Z29" s="1200"/>
      <c r="AA29" s="1200"/>
      <c r="AB29" s="1548"/>
      <c r="AC29" s="1577"/>
      <c r="AD29" s="1196"/>
      <c r="AE29" s="1194"/>
      <c r="AF29" s="1194"/>
      <c r="AG29" s="1194"/>
      <c r="AH29" s="1194"/>
      <c r="AI29" s="1194"/>
      <c r="AJ29" s="1195"/>
      <c r="AK29" s="1195"/>
      <c r="AL29" s="1195"/>
      <c r="AM29" s="1195"/>
      <c r="AN29" s="1195"/>
      <c r="AO29" s="1195"/>
      <c r="AP29" s="1195"/>
      <c r="AQ29" s="1195"/>
      <c r="AR29" s="1195"/>
      <c r="AS29" s="1195"/>
      <c r="AT29" s="2110"/>
      <c r="AU29" s="2111"/>
      <c r="AV29" s="2112"/>
      <c r="AW29" s="1195"/>
      <c r="AX29" s="1200"/>
      <c r="BB29" s="1578"/>
      <c r="BC29" s="1562"/>
    </row>
    <row r="30" spans="1:55" s="1202" customFormat="1" ht="17.25" customHeight="1" x14ac:dyDescent="0.25">
      <c r="A30" s="1549">
        <f t="shared" si="8"/>
        <v>5</v>
      </c>
      <c r="B30" s="1194"/>
      <c r="C30" s="1195"/>
      <c r="D30" s="1196"/>
      <c r="E30" s="1196"/>
      <c r="F30" s="1194"/>
      <c r="G30" s="1195"/>
      <c r="H30" s="1196"/>
      <c r="I30" s="1195"/>
      <c r="J30" s="1200"/>
      <c r="K30" s="1200"/>
      <c r="L30" s="1200"/>
      <c r="M30" s="1200"/>
      <c r="N30" s="1200"/>
      <c r="O30" s="1196"/>
      <c r="P30" s="1194"/>
      <c r="Q30" s="1194"/>
      <c r="R30" s="2110"/>
      <c r="S30" s="2112"/>
      <c r="T30" s="1194"/>
      <c r="U30" s="1194"/>
      <c r="V30" s="1194"/>
      <c r="W30" s="1195"/>
      <c r="X30" s="1196"/>
      <c r="Y30" s="1195"/>
      <c r="Z30" s="1200"/>
      <c r="AA30" s="1200"/>
      <c r="AB30" s="1548"/>
      <c r="AC30" s="1577"/>
      <c r="AD30" s="1196"/>
      <c r="AE30" s="1194"/>
      <c r="AF30" s="1194"/>
      <c r="AG30" s="1194"/>
      <c r="AH30" s="1194"/>
      <c r="AI30" s="1194"/>
      <c r="AJ30" s="1195"/>
      <c r="AK30" s="1195"/>
      <c r="AL30" s="1195"/>
      <c r="AM30" s="1195"/>
      <c r="AN30" s="1195"/>
      <c r="AO30" s="1195"/>
      <c r="AP30" s="1195"/>
      <c r="AQ30" s="1195"/>
      <c r="AR30" s="1195"/>
      <c r="AS30" s="1195"/>
      <c r="AT30" s="2110"/>
      <c r="AU30" s="2111"/>
      <c r="AV30" s="2112"/>
      <c r="AW30" s="1195"/>
      <c r="AX30" s="1200"/>
      <c r="BB30" s="1578"/>
      <c r="BC30" s="1562"/>
    </row>
    <row r="31" spans="1:55" s="1202" customFormat="1" ht="17.25" customHeight="1" x14ac:dyDescent="0.25">
      <c r="A31" s="1549">
        <f t="shared" si="8"/>
        <v>6</v>
      </c>
      <c r="B31" s="1194"/>
      <c r="C31" s="1195"/>
      <c r="D31" s="1196"/>
      <c r="E31" s="1196"/>
      <c r="F31" s="1194"/>
      <c r="G31" s="1195"/>
      <c r="H31" s="1196"/>
      <c r="I31" s="1195"/>
      <c r="J31" s="1200"/>
      <c r="K31" s="1200"/>
      <c r="L31" s="1200"/>
      <c r="M31" s="1200"/>
      <c r="N31" s="1200"/>
      <c r="O31" s="1196"/>
      <c r="P31" s="1194"/>
      <c r="Q31" s="1194"/>
      <c r="R31" s="2110"/>
      <c r="S31" s="2112"/>
      <c r="T31" s="1194"/>
      <c r="U31" s="1194"/>
      <c r="V31" s="1194"/>
      <c r="W31" s="1195"/>
      <c r="X31" s="1196"/>
      <c r="Y31" s="1195"/>
      <c r="Z31" s="1200"/>
      <c r="AA31" s="1200"/>
      <c r="AB31" s="1548"/>
      <c r="AC31" s="1577"/>
      <c r="AD31" s="1196"/>
      <c r="AE31" s="1194"/>
      <c r="AF31" s="1194"/>
      <c r="AG31" s="1194"/>
      <c r="AH31" s="1194"/>
      <c r="AI31" s="1194"/>
      <c r="AJ31" s="1195"/>
      <c r="AK31" s="1195"/>
      <c r="AL31" s="1195"/>
      <c r="AM31" s="1195"/>
      <c r="AN31" s="1195"/>
      <c r="AO31" s="1195"/>
      <c r="AP31" s="1195"/>
      <c r="AQ31" s="1195"/>
      <c r="AR31" s="1195"/>
      <c r="AS31" s="1195"/>
      <c r="AT31" s="2110"/>
      <c r="AU31" s="2111"/>
      <c r="AV31" s="2112"/>
      <c r="AW31" s="1195"/>
      <c r="AX31" s="1200"/>
      <c r="BB31" s="1578"/>
      <c r="BC31" s="1562"/>
    </row>
    <row r="32" spans="1:55" s="1202" customFormat="1" ht="17.25" customHeight="1" x14ac:dyDescent="0.25">
      <c r="A32" s="1547">
        <f t="shared" si="8"/>
        <v>7</v>
      </c>
      <c r="B32" s="1194"/>
      <c r="C32" s="1195"/>
      <c r="D32" s="1196"/>
      <c r="E32" s="1196"/>
      <c r="F32" s="1194"/>
      <c r="G32" s="1195"/>
      <c r="H32" s="1196"/>
      <c r="I32" s="1195"/>
      <c r="J32" s="1200"/>
      <c r="K32" s="1200"/>
      <c r="L32" s="1200"/>
      <c r="M32" s="1200"/>
      <c r="N32" s="1200"/>
      <c r="O32" s="1196"/>
      <c r="P32" s="1194"/>
      <c r="Q32" s="1194"/>
      <c r="R32" s="2110"/>
      <c r="S32" s="2112"/>
      <c r="T32" s="1194"/>
      <c r="U32" s="1194"/>
      <c r="V32" s="1194"/>
      <c r="W32" s="1195"/>
      <c r="X32" s="1196"/>
      <c r="Y32" s="1195"/>
      <c r="Z32" s="1200"/>
      <c r="AA32" s="1200"/>
      <c r="AB32" s="1548"/>
      <c r="AC32" s="1577"/>
      <c r="AD32" s="1196"/>
      <c r="AE32" s="1194"/>
      <c r="AF32" s="1194"/>
      <c r="AG32" s="1194"/>
      <c r="AH32" s="1194"/>
      <c r="AI32" s="1194"/>
      <c r="AJ32" s="1195"/>
      <c r="AK32" s="1195"/>
      <c r="AL32" s="1195"/>
      <c r="AM32" s="1195"/>
      <c r="AN32" s="1195"/>
      <c r="AO32" s="1195"/>
      <c r="AP32" s="1195"/>
      <c r="AQ32" s="1195"/>
      <c r="AR32" s="1195"/>
      <c r="AS32" s="1195"/>
      <c r="AT32" s="2110"/>
      <c r="AU32" s="2111"/>
      <c r="AV32" s="2112"/>
      <c r="AW32" s="1195"/>
      <c r="AX32" s="1200"/>
      <c r="BB32" s="1578"/>
      <c r="BC32" s="1562"/>
    </row>
    <row r="33" spans="1:55" s="1202" customFormat="1" ht="17.25" customHeight="1" x14ac:dyDescent="0.25">
      <c r="A33" s="1547">
        <f t="shared" si="8"/>
        <v>8</v>
      </c>
      <c r="B33" s="1194"/>
      <c r="C33" s="1195"/>
      <c r="D33" s="1196"/>
      <c r="E33" s="1196"/>
      <c r="F33" s="1194"/>
      <c r="G33" s="1195"/>
      <c r="H33" s="1196"/>
      <c r="I33" s="1195"/>
      <c r="J33" s="1200"/>
      <c r="K33" s="1200"/>
      <c r="L33" s="1200"/>
      <c r="M33" s="1200"/>
      <c r="N33" s="1200"/>
      <c r="O33" s="1196"/>
      <c r="P33" s="1194"/>
      <c r="Q33" s="1194"/>
      <c r="R33" s="2110"/>
      <c r="S33" s="2112"/>
      <c r="T33" s="1194"/>
      <c r="U33" s="1194"/>
      <c r="V33" s="1194"/>
      <c r="W33" s="1195"/>
      <c r="X33" s="1196"/>
      <c r="Y33" s="1195"/>
      <c r="Z33" s="1200"/>
      <c r="AA33" s="1200"/>
      <c r="AB33" s="1548"/>
      <c r="AC33" s="1577"/>
      <c r="AD33" s="1196"/>
      <c r="AE33" s="1194"/>
      <c r="AF33" s="1194"/>
      <c r="AG33" s="1194"/>
      <c r="AH33" s="1194"/>
      <c r="AI33" s="1194"/>
      <c r="AJ33" s="1195"/>
      <c r="AK33" s="1195"/>
      <c r="AL33" s="1195"/>
      <c r="AM33" s="1195"/>
      <c r="AN33" s="1195"/>
      <c r="AO33" s="1195"/>
      <c r="AP33" s="1195"/>
      <c r="AQ33" s="1195"/>
      <c r="AR33" s="1195"/>
      <c r="AS33" s="1195"/>
      <c r="AT33" s="2110"/>
      <c r="AU33" s="2111"/>
      <c r="AV33" s="2112"/>
      <c r="AW33" s="1195"/>
      <c r="AX33" s="1200"/>
      <c r="BB33" s="1578"/>
      <c r="BC33" s="1562"/>
    </row>
    <row r="34" spans="1:55" s="1202" customFormat="1" ht="17.25" customHeight="1" x14ac:dyDescent="0.25">
      <c r="A34" s="1547">
        <f t="shared" si="8"/>
        <v>9</v>
      </c>
      <c r="B34" s="1194"/>
      <c r="C34" s="1195"/>
      <c r="D34" s="1196"/>
      <c r="E34" s="1196"/>
      <c r="F34" s="1194"/>
      <c r="G34" s="1195"/>
      <c r="H34" s="1196"/>
      <c r="I34" s="1195"/>
      <c r="J34" s="1200"/>
      <c r="K34" s="1200"/>
      <c r="L34" s="1200"/>
      <c r="M34" s="1200"/>
      <c r="N34" s="1200"/>
      <c r="O34" s="1196"/>
      <c r="P34" s="1194"/>
      <c r="Q34" s="1194"/>
      <c r="R34" s="2110"/>
      <c r="S34" s="2112"/>
      <c r="T34" s="1194"/>
      <c r="U34" s="1194"/>
      <c r="V34" s="1194"/>
      <c r="W34" s="1195"/>
      <c r="X34" s="1196"/>
      <c r="Y34" s="1195"/>
      <c r="Z34" s="1200"/>
      <c r="AA34" s="1200"/>
      <c r="AB34" s="1548"/>
      <c r="AC34" s="1577"/>
      <c r="AD34" s="1196"/>
      <c r="AE34" s="1194"/>
      <c r="AF34" s="1194"/>
      <c r="AG34" s="1194"/>
      <c r="AH34" s="1194"/>
      <c r="AI34" s="1194"/>
      <c r="AJ34" s="1195"/>
      <c r="AK34" s="1195"/>
      <c r="AL34" s="1195"/>
      <c r="AM34" s="1195"/>
      <c r="AN34" s="1195"/>
      <c r="AO34" s="1195"/>
      <c r="AP34" s="1195"/>
      <c r="AQ34" s="1195"/>
      <c r="AR34" s="1195"/>
      <c r="AS34" s="1195"/>
      <c r="AT34" s="2110"/>
      <c r="AU34" s="2111"/>
      <c r="AV34" s="2112"/>
      <c r="AW34" s="1195"/>
      <c r="AX34" s="1200"/>
      <c r="BB34" s="1578"/>
      <c r="BC34" s="1562"/>
    </row>
    <row r="35" spans="1:55" s="1202" customFormat="1" ht="17.25" customHeight="1" x14ac:dyDescent="0.25">
      <c r="A35" s="1549">
        <f t="shared" si="8"/>
        <v>10</v>
      </c>
      <c r="B35" s="1194"/>
      <c r="C35" s="1195"/>
      <c r="D35" s="1196"/>
      <c r="E35" s="1196"/>
      <c r="F35" s="1194"/>
      <c r="G35" s="1195"/>
      <c r="H35" s="1196"/>
      <c r="I35" s="1195"/>
      <c r="J35" s="1200"/>
      <c r="K35" s="1200"/>
      <c r="L35" s="1200"/>
      <c r="M35" s="1200"/>
      <c r="N35" s="1200"/>
      <c r="O35" s="1196"/>
      <c r="P35" s="1194"/>
      <c r="Q35" s="1194"/>
      <c r="R35" s="2110"/>
      <c r="S35" s="2112"/>
      <c r="T35" s="1203"/>
      <c r="U35" s="1194"/>
      <c r="V35" s="1194"/>
      <c r="W35" s="1204"/>
      <c r="X35" s="1205"/>
      <c r="Y35" s="1204"/>
      <c r="Z35" s="1206"/>
      <c r="AA35" s="1206"/>
      <c r="AB35" s="1550"/>
      <c r="AC35" s="1577"/>
      <c r="AD35" s="1196"/>
      <c r="AE35" s="1207"/>
      <c r="AF35" s="1207"/>
      <c r="AG35" s="1207"/>
      <c r="AH35" s="1207"/>
      <c r="AI35" s="1207"/>
      <c r="AJ35" s="1204"/>
      <c r="AK35" s="1204"/>
      <c r="AL35" s="1204"/>
      <c r="AM35" s="1204"/>
      <c r="AN35" s="1204"/>
      <c r="AO35" s="1204"/>
      <c r="AP35" s="1204"/>
      <c r="AQ35" s="1204"/>
      <c r="AR35" s="1204"/>
      <c r="AS35" s="1204"/>
      <c r="AT35" s="2110"/>
      <c r="AU35" s="2111"/>
      <c r="AV35" s="2112"/>
      <c r="AW35" s="1195"/>
      <c r="AX35" s="1200"/>
      <c r="BB35" s="1578"/>
      <c r="BC35" s="1562"/>
    </row>
    <row r="36" spans="1:55" s="1202" customFormat="1" ht="17.25" customHeight="1" x14ac:dyDescent="0.25">
      <c r="A36" s="1549">
        <f t="shared" si="8"/>
        <v>11</v>
      </c>
      <c r="B36" s="1194"/>
      <c r="C36" s="1195"/>
      <c r="D36" s="1196"/>
      <c r="E36" s="1196"/>
      <c r="F36" s="1194"/>
      <c r="G36" s="1195"/>
      <c r="H36" s="1196"/>
      <c r="I36" s="1195"/>
      <c r="J36" s="1200"/>
      <c r="K36" s="1200"/>
      <c r="L36" s="1200"/>
      <c r="M36" s="1200"/>
      <c r="N36" s="1200"/>
      <c r="O36" s="1196"/>
      <c r="P36" s="1194"/>
      <c r="Q36" s="1194"/>
      <c r="R36" s="2110"/>
      <c r="S36" s="2112"/>
      <c r="T36" s="1203"/>
      <c r="U36" s="1194"/>
      <c r="V36" s="1194"/>
      <c r="W36" s="1204"/>
      <c r="X36" s="1205"/>
      <c r="Y36" s="1204"/>
      <c r="Z36" s="1206"/>
      <c r="AA36" s="1206"/>
      <c r="AB36" s="1550"/>
      <c r="AC36" s="1577"/>
      <c r="AD36" s="1196"/>
      <c r="AE36" s="1207"/>
      <c r="AF36" s="1207"/>
      <c r="AG36" s="1207"/>
      <c r="AH36" s="1207"/>
      <c r="AI36" s="1207"/>
      <c r="AJ36" s="1204"/>
      <c r="AK36" s="1204"/>
      <c r="AL36" s="1204"/>
      <c r="AM36" s="1204"/>
      <c r="AN36" s="1204"/>
      <c r="AO36" s="1204"/>
      <c r="AP36" s="1204"/>
      <c r="AQ36" s="1204"/>
      <c r="AR36" s="1204"/>
      <c r="AS36" s="1204"/>
      <c r="AT36" s="2110"/>
      <c r="AU36" s="2111"/>
      <c r="AV36" s="2112"/>
      <c r="AW36" s="1195"/>
      <c r="AX36" s="1200"/>
      <c r="BB36" s="1578"/>
      <c r="BC36" s="1562"/>
    </row>
    <row r="37" spans="1:55" s="1202" customFormat="1" ht="17.25" customHeight="1" x14ac:dyDescent="0.25">
      <c r="A37" s="1549">
        <f t="shared" si="8"/>
        <v>12</v>
      </c>
      <c r="B37" s="1194"/>
      <c r="C37" s="1195"/>
      <c r="D37" s="1196"/>
      <c r="E37" s="1196"/>
      <c r="F37" s="1194"/>
      <c r="G37" s="1195"/>
      <c r="H37" s="1196"/>
      <c r="I37" s="1195"/>
      <c r="J37" s="1200"/>
      <c r="K37" s="1200"/>
      <c r="L37" s="1200"/>
      <c r="M37" s="1200"/>
      <c r="N37" s="1200"/>
      <c r="O37" s="1196"/>
      <c r="P37" s="1194"/>
      <c r="Q37" s="1194"/>
      <c r="R37" s="2110"/>
      <c r="S37" s="2112"/>
      <c r="T37" s="1203"/>
      <c r="U37" s="1194"/>
      <c r="V37" s="1194"/>
      <c r="W37" s="1204"/>
      <c r="X37" s="1205"/>
      <c r="Y37" s="1204"/>
      <c r="Z37" s="1206"/>
      <c r="AA37" s="1206"/>
      <c r="AB37" s="1550"/>
      <c r="AC37" s="1577"/>
      <c r="AD37" s="1196"/>
      <c r="AE37" s="1207"/>
      <c r="AF37" s="1207"/>
      <c r="AG37" s="1207"/>
      <c r="AH37" s="1207"/>
      <c r="AI37" s="1207"/>
      <c r="AJ37" s="1204"/>
      <c r="AK37" s="1204"/>
      <c r="AL37" s="1204"/>
      <c r="AM37" s="1204"/>
      <c r="AN37" s="1204"/>
      <c r="AO37" s="1204"/>
      <c r="AP37" s="1204"/>
      <c r="AQ37" s="1204"/>
      <c r="AR37" s="1204"/>
      <c r="AS37" s="1204"/>
      <c r="AT37" s="2110"/>
      <c r="AU37" s="2111"/>
      <c r="AV37" s="2112"/>
      <c r="AW37" s="1195"/>
      <c r="AX37" s="1200"/>
      <c r="BB37" s="1578"/>
      <c r="BC37" s="1562"/>
    </row>
    <row r="38" spans="1:55" s="1202" customFormat="1" ht="17.25" customHeight="1" x14ac:dyDescent="0.25">
      <c r="A38" s="1547">
        <f t="shared" si="8"/>
        <v>13</v>
      </c>
      <c r="B38" s="1194"/>
      <c r="C38" s="1195"/>
      <c r="D38" s="1196"/>
      <c r="E38" s="1196"/>
      <c r="F38" s="1194"/>
      <c r="G38" s="1195"/>
      <c r="H38" s="1196"/>
      <c r="I38" s="1195"/>
      <c r="J38" s="1200"/>
      <c r="K38" s="1200"/>
      <c r="L38" s="1200"/>
      <c r="M38" s="1200"/>
      <c r="N38" s="1200"/>
      <c r="O38" s="1196"/>
      <c r="P38" s="1194"/>
      <c r="Q38" s="1194"/>
      <c r="R38" s="2110"/>
      <c r="S38" s="2112"/>
      <c r="T38" s="1203"/>
      <c r="U38" s="1194"/>
      <c r="V38" s="1194"/>
      <c r="W38" s="1204"/>
      <c r="X38" s="1205"/>
      <c r="Y38" s="1204"/>
      <c r="Z38" s="1206"/>
      <c r="AA38" s="1206"/>
      <c r="AB38" s="1550"/>
      <c r="AC38" s="1577"/>
      <c r="AD38" s="1196"/>
      <c r="AE38" s="1207"/>
      <c r="AF38" s="1207"/>
      <c r="AG38" s="1207"/>
      <c r="AH38" s="1207"/>
      <c r="AI38" s="1207"/>
      <c r="AJ38" s="1204"/>
      <c r="AK38" s="1204"/>
      <c r="AL38" s="1204"/>
      <c r="AM38" s="1204"/>
      <c r="AN38" s="1204"/>
      <c r="AO38" s="1204"/>
      <c r="AP38" s="1204"/>
      <c r="AQ38" s="1204"/>
      <c r="AR38" s="1204"/>
      <c r="AS38" s="1204"/>
      <c r="AT38" s="2110"/>
      <c r="AU38" s="2111"/>
      <c r="AV38" s="2112"/>
      <c r="AW38" s="1195"/>
      <c r="AX38" s="1200"/>
      <c r="BB38" s="1578"/>
      <c r="BC38" s="1562"/>
    </row>
    <row r="39" spans="1:55" s="1202" customFormat="1" ht="17.25" customHeight="1" x14ac:dyDescent="0.25">
      <c r="A39" s="1547">
        <f t="shared" si="8"/>
        <v>14</v>
      </c>
      <c r="B39" s="1194"/>
      <c r="C39" s="1195"/>
      <c r="D39" s="1196"/>
      <c r="E39" s="1196"/>
      <c r="F39" s="1194"/>
      <c r="G39" s="1195"/>
      <c r="H39" s="1196"/>
      <c r="I39" s="1195"/>
      <c r="J39" s="1200"/>
      <c r="K39" s="1200"/>
      <c r="L39" s="1200"/>
      <c r="M39" s="1200"/>
      <c r="N39" s="1200"/>
      <c r="O39" s="1196"/>
      <c r="P39" s="1194"/>
      <c r="Q39" s="1194"/>
      <c r="R39" s="2110"/>
      <c r="S39" s="2112"/>
      <c r="T39" s="1203"/>
      <c r="U39" s="1194"/>
      <c r="V39" s="1194"/>
      <c r="W39" s="1204"/>
      <c r="X39" s="1205"/>
      <c r="Y39" s="1204"/>
      <c r="Z39" s="1206"/>
      <c r="AA39" s="1206"/>
      <c r="AB39" s="1550"/>
      <c r="AC39" s="1577"/>
      <c r="AD39" s="1196"/>
      <c r="AE39" s="1207"/>
      <c r="AF39" s="1207"/>
      <c r="AG39" s="1207"/>
      <c r="AH39" s="1207"/>
      <c r="AI39" s="1207"/>
      <c r="AJ39" s="1204"/>
      <c r="AK39" s="1204"/>
      <c r="AL39" s="1204"/>
      <c r="AM39" s="1204"/>
      <c r="AN39" s="1204"/>
      <c r="AO39" s="1204"/>
      <c r="AP39" s="1204"/>
      <c r="AQ39" s="1204"/>
      <c r="AR39" s="1204"/>
      <c r="AS39" s="1204"/>
      <c r="AT39" s="2110"/>
      <c r="AU39" s="2111"/>
      <c r="AV39" s="2112"/>
      <c r="AW39" s="1195"/>
      <c r="AX39" s="1200"/>
      <c r="BB39" s="1578"/>
      <c r="BC39" s="1562"/>
    </row>
    <row r="40" spans="1:55" s="1202" customFormat="1" ht="17.25" customHeight="1" x14ac:dyDescent="0.25">
      <c r="A40" s="1547">
        <f t="shared" si="8"/>
        <v>15</v>
      </c>
      <c r="B40" s="1194"/>
      <c r="C40" s="1195"/>
      <c r="D40" s="1196"/>
      <c r="E40" s="1196"/>
      <c r="F40" s="1194"/>
      <c r="G40" s="1195"/>
      <c r="H40" s="1196"/>
      <c r="I40" s="1195"/>
      <c r="J40" s="1200"/>
      <c r="K40" s="1200"/>
      <c r="L40" s="1200"/>
      <c r="M40" s="1200"/>
      <c r="N40" s="1200"/>
      <c r="O40" s="1196"/>
      <c r="P40" s="1194"/>
      <c r="Q40" s="1194"/>
      <c r="R40" s="2110"/>
      <c r="S40" s="2112"/>
      <c r="T40" s="1203"/>
      <c r="U40" s="1194"/>
      <c r="V40" s="1194"/>
      <c r="W40" s="1204"/>
      <c r="X40" s="1205"/>
      <c r="Y40" s="1204"/>
      <c r="Z40" s="1206"/>
      <c r="AA40" s="1206"/>
      <c r="AB40" s="1550"/>
      <c r="AC40" s="1577"/>
      <c r="AD40" s="1196"/>
      <c r="AE40" s="1207"/>
      <c r="AF40" s="1207"/>
      <c r="AG40" s="1207"/>
      <c r="AH40" s="1207"/>
      <c r="AI40" s="1207"/>
      <c r="AJ40" s="1204"/>
      <c r="AK40" s="1204"/>
      <c r="AL40" s="1204"/>
      <c r="AM40" s="1204"/>
      <c r="AN40" s="1204"/>
      <c r="AO40" s="1204"/>
      <c r="AP40" s="1204"/>
      <c r="AQ40" s="1204"/>
      <c r="AR40" s="1204"/>
      <c r="AS40" s="1204"/>
      <c r="AT40" s="2110"/>
      <c r="AU40" s="2111"/>
      <c r="AV40" s="2112"/>
      <c r="AW40" s="1195"/>
      <c r="AX40" s="1200"/>
      <c r="BB40" s="1578"/>
      <c r="BC40" s="1562"/>
    </row>
    <row r="41" spans="1:55" s="1202" customFormat="1" ht="17.25" customHeight="1" x14ac:dyDescent="0.25">
      <c r="A41" s="1549">
        <f t="shared" si="8"/>
        <v>16</v>
      </c>
      <c r="B41" s="1194"/>
      <c r="C41" s="1195"/>
      <c r="D41" s="1196"/>
      <c r="E41" s="1196"/>
      <c r="F41" s="1194"/>
      <c r="G41" s="1195"/>
      <c r="H41" s="1196"/>
      <c r="I41" s="1195"/>
      <c r="J41" s="1200"/>
      <c r="K41" s="1200"/>
      <c r="L41" s="1200"/>
      <c r="M41" s="1200"/>
      <c r="N41" s="1200"/>
      <c r="O41" s="1196"/>
      <c r="P41" s="1194"/>
      <c r="Q41" s="1194"/>
      <c r="R41" s="2110"/>
      <c r="S41" s="2112"/>
      <c r="T41" s="1203"/>
      <c r="U41" s="1194"/>
      <c r="V41" s="1194"/>
      <c r="W41" s="1204"/>
      <c r="X41" s="1205"/>
      <c r="Y41" s="1204"/>
      <c r="Z41" s="1206"/>
      <c r="AA41" s="1206"/>
      <c r="AB41" s="1550"/>
      <c r="AC41" s="1577"/>
      <c r="AD41" s="1196"/>
      <c r="AE41" s="1207"/>
      <c r="AF41" s="1207"/>
      <c r="AG41" s="1207"/>
      <c r="AH41" s="1207"/>
      <c r="AI41" s="1207"/>
      <c r="AJ41" s="1204"/>
      <c r="AK41" s="1204"/>
      <c r="AL41" s="1204"/>
      <c r="AM41" s="1204"/>
      <c r="AN41" s="1204"/>
      <c r="AO41" s="1204"/>
      <c r="AP41" s="1204"/>
      <c r="AQ41" s="1204"/>
      <c r="AR41" s="1204"/>
      <c r="AS41" s="1204"/>
      <c r="AT41" s="2110"/>
      <c r="AU41" s="2111"/>
      <c r="AV41" s="2112"/>
      <c r="AW41" s="1195"/>
      <c r="AX41" s="1200"/>
      <c r="BB41" s="1578"/>
      <c r="BC41" s="1562"/>
    </row>
    <row r="42" spans="1:55" s="1202" customFormat="1" ht="17.25" customHeight="1" x14ac:dyDescent="0.25">
      <c r="A42" s="1549">
        <f t="shared" si="8"/>
        <v>17</v>
      </c>
      <c r="B42" s="1194"/>
      <c r="C42" s="1195"/>
      <c r="D42" s="1196"/>
      <c r="E42" s="1196"/>
      <c r="F42" s="1194"/>
      <c r="G42" s="1195"/>
      <c r="H42" s="1196"/>
      <c r="I42" s="1195"/>
      <c r="J42" s="1200"/>
      <c r="K42" s="1200"/>
      <c r="L42" s="1200"/>
      <c r="M42" s="1200"/>
      <c r="N42" s="1200"/>
      <c r="O42" s="1196"/>
      <c r="P42" s="1194"/>
      <c r="Q42" s="1194"/>
      <c r="R42" s="2110"/>
      <c r="S42" s="2112"/>
      <c r="T42" s="1203"/>
      <c r="U42" s="1194"/>
      <c r="V42" s="1194"/>
      <c r="W42" s="1204"/>
      <c r="X42" s="1205"/>
      <c r="Y42" s="1204"/>
      <c r="Z42" s="1206"/>
      <c r="AA42" s="1206"/>
      <c r="AB42" s="1550"/>
      <c r="AC42" s="1577"/>
      <c r="AD42" s="1196"/>
      <c r="AE42" s="1207"/>
      <c r="AF42" s="1207"/>
      <c r="AG42" s="1207"/>
      <c r="AH42" s="1207"/>
      <c r="AI42" s="1207"/>
      <c r="AJ42" s="1204"/>
      <c r="AK42" s="1204"/>
      <c r="AL42" s="1204"/>
      <c r="AM42" s="1204"/>
      <c r="AN42" s="1204"/>
      <c r="AO42" s="1204"/>
      <c r="AP42" s="1204"/>
      <c r="AQ42" s="1204"/>
      <c r="AR42" s="1204"/>
      <c r="AS42" s="1204"/>
      <c r="AT42" s="2110"/>
      <c r="AU42" s="2111"/>
      <c r="AV42" s="2112"/>
      <c r="AW42" s="1195"/>
      <c r="AX42" s="1200"/>
      <c r="BB42" s="1578"/>
      <c r="BC42" s="1562"/>
    </row>
    <row r="43" spans="1:55" s="1202" customFormat="1" ht="17.25" customHeight="1" x14ac:dyDescent="0.25">
      <c r="A43" s="1549">
        <f t="shared" si="8"/>
        <v>18</v>
      </c>
      <c r="B43" s="1194"/>
      <c r="C43" s="1195"/>
      <c r="D43" s="1196"/>
      <c r="E43" s="1196"/>
      <c r="F43" s="1194"/>
      <c r="G43" s="1195"/>
      <c r="H43" s="1196"/>
      <c r="I43" s="1195"/>
      <c r="J43" s="1200"/>
      <c r="K43" s="1200"/>
      <c r="L43" s="1200"/>
      <c r="M43" s="1200"/>
      <c r="N43" s="1200"/>
      <c r="O43" s="1196"/>
      <c r="P43" s="1194"/>
      <c r="Q43" s="1194"/>
      <c r="R43" s="2110"/>
      <c r="S43" s="2112"/>
      <c r="T43" s="1203"/>
      <c r="U43" s="1194"/>
      <c r="V43" s="1194"/>
      <c r="W43" s="1204"/>
      <c r="X43" s="1205"/>
      <c r="Y43" s="1204"/>
      <c r="Z43" s="1206"/>
      <c r="AA43" s="1206"/>
      <c r="AB43" s="1550"/>
      <c r="AC43" s="1577"/>
      <c r="AD43" s="1196"/>
      <c r="AE43" s="1207"/>
      <c r="AF43" s="1207"/>
      <c r="AG43" s="1207"/>
      <c r="AH43" s="1207"/>
      <c r="AI43" s="1207"/>
      <c r="AJ43" s="1204"/>
      <c r="AK43" s="1204"/>
      <c r="AL43" s="1204"/>
      <c r="AM43" s="1204"/>
      <c r="AN43" s="1204"/>
      <c r="AO43" s="1204"/>
      <c r="AP43" s="1204"/>
      <c r="AQ43" s="1204"/>
      <c r="AR43" s="1204"/>
      <c r="AS43" s="1204"/>
      <c r="AT43" s="2110"/>
      <c r="AU43" s="2111"/>
      <c r="AV43" s="2112"/>
      <c r="AW43" s="1195"/>
      <c r="AX43" s="1200"/>
      <c r="BB43" s="1578"/>
      <c r="BC43" s="1562"/>
    </row>
    <row r="44" spans="1:55" s="1202" customFormat="1" ht="17.25" customHeight="1" x14ac:dyDescent="0.25">
      <c r="A44" s="1547">
        <f t="shared" si="8"/>
        <v>19</v>
      </c>
      <c r="B44" s="1194"/>
      <c r="C44" s="1195"/>
      <c r="D44" s="1196"/>
      <c r="E44" s="1196"/>
      <c r="F44" s="1194"/>
      <c r="G44" s="1195"/>
      <c r="H44" s="1196"/>
      <c r="I44" s="1195"/>
      <c r="J44" s="1200"/>
      <c r="K44" s="1200"/>
      <c r="L44" s="1200"/>
      <c r="M44" s="1200"/>
      <c r="N44" s="1200"/>
      <c r="O44" s="1196"/>
      <c r="P44" s="1194"/>
      <c r="Q44" s="1194"/>
      <c r="R44" s="2110"/>
      <c r="S44" s="2112"/>
      <c r="T44" s="1203"/>
      <c r="U44" s="1194"/>
      <c r="V44" s="1194"/>
      <c r="W44" s="1204"/>
      <c r="X44" s="1205"/>
      <c r="Y44" s="1204"/>
      <c r="Z44" s="1206"/>
      <c r="AA44" s="1206"/>
      <c r="AB44" s="1550"/>
      <c r="AC44" s="1577"/>
      <c r="AD44" s="1196"/>
      <c r="AE44" s="1207"/>
      <c r="AF44" s="1207"/>
      <c r="AG44" s="1207"/>
      <c r="AH44" s="1207"/>
      <c r="AI44" s="1207"/>
      <c r="AJ44" s="1204"/>
      <c r="AK44" s="1204"/>
      <c r="AL44" s="1204"/>
      <c r="AM44" s="1204"/>
      <c r="AN44" s="1204"/>
      <c r="AO44" s="1204"/>
      <c r="AP44" s="1204"/>
      <c r="AQ44" s="1204"/>
      <c r="AR44" s="1204"/>
      <c r="AS44" s="1204"/>
      <c r="AT44" s="2110"/>
      <c r="AU44" s="2111"/>
      <c r="AV44" s="2112"/>
      <c r="AW44" s="1195"/>
      <c r="AX44" s="1200"/>
      <c r="BB44" s="1578"/>
      <c r="BC44" s="1562"/>
    </row>
    <row r="45" spans="1:55" s="1202" customFormat="1" ht="17.25" customHeight="1" x14ac:dyDescent="0.25">
      <c r="A45" s="1547">
        <f t="shared" si="8"/>
        <v>20</v>
      </c>
      <c r="B45" s="1194"/>
      <c r="C45" s="1195"/>
      <c r="D45" s="1196"/>
      <c r="E45" s="1196"/>
      <c r="F45" s="1194"/>
      <c r="G45" s="1195"/>
      <c r="H45" s="1196"/>
      <c r="I45" s="1195"/>
      <c r="J45" s="1200"/>
      <c r="K45" s="1200"/>
      <c r="L45" s="1200"/>
      <c r="M45" s="1200"/>
      <c r="N45" s="1200"/>
      <c r="O45" s="1196"/>
      <c r="P45" s="1194"/>
      <c r="Q45" s="1194"/>
      <c r="R45" s="2110"/>
      <c r="S45" s="2112"/>
      <c r="T45" s="1203"/>
      <c r="U45" s="1194"/>
      <c r="V45" s="1194"/>
      <c r="W45" s="1204"/>
      <c r="X45" s="1205"/>
      <c r="Y45" s="1204"/>
      <c r="Z45" s="1206"/>
      <c r="AA45" s="1206"/>
      <c r="AB45" s="1550"/>
      <c r="AC45" s="1577"/>
      <c r="AD45" s="1196"/>
      <c r="AE45" s="1207"/>
      <c r="AF45" s="1207"/>
      <c r="AG45" s="1207"/>
      <c r="AH45" s="1207"/>
      <c r="AI45" s="1207"/>
      <c r="AJ45" s="1204"/>
      <c r="AK45" s="1204"/>
      <c r="AL45" s="1204"/>
      <c r="AM45" s="1204"/>
      <c r="AN45" s="1204"/>
      <c r="AO45" s="1204"/>
      <c r="AP45" s="1204"/>
      <c r="AQ45" s="1204"/>
      <c r="AR45" s="1204"/>
      <c r="AS45" s="1204"/>
      <c r="AT45" s="2110"/>
      <c r="AU45" s="2111"/>
      <c r="AV45" s="2112"/>
      <c r="AW45" s="1195"/>
      <c r="AX45" s="1200"/>
      <c r="BB45" s="1578"/>
      <c r="BC45" s="1562"/>
    </row>
    <row r="46" spans="1:55" s="1202" customFormat="1" ht="17.25" customHeight="1" thickBot="1" x14ac:dyDescent="0.3">
      <c r="A46" s="1551">
        <f t="shared" si="8"/>
        <v>21</v>
      </c>
      <c r="B46" s="1552"/>
      <c r="C46" s="1553"/>
      <c r="D46" s="1554"/>
      <c r="E46" s="1554"/>
      <c r="F46" s="1552"/>
      <c r="G46" s="1553"/>
      <c r="H46" s="1554"/>
      <c r="I46" s="1553"/>
      <c r="J46" s="1555"/>
      <c r="K46" s="1555"/>
      <c r="L46" s="1555"/>
      <c r="M46" s="1555"/>
      <c r="N46" s="1555"/>
      <c r="O46" s="1554"/>
      <c r="P46" s="1552"/>
      <c r="Q46" s="1552"/>
      <c r="R46" s="2105"/>
      <c r="S46" s="2107"/>
      <c r="T46" s="1556"/>
      <c r="U46" s="1552"/>
      <c r="V46" s="1552"/>
      <c r="W46" s="1557"/>
      <c r="X46" s="1558"/>
      <c r="Y46" s="1557"/>
      <c r="Z46" s="1559"/>
      <c r="AA46" s="1559"/>
      <c r="AB46" s="1560"/>
      <c r="AC46" s="1579"/>
      <c r="AD46" s="1554"/>
      <c r="AE46" s="1580"/>
      <c r="AF46" s="1580"/>
      <c r="AG46" s="1580"/>
      <c r="AH46" s="1580"/>
      <c r="AI46" s="1580"/>
      <c r="AJ46" s="1557"/>
      <c r="AK46" s="1557"/>
      <c r="AL46" s="1557"/>
      <c r="AM46" s="1557"/>
      <c r="AN46" s="1557"/>
      <c r="AO46" s="1557"/>
      <c r="AP46" s="1557"/>
      <c r="AQ46" s="1557"/>
      <c r="AR46" s="1557"/>
      <c r="AS46" s="1557"/>
      <c r="AT46" s="2105"/>
      <c r="AU46" s="2106"/>
      <c r="AV46" s="2107"/>
      <c r="AW46" s="1553"/>
      <c r="AX46" s="1555"/>
      <c r="AY46" s="1581"/>
      <c r="AZ46" s="1581"/>
      <c r="BA46" s="1581"/>
      <c r="BB46" s="1582"/>
      <c r="BC46" s="1562"/>
    </row>
    <row r="47" spans="1:55" x14ac:dyDescent="0.25">
      <c r="T47" s="1209"/>
      <c r="W47" s="1210"/>
      <c r="Y47" s="1210"/>
      <c r="AT47" s="1210"/>
    </row>
    <row r="48" spans="1:55" x14ac:dyDescent="0.25">
      <c r="W48" s="1210"/>
      <c r="Y48" s="1210"/>
      <c r="AT48" s="1210"/>
    </row>
    <row r="49" spans="1:50" x14ac:dyDescent="0.25">
      <c r="W49" s="1210"/>
      <c r="Y49" s="1210"/>
      <c r="AT49" s="1210"/>
    </row>
    <row r="50" spans="1:50" s="1211" customFormat="1" x14ac:dyDescent="0.25">
      <c r="A50" s="1208"/>
      <c r="B50" s="1208"/>
      <c r="C50" s="1208"/>
      <c r="D50" s="1208"/>
      <c r="E50" s="1208"/>
      <c r="F50" s="1208"/>
      <c r="G50" s="1208"/>
      <c r="H50" s="1208"/>
      <c r="I50" s="1208"/>
      <c r="J50" s="1208"/>
      <c r="K50" s="1208"/>
      <c r="L50" s="1208"/>
      <c r="M50" s="1208"/>
      <c r="N50" s="1208"/>
      <c r="O50" s="1208"/>
      <c r="P50" s="1208"/>
      <c r="Q50" s="1208"/>
      <c r="R50" s="1208"/>
      <c r="S50" s="1208"/>
      <c r="T50" s="1208"/>
      <c r="U50" s="1208"/>
      <c r="V50" s="1208"/>
      <c r="W50" s="1210"/>
      <c r="Y50" s="1210"/>
      <c r="AC50" s="1208"/>
      <c r="AD50" s="1208"/>
      <c r="AT50" s="1210"/>
      <c r="AW50" s="1208"/>
      <c r="AX50" s="1208"/>
    </row>
    <row r="51" spans="1:50" s="1211" customFormat="1" x14ac:dyDescent="0.25">
      <c r="A51" s="1208"/>
      <c r="B51" s="1208"/>
      <c r="C51" s="1208"/>
      <c r="D51" s="1208"/>
      <c r="E51" s="1208"/>
      <c r="F51" s="1208"/>
      <c r="G51" s="1208"/>
      <c r="H51" s="1208"/>
      <c r="I51" s="1208"/>
      <c r="J51" s="1208"/>
      <c r="K51" s="1208"/>
      <c r="L51" s="1208"/>
      <c r="M51" s="1208"/>
      <c r="N51" s="1208"/>
      <c r="O51" s="1208"/>
      <c r="P51" s="1208"/>
      <c r="Q51" s="1208"/>
      <c r="R51" s="1208"/>
      <c r="S51" s="1208"/>
      <c r="T51" s="1208"/>
      <c r="U51" s="1208"/>
      <c r="V51" s="1208"/>
      <c r="W51" s="1210"/>
      <c r="Y51" s="1210"/>
      <c r="AC51" s="1208"/>
      <c r="AD51" s="1208"/>
      <c r="AT51" s="1210"/>
      <c r="AW51" s="1208"/>
      <c r="AX51" s="1208"/>
    </row>
    <row r="52" spans="1:50" s="1211" customFormat="1" x14ac:dyDescent="0.25">
      <c r="A52" s="1208"/>
      <c r="B52" s="1208"/>
      <c r="C52" s="1208"/>
      <c r="D52" s="1208"/>
      <c r="E52" s="1208"/>
      <c r="F52" s="1208"/>
      <c r="G52" s="1208"/>
      <c r="H52" s="1208"/>
      <c r="I52" s="1208"/>
      <c r="J52" s="1208"/>
      <c r="K52" s="1208"/>
      <c r="L52" s="1208"/>
      <c r="M52" s="1208"/>
      <c r="N52" s="1208"/>
      <c r="O52" s="1208"/>
      <c r="P52" s="1208"/>
      <c r="Q52" s="1208"/>
      <c r="R52" s="1208"/>
      <c r="S52" s="1208"/>
      <c r="T52" s="1208"/>
      <c r="U52" s="1208"/>
      <c r="V52" s="1208"/>
      <c r="W52" s="1210"/>
      <c r="Y52" s="1210"/>
      <c r="AC52" s="1208"/>
      <c r="AD52" s="1208"/>
      <c r="AT52" s="1210"/>
      <c r="AW52" s="1208"/>
      <c r="AX52" s="1208"/>
    </row>
    <row r="53" spans="1:50" s="1211" customFormat="1" x14ac:dyDescent="0.25">
      <c r="A53" s="1208"/>
      <c r="B53" s="1208"/>
      <c r="C53" s="1208"/>
      <c r="D53" s="1208"/>
      <c r="E53" s="1208"/>
      <c r="F53" s="1208"/>
      <c r="G53" s="1208"/>
      <c r="H53" s="1208"/>
      <c r="I53" s="1208"/>
      <c r="J53" s="1208"/>
      <c r="K53" s="1208"/>
      <c r="L53" s="1208"/>
      <c r="M53" s="1208"/>
      <c r="N53" s="1208"/>
      <c r="O53" s="1208"/>
      <c r="P53" s="1208"/>
      <c r="Q53" s="1208"/>
      <c r="R53" s="1208"/>
      <c r="S53" s="1208"/>
      <c r="T53" s="1208"/>
      <c r="U53" s="1208"/>
      <c r="V53" s="1208"/>
      <c r="W53" s="1210"/>
      <c r="Y53" s="1210"/>
      <c r="AC53" s="1208"/>
      <c r="AD53" s="1208"/>
      <c r="AT53" s="1210"/>
      <c r="AW53" s="1208"/>
      <c r="AX53" s="1208"/>
    </row>
    <row r="54" spans="1:50" s="1211" customFormat="1" x14ac:dyDescent="0.25">
      <c r="A54" s="1208"/>
      <c r="B54" s="1208"/>
      <c r="C54" s="1208"/>
      <c r="D54" s="1208"/>
      <c r="E54" s="1208"/>
      <c r="F54" s="1208"/>
      <c r="G54" s="1208"/>
      <c r="H54" s="1208"/>
      <c r="I54" s="1208"/>
      <c r="J54" s="1208"/>
      <c r="K54" s="1208"/>
      <c r="L54" s="1208"/>
      <c r="M54" s="1208"/>
      <c r="N54" s="1208"/>
      <c r="O54" s="1208"/>
      <c r="P54" s="1208"/>
      <c r="Q54" s="1208"/>
      <c r="R54" s="1208"/>
      <c r="S54" s="1208"/>
      <c r="T54" s="1208"/>
      <c r="U54" s="1208"/>
      <c r="V54" s="1208"/>
      <c r="W54" s="1210"/>
      <c r="Y54" s="1210"/>
      <c r="AC54" s="1208"/>
      <c r="AD54" s="1208"/>
      <c r="AT54" s="1210"/>
      <c r="AW54" s="1208"/>
      <c r="AX54" s="1208"/>
    </row>
    <row r="55" spans="1:50" s="1211" customFormat="1" x14ac:dyDescent="0.25">
      <c r="A55" s="1208"/>
      <c r="B55" s="1208"/>
      <c r="C55" s="1208"/>
      <c r="D55" s="1208"/>
      <c r="E55" s="1208"/>
      <c r="F55" s="1208"/>
      <c r="G55" s="1208"/>
      <c r="H55" s="1208"/>
      <c r="I55" s="1208"/>
      <c r="J55" s="1208"/>
      <c r="K55" s="1208"/>
      <c r="L55" s="1208"/>
      <c r="M55" s="1208"/>
      <c r="N55" s="1208"/>
      <c r="O55" s="1208"/>
      <c r="P55" s="1208"/>
      <c r="Q55" s="1208"/>
      <c r="R55" s="1208"/>
      <c r="S55" s="1208"/>
      <c r="T55" s="1208"/>
      <c r="U55" s="1208"/>
      <c r="V55" s="1208"/>
      <c r="W55" s="1210"/>
      <c r="Y55" s="1210"/>
      <c r="AC55" s="1208"/>
      <c r="AD55" s="1208"/>
      <c r="AT55" s="1210"/>
      <c r="AW55" s="1208"/>
      <c r="AX55" s="1208"/>
    </row>
    <row r="56" spans="1:50" s="1211" customFormat="1" x14ac:dyDescent="0.25">
      <c r="A56" s="1208"/>
      <c r="B56" s="1208"/>
      <c r="C56" s="1208"/>
      <c r="D56" s="1208"/>
      <c r="E56" s="1208"/>
      <c r="F56" s="1208"/>
      <c r="G56" s="1208"/>
      <c r="H56" s="1208"/>
      <c r="I56" s="1208"/>
      <c r="J56" s="1208"/>
      <c r="K56" s="1208"/>
      <c r="L56" s="1208"/>
      <c r="M56" s="1208"/>
      <c r="N56" s="1208"/>
      <c r="O56" s="1208"/>
      <c r="P56" s="1208"/>
      <c r="Q56" s="1208"/>
      <c r="R56" s="1208"/>
      <c r="S56" s="1208"/>
      <c r="T56" s="1208"/>
      <c r="U56" s="1208"/>
      <c r="V56" s="1208"/>
      <c r="Y56" s="1210"/>
      <c r="AC56" s="1208"/>
      <c r="AD56" s="1208"/>
      <c r="AW56" s="1208"/>
      <c r="AX56" s="1208"/>
    </row>
    <row r="57" spans="1:50" s="1211" customFormat="1" x14ac:dyDescent="0.25">
      <c r="A57" s="1208"/>
      <c r="B57" s="1208"/>
      <c r="C57" s="1208"/>
      <c r="D57" s="1208"/>
      <c r="E57" s="1208"/>
      <c r="F57" s="1208"/>
      <c r="G57" s="1208"/>
      <c r="H57" s="1208"/>
      <c r="I57" s="1208"/>
      <c r="J57" s="1208"/>
      <c r="K57" s="1208"/>
      <c r="L57" s="1208"/>
      <c r="M57" s="1208"/>
      <c r="N57" s="1208"/>
      <c r="O57" s="1208"/>
      <c r="P57" s="1208"/>
      <c r="Q57" s="1208"/>
      <c r="R57" s="1208"/>
      <c r="S57" s="1208"/>
      <c r="T57" s="1208"/>
      <c r="U57" s="1208"/>
      <c r="V57" s="1208"/>
      <c r="Y57" s="1210"/>
      <c r="AC57" s="1208"/>
      <c r="AD57" s="1208"/>
      <c r="AW57" s="1208"/>
      <c r="AX57" s="1208"/>
    </row>
    <row r="58" spans="1:50" s="1211" customFormat="1" x14ac:dyDescent="0.25">
      <c r="A58" s="1208"/>
      <c r="B58" s="1208"/>
      <c r="C58" s="1208"/>
      <c r="D58" s="1208"/>
      <c r="E58" s="1208"/>
      <c r="F58" s="1208"/>
      <c r="G58" s="1208"/>
      <c r="H58" s="1208"/>
      <c r="I58" s="1208"/>
      <c r="J58" s="1208"/>
      <c r="K58" s="1208"/>
      <c r="L58" s="1208"/>
      <c r="M58" s="1208"/>
      <c r="N58" s="1208"/>
      <c r="O58" s="1208"/>
      <c r="P58" s="1208"/>
      <c r="Q58" s="1208"/>
      <c r="R58" s="1208"/>
      <c r="S58" s="1208"/>
      <c r="T58" s="1208"/>
      <c r="U58" s="1208"/>
      <c r="V58" s="1208"/>
      <c r="Y58" s="1210"/>
      <c r="AC58" s="1208"/>
      <c r="AD58" s="1208"/>
      <c r="AW58" s="1208"/>
      <c r="AX58" s="1208"/>
    </row>
    <row r="59" spans="1:50" s="1211" customFormat="1" x14ac:dyDescent="0.25">
      <c r="A59" s="1208"/>
      <c r="B59" s="1208"/>
      <c r="C59" s="1208"/>
      <c r="D59" s="1208"/>
      <c r="E59" s="1208"/>
      <c r="F59" s="1208"/>
      <c r="G59" s="1208"/>
      <c r="H59" s="1208"/>
      <c r="I59" s="1208"/>
      <c r="J59" s="1208"/>
      <c r="K59" s="1208"/>
      <c r="L59" s="1208"/>
      <c r="M59" s="1208"/>
      <c r="N59" s="1208"/>
      <c r="O59" s="1208"/>
      <c r="P59" s="1208"/>
      <c r="Q59" s="1208"/>
      <c r="R59" s="1208"/>
      <c r="S59" s="1208"/>
      <c r="T59" s="1208"/>
      <c r="U59" s="1208"/>
      <c r="V59" s="1208"/>
      <c r="Y59" s="1210"/>
      <c r="AC59" s="1208"/>
      <c r="AD59" s="1208"/>
      <c r="AW59" s="1208"/>
      <c r="AX59" s="1208"/>
    </row>
  </sheetData>
  <mergeCells count="122">
    <mergeCell ref="BA7:BB21"/>
    <mergeCell ref="AW11:AW12"/>
    <mergeCell ref="AX11:AX12"/>
    <mergeCell ref="AW23:AW24"/>
    <mergeCell ref="AX23:AX24"/>
    <mergeCell ref="R45:S45"/>
    <mergeCell ref="R46:S46"/>
    <mergeCell ref="I16:I17"/>
    <mergeCell ref="J16:J17"/>
    <mergeCell ref="AC16:AC17"/>
    <mergeCell ref="R43:S43"/>
    <mergeCell ref="R44:S44"/>
    <mergeCell ref="R32:S32"/>
    <mergeCell ref="R26:S26"/>
    <mergeCell ref="R27:S27"/>
    <mergeCell ref="R28:S28"/>
    <mergeCell ref="R29:S29"/>
    <mergeCell ref="R30:S30"/>
    <mergeCell ref="R31:S31"/>
    <mergeCell ref="R39:S39"/>
    <mergeCell ref="R40:S40"/>
    <mergeCell ref="AI22:AI23"/>
    <mergeCell ref="I23:I24"/>
    <mergeCell ref="J23:J24"/>
    <mergeCell ref="R25:S25"/>
    <mergeCell ref="AD16:AD17"/>
    <mergeCell ref="R41:S41"/>
    <mergeCell ref="R42:S42"/>
    <mergeCell ref="R33:S33"/>
    <mergeCell ref="R34:S34"/>
    <mergeCell ref="R35:S35"/>
    <mergeCell ref="R36:S36"/>
    <mergeCell ref="R37:S37"/>
    <mergeCell ref="R38:S38"/>
    <mergeCell ref="AE7:AI8"/>
    <mergeCell ref="AE9:AI13"/>
    <mergeCell ref="G10:G11"/>
    <mergeCell ref="H10:H11"/>
    <mergeCell ref="I11:I12"/>
    <mergeCell ref="J11:J12"/>
    <mergeCell ref="G12:G13"/>
    <mergeCell ref="H12:H13"/>
    <mergeCell ref="Q13:Q24"/>
    <mergeCell ref="R7:S11"/>
    <mergeCell ref="T7:T15"/>
    <mergeCell ref="U7:U15"/>
    <mergeCell ref="V7:V16"/>
    <mergeCell ref="W7:X15"/>
    <mergeCell ref="Y7:AB15"/>
    <mergeCell ref="AE14:AH14"/>
    <mergeCell ref="AE15:AH15"/>
    <mergeCell ref="V18:V24"/>
    <mergeCell ref="I19:I20"/>
    <mergeCell ref="J19:J20"/>
    <mergeCell ref="AE20:AH20"/>
    <mergeCell ref="AE22:AH23"/>
    <mergeCell ref="L15:L16"/>
    <mergeCell ref="AE19:AF19"/>
    <mergeCell ref="AT34:AV34"/>
    <mergeCell ref="AT35:AV35"/>
    <mergeCell ref="AT26:AV26"/>
    <mergeCell ref="AT27:AV27"/>
    <mergeCell ref="AT28:AV28"/>
    <mergeCell ref="AT29:AV29"/>
    <mergeCell ref="AT30:AV30"/>
    <mergeCell ref="AE6:AI6"/>
    <mergeCell ref="A7:A25"/>
    <mergeCell ref="B7:B15"/>
    <mergeCell ref="C7:D13"/>
    <mergeCell ref="E7:E14"/>
    <mergeCell ref="F7:F11"/>
    <mergeCell ref="G7:H9"/>
    <mergeCell ref="I7:O7"/>
    <mergeCell ref="P7:P13"/>
    <mergeCell ref="Q7:Q11"/>
    <mergeCell ref="C6:D6"/>
    <mergeCell ref="G6:H6"/>
    <mergeCell ref="I6:M6"/>
    <mergeCell ref="W6:X6"/>
    <mergeCell ref="Y6:AB6"/>
    <mergeCell ref="AC6:AD6"/>
    <mergeCell ref="AC7:AD8"/>
    <mergeCell ref="AT46:AV46"/>
    <mergeCell ref="AJ7:AJ20"/>
    <mergeCell ref="AK7:AK20"/>
    <mergeCell ref="AL7:AL20"/>
    <mergeCell ref="AM7:AM20"/>
    <mergeCell ref="AN7:AN20"/>
    <mergeCell ref="AO7:AO20"/>
    <mergeCell ref="AP7:AP20"/>
    <mergeCell ref="AQ7:AQ20"/>
    <mergeCell ref="AR7:AR20"/>
    <mergeCell ref="AS7:AS20"/>
    <mergeCell ref="AT41:AV41"/>
    <mergeCell ref="AT42:AV42"/>
    <mergeCell ref="AT43:AV43"/>
    <mergeCell ref="AT44:AV44"/>
    <mergeCell ref="AT45:AV45"/>
    <mergeCell ref="AT36:AV36"/>
    <mergeCell ref="AT37:AV37"/>
    <mergeCell ref="AT38:AV38"/>
    <mergeCell ref="AT39:AV39"/>
    <mergeCell ref="AT40:AV40"/>
    <mergeCell ref="AT31:AV31"/>
    <mergeCell ref="AT32:AV32"/>
    <mergeCell ref="AT33:AV33"/>
    <mergeCell ref="AS21:AS22"/>
    <mergeCell ref="AY6:AZ6"/>
    <mergeCell ref="AY7:AZ23"/>
    <mergeCell ref="AJ21:AJ22"/>
    <mergeCell ref="AK21:AK22"/>
    <mergeCell ref="AL21:AL22"/>
    <mergeCell ref="AM21:AM22"/>
    <mergeCell ref="AN21:AN22"/>
    <mergeCell ref="AO21:AO22"/>
    <mergeCell ref="AP21:AP22"/>
    <mergeCell ref="AQ21:AQ22"/>
    <mergeCell ref="AR21:AR22"/>
    <mergeCell ref="AW6:AX6"/>
    <mergeCell ref="AW7:AX8"/>
    <mergeCell ref="AT7:AV22"/>
    <mergeCell ref="AT6:AV6"/>
  </mergeCells>
  <pageMargins left="0.75" right="0.75" top="0.5" bottom="0.5" header="0.25" footer="0.25"/>
  <pageSetup scale="37" orientation="portrait" r:id="rId1"/>
  <headerFooter differentFirst="1">
    <oddHeader>&amp;LHRBF Impact Evaluation&amp;CHealth Facility Questionnaire&amp;RForm F1</oddHeader>
    <oddFooter>&amp;R&amp;P / &amp;N</oddFooter>
  </headerFooter>
  <colBreaks count="1" manualBreakCount="1">
    <brk id="28" max="45" man="1"/>
  </col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
  <sheetViews>
    <sheetView view="pageBreakPreview" topLeftCell="A22" zoomScale="115" zoomScaleSheetLayoutView="115" workbookViewId="0">
      <selection activeCell="A29" sqref="A29:H41"/>
    </sheetView>
  </sheetViews>
  <sheetFormatPr defaultColWidth="8.85546875" defaultRowHeight="12.75" x14ac:dyDescent="0.2"/>
  <cols>
    <col min="1" max="1" width="5.7109375" style="159" customWidth="1"/>
    <col min="2" max="2" width="24.140625" style="4" customWidth="1"/>
    <col min="3" max="3" width="25" style="37" customWidth="1"/>
    <col min="4" max="5" width="3.28515625" style="37" customWidth="1"/>
    <col min="6" max="6" width="13.28515625" style="37" customWidth="1"/>
    <col min="7" max="7" width="12.28515625" style="4" customWidth="1"/>
    <col min="8" max="8" width="3.42578125" style="4" customWidth="1"/>
    <col min="9" max="16384" width="8.85546875" style="4"/>
  </cols>
  <sheetData>
    <row r="1" spans="1:11" s="10" customFormat="1" ht="30" customHeight="1" thickBot="1" x14ac:dyDescent="0.25">
      <c r="A1" s="109">
        <f>-5</f>
        <v>-5</v>
      </c>
      <c r="B1" s="1959" t="s">
        <v>604</v>
      </c>
      <c r="C1" s="1959"/>
      <c r="D1" s="1959"/>
      <c r="E1" s="1959"/>
      <c r="F1" s="1959"/>
      <c r="G1" s="1959"/>
      <c r="H1" s="158"/>
      <c r="I1" s="117"/>
      <c r="J1" s="17"/>
      <c r="K1" s="17"/>
    </row>
    <row r="2" spans="1:11" s="6" customFormat="1" ht="30" customHeight="1" thickBot="1" x14ac:dyDescent="0.25">
      <c r="A2" s="2045" t="s">
        <v>776</v>
      </c>
      <c r="B2" s="2046"/>
      <c r="C2" s="2046"/>
      <c r="D2" s="2046"/>
      <c r="E2" s="2046"/>
      <c r="F2" s="2046"/>
      <c r="G2" s="2046"/>
      <c r="H2" s="2046"/>
      <c r="I2" s="116"/>
      <c r="J2" s="116"/>
    </row>
    <row r="3" spans="1:11" s="162" customFormat="1" ht="21" customHeight="1" thickBot="1" x14ac:dyDescent="0.3">
      <c r="A3" s="664" t="s">
        <v>283</v>
      </c>
      <c r="B3" s="946"/>
      <c r="C3" s="946"/>
      <c r="D3" s="946"/>
      <c r="E3" s="946"/>
      <c r="F3" s="946"/>
      <c r="G3" s="947"/>
      <c r="H3" s="671"/>
      <c r="I3" s="161"/>
    </row>
    <row r="4" spans="1:11" s="8" customFormat="1" ht="12.75" customHeight="1" x14ac:dyDescent="0.25">
      <c r="A4" s="1949">
        <f>A1-0.01</f>
        <v>-5.01</v>
      </c>
      <c r="B4" s="1800" t="s">
        <v>793</v>
      </c>
      <c r="C4" s="948" t="s">
        <v>557</v>
      </c>
      <c r="D4" s="949">
        <v>1</v>
      </c>
      <c r="E4" s="949"/>
      <c r="F4" s="950"/>
      <c r="G4" s="951"/>
      <c r="H4" s="952"/>
    </row>
    <row r="5" spans="1:11" s="8" customFormat="1" ht="14.25" thickBot="1" x14ac:dyDescent="0.3">
      <c r="A5" s="1951"/>
      <c r="B5" s="1801"/>
      <c r="C5" s="953" t="s">
        <v>558</v>
      </c>
      <c r="D5" s="954">
        <v>2</v>
      </c>
      <c r="E5" s="954"/>
      <c r="F5" s="960"/>
      <c r="G5" s="955"/>
      <c r="H5" s="844"/>
    </row>
    <row r="6" spans="1:11" s="8" customFormat="1" ht="18.75" customHeight="1" thickBot="1" x14ac:dyDescent="0.25">
      <c r="A6" s="445" t="s">
        <v>391</v>
      </c>
      <c r="B6" s="2192" t="s">
        <v>774</v>
      </c>
      <c r="C6" s="2193"/>
      <c r="D6" s="2193"/>
      <c r="E6" s="2193"/>
      <c r="F6" s="2194"/>
      <c r="G6" s="446"/>
      <c r="H6" s="447"/>
    </row>
    <row r="7" spans="1:11" s="8" customFormat="1" x14ac:dyDescent="0.2">
      <c r="A7" s="379"/>
      <c r="B7" s="380"/>
      <c r="C7" s="2189">
        <f>A4-0.01</f>
        <v>-5.0199999999999996</v>
      </c>
      <c r="D7" s="2190"/>
      <c r="E7" s="2198">
        <f>C7-0.01</f>
        <v>-5.0299999999999994</v>
      </c>
      <c r="F7" s="2199"/>
      <c r="G7" s="2191">
        <f>E7-0.01</f>
        <v>-5.0399999999999991</v>
      </c>
      <c r="H7" s="2190"/>
    </row>
    <row r="8" spans="1:11" s="41" customFormat="1" ht="76.5" customHeight="1" x14ac:dyDescent="0.25">
      <c r="A8" s="381"/>
      <c r="B8" s="381"/>
      <c r="C8" s="2187" t="s">
        <v>764</v>
      </c>
      <c r="D8" s="2188"/>
      <c r="E8" s="2195" t="s">
        <v>1188</v>
      </c>
      <c r="F8" s="2034"/>
      <c r="G8" s="2195" t="s">
        <v>773</v>
      </c>
      <c r="H8" s="2034"/>
    </row>
    <row r="9" spans="1:11" s="41" customFormat="1" ht="39.75" customHeight="1" x14ac:dyDescent="0.25">
      <c r="A9" s="381"/>
      <c r="B9" s="381"/>
      <c r="C9" s="1899" t="s">
        <v>765</v>
      </c>
      <c r="D9" s="2205"/>
      <c r="E9" s="2200" t="s">
        <v>779</v>
      </c>
      <c r="F9" s="2201"/>
      <c r="G9" s="2196"/>
      <c r="H9" s="2197"/>
    </row>
    <row r="10" spans="1:11" s="41" customFormat="1" ht="21" customHeight="1" x14ac:dyDescent="0.25">
      <c r="A10" s="379"/>
      <c r="B10" s="381"/>
      <c r="C10" s="382" t="s">
        <v>580</v>
      </c>
      <c r="D10" s="383">
        <v>1</v>
      </c>
      <c r="E10" s="2200"/>
      <c r="F10" s="2201"/>
      <c r="G10" s="901" t="s">
        <v>251</v>
      </c>
      <c r="H10" s="956">
        <v>1</v>
      </c>
    </row>
    <row r="11" spans="1:11" s="41" customFormat="1" ht="25.5" customHeight="1" x14ac:dyDescent="0.25">
      <c r="A11" s="379"/>
      <c r="B11" s="381"/>
      <c r="C11" s="382" t="s">
        <v>239</v>
      </c>
      <c r="D11" s="383">
        <v>2</v>
      </c>
      <c r="E11" s="2200"/>
      <c r="F11" s="2201"/>
      <c r="G11" s="2200" t="s">
        <v>223</v>
      </c>
      <c r="H11" s="2203">
        <v>2</v>
      </c>
    </row>
    <row r="12" spans="1:11" s="8" customFormat="1" ht="24.75" customHeight="1" thickBot="1" x14ac:dyDescent="0.25">
      <c r="A12" s="384"/>
      <c r="B12" s="372"/>
      <c r="C12" s="385" t="s">
        <v>763</v>
      </c>
      <c r="D12" s="386">
        <v>3</v>
      </c>
      <c r="E12" s="1848"/>
      <c r="F12" s="2202"/>
      <c r="G12" s="1848"/>
      <c r="H12" s="2204"/>
    </row>
    <row r="13" spans="1:11" s="8" customFormat="1" ht="15.95" customHeight="1" x14ac:dyDescent="0.25">
      <c r="A13" s="387" t="s">
        <v>451</v>
      </c>
      <c r="B13" s="388" t="s">
        <v>581</v>
      </c>
      <c r="C13" s="389"/>
      <c r="D13" s="390"/>
      <c r="E13" s="389"/>
      <c r="F13" s="390"/>
      <c r="G13" s="389"/>
      <c r="H13" s="391"/>
    </row>
    <row r="14" spans="1:11" s="8" customFormat="1" ht="15.95" customHeight="1" x14ac:dyDescent="0.25">
      <c r="A14" s="392" t="s">
        <v>452</v>
      </c>
      <c r="B14" s="393" t="s">
        <v>133</v>
      </c>
      <c r="C14" s="394"/>
      <c r="D14" s="395"/>
      <c r="E14" s="958"/>
      <c r="F14" s="395"/>
      <c r="G14" s="394"/>
      <c r="H14" s="316"/>
    </row>
    <row r="15" spans="1:11" s="8" customFormat="1" ht="15" customHeight="1" x14ac:dyDescent="0.25">
      <c r="A15" s="396" t="s">
        <v>455</v>
      </c>
      <c r="B15" s="397" t="s">
        <v>583</v>
      </c>
      <c r="C15" s="398"/>
      <c r="D15" s="399"/>
      <c r="E15" s="403"/>
      <c r="F15" s="399"/>
      <c r="G15" s="400"/>
      <c r="H15" s="343"/>
    </row>
    <row r="16" spans="1:11" s="8" customFormat="1" ht="29.25" customHeight="1" x14ac:dyDescent="0.25">
      <c r="A16" s="401" t="s">
        <v>456</v>
      </c>
      <c r="B16" s="402" t="s">
        <v>636</v>
      </c>
      <c r="C16" s="403"/>
      <c r="D16" s="399"/>
      <c r="E16" s="403"/>
      <c r="F16" s="399"/>
      <c r="G16" s="403"/>
      <c r="H16" s="320"/>
    </row>
    <row r="17" spans="1:9" s="8" customFormat="1" ht="15.95" customHeight="1" x14ac:dyDescent="0.25">
      <c r="A17" s="396" t="s">
        <v>457</v>
      </c>
      <c r="B17" s="393" t="s">
        <v>41</v>
      </c>
      <c r="C17" s="404"/>
      <c r="D17" s="399"/>
      <c r="E17" s="403"/>
      <c r="F17" s="399"/>
      <c r="G17" s="400"/>
      <c r="H17" s="343"/>
    </row>
    <row r="18" spans="1:9" s="8" customFormat="1" ht="15.95" customHeight="1" x14ac:dyDescent="0.25">
      <c r="A18" s="401" t="s">
        <v>458</v>
      </c>
      <c r="B18" s="397" t="s">
        <v>582</v>
      </c>
      <c r="C18" s="405"/>
      <c r="D18" s="399"/>
      <c r="E18" s="403"/>
      <c r="F18" s="399"/>
      <c r="G18" s="403"/>
      <c r="H18" s="320"/>
    </row>
    <row r="19" spans="1:9" s="8" customFormat="1" ht="15.95" customHeight="1" x14ac:dyDescent="0.25">
      <c r="A19" s="396" t="s">
        <v>459</v>
      </c>
      <c r="B19" s="397" t="s">
        <v>641</v>
      </c>
      <c r="C19" s="406"/>
      <c r="D19" s="399"/>
      <c r="E19" s="403"/>
      <c r="F19" s="399"/>
      <c r="G19" s="400"/>
      <c r="H19" s="343"/>
    </row>
    <row r="20" spans="1:9" s="8" customFormat="1" ht="15.95" customHeight="1" x14ac:dyDescent="0.25">
      <c r="A20" s="401" t="s">
        <v>462</v>
      </c>
      <c r="B20" s="397" t="s">
        <v>654</v>
      </c>
      <c r="C20" s="332"/>
      <c r="D20" s="399"/>
      <c r="E20" s="403"/>
      <c r="F20" s="399"/>
      <c r="G20" s="403"/>
      <c r="H20" s="320"/>
    </row>
    <row r="21" spans="1:9" s="8" customFormat="1" ht="15.95" customHeight="1" x14ac:dyDescent="0.25">
      <c r="A21" s="396" t="s">
        <v>463</v>
      </c>
      <c r="B21" s="397" t="s">
        <v>655</v>
      </c>
      <c r="C21" s="332"/>
      <c r="D21" s="399"/>
      <c r="E21" s="403"/>
      <c r="F21" s="399"/>
      <c r="G21" s="400"/>
      <c r="H21" s="343"/>
    </row>
    <row r="22" spans="1:9" s="8" customFormat="1" ht="15.95" customHeight="1" x14ac:dyDescent="0.25">
      <c r="A22" s="401" t="s">
        <v>464</v>
      </c>
      <c r="B22" s="407" t="s">
        <v>132</v>
      </c>
      <c r="C22" s="408"/>
      <c r="D22" s="399"/>
      <c r="E22" s="403"/>
      <c r="F22" s="399"/>
      <c r="G22" s="403"/>
      <c r="H22" s="320"/>
    </row>
    <row r="23" spans="1:9" s="8" customFormat="1" ht="15.95" customHeight="1" x14ac:dyDescent="0.25">
      <c r="A23" s="396" t="s">
        <v>465</v>
      </c>
      <c r="B23" s="409" t="s">
        <v>662</v>
      </c>
      <c r="C23" s="404"/>
      <c r="D23" s="399"/>
      <c r="E23" s="403"/>
      <c r="F23" s="399"/>
      <c r="G23" s="400"/>
      <c r="H23" s="343"/>
    </row>
    <row r="24" spans="1:9" s="8" customFormat="1" ht="15.95" customHeight="1" x14ac:dyDescent="0.25">
      <c r="A24" s="401" t="s">
        <v>470</v>
      </c>
      <c r="B24" s="407" t="s">
        <v>663</v>
      </c>
      <c r="C24" s="406"/>
      <c r="D24" s="399"/>
      <c r="E24" s="403"/>
      <c r="F24" s="399"/>
      <c r="G24" s="403"/>
      <c r="H24" s="320"/>
    </row>
    <row r="25" spans="1:9" s="8" customFormat="1" ht="15.95" customHeight="1" x14ac:dyDescent="0.25">
      <c r="A25" s="396" t="s">
        <v>471</v>
      </c>
      <c r="B25" s="409" t="s">
        <v>789</v>
      </c>
      <c r="C25" s="404"/>
      <c r="D25" s="399"/>
      <c r="E25" s="403"/>
      <c r="F25" s="399"/>
      <c r="G25" s="400"/>
      <c r="H25" s="343"/>
    </row>
    <row r="26" spans="1:9" s="8" customFormat="1" ht="15.95" customHeight="1" x14ac:dyDescent="0.25">
      <c r="A26" s="401" t="s">
        <v>472</v>
      </c>
      <c r="B26" s="407" t="s">
        <v>790</v>
      </c>
      <c r="C26" s="406"/>
      <c r="D26" s="399"/>
      <c r="E26" s="403"/>
      <c r="F26" s="399"/>
      <c r="G26" s="403"/>
      <c r="H26" s="320"/>
    </row>
    <row r="27" spans="1:9" s="8" customFormat="1" ht="15.95" customHeight="1" x14ac:dyDescent="0.25">
      <c r="A27" s="396" t="s">
        <v>412</v>
      </c>
      <c r="B27" s="397" t="s">
        <v>791</v>
      </c>
      <c r="C27" s="406"/>
      <c r="D27" s="399"/>
      <c r="E27" s="403"/>
      <c r="F27" s="399"/>
      <c r="G27" s="400"/>
      <c r="H27" s="343"/>
    </row>
    <row r="28" spans="1:9" s="8" customFormat="1" ht="15.95" customHeight="1" thickBot="1" x14ac:dyDescent="0.3">
      <c r="A28" s="396" t="s">
        <v>766</v>
      </c>
      <c r="B28" s="407" t="s">
        <v>603</v>
      </c>
      <c r="C28" s="408"/>
      <c r="D28" s="399"/>
      <c r="E28" s="959"/>
      <c r="F28" s="399"/>
      <c r="G28" s="403"/>
      <c r="H28" s="320"/>
    </row>
    <row r="29" spans="1:9" ht="21" customHeight="1" thickBot="1" x14ac:dyDescent="0.25">
      <c r="A29" s="444" t="s">
        <v>388</v>
      </c>
      <c r="B29" s="1845" t="s">
        <v>512</v>
      </c>
      <c r="C29" s="1846"/>
      <c r="D29" s="1846"/>
      <c r="E29" s="1846"/>
      <c r="F29" s="1846"/>
      <c r="G29" s="2024" t="s">
        <v>640</v>
      </c>
      <c r="H29" s="2025"/>
      <c r="I29" s="157"/>
    </row>
    <row r="30" spans="1:9" ht="15" customHeight="1" x14ac:dyDescent="0.25">
      <c r="A30" s="1791">
        <f>G7-0.01</f>
        <v>-5.0499999999999989</v>
      </c>
      <c r="B30" s="1797" t="s">
        <v>501</v>
      </c>
      <c r="C30" s="2229" t="s">
        <v>502</v>
      </c>
      <c r="D30" s="2230"/>
      <c r="E30" s="1398"/>
      <c r="F30" s="410">
        <v>1</v>
      </c>
      <c r="G30" s="2211"/>
      <c r="H30" s="2212"/>
      <c r="I30" s="41"/>
    </row>
    <row r="31" spans="1:9" ht="15" customHeight="1" x14ac:dyDescent="0.2">
      <c r="A31" s="2228"/>
      <c r="B31" s="1798"/>
      <c r="C31" s="2231" t="s">
        <v>238</v>
      </c>
      <c r="D31" s="2232"/>
      <c r="E31" s="1399"/>
      <c r="F31" s="411">
        <v>2</v>
      </c>
      <c r="G31" s="2213"/>
      <c r="H31" s="2214"/>
      <c r="I31" s="41"/>
    </row>
    <row r="32" spans="1:9" ht="15" customHeight="1" x14ac:dyDescent="0.2">
      <c r="A32" s="2228"/>
      <c r="B32" s="1798"/>
      <c r="C32" s="2233"/>
      <c r="D32" s="2234"/>
      <c r="E32" s="1400"/>
      <c r="F32" s="412"/>
      <c r="G32" s="2213"/>
      <c r="H32" s="2214"/>
      <c r="I32" s="41"/>
    </row>
    <row r="33" spans="1:9" ht="15" customHeight="1" thickBot="1" x14ac:dyDescent="0.3">
      <c r="A33" s="1863"/>
      <c r="B33" s="1822"/>
      <c r="C33" s="2235" t="s">
        <v>767</v>
      </c>
      <c r="D33" s="2236"/>
      <c r="E33" s="1402"/>
      <c r="F33" s="413">
        <v>96</v>
      </c>
      <c r="G33" s="2215"/>
      <c r="H33" s="2216"/>
      <c r="I33" s="41"/>
    </row>
    <row r="34" spans="1:9" ht="23.25" customHeight="1" x14ac:dyDescent="0.2">
      <c r="A34" s="2224">
        <f>A30-0.01</f>
        <v>-5.0599999999999987</v>
      </c>
      <c r="B34" s="2223" t="s">
        <v>961</v>
      </c>
      <c r="C34" s="2217" t="s">
        <v>769</v>
      </c>
      <c r="D34" s="2218"/>
      <c r="E34" s="2218"/>
      <c r="F34" s="2219"/>
      <c r="G34" s="414"/>
      <c r="H34" s="415"/>
      <c r="I34" s="35"/>
    </row>
    <row r="35" spans="1:9" ht="23.25" customHeight="1" x14ac:dyDescent="0.2">
      <c r="A35" s="2092"/>
      <c r="B35" s="1823"/>
      <c r="C35" s="2220" t="s">
        <v>770</v>
      </c>
      <c r="D35" s="2221"/>
      <c r="E35" s="2221"/>
      <c r="F35" s="2222"/>
      <c r="G35" s="416"/>
      <c r="H35" s="417"/>
      <c r="I35" s="35"/>
    </row>
    <row r="36" spans="1:9" ht="23.25" customHeight="1" x14ac:dyDescent="0.2">
      <c r="A36" s="2092"/>
      <c r="B36" s="1823"/>
      <c r="C36" s="2220" t="s">
        <v>771</v>
      </c>
      <c r="D36" s="2221"/>
      <c r="E36" s="2221"/>
      <c r="F36" s="2222"/>
      <c r="G36" s="416"/>
      <c r="H36" s="417"/>
      <c r="I36" s="35"/>
    </row>
    <row r="37" spans="1:9" ht="23.25" customHeight="1" thickBot="1" x14ac:dyDescent="0.25">
      <c r="A37" s="2093"/>
      <c r="B37" s="1801"/>
      <c r="C37" s="2225" t="s">
        <v>772</v>
      </c>
      <c r="D37" s="2226"/>
      <c r="E37" s="2226"/>
      <c r="F37" s="2227"/>
      <c r="G37" s="418"/>
      <c r="H37" s="419"/>
      <c r="I37" s="35"/>
    </row>
    <row r="38" spans="1:9" ht="17.25" customHeight="1" x14ac:dyDescent="0.2">
      <c r="A38" s="2206">
        <f>A34-0.01</f>
        <v>-5.0699999999999985</v>
      </c>
      <c r="B38" s="1813" t="s">
        <v>768</v>
      </c>
      <c r="C38" s="1408" t="s">
        <v>311</v>
      </c>
      <c r="D38" s="421"/>
      <c r="E38" s="421"/>
      <c r="F38" s="410">
        <v>1</v>
      </c>
      <c r="G38" s="1403"/>
      <c r="H38" s="2208"/>
    </row>
    <row r="39" spans="1:9" ht="17.25" customHeight="1" x14ac:dyDescent="0.2">
      <c r="A39" s="2207"/>
      <c r="B39" s="1815"/>
      <c r="C39" s="423" t="s">
        <v>312</v>
      </c>
      <c r="D39" s="424"/>
      <c r="E39" s="424"/>
      <c r="F39" s="425">
        <v>2</v>
      </c>
      <c r="G39" s="1405"/>
      <c r="H39" s="2209"/>
    </row>
    <row r="40" spans="1:9" ht="17.25" customHeight="1" thickBot="1" x14ac:dyDescent="0.25">
      <c r="A40" s="2207"/>
      <c r="B40" s="1814"/>
      <c r="C40" s="1409" t="s">
        <v>558</v>
      </c>
      <c r="D40" s="428"/>
      <c r="E40" s="428"/>
      <c r="F40" s="413">
        <v>3</v>
      </c>
      <c r="G40" s="429"/>
      <c r="H40" s="2210"/>
    </row>
    <row r="41" spans="1:9" ht="100.5" customHeight="1" thickBot="1" x14ac:dyDescent="0.3">
      <c r="A41" s="430">
        <f>A38-0.01</f>
        <v>-5.0799999999999983</v>
      </c>
      <c r="B41" s="431" t="s">
        <v>824</v>
      </c>
      <c r="C41" s="432"/>
      <c r="D41" s="433"/>
      <c r="E41" s="957"/>
      <c r="F41" s="434"/>
      <c r="G41" s="1530"/>
      <c r="H41" s="1040"/>
    </row>
  </sheetData>
  <customSheetViews>
    <customSheetView guid="{62A28031-BB72-409E-8219-7B624D8945FD}" showPageBreaks="1" printArea="1" view="pageBreakPreview">
      <selection activeCell="B81" activeCellId="1" sqref="B79:B80 B81:B82"/>
      <pageMargins left="0.7" right="0.7" top="0.75" bottom="0.75" header="0.3" footer="0.3"/>
      <headerFooter alignWithMargins="0">
        <oddFooter>&amp;R&amp;P</oddFooter>
      </headerFooter>
    </customSheetView>
  </customSheetViews>
  <mergeCells count="34">
    <mergeCell ref="B29:F29"/>
    <mergeCell ref="G29:H29"/>
    <mergeCell ref="A30:A33"/>
    <mergeCell ref="B30:B33"/>
    <mergeCell ref="C30:D30"/>
    <mergeCell ref="C31:D32"/>
    <mergeCell ref="C33:D33"/>
    <mergeCell ref="B38:B40"/>
    <mergeCell ref="A38:A40"/>
    <mergeCell ref="H38:H40"/>
    <mergeCell ref="G30:H30"/>
    <mergeCell ref="G31:H32"/>
    <mergeCell ref="G33:H33"/>
    <mergeCell ref="C34:F34"/>
    <mergeCell ref="C35:F35"/>
    <mergeCell ref="C36:F36"/>
    <mergeCell ref="B34:B37"/>
    <mergeCell ref="A34:A37"/>
    <mergeCell ref="C37:F37"/>
    <mergeCell ref="B1:G1"/>
    <mergeCell ref="A2:H2"/>
    <mergeCell ref="C8:D8"/>
    <mergeCell ref="C7:D7"/>
    <mergeCell ref="G7:H7"/>
    <mergeCell ref="B6:F6"/>
    <mergeCell ref="G8:H9"/>
    <mergeCell ref="E7:F7"/>
    <mergeCell ref="E8:F8"/>
    <mergeCell ref="E9:F12"/>
    <mergeCell ref="G11:G12"/>
    <mergeCell ref="H11:H12"/>
    <mergeCell ref="B4:B5"/>
    <mergeCell ref="A4:A5"/>
    <mergeCell ref="C9:D9"/>
  </mergeCells>
  <phoneticPr fontId="1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1" manualBreakCount="1">
    <brk id="28" max="7" man="1"/>
  </rowBreaks>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5"/>
  <sheetViews>
    <sheetView view="pageBreakPreview" topLeftCell="A48" workbookViewId="0">
      <selection activeCell="C70" sqref="C70"/>
    </sheetView>
  </sheetViews>
  <sheetFormatPr defaultColWidth="8.85546875" defaultRowHeight="12.75" x14ac:dyDescent="0.2"/>
  <cols>
    <col min="1" max="1" width="5.85546875" style="74" customWidth="1"/>
    <col min="2" max="2" width="38.7109375" style="5" customWidth="1"/>
    <col min="3" max="3" width="20.7109375" style="5" customWidth="1"/>
    <col min="4" max="4" width="3.7109375" style="38" customWidth="1"/>
    <col min="5" max="5" width="2.7109375" style="5" customWidth="1"/>
    <col min="6" max="6" width="5.7109375" style="19" customWidth="1"/>
    <col min="7" max="10" width="3.140625" style="5" customWidth="1"/>
    <col min="11" max="16384" width="8.85546875" style="5"/>
  </cols>
  <sheetData>
    <row r="1" spans="1:12" s="442" customFormat="1" ht="18.75" thickBot="1" x14ac:dyDescent="0.3">
      <c r="A1" s="441">
        <f>-6</f>
        <v>-6</v>
      </c>
      <c r="B1" s="2246" t="s">
        <v>310</v>
      </c>
      <c r="C1" s="2246"/>
      <c r="D1" s="2246"/>
      <c r="E1" s="2246"/>
      <c r="F1" s="2246"/>
      <c r="G1" s="2244"/>
      <c r="H1" s="2244"/>
      <c r="I1" s="2244"/>
      <c r="J1" s="2245"/>
    </row>
    <row r="2" spans="1:12" s="10" customFormat="1" ht="30" customHeight="1" thickBot="1" x14ac:dyDescent="0.25">
      <c r="A2" s="2269" t="s">
        <v>775</v>
      </c>
      <c r="B2" s="2270"/>
      <c r="C2" s="2270"/>
      <c r="D2" s="2270"/>
      <c r="E2" s="2270"/>
      <c r="F2" s="2270"/>
      <c r="G2" s="2270"/>
      <c r="H2" s="2270"/>
      <c r="I2" s="2270"/>
      <c r="J2" s="2270"/>
      <c r="K2" s="17"/>
    </row>
    <row r="3" spans="1:12" s="10" customFormat="1" ht="27.75" customHeight="1" thickBot="1" x14ac:dyDescent="0.25">
      <c r="A3" s="437" t="s">
        <v>391</v>
      </c>
      <c r="B3" s="1845" t="s">
        <v>513</v>
      </c>
      <c r="C3" s="1846"/>
      <c r="D3" s="1846"/>
      <c r="E3" s="1846"/>
      <c r="F3" s="1847"/>
      <c r="G3" s="2247" t="s">
        <v>640</v>
      </c>
      <c r="H3" s="2247"/>
      <c r="I3" s="2247"/>
      <c r="J3" s="2025"/>
    </row>
    <row r="4" spans="1:12" s="9" customFormat="1" x14ac:dyDescent="0.2">
      <c r="A4" s="1791">
        <f>A1-0.01</f>
        <v>-6.01</v>
      </c>
      <c r="B4" s="2248" t="s">
        <v>777</v>
      </c>
      <c r="C4" s="450" t="s">
        <v>557</v>
      </c>
      <c r="D4" s="451">
        <v>1</v>
      </c>
      <c r="E4" s="452"/>
      <c r="F4" s="453"/>
      <c r="G4" s="422"/>
      <c r="H4" s="422"/>
      <c r="I4" s="422"/>
      <c r="J4" s="454"/>
    </row>
    <row r="5" spans="1:12" s="9" customFormat="1" ht="13.5" thickBot="1" x14ac:dyDescent="0.3">
      <c r="A5" s="1863"/>
      <c r="B5" s="2249"/>
      <c r="C5" s="455" t="s">
        <v>558</v>
      </c>
      <c r="D5" s="456">
        <v>2</v>
      </c>
      <c r="E5" s="13" t="s">
        <v>515</v>
      </c>
      <c r="F5" s="457">
        <f>A32</f>
        <v>-6.139999999999997</v>
      </c>
      <c r="G5" s="458"/>
      <c r="H5" s="458"/>
      <c r="I5" s="458"/>
      <c r="J5" s="459"/>
    </row>
    <row r="6" spans="1:12" s="9" customFormat="1" x14ac:dyDescent="0.2">
      <c r="A6" s="1791">
        <f>A4-0.01</f>
        <v>-6.02</v>
      </c>
      <c r="B6" s="2250" t="s">
        <v>778</v>
      </c>
      <c r="C6" s="450" t="s">
        <v>557</v>
      </c>
      <c r="D6" s="451">
        <v>1</v>
      </c>
      <c r="E6" s="452"/>
      <c r="F6" s="453"/>
      <c r="G6" s="460"/>
      <c r="H6" s="422"/>
      <c r="I6" s="422"/>
      <c r="J6" s="454"/>
    </row>
    <row r="7" spans="1:12" s="9" customFormat="1" ht="13.5" thickBot="1" x14ac:dyDescent="0.25">
      <c r="A7" s="1863"/>
      <c r="B7" s="2251"/>
      <c r="C7" s="455" t="s">
        <v>558</v>
      </c>
      <c r="D7" s="456">
        <v>2</v>
      </c>
      <c r="E7" s="461"/>
      <c r="F7" s="462"/>
      <c r="G7" s="463"/>
      <c r="H7" s="458"/>
      <c r="I7" s="458"/>
      <c r="J7" s="459"/>
    </row>
    <row r="8" spans="1:12" s="9" customFormat="1" x14ac:dyDescent="0.2">
      <c r="A8" s="1791">
        <f>A6-0.01</f>
        <v>-6.0299999999999994</v>
      </c>
      <c r="B8" s="1800" t="s">
        <v>801</v>
      </c>
      <c r="C8" s="450" t="s">
        <v>609</v>
      </c>
      <c r="D8" s="464">
        <v>1</v>
      </c>
      <c r="E8" s="452"/>
      <c r="F8" s="453"/>
      <c r="G8" s="460"/>
      <c r="H8" s="422"/>
      <c r="I8" s="422"/>
      <c r="J8" s="454"/>
    </row>
    <row r="9" spans="1:12" s="9" customFormat="1" x14ac:dyDescent="0.2">
      <c r="A9" s="2228"/>
      <c r="B9" s="1823"/>
      <c r="C9" s="465" t="s">
        <v>610</v>
      </c>
      <c r="D9" s="466">
        <v>2</v>
      </c>
      <c r="E9" s="467"/>
      <c r="F9" s="468"/>
      <c r="G9" s="469"/>
      <c r="H9" s="426"/>
      <c r="I9" s="426"/>
      <c r="J9" s="470"/>
    </row>
    <row r="10" spans="1:12" s="9" customFormat="1" ht="13.5" thickBot="1" x14ac:dyDescent="0.25">
      <c r="A10" s="1863"/>
      <c r="B10" s="1801"/>
      <c r="C10" s="455" t="s">
        <v>611</v>
      </c>
      <c r="D10" s="471">
        <v>3</v>
      </c>
      <c r="E10" s="461"/>
      <c r="F10" s="462"/>
      <c r="G10" s="463"/>
      <c r="H10" s="458"/>
      <c r="I10" s="458"/>
      <c r="J10" s="459"/>
    </row>
    <row r="11" spans="1:12" s="9" customFormat="1" x14ac:dyDescent="0.2">
      <c r="A11" s="1791">
        <f>A8-0.01</f>
        <v>-6.0399999999999991</v>
      </c>
      <c r="B11" s="1800" t="s">
        <v>802</v>
      </c>
      <c r="C11" s="450" t="s">
        <v>557</v>
      </c>
      <c r="D11" s="451">
        <v>1</v>
      </c>
      <c r="E11" s="452"/>
      <c r="F11" s="453"/>
      <c r="G11" s="460"/>
      <c r="H11" s="422"/>
      <c r="I11" s="422"/>
      <c r="J11" s="454"/>
    </row>
    <row r="12" spans="1:12" s="9" customFormat="1" ht="13.5" thickBot="1" x14ac:dyDescent="0.25">
      <c r="A12" s="1863"/>
      <c r="B12" s="1801"/>
      <c r="C12" s="455" t="s">
        <v>558</v>
      </c>
      <c r="D12" s="456">
        <v>2</v>
      </c>
      <c r="E12" s="461"/>
      <c r="F12" s="457"/>
      <c r="G12" s="463"/>
      <c r="H12" s="458"/>
      <c r="I12" s="458"/>
      <c r="J12" s="459"/>
      <c r="L12" s="1218"/>
    </row>
    <row r="13" spans="1:12" s="9" customFormat="1" ht="29.1" customHeight="1" thickBot="1" x14ac:dyDescent="0.25">
      <c r="A13" s="317">
        <f>A11-0.01</f>
        <v>-6.0499999999999989</v>
      </c>
      <c r="B13" s="431" t="s">
        <v>261</v>
      </c>
      <c r="C13" s="472"/>
      <c r="D13" s="473"/>
      <c r="E13" s="474"/>
      <c r="F13" s="475"/>
      <c r="G13" s="370"/>
      <c r="H13" s="371"/>
      <c r="I13" s="371"/>
      <c r="J13" s="476"/>
    </row>
    <row r="14" spans="1:12" s="9" customFormat="1" ht="23.25" customHeight="1" thickBot="1" x14ac:dyDescent="0.25">
      <c r="A14" s="1791">
        <f>A13-0.01</f>
        <v>-6.0599999999999987</v>
      </c>
      <c r="B14" s="1800" t="s">
        <v>780</v>
      </c>
      <c r="C14" s="2237" t="s">
        <v>803</v>
      </c>
      <c r="D14" s="2238"/>
      <c r="E14" s="2238"/>
      <c r="F14" s="2239"/>
      <c r="G14" s="370"/>
      <c r="H14" s="371"/>
      <c r="I14" s="371"/>
      <c r="J14" s="476"/>
    </row>
    <row r="15" spans="1:12" s="9" customFormat="1" ht="23.25" customHeight="1" thickBot="1" x14ac:dyDescent="0.25">
      <c r="A15" s="2228"/>
      <c r="B15" s="1823"/>
      <c r="C15" s="2240" t="s">
        <v>1197</v>
      </c>
      <c r="D15" s="2241"/>
      <c r="E15" s="2241"/>
      <c r="F15" s="2242"/>
      <c r="G15" s="370"/>
      <c r="H15" s="371"/>
      <c r="I15" s="371"/>
      <c r="J15" s="476"/>
    </row>
    <row r="16" spans="1:12" s="9" customFormat="1" ht="23.25" customHeight="1" thickBot="1" x14ac:dyDescent="0.25">
      <c r="A16" s="2228"/>
      <c r="B16" s="1823"/>
      <c r="C16" s="1836" t="s">
        <v>490</v>
      </c>
      <c r="D16" s="1837"/>
      <c r="E16" s="1837"/>
      <c r="F16" s="2243"/>
      <c r="G16" s="370"/>
      <c r="H16" s="371"/>
      <c r="I16" s="371"/>
      <c r="J16" s="476"/>
    </row>
    <row r="17" spans="1:10" s="9" customFormat="1" x14ac:dyDescent="0.2">
      <c r="A17" s="1791">
        <f>A14-0.01</f>
        <v>-6.0699999999999985</v>
      </c>
      <c r="B17" s="2062" t="s">
        <v>1198</v>
      </c>
      <c r="C17" s="450" t="s">
        <v>311</v>
      </c>
      <c r="D17" s="464">
        <v>1</v>
      </c>
      <c r="E17" s="452"/>
      <c r="F17" s="453"/>
      <c r="G17" s="460"/>
      <c r="H17" s="422"/>
      <c r="I17" s="422"/>
      <c r="J17" s="454"/>
    </row>
    <row r="18" spans="1:10" s="9" customFormat="1" x14ac:dyDescent="0.2">
      <c r="A18" s="2228"/>
      <c r="B18" s="1840"/>
      <c r="C18" s="465" t="s">
        <v>312</v>
      </c>
      <c r="D18" s="466">
        <v>2</v>
      </c>
      <c r="E18" s="467"/>
      <c r="F18" s="468"/>
      <c r="G18" s="469"/>
      <c r="H18" s="426"/>
      <c r="I18" s="426"/>
      <c r="J18" s="470"/>
    </row>
    <row r="19" spans="1:10" s="9" customFormat="1" ht="13.5" thickBot="1" x14ac:dyDescent="0.3">
      <c r="A19" s="1863"/>
      <c r="B19" s="1903"/>
      <c r="C19" s="455" t="s">
        <v>558</v>
      </c>
      <c r="D19" s="471">
        <v>3</v>
      </c>
      <c r="E19" s="13" t="s">
        <v>515</v>
      </c>
      <c r="F19" s="457">
        <f>A23</f>
        <v>-6.1099999999999977</v>
      </c>
      <c r="G19" s="463"/>
      <c r="H19" s="458"/>
      <c r="I19" s="458"/>
      <c r="J19" s="459"/>
    </row>
    <row r="20" spans="1:10" s="9" customFormat="1" ht="26.25" thickBot="1" x14ac:dyDescent="0.25">
      <c r="A20" s="317">
        <f>A17-0.01</f>
        <v>-6.0799999999999983</v>
      </c>
      <c r="B20" s="431" t="s">
        <v>804</v>
      </c>
      <c r="C20" s="472"/>
      <c r="D20" s="473"/>
      <c r="E20" s="474"/>
      <c r="F20" s="443"/>
      <c r="G20" s="370"/>
      <c r="H20" s="371"/>
      <c r="I20" s="371"/>
      <c r="J20" s="476"/>
    </row>
    <row r="21" spans="1:10" s="80" customFormat="1" ht="26.25" thickBot="1" x14ac:dyDescent="0.25">
      <c r="A21" s="317">
        <f>A20-0.01</f>
        <v>-6.0899999999999981</v>
      </c>
      <c r="B21" s="431" t="s">
        <v>805</v>
      </c>
      <c r="C21" s="472"/>
      <c r="D21" s="473"/>
      <c r="E21" s="474"/>
      <c r="F21" s="443"/>
      <c r="G21" s="370"/>
      <c r="H21" s="371"/>
      <c r="I21" s="371"/>
      <c r="J21" s="476"/>
    </row>
    <row r="22" spans="1:10" s="9" customFormat="1" ht="26.25" thickBot="1" x14ac:dyDescent="0.25">
      <c r="A22" s="317">
        <f>A21-0.01</f>
        <v>-6.0999999999999979</v>
      </c>
      <c r="B22" s="431" t="s">
        <v>806</v>
      </c>
      <c r="C22" s="477"/>
      <c r="D22" s="478"/>
      <c r="E22" s="479"/>
      <c r="F22" s="480"/>
      <c r="G22" s="460"/>
      <c r="H22" s="422"/>
      <c r="I22" s="422"/>
      <c r="J22" s="454"/>
    </row>
    <row r="23" spans="1:10" s="9" customFormat="1" x14ac:dyDescent="0.2">
      <c r="A23" s="1791">
        <f>A22-0.01</f>
        <v>-6.1099999999999977</v>
      </c>
      <c r="B23" s="1800" t="s">
        <v>623</v>
      </c>
      <c r="C23" s="481" t="s">
        <v>557</v>
      </c>
      <c r="D23" s="482">
        <v>1</v>
      </c>
      <c r="E23" s="483"/>
      <c r="F23" s="484"/>
      <c r="G23" s="460"/>
      <c r="H23" s="422"/>
      <c r="I23" s="422"/>
      <c r="J23" s="454"/>
    </row>
    <row r="24" spans="1:10" s="9" customFormat="1" ht="13.5" thickBot="1" x14ac:dyDescent="0.25">
      <c r="A24" s="1863"/>
      <c r="B24" s="1801"/>
      <c r="C24" s="485" t="s">
        <v>558</v>
      </c>
      <c r="D24" s="486">
        <v>2</v>
      </c>
      <c r="E24" s="487" t="s">
        <v>515</v>
      </c>
      <c r="F24" s="488">
        <f>A32</f>
        <v>-6.139999999999997</v>
      </c>
      <c r="G24" s="463"/>
      <c r="H24" s="458"/>
      <c r="I24" s="458"/>
      <c r="J24" s="459"/>
    </row>
    <row r="25" spans="1:10" s="9" customFormat="1" ht="26.25" customHeight="1" x14ac:dyDescent="0.2">
      <c r="A25" s="1791">
        <f>A23-0.01</f>
        <v>-6.1199999999999974</v>
      </c>
      <c r="B25" s="1800" t="s">
        <v>564</v>
      </c>
      <c r="C25" s="481" t="s">
        <v>783</v>
      </c>
      <c r="D25" s="489">
        <v>1</v>
      </c>
      <c r="E25" s="490" t="s">
        <v>515</v>
      </c>
      <c r="F25" s="491">
        <f>A32</f>
        <v>-6.139999999999997</v>
      </c>
      <c r="G25" s="460"/>
      <c r="H25" s="422"/>
      <c r="I25" s="422"/>
      <c r="J25" s="454"/>
    </row>
    <row r="26" spans="1:10" s="9" customFormat="1" ht="26.25" customHeight="1" x14ac:dyDescent="0.2">
      <c r="A26" s="2228"/>
      <c r="B26" s="1823"/>
      <c r="C26" s="492" t="s">
        <v>784</v>
      </c>
      <c r="D26" s="493">
        <v>2</v>
      </c>
      <c r="E26" s="494"/>
      <c r="F26" s="495"/>
      <c r="G26" s="469"/>
      <c r="H26" s="426"/>
      <c r="I26" s="426"/>
      <c r="J26" s="470"/>
    </row>
    <row r="27" spans="1:10" s="9" customFormat="1" ht="39" customHeight="1" x14ac:dyDescent="0.2">
      <c r="A27" s="2228"/>
      <c r="B27" s="1823"/>
      <c r="C27" s="492" t="s">
        <v>782</v>
      </c>
      <c r="D27" s="493">
        <v>3</v>
      </c>
      <c r="E27" s="494"/>
      <c r="F27" s="495"/>
      <c r="G27" s="469"/>
      <c r="H27" s="426"/>
      <c r="I27" s="426"/>
      <c r="J27" s="470"/>
    </row>
    <row r="28" spans="1:10" s="9" customFormat="1" ht="26.25" customHeight="1" thickBot="1" x14ac:dyDescent="0.25">
      <c r="A28" s="1863"/>
      <c r="B28" s="1801"/>
      <c r="C28" s="485" t="s">
        <v>781</v>
      </c>
      <c r="D28" s="496">
        <v>96</v>
      </c>
      <c r="E28" s="497" t="s">
        <v>515</v>
      </c>
      <c r="F28" s="488">
        <f>A32</f>
        <v>-6.139999999999997</v>
      </c>
      <c r="G28" s="463"/>
      <c r="H28" s="458"/>
      <c r="I28" s="458"/>
      <c r="J28" s="459"/>
    </row>
    <row r="29" spans="1:10" s="9" customFormat="1" x14ac:dyDescent="0.2">
      <c r="A29" s="1791">
        <f>A25-0.01</f>
        <v>-6.1299999999999972</v>
      </c>
      <c r="B29" s="1800" t="s">
        <v>262</v>
      </c>
      <c r="C29" s="481" t="s">
        <v>382</v>
      </c>
      <c r="D29" s="489">
        <v>1</v>
      </c>
      <c r="E29" s="483"/>
      <c r="F29" s="484"/>
      <c r="G29" s="469"/>
      <c r="H29" s="426"/>
      <c r="I29" s="426"/>
      <c r="J29" s="470"/>
    </row>
    <row r="30" spans="1:10" s="42" customFormat="1" ht="13.5" thickBot="1" x14ac:dyDescent="0.25">
      <c r="A30" s="2228"/>
      <c r="B30" s="1823"/>
      <c r="C30" s="498" t="s">
        <v>383</v>
      </c>
      <c r="D30" s="499">
        <v>2</v>
      </c>
      <c r="E30" s="500"/>
      <c r="F30" s="501"/>
      <c r="G30" s="469"/>
      <c r="H30" s="426"/>
      <c r="I30" s="426"/>
      <c r="J30" s="470"/>
    </row>
    <row r="31" spans="1:10" s="10" customFormat="1" ht="30" customHeight="1" thickBot="1" x14ac:dyDescent="0.25">
      <c r="A31" s="448" t="s">
        <v>388</v>
      </c>
      <c r="B31" s="1845" t="s">
        <v>615</v>
      </c>
      <c r="C31" s="1846"/>
      <c r="D31" s="1846"/>
      <c r="E31" s="1846"/>
      <c r="F31" s="1847"/>
      <c r="G31" s="2247" t="s">
        <v>640</v>
      </c>
      <c r="H31" s="2247"/>
      <c r="I31" s="2247"/>
      <c r="J31" s="2025"/>
    </row>
    <row r="32" spans="1:10" s="9" customFormat="1" x14ac:dyDescent="0.2">
      <c r="A32" s="1791">
        <f>A29-0.01</f>
        <v>-6.139999999999997</v>
      </c>
      <c r="B32" s="2253" t="s">
        <v>565</v>
      </c>
      <c r="C32" s="450" t="s">
        <v>557</v>
      </c>
      <c r="D32" s="451">
        <v>1</v>
      </c>
      <c r="E32" s="452"/>
      <c r="F32" s="502"/>
      <c r="G32" s="460"/>
      <c r="H32" s="422"/>
      <c r="I32" s="422"/>
      <c r="J32" s="454"/>
    </row>
    <row r="33" spans="1:10" s="9" customFormat="1" ht="13.5" thickBot="1" x14ac:dyDescent="0.3">
      <c r="A33" s="2093"/>
      <c r="B33" s="2254"/>
      <c r="C33" s="455" t="s">
        <v>558</v>
      </c>
      <c r="D33" s="456">
        <v>2</v>
      </c>
      <c r="E33" s="13" t="s">
        <v>515</v>
      </c>
      <c r="F33" s="503">
        <f>A54</f>
        <v>-6.2299999999999951</v>
      </c>
      <c r="G33" s="463"/>
      <c r="H33" s="458"/>
      <c r="I33" s="458"/>
      <c r="J33" s="459"/>
    </row>
    <row r="34" spans="1:10" s="9" customFormat="1" x14ac:dyDescent="0.2">
      <c r="A34" s="1791">
        <f>A32-0.01</f>
        <v>-6.1499999999999968</v>
      </c>
      <c r="B34" s="2252" t="s">
        <v>785</v>
      </c>
      <c r="C34" s="450" t="s">
        <v>557</v>
      </c>
      <c r="D34" s="451">
        <v>1</v>
      </c>
      <c r="E34" s="452"/>
      <c r="F34" s="502"/>
      <c r="G34" s="460"/>
      <c r="H34" s="422"/>
      <c r="I34" s="422"/>
      <c r="J34" s="454"/>
    </row>
    <row r="35" spans="1:10" s="9" customFormat="1" ht="13.5" thickBot="1" x14ac:dyDescent="0.25">
      <c r="A35" s="2093"/>
      <c r="B35" s="2252"/>
      <c r="C35" s="455" t="s">
        <v>558</v>
      </c>
      <c r="D35" s="456">
        <v>2</v>
      </c>
      <c r="E35" s="461"/>
      <c r="F35" s="504"/>
      <c r="G35" s="463"/>
      <c r="H35" s="458"/>
      <c r="I35" s="458"/>
      <c r="J35" s="459"/>
    </row>
    <row r="36" spans="1:10" s="9" customFormat="1" ht="26.25" thickBot="1" x14ac:dyDescent="0.25">
      <c r="A36" s="346">
        <f>A34-0.01</f>
        <v>-6.1599999999999966</v>
      </c>
      <c r="B36" s="961" t="s">
        <v>807</v>
      </c>
      <c r="C36" s="1877" t="s">
        <v>786</v>
      </c>
      <c r="D36" s="1878"/>
      <c r="E36" s="1878"/>
      <c r="F36" s="1879"/>
      <c r="G36" s="370"/>
      <c r="H36" s="371"/>
      <c r="I36" s="371"/>
      <c r="J36" s="476"/>
    </row>
    <row r="37" spans="1:10" s="9" customFormat="1" ht="26.25" thickBot="1" x14ac:dyDescent="0.25">
      <c r="A37" s="317">
        <f>A36-0.01</f>
        <v>-6.1699999999999964</v>
      </c>
      <c r="B37" s="961" t="s">
        <v>808</v>
      </c>
      <c r="C37" s="472"/>
      <c r="D37" s="473"/>
      <c r="E37" s="474"/>
      <c r="F37" s="443"/>
      <c r="G37" s="370"/>
      <c r="H37" s="371"/>
      <c r="I37" s="371"/>
      <c r="J37" s="476"/>
    </row>
    <row r="38" spans="1:10" s="9" customFormat="1" ht="26.25" thickBot="1" x14ac:dyDescent="0.25">
      <c r="A38" s="317">
        <f>A37-0.01</f>
        <v>-6.1799999999999962</v>
      </c>
      <c r="B38" s="961" t="s">
        <v>809</v>
      </c>
      <c r="C38" s="472"/>
      <c r="D38" s="473"/>
      <c r="E38" s="474"/>
      <c r="F38" s="443"/>
      <c r="G38" s="370"/>
      <c r="H38" s="371"/>
      <c r="I38" s="371"/>
      <c r="J38" s="476"/>
    </row>
    <row r="39" spans="1:10" s="9" customFormat="1" ht="26.25" customHeight="1" x14ac:dyDescent="0.2">
      <c r="A39" s="1791">
        <f>A38-0.01</f>
        <v>-6.1899999999999959</v>
      </c>
      <c r="B39" s="1800" t="s">
        <v>833</v>
      </c>
      <c r="C39" s="481" t="s">
        <v>827</v>
      </c>
      <c r="D39" s="489">
        <v>1</v>
      </c>
      <c r="E39" s="483"/>
      <c r="F39" s="484"/>
      <c r="G39" s="460"/>
      <c r="H39" s="422"/>
      <c r="I39" s="422"/>
      <c r="J39" s="454"/>
    </row>
    <row r="40" spans="1:10" s="9" customFormat="1" ht="26.25" customHeight="1" x14ac:dyDescent="0.2">
      <c r="A40" s="2092"/>
      <c r="B40" s="1823"/>
      <c r="C40" s="492" t="s">
        <v>828</v>
      </c>
      <c r="D40" s="493">
        <v>2</v>
      </c>
      <c r="E40" s="494"/>
      <c r="F40" s="495"/>
      <c r="G40" s="469"/>
      <c r="H40" s="426"/>
      <c r="I40" s="426"/>
      <c r="J40" s="470"/>
    </row>
    <row r="41" spans="1:10" s="374" customFormat="1" ht="26.25" customHeight="1" x14ac:dyDescent="0.2">
      <c r="A41" s="2092"/>
      <c r="B41" s="1823"/>
      <c r="C41" s="492" t="s">
        <v>829</v>
      </c>
      <c r="D41" s="493">
        <v>3</v>
      </c>
      <c r="E41" s="962"/>
      <c r="F41" s="963"/>
      <c r="G41" s="469"/>
      <c r="H41" s="426"/>
      <c r="I41" s="426"/>
      <c r="J41" s="470"/>
    </row>
    <row r="42" spans="1:10" s="374" customFormat="1" ht="26.25" customHeight="1" x14ac:dyDescent="0.2">
      <c r="A42" s="2092"/>
      <c r="B42" s="1823"/>
      <c r="C42" s="964" t="s">
        <v>830</v>
      </c>
      <c r="D42" s="499">
        <v>4</v>
      </c>
      <c r="E42" s="962"/>
      <c r="F42" s="963"/>
      <c r="G42" s="469"/>
      <c r="H42" s="426"/>
      <c r="I42" s="426"/>
      <c r="J42" s="470"/>
    </row>
    <row r="43" spans="1:10" s="374" customFormat="1" ht="26.25" customHeight="1" x14ac:dyDescent="0.2">
      <c r="A43" s="2092"/>
      <c r="B43" s="1823"/>
      <c r="C43" s="492" t="s">
        <v>831</v>
      </c>
      <c r="D43" s="965">
        <v>5</v>
      </c>
      <c r="E43" s="962"/>
      <c r="F43" s="963"/>
      <c r="G43" s="469"/>
      <c r="H43" s="426"/>
      <c r="I43" s="426"/>
      <c r="J43" s="470"/>
    </row>
    <row r="44" spans="1:10" s="9" customFormat="1" ht="26.25" customHeight="1" thickBot="1" x14ac:dyDescent="0.25">
      <c r="A44" s="2093"/>
      <c r="B44" s="1801"/>
      <c r="C44" s="485" t="s">
        <v>832</v>
      </c>
      <c r="D44" s="496">
        <v>6</v>
      </c>
      <c r="E44" s="497"/>
      <c r="F44" s="530"/>
      <c r="G44" s="463"/>
      <c r="H44" s="458"/>
      <c r="I44" s="458"/>
      <c r="J44" s="459"/>
    </row>
    <row r="45" spans="1:10" s="9" customFormat="1" ht="20.25" customHeight="1" x14ac:dyDescent="0.2">
      <c r="A45" s="1791">
        <f>A39-0.01</f>
        <v>-6.1999999999999957</v>
      </c>
      <c r="B45" s="2257" t="s">
        <v>810</v>
      </c>
      <c r="C45" s="420" t="s">
        <v>557</v>
      </c>
      <c r="D45" s="505">
        <v>1</v>
      </c>
      <c r="E45" s="506"/>
      <c r="F45" s="507"/>
      <c r="G45" s="460"/>
      <c r="H45" s="422"/>
      <c r="I45" s="422"/>
      <c r="J45" s="454"/>
    </row>
    <row r="46" spans="1:10" s="9" customFormat="1" ht="20.25" customHeight="1" thickBot="1" x14ac:dyDescent="0.25">
      <c r="A46" s="2093"/>
      <c r="B46" s="1848"/>
      <c r="C46" s="427" t="s">
        <v>558</v>
      </c>
      <c r="D46" s="508">
        <v>2</v>
      </c>
      <c r="E46" s="509" t="s">
        <v>515</v>
      </c>
      <c r="F46" s="510">
        <f>A54</f>
        <v>-6.2299999999999951</v>
      </c>
      <c r="G46" s="463"/>
      <c r="H46" s="458"/>
      <c r="I46" s="458"/>
      <c r="J46" s="459"/>
    </row>
    <row r="47" spans="1:10" s="9" customFormat="1" ht="25.5" x14ac:dyDescent="0.2">
      <c r="A47" s="1791">
        <f>A45-0.01</f>
        <v>-6.2099999999999955</v>
      </c>
      <c r="B47" s="2253" t="s">
        <v>811</v>
      </c>
      <c r="C47" s="420" t="s">
        <v>787</v>
      </c>
      <c r="D47" s="421">
        <v>1</v>
      </c>
      <c r="E47" s="506" t="s">
        <v>515</v>
      </c>
      <c r="F47" s="511">
        <f>A54</f>
        <v>-6.2299999999999951</v>
      </c>
      <c r="G47" s="460"/>
      <c r="H47" s="422"/>
      <c r="I47" s="422"/>
      <c r="J47" s="454"/>
    </row>
    <row r="48" spans="1:10" s="9" customFormat="1" ht="24.75" customHeight="1" x14ac:dyDescent="0.2">
      <c r="A48" s="2092"/>
      <c r="B48" s="2267"/>
      <c r="C48" s="512" t="s">
        <v>784</v>
      </c>
      <c r="D48" s="513">
        <v>2</v>
      </c>
      <c r="E48" s="514"/>
      <c r="F48" s="515"/>
      <c r="G48" s="469"/>
      <c r="H48" s="426"/>
      <c r="I48" s="426"/>
      <c r="J48" s="470"/>
    </row>
    <row r="49" spans="1:10" s="9" customFormat="1" ht="38.25" customHeight="1" x14ac:dyDescent="0.2">
      <c r="A49" s="2092"/>
      <c r="B49" s="2267"/>
      <c r="C49" s="512" t="s">
        <v>788</v>
      </c>
      <c r="D49" s="513">
        <v>3</v>
      </c>
      <c r="E49" s="514"/>
      <c r="F49" s="515"/>
      <c r="G49" s="469"/>
      <c r="H49" s="426"/>
      <c r="I49" s="426"/>
      <c r="J49" s="470"/>
    </row>
    <row r="50" spans="1:10" s="9" customFormat="1" ht="29.1" customHeight="1" thickBot="1" x14ac:dyDescent="0.25">
      <c r="A50" s="2093"/>
      <c r="B50" s="2254"/>
      <c r="C50" s="427" t="s">
        <v>781</v>
      </c>
      <c r="D50" s="428">
        <v>96</v>
      </c>
      <c r="E50" s="516" t="s">
        <v>515</v>
      </c>
      <c r="F50" s="517">
        <f>A54</f>
        <v>-6.2299999999999951</v>
      </c>
      <c r="G50" s="463"/>
      <c r="H50" s="458"/>
      <c r="I50" s="458"/>
      <c r="J50" s="459"/>
    </row>
    <row r="51" spans="1:10" s="9" customFormat="1" x14ac:dyDescent="0.2">
      <c r="A51" s="1791">
        <f>A47-0.01</f>
        <v>-6.2199999999999953</v>
      </c>
      <c r="B51" s="1813" t="s">
        <v>262</v>
      </c>
      <c r="C51" s="420" t="s">
        <v>382</v>
      </c>
      <c r="D51" s="421">
        <v>1</v>
      </c>
      <c r="E51" s="506"/>
      <c r="F51" s="518"/>
      <c r="G51" s="460"/>
      <c r="H51" s="422"/>
      <c r="I51" s="422"/>
      <c r="J51" s="454"/>
    </row>
    <row r="52" spans="1:10" s="42" customFormat="1" ht="13.5" thickBot="1" x14ac:dyDescent="0.25">
      <c r="A52" s="1863"/>
      <c r="B52" s="1814"/>
      <c r="C52" s="519" t="s">
        <v>383</v>
      </c>
      <c r="D52" s="520">
        <v>2</v>
      </c>
      <c r="E52" s="521"/>
      <c r="F52" s="522"/>
      <c r="G52" s="463"/>
      <c r="H52" s="458"/>
      <c r="I52" s="458"/>
      <c r="J52" s="459"/>
    </row>
    <row r="53" spans="1:10" s="10" customFormat="1" ht="30" customHeight="1" thickBot="1" x14ac:dyDescent="0.25">
      <c r="A53" s="449" t="s">
        <v>186</v>
      </c>
      <c r="B53" s="1845" t="s">
        <v>575</v>
      </c>
      <c r="C53" s="1846"/>
      <c r="D53" s="1846"/>
      <c r="E53" s="1846"/>
      <c r="F53" s="1847"/>
      <c r="G53" s="2255" t="s">
        <v>640</v>
      </c>
      <c r="H53" s="2255"/>
      <c r="I53" s="2255"/>
      <c r="J53" s="2256"/>
    </row>
    <row r="54" spans="1:10" s="10" customFormat="1" ht="15" customHeight="1" x14ac:dyDescent="0.2">
      <c r="A54" s="1949">
        <f>A51-0.01</f>
        <v>-6.2299999999999951</v>
      </c>
      <c r="B54" s="1800" t="s">
        <v>794</v>
      </c>
      <c r="C54" s="481" t="s">
        <v>557</v>
      </c>
      <c r="D54" s="482">
        <v>1</v>
      </c>
      <c r="E54" s="483"/>
      <c r="F54" s="966"/>
      <c r="G54" s="647"/>
      <c r="H54" s="647"/>
      <c r="I54" s="647"/>
      <c r="J54" s="648"/>
    </row>
    <row r="55" spans="1:10" s="10" customFormat="1" ht="15" customHeight="1" thickBot="1" x14ac:dyDescent="0.3">
      <c r="A55" s="1951"/>
      <c r="B55" s="1801"/>
      <c r="C55" s="485" t="s">
        <v>558</v>
      </c>
      <c r="D55" s="486">
        <v>2</v>
      </c>
      <c r="E55" s="967" t="s">
        <v>515</v>
      </c>
      <c r="F55" s="968">
        <f>A62</f>
        <v>-6.2599999999999945</v>
      </c>
      <c r="G55" s="647"/>
      <c r="H55" s="647"/>
      <c r="I55" s="647"/>
      <c r="J55" s="648"/>
    </row>
    <row r="56" spans="1:10" s="9" customFormat="1" ht="12.75" customHeight="1" x14ac:dyDescent="0.2">
      <c r="A56" s="1791">
        <f>A54-0.01</f>
        <v>-6.2399999999999949</v>
      </c>
      <c r="B56" s="1813" t="s">
        <v>812</v>
      </c>
      <c r="C56" s="450" t="s">
        <v>616</v>
      </c>
      <c r="D56" s="464">
        <v>1</v>
      </c>
      <c r="E56" s="452"/>
      <c r="F56" s="523"/>
      <c r="G56" s="422"/>
      <c r="H56" s="422"/>
      <c r="I56" s="422"/>
      <c r="J56" s="454"/>
    </row>
    <row r="57" spans="1:10" s="9" customFormat="1" x14ac:dyDescent="0.2">
      <c r="A57" s="1862"/>
      <c r="B57" s="1815"/>
      <c r="C57" s="465" t="s">
        <v>617</v>
      </c>
      <c r="D57" s="466">
        <v>2</v>
      </c>
      <c r="E57" s="467"/>
      <c r="F57" s="524"/>
      <c r="G57" s="426"/>
      <c r="H57" s="426"/>
      <c r="I57" s="426"/>
      <c r="J57" s="470"/>
    </row>
    <row r="58" spans="1:10" s="9" customFormat="1" ht="13.5" thickBot="1" x14ac:dyDescent="0.25">
      <c r="A58" s="1862"/>
      <c r="B58" s="1815"/>
      <c r="C58" s="465" t="s">
        <v>618</v>
      </c>
      <c r="D58" s="466">
        <v>3</v>
      </c>
      <c r="E58" s="467"/>
      <c r="F58" s="524"/>
      <c r="G58" s="469"/>
      <c r="H58" s="426"/>
      <c r="I58" s="426"/>
      <c r="J58" s="470"/>
    </row>
    <row r="59" spans="1:10" s="9" customFormat="1" ht="12.75" customHeight="1" x14ac:dyDescent="0.2">
      <c r="A59" s="1791">
        <f>A56-0.01</f>
        <v>-6.2499999999999947</v>
      </c>
      <c r="B59" s="1813" t="s">
        <v>628</v>
      </c>
      <c r="C59" s="450" t="s">
        <v>526</v>
      </c>
      <c r="D59" s="464">
        <v>1</v>
      </c>
      <c r="E59" s="452"/>
      <c r="F59" s="523"/>
      <c r="G59" s="422"/>
      <c r="H59" s="422"/>
      <c r="I59" s="422"/>
      <c r="J59" s="454"/>
    </row>
    <row r="60" spans="1:10" s="9" customFormat="1" x14ac:dyDescent="0.2">
      <c r="A60" s="1862"/>
      <c r="B60" s="1815"/>
      <c r="C60" s="465" t="s">
        <v>527</v>
      </c>
      <c r="D60" s="466">
        <v>2</v>
      </c>
      <c r="E60" s="467"/>
      <c r="F60" s="524"/>
      <c r="G60" s="426"/>
      <c r="H60" s="426"/>
      <c r="I60" s="426"/>
      <c r="J60" s="470"/>
    </row>
    <row r="61" spans="1:10" s="9" customFormat="1" ht="13.5" thickBot="1" x14ac:dyDescent="0.25">
      <c r="A61" s="1862"/>
      <c r="B61" s="1815"/>
      <c r="C61" s="465" t="s">
        <v>528</v>
      </c>
      <c r="D61" s="466">
        <v>3</v>
      </c>
      <c r="E61" s="467"/>
      <c r="F61" s="524"/>
      <c r="G61" s="469"/>
      <c r="H61" s="426"/>
      <c r="I61" s="426"/>
      <c r="J61" s="470"/>
    </row>
    <row r="62" spans="1:10" s="9" customFormat="1" x14ac:dyDescent="0.2">
      <c r="A62" s="1791">
        <f>A59-0.01</f>
        <v>-6.2599999999999945</v>
      </c>
      <c r="B62" s="1813" t="s">
        <v>22</v>
      </c>
      <c r="C62" s="450" t="s">
        <v>557</v>
      </c>
      <c r="D62" s="451">
        <v>1</v>
      </c>
      <c r="E62" s="452"/>
      <c r="F62" s="523"/>
      <c r="G62" s="422"/>
      <c r="H62" s="422"/>
      <c r="I62" s="422"/>
      <c r="J62" s="454"/>
    </row>
    <row r="63" spans="1:10" s="9" customFormat="1" ht="14.25" customHeight="1" thickBot="1" x14ac:dyDescent="0.3">
      <c r="A63" s="1863"/>
      <c r="B63" s="1814"/>
      <c r="C63" s="455" t="s">
        <v>558</v>
      </c>
      <c r="D63" s="456">
        <v>2</v>
      </c>
      <c r="E63" s="13" t="s">
        <v>515</v>
      </c>
      <c r="F63" s="525">
        <f>A72</f>
        <v>-6.3199999999999932</v>
      </c>
      <c r="G63" s="458"/>
      <c r="H63" s="458"/>
      <c r="I63" s="458"/>
      <c r="J63" s="459"/>
    </row>
    <row r="64" spans="1:10" s="9" customFormat="1" x14ac:dyDescent="0.2">
      <c r="A64" s="1791">
        <f>A62-0.01</f>
        <v>-6.2699999999999942</v>
      </c>
      <c r="B64" s="1813" t="s">
        <v>266</v>
      </c>
      <c r="C64" s="450" t="s">
        <v>265</v>
      </c>
      <c r="D64" s="464">
        <v>1</v>
      </c>
      <c r="E64" s="452"/>
      <c r="F64" s="523"/>
      <c r="G64" s="422"/>
      <c r="H64" s="422"/>
      <c r="I64" s="422"/>
      <c r="J64" s="454"/>
    </row>
    <row r="65" spans="1:10" s="9" customFormat="1" x14ac:dyDescent="0.2">
      <c r="A65" s="2228"/>
      <c r="B65" s="1815"/>
      <c r="C65" s="465" t="s">
        <v>264</v>
      </c>
      <c r="D65" s="466">
        <v>2</v>
      </c>
      <c r="E65" s="467"/>
      <c r="F65" s="524"/>
      <c r="G65" s="426"/>
      <c r="H65" s="426"/>
      <c r="I65" s="426"/>
      <c r="J65" s="470"/>
    </row>
    <row r="66" spans="1:10" s="9" customFormat="1" ht="26.25" thickBot="1" x14ac:dyDescent="0.25">
      <c r="A66" s="1863"/>
      <c r="B66" s="1814"/>
      <c r="C66" s="455" t="s">
        <v>795</v>
      </c>
      <c r="D66" s="471">
        <v>3</v>
      </c>
      <c r="E66" s="461"/>
      <c r="F66" s="526"/>
      <c r="G66" s="458"/>
      <c r="H66" s="458"/>
      <c r="I66" s="458"/>
      <c r="J66" s="459"/>
    </row>
    <row r="67" spans="1:10" s="9" customFormat="1" ht="26.25" thickBot="1" x14ac:dyDescent="0.25">
      <c r="A67" s="317">
        <f>A64-0.01</f>
        <v>-6.279999999999994</v>
      </c>
      <c r="B67" s="242" t="s">
        <v>813</v>
      </c>
      <c r="C67" s="1877" t="s">
        <v>786</v>
      </c>
      <c r="D67" s="1878"/>
      <c r="E67" s="1878"/>
      <c r="F67" s="1879"/>
      <c r="G67" s="371"/>
      <c r="H67" s="371"/>
      <c r="I67" s="371"/>
      <c r="J67" s="476"/>
    </row>
    <row r="68" spans="1:10" s="9" customFormat="1" ht="26.25" thickBot="1" x14ac:dyDescent="0.25">
      <c r="A68" s="317">
        <f>A67-0.01</f>
        <v>-6.2899999999999938</v>
      </c>
      <c r="B68" s="242" t="s">
        <v>814</v>
      </c>
      <c r="C68" s="472"/>
      <c r="D68" s="473"/>
      <c r="E68" s="474"/>
      <c r="F68" s="373"/>
      <c r="G68" s="371"/>
      <c r="H68" s="371"/>
      <c r="I68" s="371"/>
      <c r="J68" s="476"/>
    </row>
    <row r="69" spans="1:10" s="9" customFormat="1" ht="53.25" customHeight="1" thickBot="1" x14ac:dyDescent="0.25">
      <c r="A69" s="317">
        <f>A68-0.01</f>
        <v>-6.2999999999999936</v>
      </c>
      <c r="B69" s="242" t="s">
        <v>815</v>
      </c>
      <c r="C69" s="472"/>
      <c r="D69" s="473"/>
      <c r="E69" s="474"/>
      <c r="F69" s="373"/>
      <c r="G69" s="371"/>
      <c r="H69" s="371"/>
      <c r="I69" s="371"/>
      <c r="J69" s="476"/>
    </row>
    <row r="70" spans="1:10" s="9" customFormat="1" ht="53.25" customHeight="1" thickBot="1" x14ac:dyDescent="0.25">
      <c r="A70" s="317">
        <f>A69-0.01</f>
        <v>-6.3099999999999934</v>
      </c>
      <c r="B70" s="242" t="s">
        <v>816</v>
      </c>
      <c r="C70" s="472"/>
      <c r="D70" s="473"/>
      <c r="E70" s="474"/>
      <c r="F70" s="373"/>
      <c r="G70" s="371"/>
      <c r="H70" s="371"/>
      <c r="I70" s="371"/>
      <c r="J70" s="476"/>
    </row>
    <row r="71" spans="1:10" s="10" customFormat="1" ht="30" customHeight="1" thickBot="1" x14ac:dyDescent="0.25">
      <c r="A71" s="448" t="s">
        <v>796</v>
      </c>
      <c r="B71" s="1845" t="s">
        <v>322</v>
      </c>
      <c r="C71" s="1846"/>
      <c r="D71" s="1846"/>
      <c r="E71" s="1846"/>
      <c r="F71" s="1847"/>
      <c r="G71" s="2247" t="s">
        <v>640</v>
      </c>
      <c r="H71" s="2247"/>
      <c r="I71" s="2247"/>
      <c r="J71" s="2025"/>
    </row>
    <row r="72" spans="1:10" x14ac:dyDescent="0.2">
      <c r="A72" s="1791">
        <f>A70-0.01</f>
        <v>-6.3199999999999932</v>
      </c>
      <c r="B72" s="1813" t="s">
        <v>817</v>
      </c>
      <c r="C72" s="450" t="s">
        <v>818</v>
      </c>
      <c r="D72" s="464">
        <v>1</v>
      </c>
      <c r="E72" s="452"/>
      <c r="F72" s="527"/>
      <c r="G72" s="422"/>
      <c r="H72" s="422"/>
      <c r="I72" s="422"/>
      <c r="J72" s="454"/>
    </row>
    <row r="73" spans="1:10" x14ac:dyDescent="0.2">
      <c r="A73" s="2092"/>
      <c r="B73" s="1815"/>
      <c r="C73" s="465" t="s">
        <v>819</v>
      </c>
      <c r="D73" s="466">
        <v>2</v>
      </c>
      <c r="E73" s="467"/>
      <c r="F73" s="528"/>
      <c r="G73" s="426"/>
      <c r="H73" s="426"/>
      <c r="I73" s="426"/>
      <c r="J73" s="470"/>
    </row>
    <row r="74" spans="1:10" ht="25.5" x14ac:dyDescent="0.2">
      <c r="A74" s="2092"/>
      <c r="B74" s="1815"/>
      <c r="C74" s="465" t="s">
        <v>820</v>
      </c>
      <c r="D74" s="466">
        <v>3</v>
      </c>
      <c r="E74" s="467"/>
      <c r="F74" s="528"/>
      <c r="G74" s="426"/>
      <c r="H74" s="426"/>
      <c r="I74" s="426"/>
      <c r="J74" s="470"/>
    </row>
    <row r="75" spans="1:10" ht="13.5" thickBot="1" x14ac:dyDescent="0.25">
      <c r="A75" s="2093"/>
      <c r="B75" s="1814"/>
      <c r="C75" s="455" t="s">
        <v>614</v>
      </c>
      <c r="D75" s="471">
        <v>4</v>
      </c>
      <c r="E75" s="461" t="s">
        <v>515</v>
      </c>
      <c r="F75" s="457">
        <f>'7GenHMIS'!A3</f>
        <v>-7.01</v>
      </c>
      <c r="G75" s="458"/>
      <c r="H75" s="458"/>
      <c r="I75" s="458"/>
      <c r="J75" s="459"/>
    </row>
    <row r="76" spans="1:10" ht="30.75" customHeight="1" x14ac:dyDescent="0.2">
      <c r="A76" s="2271">
        <f>A72-0.01</f>
        <v>-6.329999999999993</v>
      </c>
      <c r="B76" s="2250" t="s">
        <v>797</v>
      </c>
      <c r="C76" s="969" t="s">
        <v>557</v>
      </c>
      <c r="D76" s="970">
        <v>1</v>
      </c>
      <c r="E76" s="971"/>
      <c r="F76" s="972"/>
      <c r="G76" s="973"/>
      <c r="H76" s="973"/>
      <c r="I76" s="973"/>
      <c r="J76" s="974"/>
    </row>
    <row r="77" spans="1:10" ht="30.75" customHeight="1" thickBot="1" x14ac:dyDescent="0.25">
      <c r="A77" s="2272"/>
      <c r="B77" s="2251"/>
      <c r="C77" s="975" t="s">
        <v>558</v>
      </c>
      <c r="D77" s="976">
        <v>2</v>
      </c>
      <c r="E77" s="977" t="s">
        <v>515</v>
      </c>
      <c r="F77" s="978">
        <f>A82</f>
        <v>-6.3499999999999925</v>
      </c>
      <c r="G77" s="979"/>
      <c r="H77" s="980"/>
      <c r="I77" s="980"/>
      <c r="J77" s="981"/>
    </row>
    <row r="78" spans="1:10" ht="12.75" customHeight="1" x14ac:dyDescent="0.2">
      <c r="A78" s="2271">
        <f>A76-0.01</f>
        <v>-6.3399999999999928</v>
      </c>
      <c r="B78" s="2250" t="s">
        <v>798</v>
      </c>
      <c r="C78" s="969" t="s">
        <v>800</v>
      </c>
      <c r="D78" s="982">
        <v>1</v>
      </c>
      <c r="E78" s="983"/>
      <c r="F78" s="984"/>
      <c r="G78" s="985"/>
      <c r="H78" s="973"/>
      <c r="I78" s="973"/>
      <c r="J78" s="974"/>
    </row>
    <row r="79" spans="1:10" ht="12.75" customHeight="1" x14ac:dyDescent="0.2">
      <c r="A79" s="2274"/>
      <c r="B79" s="2268"/>
      <c r="C79" s="986" t="s">
        <v>20</v>
      </c>
      <c r="D79" s="987">
        <v>2</v>
      </c>
      <c r="E79" s="988"/>
      <c r="F79" s="989"/>
      <c r="G79" s="973"/>
      <c r="H79" s="973"/>
      <c r="I79" s="973"/>
      <c r="J79" s="974"/>
    </row>
    <row r="80" spans="1:10" x14ac:dyDescent="0.2">
      <c r="A80" s="2274"/>
      <c r="B80" s="2268"/>
      <c r="C80" s="492" t="s">
        <v>21</v>
      </c>
      <c r="D80" s="991">
        <v>3</v>
      </c>
      <c r="E80" s="992"/>
      <c r="F80" s="993"/>
      <c r="G80" s="973"/>
      <c r="H80" s="973"/>
      <c r="I80" s="973"/>
      <c r="J80" s="974"/>
    </row>
    <row r="81" spans="1:10" ht="13.5" thickBot="1" x14ac:dyDescent="0.25">
      <c r="A81" s="2275"/>
      <c r="B81" s="2251"/>
      <c r="C81" s="990" t="s">
        <v>799</v>
      </c>
      <c r="D81" s="991">
        <v>96</v>
      </c>
      <c r="E81" s="992"/>
      <c r="F81" s="993"/>
      <c r="G81" s="973"/>
      <c r="H81" s="973"/>
      <c r="I81" s="973"/>
      <c r="J81" s="974"/>
    </row>
    <row r="82" spans="1:10" x14ac:dyDescent="0.2">
      <c r="A82" s="1791">
        <f>A78-0.01</f>
        <v>-6.3499999999999925</v>
      </c>
      <c r="B82" s="1813" t="s">
        <v>821</v>
      </c>
      <c r="C82" s="420" t="s">
        <v>311</v>
      </c>
      <c r="D82" s="421">
        <v>1</v>
      </c>
      <c r="E82" s="452"/>
      <c r="F82" s="453"/>
      <c r="G82" s="422"/>
      <c r="H82" s="422"/>
      <c r="I82" s="422"/>
      <c r="J82" s="454"/>
    </row>
    <row r="83" spans="1:10" x14ac:dyDescent="0.2">
      <c r="A83" s="2228"/>
      <c r="B83" s="1815"/>
      <c r="C83" s="423" t="s">
        <v>312</v>
      </c>
      <c r="D83" s="424">
        <v>2</v>
      </c>
      <c r="E83" s="426"/>
      <c r="F83" s="529"/>
      <c r="G83" s="426"/>
      <c r="H83" s="426"/>
      <c r="I83" s="426"/>
      <c r="J83" s="470"/>
    </row>
    <row r="84" spans="1:10" ht="13.5" thickBot="1" x14ac:dyDescent="0.25">
      <c r="A84" s="2093"/>
      <c r="B84" s="1814"/>
      <c r="C84" s="427" t="s">
        <v>558</v>
      </c>
      <c r="D84" s="428">
        <v>3</v>
      </c>
      <c r="E84" s="461"/>
      <c r="F84" s="462"/>
      <c r="G84" s="458"/>
      <c r="H84" s="458"/>
      <c r="I84" s="458"/>
      <c r="J84" s="459"/>
    </row>
    <row r="85" spans="1:10" x14ac:dyDescent="0.2">
      <c r="A85" s="1949">
        <f>A82-0.01</f>
        <v>-6.3599999999999923</v>
      </c>
      <c r="B85" s="1800" t="s">
        <v>822</v>
      </c>
      <c r="C85" s="481" t="s">
        <v>311</v>
      </c>
      <c r="D85" s="489">
        <v>1</v>
      </c>
      <c r="E85" s="483"/>
      <c r="F85" s="484"/>
      <c r="G85" s="422"/>
      <c r="H85" s="422"/>
      <c r="I85" s="422"/>
      <c r="J85" s="454"/>
    </row>
    <row r="86" spans="1:10" x14ac:dyDescent="0.2">
      <c r="A86" s="1950"/>
      <c r="B86" s="1823"/>
      <c r="C86" s="498" t="s">
        <v>312</v>
      </c>
      <c r="D86" s="499">
        <v>2</v>
      </c>
      <c r="E86" s="500"/>
      <c r="F86" s="501"/>
      <c r="G86" s="426"/>
      <c r="H86" s="426"/>
      <c r="I86" s="426"/>
      <c r="J86" s="470"/>
    </row>
    <row r="87" spans="1:10" ht="13.5" thickBot="1" x14ac:dyDescent="0.25">
      <c r="A87" s="2273"/>
      <c r="B87" s="1801"/>
      <c r="C87" s="485" t="s">
        <v>558</v>
      </c>
      <c r="D87" s="496">
        <v>3</v>
      </c>
      <c r="E87" s="497"/>
      <c r="F87" s="530"/>
      <c r="G87" s="458"/>
      <c r="H87" s="458"/>
      <c r="I87" s="458"/>
      <c r="J87" s="459"/>
    </row>
    <row r="88" spans="1:10" ht="24.95" customHeight="1" x14ac:dyDescent="0.2">
      <c r="A88" s="1791">
        <f>A85-0.01</f>
        <v>-6.3699999999999921</v>
      </c>
      <c r="B88" s="1813" t="s">
        <v>263</v>
      </c>
      <c r="C88" s="420" t="s">
        <v>557</v>
      </c>
      <c r="D88" s="505">
        <v>1</v>
      </c>
      <c r="E88" s="506"/>
      <c r="F88" s="518"/>
      <c r="G88" s="2258"/>
      <c r="H88" s="2258"/>
      <c r="I88" s="2258"/>
      <c r="J88" s="2259"/>
    </row>
    <row r="89" spans="1:10" ht="13.5" thickBot="1" x14ac:dyDescent="0.25">
      <c r="A89" s="1863"/>
      <c r="B89" s="1814"/>
      <c r="C89" s="427" t="s">
        <v>558</v>
      </c>
      <c r="D89" s="508">
        <v>2</v>
      </c>
      <c r="E89" s="509" t="s">
        <v>515</v>
      </c>
      <c r="F89" s="517">
        <f>'7GenHMIS'!A3</f>
        <v>-7.01</v>
      </c>
      <c r="G89" s="2260"/>
      <c r="H89" s="2260"/>
      <c r="I89" s="2260"/>
      <c r="J89" s="2261"/>
    </row>
    <row r="90" spans="1:10" ht="25.5" x14ac:dyDescent="0.2">
      <c r="A90" s="1791">
        <f>A88-0.01</f>
        <v>-6.3799999999999919</v>
      </c>
      <c r="B90" s="2253" t="s">
        <v>823</v>
      </c>
      <c r="C90" s="420" t="s">
        <v>825</v>
      </c>
      <c r="D90" s="421">
        <v>1</v>
      </c>
      <c r="E90" s="506" t="s">
        <v>515</v>
      </c>
      <c r="F90" s="511">
        <f>'7GenHMIS'!A3</f>
        <v>-7.01</v>
      </c>
      <c r="G90" s="2262"/>
      <c r="H90" s="2258"/>
      <c r="I90" s="2258"/>
      <c r="J90" s="2259"/>
    </row>
    <row r="91" spans="1:10" x14ac:dyDescent="0.2">
      <c r="A91" s="2228"/>
      <c r="B91" s="2267"/>
      <c r="C91" s="512" t="s">
        <v>784</v>
      </c>
      <c r="D91" s="513">
        <v>2</v>
      </c>
      <c r="E91" s="514"/>
      <c r="F91" s="531"/>
      <c r="G91" s="2263"/>
      <c r="H91" s="2264"/>
      <c r="I91" s="2264"/>
      <c r="J91" s="2265"/>
    </row>
    <row r="92" spans="1:10" ht="25.5" x14ac:dyDescent="0.2">
      <c r="A92" s="2228"/>
      <c r="B92" s="2267"/>
      <c r="C92" s="512" t="s">
        <v>826</v>
      </c>
      <c r="D92" s="513">
        <v>3</v>
      </c>
      <c r="E92" s="514"/>
      <c r="F92" s="531"/>
      <c r="G92" s="2263"/>
      <c r="H92" s="2264"/>
      <c r="I92" s="2264"/>
      <c r="J92" s="2265"/>
    </row>
    <row r="93" spans="1:10" ht="13.5" thickBot="1" x14ac:dyDescent="0.25">
      <c r="A93" s="1863"/>
      <c r="B93" s="2254"/>
      <c r="C93" s="427" t="s">
        <v>781</v>
      </c>
      <c r="D93" s="428">
        <v>96</v>
      </c>
      <c r="E93" s="516" t="s">
        <v>515</v>
      </c>
      <c r="F93" s="517">
        <f>'7GenHMIS'!A3</f>
        <v>-7.01</v>
      </c>
      <c r="G93" s="2266"/>
      <c r="H93" s="2260"/>
      <c r="I93" s="2260"/>
      <c r="J93" s="2261"/>
    </row>
    <row r="94" spans="1:10" x14ac:dyDescent="0.2">
      <c r="A94" s="1791">
        <f>A90-0.01</f>
        <v>-6.3899999999999917</v>
      </c>
      <c r="B94" s="1813" t="s">
        <v>262</v>
      </c>
      <c r="C94" s="420" t="s">
        <v>382</v>
      </c>
      <c r="D94" s="421">
        <v>1</v>
      </c>
      <c r="E94" s="506"/>
      <c r="F94" s="518"/>
      <c r="G94" s="2262"/>
      <c r="H94" s="2258"/>
      <c r="I94" s="2258"/>
      <c r="J94" s="2259"/>
    </row>
    <row r="95" spans="1:10" ht="13.5" thickBot="1" x14ac:dyDescent="0.25">
      <c r="A95" s="1863"/>
      <c r="B95" s="1814"/>
      <c r="C95" s="519" t="s">
        <v>383</v>
      </c>
      <c r="D95" s="520">
        <v>2</v>
      </c>
      <c r="E95" s="521"/>
      <c r="F95" s="522"/>
      <c r="G95" s="2266"/>
      <c r="H95" s="2260"/>
      <c r="I95" s="2260"/>
      <c r="J95" s="2261"/>
    </row>
  </sheetData>
  <customSheetViews>
    <customSheetView guid="{62A28031-BB72-409E-8219-7B624D8945FD}" showPageBreaks="1" printArea="1" view="pageBreakPreview" topLeftCell="A85">
      <selection activeCell="D19" activeCellId="2" sqref="B78:B80 B81:B83 D19"/>
      <pageMargins left="0.7" right="0.7" top="0.75" bottom="0.75" header="0.3" footer="0.3"/>
      <headerFooter alignWithMargins="0">
        <oddFooter>&amp;R&amp;P</oddFooter>
      </headerFooter>
    </customSheetView>
  </customSheetViews>
  <mergeCells count="75">
    <mergeCell ref="A62:A63"/>
    <mergeCell ref="A64:A66"/>
    <mergeCell ref="A72:A75"/>
    <mergeCell ref="A76:A77"/>
    <mergeCell ref="A94:A95"/>
    <mergeCell ref="A90:A93"/>
    <mergeCell ref="A88:A89"/>
    <mergeCell ref="A85:A87"/>
    <mergeCell ref="A82:A84"/>
    <mergeCell ref="A78:A81"/>
    <mergeCell ref="B64:B66"/>
    <mergeCell ref="B54:B55"/>
    <mergeCell ref="A2:J2"/>
    <mergeCell ref="B25:B28"/>
    <mergeCell ref="B29:B30"/>
    <mergeCell ref="A29:A30"/>
    <mergeCell ref="A47:A50"/>
    <mergeCell ref="B47:B50"/>
    <mergeCell ref="A34:A35"/>
    <mergeCell ref="A39:A44"/>
    <mergeCell ref="A4:A5"/>
    <mergeCell ref="A6:A7"/>
    <mergeCell ref="A8:A10"/>
    <mergeCell ref="A17:A19"/>
    <mergeCell ref="A45:A46"/>
    <mergeCell ref="A11:A12"/>
    <mergeCell ref="B94:B95"/>
    <mergeCell ref="G88:J89"/>
    <mergeCell ref="G90:J93"/>
    <mergeCell ref="G94:J95"/>
    <mergeCell ref="G71:J71"/>
    <mergeCell ref="B76:B77"/>
    <mergeCell ref="B71:F71"/>
    <mergeCell ref="B82:B84"/>
    <mergeCell ref="B90:B93"/>
    <mergeCell ref="B88:B89"/>
    <mergeCell ref="B85:B87"/>
    <mergeCell ref="B72:B75"/>
    <mergeCell ref="B78:B81"/>
    <mergeCell ref="C67:F67"/>
    <mergeCell ref="G3:J3"/>
    <mergeCell ref="B23:B24"/>
    <mergeCell ref="B4:B5"/>
    <mergeCell ref="B6:B7"/>
    <mergeCell ref="B8:B10"/>
    <mergeCell ref="B11:B12"/>
    <mergeCell ref="B17:B19"/>
    <mergeCell ref="B14:B16"/>
    <mergeCell ref="G31:J31"/>
    <mergeCell ref="B34:B35"/>
    <mergeCell ref="B32:B33"/>
    <mergeCell ref="G53:J53"/>
    <mergeCell ref="B51:B52"/>
    <mergeCell ref="B45:B46"/>
    <mergeCell ref="B62:B63"/>
    <mergeCell ref="G1:J1"/>
    <mergeCell ref="B1:F1"/>
    <mergeCell ref="C36:F36"/>
    <mergeCell ref="B39:B44"/>
    <mergeCell ref="A14:A16"/>
    <mergeCell ref="A32:A33"/>
    <mergeCell ref="B3:F3"/>
    <mergeCell ref="A56:A58"/>
    <mergeCell ref="B56:B58"/>
    <mergeCell ref="B59:B61"/>
    <mergeCell ref="A59:A61"/>
    <mergeCell ref="A54:A55"/>
    <mergeCell ref="A51:A52"/>
    <mergeCell ref="A25:A28"/>
    <mergeCell ref="B53:F53"/>
    <mergeCell ref="C14:F14"/>
    <mergeCell ref="C15:F15"/>
    <mergeCell ref="C16:F16"/>
    <mergeCell ref="B31:F31"/>
    <mergeCell ref="A23:A24"/>
  </mergeCells>
  <phoneticPr fontId="13" type="noConversion"/>
  <pageMargins left="0.75" right="0.75" top="0.5" bottom="0.5" header="0.25" footer="0.25"/>
  <pageSetup scale="98" orientation="portrait" r:id="rId1"/>
  <headerFooter differentFirst="1">
    <oddHeader>&amp;LHRBF Impact Evaluation&amp;CHealth Facility Questionnaire&amp;RForm F1</oddHeader>
    <oddFooter>&amp;R&amp;P / &amp;N</oddFooter>
  </headerFooter>
  <rowBreaks count="2" manualBreakCount="2">
    <brk id="37" max="9" man="1"/>
    <brk id="70" max="9" man="1"/>
  </rowBreaks>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view="pageBreakPreview" workbookViewId="0">
      <selection activeCell="N11" sqref="N11"/>
    </sheetView>
  </sheetViews>
  <sheetFormatPr defaultColWidth="8.85546875" defaultRowHeight="12.75" x14ac:dyDescent="0.2"/>
  <cols>
    <col min="1" max="1" width="5.7109375" style="21" customWidth="1"/>
    <col min="2" max="2" width="38.7109375" style="2" customWidth="1"/>
    <col min="3" max="3" width="20.7109375" style="2" customWidth="1"/>
    <col min="4" max="4" width="3.7109375" style="39" customWidth="1"/>
    <col min="5" max="5" width="2.28515625" style="2" customWidth="1"/>
    <col min="6" max="6" width="4.7109375" style="2" customWidth="1"/>
    <col min="7" max="10" width="3.5703125" style="2" customWidth="1"/>
    <col min="11" max="16384" width="8.85546875" style="2"/>
  </cols>
  <sheetData>
    <row r="1" spans="1:11" s="10" customFormat="1" ht="30" customHeight="1" thickBot="1" x14ac:dyDescent="0.25">
      <c r="A1" s="106">
        <f>-7</f>
        <v>-7</v>
      </c>
      <c r="B1" s="1959" t="s">
        <v>321</v>
      </c>
      <c r="C1" s="1959"/>
      <c r="D1" s="1959"/>
      <c r="E1" s="1959"/>
      <c r="F1" s="1960"/>
      <c r="G1" s="2024" t="s">
        <v>640</v>
      </c>
      <c r="H1" s="2247"/>
      <c r="I1" s="2247"/>
      <c r="J1" s="2025"/>
    </row>
    <row r="2" spans="1:11" s="10" customFormat="1" ht="30" customHeight="1" thickBot="1" x14ac:dyDescent="0.25">
      <c r="A2" s="2045" t="s">
        <v>775</v>
      </c>
      <c r="B2" s="2046"/>
      <c r="C2" s="2046"/>
      <c r="D2" s="2046"/>
      <c r="E2" s="2046"/>
      <c r="F2" s="2046"/>
      <c r="G2" s="2046"/>
      <c r="H2" s="2046"/>
      <c r="I2" s="2046"/>
      <c r="J2" s="2047"/>
      <c r="K2" s="17"/>
    </row>
    <row r="3" spans="1:11" s="10" customFormat="1" ht="24.75" customHeight="1" x14ac:dyDescent="0.2">
      <c r="A3" s="1949">
        <f>A1-0.01</f>
        <v>-7.01</v>
      </c>
      <c r="B3" s="2303" t="s">
        <v>220</v>
      </c>
      <c r="C3" s="554" t="s">
        <v>557</v>
      </c>
      <c r="D3" s="555">
        <v>1</v>
      </c>
      <c r="E3" s="556"/>
      <c r="F3" s="557"/>
      <c r="G3" s="2276"/>
      <c r="H3" s="2277"/>
      <c r="I3" s="2277"/>
      <c r="J3" s="2278"/>
      <c r="K3" s="17"/>
    </row>
    <row r="4" spans="1:11" s="10" customFormat="1" ht="24.75" customHeight="1" thickBot="1" x14ac:dyDescent="0.25">
      <c r="A4" s="1951"/>
      <c r="B4" s="2304"/>
      <c r="C4" s="551" t="s">
        <v>558</v>
      </c>
      <c r="D4" s="552">
        <v>2</v>
      </c>
      <c r="E4" s="1407" t="s">
        <v>515</v>
      </c>
      <c r="F4" s="553">
        <f>A13</f>
        <v>-7.0299999999999994</v>
      </c>
      <c r="G4" s="2279"/>
      <c r="H4" s="2280"/>
      <c r="I4" s="2280"/>
      <c r="J4" s="2281"/>
      <c r="K4" s="17"/>
    </row>
    <row r="5" spans="1:11" s="34" customFormat="1" ht="20.25" customHeight="1" x14ac:dyDescent="0.2">
      <c r="A5" s="2299">
        <f>A3-0.01</f>
        <v>-7.02</v>
      </c>
      <c r="B5" s="2302" t="s">
        <v>842</v>
      </c>
      <c r="C5" s="2285" t="s">
        <v>491</v>
      </c>
      <c r="D5" s="1946"/>
      <c r="E5" s="1946"/>
      <c r="F5" s="2286"/>
      <c r="G5" s="561"/>
      <c r="H5" s="562"/>
      <c r="I5" s="562"/>
      <c r="J5" s="563"/>
    </row>
    <row r="6" spans="1:11" s="34" customFormat="1" ht="20.25" customHeight="1" x14ac:dyDescent="0.2">
      <c r="A6" s="2300"/>
      <c r="B6" s="2291"/>
      <c r="C6" s="2282" t="s">
        <v>492</v>
      </c>
      <c r="D6" s="2283"/>
      <c r="E6" s="2283"/>
      <c r="F6" s="2284"/>
      <c r="G6" s="564"/>
      <c r="H6" s="565"/>
      <c r="I6" s="565"/>
      <c r="J6" s="566"/>
    </row>
    <row r="7" spans="1:11" s="34" customFormat="1" ht="20.25" customHeight="1" x14ac:dyDescent="0.2">
      <c r="A7" s="2300"/>
      <c r="B7" s="2291"/>
      <c r="C7" s="2282" t="s">
        <v>493</v>
      </c>
      <c r="D7" s="2283"/>
      <c r="E7" s="2283"/>
      <c r="F7" s="2284"/>
      <c r="G7" s="564"/>
      <c r="H7" s="565"/>
      <c r="I7" s="565"/>
      <c r="J7" s="566"/>
    </row>
    <row r="8" spans="1:11" s="34" customFormat="1" ht="28.5" customHeight="1" x14ac:dyDescent="0.2">
      <c r="A8" s="2300"/>
      <c r="B8" s="2291" t="s">
        <v>846</v>
      </c>
      <c r="C8" s="2282" t="s">
        <v>843</v>
      </c>
      <c r="D8" s="2283"/>
      <c r="E8" s="2283"/>
      <c r="F8" s="2284"/>
      <c r="G8" s="564"/>
      <c r="H8" s="565"/>
      <c r="I8" s="565"/>
      <c r="J8" s="566"/>
    </row>
    <row r="9" spans="1:11" s="34" customFormat="1" ht="20.25" customHeight="1" x14ac:dyDescent="0.2">
      <c r="A9" s="2300"/>
      <c r="B9" s="2291"/>
      <c r="C9" s="2282" t="s">
        <v>509</v>
      </c>
      <c r="D9" s="2283"/>
      <c r="E9" s="2283"/>
      <c r="F9" s="2284"/>
      <c r="G9" s="564"/>
      <c r="H9" s="565"/>
      <c r="I9" s="565"/>
      <c r="J9" s="566"/>
    </row>
    <row r="10" spans="1:11" s="34" customFormat="1" ht="20.25" customHeight="1" thickBot="1" x14ac:dyDescent="0.25">
      <c r="A10" s="2301"/>
      <c r="B10" s="2292"/>
      <c r="C10" s="2305" t="s">
        <v>834</v>
      </c>
      <c r="D10" s="2306"/>
      <c r="E10" s="2306"/>
      <c r="F10" s="2307"/>
      <c r="G10" s="558"/>
      <c r="H10" s="559"/>
      <c r="I10" s="559"/>
      <c r="J10" s="560"/>
    </row>
    <row r="11" spans="1:11" ht="21.75" customHeight="1" thickBot="1" x14ac:dyDescent="0.25">
      <c r="A11" s="1836" t="s">
        <v>844</v>
      </c>
      <c r="B11" s="1837"/>
      <c r="C11" s="1837"/>
      <c r="D11" s="1837"/>
      <c r="E11" s="1837"/>
      <c r="F11" s="1837"/>
      <c r="G11" s="1837"/>
      <c r="H11" s="1837"/>
      <c r="I11" s="1837"/>
      <c r="J11" s="2243"/>
    </row>
    <row r="12" spans="1:11" ht="41.25" customHeight="1" thickBot="1" x14ac:dyDescent="0.25">
      <c r="A12" s="2293" t="str">
        <f>"INTERVIEWER: FOR QUESTIONS (" &amp; -A13 &amp; ") TO (" &amp; -A35 &amp; "), RECORD FOR THE LAST COMPLETED CALENDAR MONTH. FOR QUESTIONS (" &amp; -A14 &amp; ") TO (" &amp; -A22 &amp; "), IF SOME CATEGORIES CAN'T BE IDENTIFIED FROM REGISTER, RECORD -99 FOR THESE CATEGORIES."</f>
        <v>INTERVIEWER: FOR QUESTIONS (7.03) TO (7.17), RECORD FOR THE LAST COMPLETED CALENDAR MONTH. FOR QUESTIONS (7.04) TO (7.12), IF SOME CATEGORIES CAN'T BE IDENTIFIED FROM REGISTER, RECORD -99 FOR THESE CATEGORIES.</v>
      </c>
      <c r="B12" s="2294"/>
      <c r="C12" s="2294"/>
      <c r="D12" s="2294"/>
      <c r="E12" s="2294"/>
      <c r="F12" s="2295"/>
      <c r="G12" s="2024" t="s">
        <v>640</v>
      </c>
      <c r="H12" s="2247"/>
      <c r="I12" s="2247"/>
      <c r="J12" s="2025"/>
    </row>
    <row r="13" spans="1:11" ht="20.25" customHeight="1" thickBot="1" x14ac:dyDescent="0.25">
      <c r="A13" s="317">
        <f>A5-0.01</f>
        <v>-7.0299999999999994</v>
      </c>
      <c r="B13" s="242" t="s">
        <v>835</v>
      </c>
      <c r="C13" s="533"/>
      <c r="D13" s="534"/>
      <c r="E13" s="535"/>
      <c r="F13" s="535"/>
      <c r="G13" s="536"/>
      <c r="H13" s="537"/>
      <c r="I13" s="537"/>
      <c r="J13" s="538"/>
    </row>
    <row r="14" spans="1:11" ht="20.25" customHeight="1" thickBot="1" x14ac:dyDescent="0.25">
      <c r="A14" s="317">
        <f t="shared" ref="A14:A22" si="0">A13-0.01</f>
        <v>-7.0399999999999991</v>
      </c>
      <c r="B14" s="242" t="s">
        <v>836</v>
      </c>
      <c r="C14" s="533"/>
      <c r="D14" s="534"/>
      <c r="E14" s="535"/>
      <c r="F14" s="535"/>
      <c r="G14" s="536"/>
      <c r="H14" s="537"/>
      <c r="I14" s="537"/>
      <c r="J14" s="538"/>
    </row>
    <row r="15" spans="1:11" ht="20.25" customHeight="1" thickBot="1" x14ac:dyDescent="0.25">
      <c r="A15" s="317">
        <f t="shared" si="0"/>
        <v>-7.0499999999999989</v>
      </c>
      <c r="B15" s="242" t="s">
        <v>837</v>
      </c>
      <c r="C15" s="533"/>
      <c r="D15" s="534"/>
      <c r="E15" s="535"/>
      <c r="F15" s="535"/>
      <c r="G15" s="536"/>
      <c r="H15" s="537"/>
      <c r="I15" s="537"/>
      <c r="J15" s="538"/>
    </row>
    <row r="16" spans="1:11" ht="20.25" customHeight="1" thickBot="1" x14ac:dyDescent="0.25">
      <c r="A16" s="317">
        <f t="shared" si="0"/>
        <v>-7.0599999999999987</v>
      </c>
      <c r="B16" s="242" t="s">
        <v>838</v>
      </c>
      <c r="C16" s="533"/>
      <c r="D16" s="534"/>
      <c r="E16" s="535"/>
      <c r="F16" s="535"/>
      <c r="G16" s="536"/>
      <c r="H16" s="537"/>
      <c r="I16" s="537"/>
      <c r="J16" s="538"/>
    </row>
    <row r="17" spans="1:17" ht="20.25" customHeight="1" thickBot="1" x14ac:dyDescent="0.25">
      <c r="A17" s="317">
        <f t="shared" si="0"/>
        <v>-7.0699999999999985</v>
      </c>
      <c r="B17" s="242" t="s">
        <v>839</v>
      </c>
      <c r="C17" s="533"/>
      <c r="D17" s="534"/>
      <c r="E17" s="535"/>
      <c r="F17" s="535"/>
      <c r="G17" s="536"/>
      <c r="H17" s="537"/>
      <c r="I17" s="537"/>
      <c r="J17" s="538"/>
    </row>
    <row r="18" spans="1:17" ht="20.25" customHeight="1" thickBot="1" x14ac:dyDescent="0.25">
      <c r="A18" s="317">
        <f t="shared" si="0"/>
        <v>-7.0799999999999983</v>
      </c>
      <c r="B18" s="242" t="s">
        <v>840</v>
      </c>
      <c r="C18" s="533"/>
      <c r="D18" s="534"/>
      <c r="E18" s="535"/>
      <c r="F18" s="535"/>
      <c r="G18" s="536"/>
      <c r="H18" s="537"/>
      <c r="I18" s="537"/>
      <c r="J18" s="538"/>
    </row>
    <row r="19" spans="1:17" ht="20.25" customHeight="1" thickBot="1" x14ac:dyDescent="0.25">
      <c r="A19" s="317">
        <f t="shared" si="0"/>
        <v>-7.0899999999999981</v>
      </c>
      <c r="B19" s="242" t="s">
        <v>841</v>
      </c>
      <c r="C19" s="533"/>
      <c r="D19" s="534"/>
      <c r="E19" s="535"/>
      <c r="F19" s="535"/>
      <c r="G19" s="536"/>
      <c r="H19" s="537"/>
      <c r="I19" s="537"/>
      <c r="J19" s="538"/>
    </row>
    <row r="20" spans="1:17" ht="20.25" customHeight="1" thickBot="1" x14ac:dyDescent="0.25">
      <c r="A20" s="430">
        <f>A19-0.01</f>
        <v>-7.0999999999999979</v>
      </c>
      <c r="B20" s="431" t="s">
        <v>847</v>
      </c>
      <c r="C20" s="567"/>
      <c r="D20" s="568"/>
      <c r="E20" s="569"/>
      <c r="F20" s="569"/>
      <c r="G20" s="540"/>
      <c r="H20" s="541"/>
      <c r="I20" s="541"/>
      <c r="J20" s="542"/>
    </row>
    <row r="21" spans="1:17" ht="20.25" customHeight="1" thickBot="1" x14ac:dyDescent="0.25">
      <c r="A21" s="430">
        <f t="shared" si="0"/>
        <v>-7.1099999999999977</v>
      </c>
      <c r="B21" s="431" t="s">
        <v>848</v>
      </c>
      <c r="C21" s="567"/>
      <c r="D21" s="568"/>
      <c r="E21" s="569"/>
      <c r="F21" s="569"/>
      <c r="G21" s="540"/>
      <c r="H21" s="541"/>
      <c r="I21" s="541"/>
      <c r="J21" s="542"/>
    </row>
    <row r="22" spans="1:17" ht="20.25" customHeight="1" thickBot="1" x14ac:dyDescent="0.25">
      <c r="A22" s="430">
        <f t="shared" si="0"/>
        <v>-7.1199999999999974</v>
      </c>
      <c r="B22" s="431" t="s">
        <v>849</v>
      </c>
      <c r="C22" s="567"/>
      <c r="D22" s="568"/>
      <c r="E22" s="569"/>
      <c r="F22" s="569"/>
      <c r="G22" s="540"/>
      <c r="H22" s="541"/>
      <c r="I22" s="541"/>
      <c r="J22" s="542"/>
    </row>
    <row r="23" spans="1:17" ht="13.5" customHeight="1" x14ac:dyDescent="0.2">
      <c r="A23" s="1949">
        <f>A22-0.01</f>
        <v>-7.1299999999999972</v>
      </c>
      <c r="B23" s="2296" t="s">
        <v>536</v>
      </c>
      <c r="C23" s="1804" t="s">
        <v>221</v>
      </c>
      <c r="D23" s="1805"/>
      <c r="E23" s="1805"/>
      <c r="F23" s="539">
        <v>1</v>
      </c>
      <c r="G23" s="540"/>
      <c r="H23" s="541"/>
      <c r="I23" s="541"/>
      <c r="J23" s="542"/>
    </row>
    <row r="24" spans="1:17" x14ac:dyDescent="0.2">
      <c r="A24" s="1950"/>
      <c r="B24" s="2297"/>
      <c r="C24" s="1843" t="s">
        <v>222</v>
      </c>
      <c r="D24" s="1844"/>
      <c r="E24" s="1844"/>
      <c r="F24" s="543">
        <v>2</v>
      </c>
      <c r="G24" s="544"/>
      <c r="H24" s="545"/>
      <c r="I24" s="545"/>
      <c r="J24" s="546"/>
    </row>
    <row r="25" spans="1:17" ht="13.5" thickBot="1" x14ac:dyDescent="0.25">
      <c r="A25" s="1951"/>
      <c r="B25" s="2298"/>
      <c r="C25" s="1866" t="s">
        <v>383</v>
      </c>
      <c r="D25" s="1867"/>
      <c r="E25" s="1867"/>
      <c r="F25" s="547">
        <v>3</v>
      </c>
      <c r="G25" s="548"/>
      <c r="H25" s="549"/>
      <c r="I25" s="549"/>
      <c r="J25" s="550"/>
    </row>
    <row r="26" spans="1:17" ht="12.75" customHeight="1" x14ac:dyDescent="0.2">
      <c r="A26" s="2091">
        <f>A23-0.01</f>
        <v>-7.139999999999997</v>
      </c>
      <c r="B26" s="2288" t="s">
        <v>537</v>
      </c>
      <c r="C26" s="1804" t="s">
        <v>221</v>
      </c>
      <c r="D26" s="1805"/>
      <c r="E26" s="1805"/>
      <c r="F26" s="539">
        <v>1</v>
      </c>
      <c r="G26" s="540"/>
      <c r="H26" s="541"/>
      <c r="I26" s="541"/>
      <c r="J26" s="542"/>
    </row>
    <row r="27" spans="1:17" ht="12.75" customHeight="1" x14ac:dyDescent="0.2">
      <c r="A27" s="2228"/>
      <c r="B27" s="2289"/>
      <c r="C27" s="1843" t="s">
        <v>222</v>
      </c>
      <c r="D27" s="1844"/>
      <c r="E27" s="1844"/>
      <c r="F27" s="543">
        <v>2</v>
      </c>
      <c r="G27" s="544"/>
      <c r="H27" s="545"/>
      <c r="I27" s="545"/>
      <c r="J27" s="546"/>
    </row>
    <row r="28" spans="1:17" ht="12.75" customHeight="1" thickBot="1" x14ac:dyDescent="0.25">
      <c r="A28" s="2287"/>
      <c r="B28" s="2290"/>
      <c r="C28" s="1866" t="s">
        <v>383</v>
      </c>
      <c r="D28" s="1867"/>
      <c r="E28" s="1867"/>
      <c r="F28" s="547">
        <v>3</v>
      </c>
      <c r="G28" s="548"/>
      <c r="H28" s="549"/>
      <c r="I28" s="549"/>
      <c r="J28" s="550"/>
    </row>
    <row r="29" spans="1:17" ht="13.5" customHeight="1" x14ac:dyDescent="0.25">
      <c r="A29" s="2091">
        <f>A26-0.01</f>
        <v>-7.1499999999999968</v>
      </c>
      <c r="B29" s="1813" t="s">
        <v>538</v>
      </c>
      <c r="C29" s="1804" t="s">
        <v>221</v>
      </c>
      <c r="D29" s="1805"/>
      <c r="E29" s="1805"/>
      <c r="F29" s="539">
        <v>1</v>
      </c>
      <c r="G29" s="540"/>
      <c r="H29" s="541"/>
      <c r="I29" s="541"/>
      <c r="J29" s="542"/>
      <c r="N29" s="20"/>
      <c r="O29" s="20"/>
      <c r="P29" s="20"/>
      <c r="Q29" s="20"/>
    </row>
    <row r="30" spans="1:17" ht="13.5" x14ac:dyDescent="0.25">
      <c r="A30" s="2228"/>
      <c r="B30" s="1815"/>
      <c r="C30" s="1843" t="s">
        <v>222</v>
      </c>
      <c r="D30" s="1844"/>
      <c r="E30" s="1844"/>
      <c r="F30" s="543">
        <v>2</v>
      </c>
      <c r="G30" s="544"/>
      <c r="H30" s="545"/>
      <c r="I30" s="545"/>
      <c r="J30" s="546"/>
      <c r="N30" s="20"/>
      <c r="O30" s="20"/>
      <c r="P30" s="20"/>
      <c r="Q30" s="20"/>
    </row>
    <row r="31" spans="1:17" ht="14.25" thickBot="1" x14ac:dyDescent="0.3">
      <c r="A31" s="2287"/>
      <c r="B31" s="1815"/>
      <c r="C31" s="1866" t="s">
        <v>383</v>
      </c>
      <c r="D31" s="1867"/>
      <c r="E31" s="1867"/>
      <c r="F31" s="547">
        <v>3</v>
      </c>
      <c r="G31" s="544"/>
      <c r="H31" s="545"/>
      <c r="I31" s="545"/>
      <c r="J31" s="546"/>
      <c r="N31" s="20"/>
      <c r="O31" s="20"/>
      <c r="P31" s="20"/>
      <c r="Q31" s="20"/>
    </row>
    <row r="32" spans="1:17" ht="13.5" customHeight="1" x14ac:dyDescent="0.2">
      <c r="A32" s="2091">
        <f>A29-0.01</f>
        <v>-7.1599999999999966</v>
      </c>
      <c r="B32" s="1813" t="s">
        <v>850</v>
      </c>
      <c r="C32" s="1804" t="s">
        <v>221</v>
      </c>
      <c r="D32" s="1805"/>
      <c r="E32" s="1805"/>
      <c r="F32" s="539">
        <v>1</v>
      </c>
      <c r="G32" s="540"/>
      <c r="H32" s="541"/>
      <c r="I32" s="541"/>
      <c r="J32" s="542"/>
      <c r="N32" s="3"/>
      <c r="O32" s="3"/>
      <c r="P32" s="3"/>
      <c r="Q32" s="3"/>
    </row>
    <row r="33" spans="1:10" x14ac:dyDescent="0.2">
      <c r="A33" s="2228"/>
      <c r="B33" s="1815"/>
      <c r="C33" s="1843" t="s">
        <v>222</v>
      </c>
      <c r="D33" s="1844"/>
      <c r="E33" s="1844"/>
      <c r="F33" s="543">
        <v>2</v>
      </c>
      <c r="G33" s="544"/>
      <c r="H33" s="545"/>
      <c r="I33" s="545"/>
      <c r="J33" s="546"/>
    </row>
    <row r="34" spans="1:10" ht="13.5" thickBot="1" x14ac:dyDescent="0.25">
      <c r="A34" s="2287"/>
      <c r="B34" s="1814"/>
      <c r="C34" s="1866" t="s">
        <v>383</v>
      </c>
      <c r="D34" s="1867"/>
      <c r="E34" s="1867"/>
      <c r="F34" s="547">
        <v>3</v>
      </c>
      <c r="G34" s="548"/>
      <c r="H34" s="549"/>
      <c r="I34" s="549"/>
      <c r="J34" s="550"/>
    </row>
    <row r="35" spans="1:10" ht="13.5" customHeight="1" x14ac:dyDescent="0.2">
      <c r="A35" s="2091">
        <f>A32-0.01</f>
        <v>-7.1699999999999964</v>
      </c>
      <c r="B35" s="1813" t="s">
        <v>539</v>
      </c>
      <c r="C35" s="1804" t="s">
        <v>221</v>
      </c>
      <c r="D35" s="1805"/>
      <c r="E35" s="1805"/>
      <c r="F35" s="539">
        <v>1</v>
      </c>
      <c r="G35" s="540"/>
      <c r="H35" s="541"/>
      <c r="I35" s="541"/>
      <c r="J35" s="542"/>
    </row>
    <row r="36" spans="1:10" x14ac:dyDescent="0.2">
      <c r="A36" s="2228"/>
      <c r="B36" s="1815"/>
      <c r="C36" s="1843" t="s">
        <v>222</v>
      </c>
      <c r="D36" s="1844"/>
      <c r="E36" s="1844"/>
      <c r="F36" s="543">
        <v>2</v>
      </c>
      <c r="G36" s="544"/>
      <c r="H36" s="545"/>
      <c r="I36" s="545"/>
      <c r="J36" s="546"/>
    </row>
    <row r="37" spans="1:10" ht="13.5" thickBot="1" x14ac:dyDescent="0.25">
      <c r="A37" s="2287"/>
      <c r="B37" s="1814"/>
      <c r="C37" s="1866" t="s">
        <v>383</v>
      </c>
      <c r="D37" s="1867"/>
      <c r="E37" s="1867"/>
      <c r="F37" s="547">
        <v>3</v>
      </c>
      <c r="G37" s="548"/>
      <c r="H37" s="549"/>
      <c r="I37" s="549"/>
      <c r="J37" s="550"/>
    </row>
    <row r="38" spans="1:10" x14ac:dyDescent="0.2">
      <c r="A38" s="18"/>
    </row>
    <row r="39" spans="1:10" s="8" customFormat="1" ht="20.25" customHeight="1" x14ac:dyDescent="0.2">
      <c r="A39" s="21"/>
      <c r="B39" s="2"/>
      <c r="C39" s="2"/>
      <c r="D39" s="39"/>
      <c r="E39" s="2"/>
      <c r="F39" s="2"/>
      <c r="G39" s="11"/>
      <c r="H39" s="11"/>
      <c r="I39" s="11"/>
      <c r="J39" s="11"/>
    </row>
    <row r="40" spans="1:10" s="8" customFormat="1" ht="20.25" customHeight="1" x14ac:dyDescent="0.2">
      <c r="A40" s="21"/>
      <c r="B40" s="2"/>
      <c r="C40" s="2"/>
      <c r="D40" s="39"/>
      <c r="E40" s="2"/>
      <c r="F40" s="2"/>
      <c r="G40" s="11"/>
      <c r="H40" s="11"/>
      <c r="I40" s="11"/>
      <c r="J40" s="11"/>
    </row>
  </sheetData>
  <customSheetViews>
    <customSheetView guid="{62A28031-BB72-409E-8219-7B624D8945FD}" showPageBreaks="1" printArea="1" view="pageBreakPreview">
      <selection activeCell="D19" activeCellId="2" sqref="B79:B80 B81:B82 D19"/>
      <pageMargins left="0.7" right="0.7" top="0.75" bottom="0.75" header="0.3" footer="0.3"/>
      <headerFooter alignWithMargins="0">
        <oddFooter>&amp;R&amp;P</oddFooter>
      </headerFooter>
    </customSheetView>
  </customSheetViews>
  <mergeCells count="43">
    <mergeCell ref="G12:J12"/>
    <mergeCell ref="C8:F8"/>
    <mergeCell ref="C6:F6"/>
    <mergeCell ref="C9:F9"/>
    <mergeCell ref="C26:E26"/>
    <mergeCell ref="C10:F10"/>
    <mergeCell ref="C27:E27"/>
    <mergeCell ref="B8:B10"/>
    <mergeCell ref="A12:F12"/>
    <mergeCell ref="B1:F1"/>
    <mergeCell ref="G1:J1"/>
    <mergeCell ref="B23:B25"/>
    <mergeCell ref="A2:J2"/>
    <mergeCell ref="A23:A25"/>
    <mergeCell ref="A5:A10"/>
    <mergeCell ref="B5:B7"/>
    <mergeCell ref="A11:J11"/>
    <mergeCell ref="C24:E24"/>
    <mergeCell ref="C23:E23"/>
    <mergeCell ref="C25:E25"/>
    <mergeCell ref="A3:A4"/>
    <mergeCell ref="B3:B4"/>
    <mergeCell ref="G3:J4"/>
    <mergeCell ref="C7:F7"/>
    <mergeCell ref="C5:F5"/>
    <mergeCell ref="A35:A37"/>
    <mergeCell ref="A32:A34"/>
    <mergeCell ref="A29:A31"/>
    <mergeCell ref="A26:A28"/>
    <mergeCell ref="B35:B37"/>
    <mergeCell ref="B26:B28"/>
    <mergeCell ref="B32:B34"/>
    <mergeCell ref="B29:B31"/>
    <mergeCell ref="C34:E34"/>
    <mergeCell ref="C35:E35"/>
    <mergeCell ref="C36:E36"/>
    <mergeCell ref="C37:E37"/>
    <mergeCell ref="C28:E28"/>
    <mergeCell ref="C29:E29"/>
    <mergeCell ref="C30:E30"/>
    <mergeCell ref="C31:E31"/>
    <mergeCell ref="C33:E33"/>
    <mergeCell ref="C32:E32"/>
  </mergeCells>
  <phoneticPr fontId="1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V149"/>
  <sheetViews>
    <sheetView view="pageBreakPreview" zoomScaleSheetLayoutView="85" workbookViewId="0">
      <selection activeCell="A4" sqref="A4:B19"/>
    </sheetView>
  </sheetViews>
  <sheetFormatPr defaultColWidth="9" defaultRowHeight="12.75" x14ac:dyDescent="0.2"/>
  <cols>
    <col min="1" max="1" width="4.7109375" style="79" customWidth="1"/>
    <col min="2" max="2" width="36.5703125" style="22" customWidth="1"/>
    <col min="3" max="3" width="7.140625" style="32" customWidth="1"/>
    <col min="4" max="4" width="7.42578125" style="22" customWidth="1"/>
    <col min="5" max="5" width="11.85546875" style="32" customWidth="1"/>
    <col min="6" max="6" width="5.140625" style="32" customWidth="1"/>
    <col min="7" max="7" width="5.140625" style="30" customWidth="1"/>
    <col min="8" max="8" width="5.140625" style="31" customWidth="1"/>
    <col min="9" max="9" width="5.140625" style="30" customWidth="1"/>
    <col min="10" max="10" width="5.140625" style="32" customWidth="1"/>
    <col min="11" max="11" width="5.140625" style="30" customWidth="1"/>
    <col min="12" max="12" width="5.140625" style="32" customWidth="1"/>
    <col min="13" max="13" width="5.140625" style="30" customWidth="1"/>
    <col min="14" max="14" width="5.140625" style="32" customWidth="1"/>
    <col min="15" max="15" width="5.140625" style="30" customWidth="1"/>
    <col min="16" max="16" width="5.140625" style="32" customWidth="1"/>
    <col min="17" max="17" width="5.140625" style="30" customWidth="1"/>
    <col min="18" max="16384" width="9" style="22"/>
  </cols>
  <sheetData>
    <row r="1" spans="1:126" s="76" customFormat="1" ht="18.75" thickBot="1" x14ac:dyDescent="0.3">
      <c r="A1" s="109">
        <f>-8</f>
        <v>-8</v>
      </c>
      <c r="B1" s="2310" t="s">
        <v>42</v>
      </c>
      <c r="C1" s="2310"/>
      <c r="D1" s="2310"/>
      <c r="E1" s="2310"/>
      <c r="F1" s="2310"/>
      <c r="G1" s="2310"/>
      <c r="H1" s="2310"/>
      <c r="I1" s="2310"/>
      <c r="J1" s="2310"/>
      <c r="K1" s="2310"/>
      <c r="L1" s="2310"/>
      <c r="M1" s="2310"/>
      <c r="N1" s="2310"/>
      <c r="O1" s="2310"/>
      <c r="P1" s="2310"/>
      <c r="Q1" s="2311"/>
    </row>
    <row r="2" spans="1:126" s="10" customFormat="1" ht="18.75" customHeight="1" thickBot="1" x14ac:dyDescent="0.25">
      <c r="A2" s="2312" t="s">
        <v>260</v>
      </c>
      <c r="B2" s="2313"/>
      <c r="C2" s="2313"/>
      <c r="D2" s="2313"/>
      <c r="E2" s="2313"/>
      <c r="F2" s="2046"/>
      <c r="G2" s="2046"/>
      <c r="H2" s="2046"/>
      <c r="I2" s="2046"/>
      <c r="J2" s="2046"/>
      <c r="K2" s="2046"/>
      <c r="L2" s="2046"/>
      <c r="M2" s="2046"/>
      <c r="N2" s="2046"/>
      <c r="O2" s="2046"/>
      <c r="P2" s="2046"/>
      <c r="Q2" s="2047"/>
    </row>
    <row r="3" spans="1:126" ht="15" customHeight="1" thickBot="1" x14ac:dyDescent="0.3">
      <c r="A3" s="571" t="s">
        <v>584</v>
      </c>
      <c r="B3" s="571"/>
      <c r="C3" s="571"/>
      <c r="D3" s="571"/>
      <c r="E3" s="571"/>
      <c r="F3" s="2314"/>
      <c r="G3" s="2314"/>
      <c r="H3" s="2314"/>
      <c r="I3" s="2314"/>
      <c r="J3" s="2314"/>
      <c r="K3" s="2314"/>
      <c r="L3" s="2314"/>
      <c r="M3" s="2314"/>
      <c r="N3" s="2314"/>
      <c r="O3" s="2314"/>
      <c r="P3" s="2314"/>
      <c r="Q3" s="2315"/>
    </row>
    <row r="4" spans="1:126" s="24" customFormat="1" ht="13.5" customHeight="1" thickBot="1" x14ac:dyDescent="0.3">
      <c r="A4" s="2355" t="str">
        <f>"ASK QUESTIONS (" &amp; -C4 &amp; ") TO (" &amp; -F4 &amp; ") FOR EACH SERVICE BEFORE MOVING TO NEXT SERVICE."</f>
        <v>ASK QUESTIONS (8.01) TO (8.03) FOR EACH SERVICE BEFORE MOVING TO NEXT SERVICE.</v>
      </c>
      <c r="B4" s="2356"/>
      <c r="C4" s="2361">
        <f>A1-0.01</f>
        <v>-8.01</v>
      </c>
      <c r="D4" s="2362"/>
      <c r="E4" s="572">
        <f>C4-0.01</f>
        <v>-8.02</v>
      </c>
      <c r="F4" s="2363">
        <f>E4-0.01</f>
        <v>-8.0299999999999994</v>
      </c>
      <c r="G4" s="2364"/>
      <c r="H4" s="2364"/>
      <c r="I4" s="2364"/>
      <c r="J4" s="2364"/>
      <c r="K4" s="2364"/>
      <c r="L4" s="2364"/>
      <c r="M4" s="2364"/>
      <c r="N4" s="2364"/>
      <c r="O4" s="2364"/>
      <c r="P4" s="2364"/>
      <c r="Q4" s="2365"/>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c r="CA4" s="23"/>
      <c r="CB4" s="23"/>
      <c r="CC4" s="23"/>
      <c r="CD4" s="23"/>
      <c r="CE4" s="23"/>
      <c r="CF4" s="23"/>
      <c r="CG4" s="23"/>
      <c r="CH4" s="23"/>
      <c r="CI4" s="23"/>
      <c r="CJ4" s="23"/>
      <c r="CK4" s="23"/>
      <c r="CL4" s="23"/>
      <c r="CM4" s="23"/>
      <c r="CN4" s="23"/>
      <c r="CO4" s="23"/>
      <c r="CP4" s="23"/>
      <c r="CQ4" s="23"/>
      <c r="CR4" s="23"/>
      <c r="CS4" s="23"/>
      <c r="CT4" s="23"/>
      <c r="CU4" s="23"/>
      <c r="CV4" s="23"/>
      <c r="CW4" s="23"/>
      <c r="CX4" s="23"/>
      <c r="CY4" s="23"/>
      <c r="CZ4" s="23"/>
      <c r="DA4" s="23"/>
      <c r="DB4" s="23"/>
      <c r="DC4" s="23"/>
      <c r="DD4" s="23"/>
      <c r="DE4" s="23"/>
      <c r="DF4" s="23"/>
      <c r="DG4" s="23"/>
      <c r="DH4" s="23"/>
      <c r="DI4" s="23"/>
      <c r="DJ4" s="23"/>
      <c r="DK4" s="23"/>
      <c r="DL4" s="23"/>
      <c r="DM4" s="23"/>
      <c r="DN4" s="23"/>
      <c r="DO4" s="23"/>
      <c r="DP4" s="23"/>
      <c r="DQ4" s="23"/>
      <c r="DR4" s="23"/>
      <c r="DS4" s="23"/>
      <c r="DT4" s="23"/>
      <c r="DU4" s="23"/>
      <c r="DV4" s="23"/>
    </row>
    <row r="5" spans="1:126" s="26" customFormat="1" ht="12.75" customHeight="1" x14ac:dyDescent="0.2">
      <c r="A5" s="2357"/>
      <c r="B5" s="2358"/>
      <c r="C5" s="2346" t="s">
        <v>874</v>
      </c>
      <c r="D5" s="2347"/>
      <c r="E5" s="2333" t="s">
        <v>585</v>
      </c>
      <c r="F5" s="2335" t="s">
        <v>885</v>
      </c>
      <c r="G5" s="2336"/>
      <c r="H5" s="2336"/>
      <c r="I5" s="2336"/>
      <c r="J5" s="2336"/>
      <c r="K5" s="2336"/>
      <c r="L5" s="2336"/>
      <c r="M5" s="2336"/>
      <c r="N5" s="2336"/>
      <c r="O5" s="2336"/>
      <c r="P5" s="2336"/>
      <c r="Q5" s="233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row>
    <row r="6" spans="1:126" s="28" customFormat="1" ht="12.75" customHeight="1" x14ac:dyDescent="0.2">
      <c r="A6" s="2357"/>
      <c r="B6" s="2358"/>
      <c r="C6" s="2348"/>
      <c r="D6" s="2349"/>
      <c r="E6" s="2334"/>
      <c r="F6" s="2338"/>
      <c r="G6" s="2339"/>
      <c r="H6" s="2339"/>
      <c r="I6" s="2339"/>
      <c r="J6" s="2339"/>
      <c r="K6" s="2339"/>
      <c r="L6" s="2339"/>
      <c r="M6" s="2339"/>
      <c r="N6" s="2339"/>
      <c r="O6" s="2339"/>
      <c r="P6" s="2339"/>
      <c r="Q6" s="2340"/>
      <c r="R6" s="25"/>
      <c r="S6" s="25"/>
      <c r="T6" s="25"/>
      <c r="U6" s="25"/>
      <c r="V6" s="25"/>
      <c r="W6" s="25"/>
      <c r="X6" s="25"/>
      <c r="Y6" s="25"/>
      <c r="Z6" s="25"/>
      <c r="AA6" s="25"/>
      <c r="AB6" s="25"/>
      <c r="AC6" s="25"/>
      <c r="AD6" s="25"/>
      <c r="AE6" s="25"/>
      <c r="AF6" s="25"/>
      <c r="AG6" s="25"/>
      <c r="AH6" s="25"/>
      <c r="AI6" s="25"/>
      <c r="AJ6" s="25"/>
      <c r="AK6" s="25"/>
      <c r="AL6" s="25"/>
      <c r="AM6" s="25"/>
      <c r="AN6" s="25"/>
      <c r="AO6" s="25"/>
      <c r="AP6" s="25"/>
      <c r="AQ6" s="25"/>
      <c r="AR6" s="25"/>
      <c r="AS6" s="25"/>
      <c r="AT6" s="25"/>
      <c r="AU6" s="25"/>
      <c r="AV6" s="25"/>
      <c r="AW6" s="25"/>
      <c r="AX6" s="25"/>
      <c r="AY6" s="25"/>
      <c r="AZ6" s="25"/>
      <c r="BA6" s="25"/>
      <c r="BB6" s="25"/>
      <c r="BC6" s="25"/>
      <c r="BD6" s="25"/>
      <c r="BE6" s="25"/>
      <c r="BF6" s="25"/>
      <c r="BG6" s="25"/>
      <c r="BH6" s="25"/>
      <c r="BI6" s="25"/>
      <c r="BJ6" s="25"/>
      <c r="BK6" s="25"/>
      <c r="BL6" s="25"/>
      <c r="BM6" s="25"/>
      <c r="BN6" s="25"/>
      <c r="BO6" s="25"/>
      <c r="BP6" s="25"/>
      <c r="BQ6" s="25"/>
      <c r="BR6" s="25"/>
      <c r="BS6" s="25"/>
      <c r="BT6" s="25"/>
      <c r="BU6" s="25"/>
      <c r="BV6" s="25"/>
      <c r="BW6" s="25"/>
      <c r="BX6" s="25"/>
      <c r="BY6" s="25"/>
      <c r="BZ6" s="25"/>
      <c r="CA6" s="25"/>
      <c r="CB6" s="25"/>
      <c r="CC6" s="25"/>
      <c r="CD6" s="25"/>
      <c r="CE6" s="25"/>
      <c r="CF6" s="25"/>
      <c r="CG6" s="25"/>
      <c r="CH6" s="25"/>
      <c r="CI6" s="25"/>
      <c r="CJ6" s="25"/>
      <c r="CK6" s="25"/>
      <c r="CL6" s="25"/>
      <c r="CM6" s="25"/>
      <c r="CN6" s="25"/>
      <c r="CO6" s="25"/>
      <c r="CP6" s="25"/>
      <c r="CQ6" s="25"/>
      <c r="CR6" s="25"/>
      <c r="CS6" s="25"/>
      <c r="CT6" s="25"/>
      <c r="CU6" s="25"/>
      <c r="CV6" s="25"/>
      <c r="CW6" s="25"/>
      <c r="CX6" s="25"/>
      <c r="CY6" s="25"/>
      <c r="CZ6" s="25"/>
      <c r="DA6" s="25"/>
      <c r="DB6" s="25"/>
      <c r="DC6" s="25"/>
      <c r="DD6" s="25"/>
      <c r="DE6" s="25"/>
      <c r="DF6" s="25"/>
      <c r="DG6" s="25"/>
      <c r="DH6" s="25"/>
      <c r="DI6" s="25"/>
      <c r="DJ6" s="25"/>
      <c r="DK6" s="25"/>
      <c r="DL6" s="25"/>
      <c r="DM6" s="25"/>
      <c r="DN6" s="25"/>
      <c r="DO6" s="25"/>
      <c r="DP6" s="25"/>
      <c r="DQ6" s="25"/>
      <c r="DR6" s="25"/>
      <c r="DS6" s="25"/>
      <c r="DT6" s="25"/>
      <c r="DU6" s="25"/>
      <c r="DV6" s="25"/>
    </row>
    <row r="7" spans="1:126" s="28" customFormat="1" ht="12.75" customHeight="1" x14ac:dyDescent="0.2">
      <c r="A7" s="2357"/>
      <c r="B7" s="2358"/>
      <c r="C7" s="2348"/>
      <c r="D7" s="2349"/>
      <c r="E7" s="2334"/>
      <c r="F7" s="2338"/>
      <c r="G7" s="2339"/>
      <c r="H7" s="2339"/>
      <c r="I7" s="2339"/>
      <c r="J7" s="2339"/>
      <c r="K7" s="2339"/>
      <c r="L7" s="2339"/>
      <c r="M7" s="2339"/>
      <c r="N7" s="2339"/>
      <c r="O7" s="2339"/>
      <c r="P7" s="2339"/>
      <c r="Q7" s="2340"/>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c r="BM7" s="81"/>
      <c r="BN7" s="81"/>
      <c r="BO7" s="81"/>
      <c r="BP7" s="81"/>
      <c r="BQ7" s="81"/>
      <c r="BR7" s="81"/>
      <c r="BS7" s="81"/>
      <c r="BT7" s="81"/>
      <c r="BU7" s="81"/>
      <c r="BV7" s="81"/>
      <c r="BW7" s="81"/>
      <c r="BX7" s="81"/>
      <c r="BY7" s="81"/>
      <c r="BZ7" s="81"/>
      <c r="CA7" s="81"/>
      <c r="CB7" s="81"/>
      <c r="CC7" s="81"/>
      <c r="CD7" s="81"/>
      <c r="CE7" s="81"/>
      <c r="CF7" s="81"/>
      <c r="CG7" s="81"/>
      <c r="CH7" s="81"/>
      <c r="CI7" s="81"/>
      <c r="CJ7" s="81"/>
      <c r="CK7" s="81"/>
      <c r="CL7" s="81"/>
      <c r="CM7" s="81"/>
      <c r="CN7" s="81"/>
      <c r="CO7" s="81"/>
      <c r="CP7" s="81"/>
      <c r="CQ7" s="81"/>
      <c r="CR7" s="81"/>
      <c r="CS7" s="81"/>
      <c r="CT7" s="81"/>
      <c r="CU7" s="81"/>
      <c r="CV7" s="81"/>
      <c r="CW7" s="81"/>
      <c r="CX7" s="81"/>
      <c r="CY7" s="81"/>
      <c r="CZ7" s="81"/>
      <c r="DA7" s="81"/>
      <c r="DB7" s="81"/>
      <c r="DC7" s="81"/>
      <c r="DD7" s="81"/>
      <c r="DE7" s="81"/>
      <c r="DF7" s="81"/>
      <c r="DG7" s="81"/>
      <c r="DH7" s="81"/>
      <c r="DI7" s="81"/>
      <c r="DJ7" s="81"/>
      <c r="DK7" s="81"/>
      <c r="DL7" s="81"/>
      <c r="DM7" s="81"/>
      <c r="DN7" s="81"/>
      <c r="DO7" s="81"/>
      <c r="DP7" s="81"/>
      <c r="DQ7" s="81"/>
      <c r="DR7" s="81"/>
      <c r="DS7" s="81"/>
      <c r="DT7" s="81"/>
      <c r="DU7" s="81"/>
      <c r="DV7" s="81"/>
    </row>
    <row r="8" spans="1:126" s="28" customFormat="1" ht="12.75" customHeight="1" x14ac:dyDescent="0.2">
      <c r="A8" s="2357"/>
      <c r="B8" s="2358"/>
      <c r="C8" s="2348"/>
      <c r="D8" s="2349"/>
      <c r="E8" s="2334"/>
      <c r="F8" s="2338"/>
      <c r="G8" s="2339"/>
      <c r="H8" s="2339"/>
      <c r="I8" s="2339"/>
      <c r="J8" s="2339"/>
      <c r="K8" s="2339"/>
      <c r="L8" s="2339"/>
      <c r="M8" s="2339"/>
      <c r="N8" s="2339"/>
      <c r="O8" s="2339"/>
      <c r="P8" s="2339"/>
      <c r="Q8" s="2340"/>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c r="BM8" s="81"/>
      <c r="BN8" s="81"/>
      <c r="BO8" s="81"/>
      <c r="BP8" s="81"/>
      <c r="BQ8" s="81"/>
      <c r="BR8" s="81"/>
      <c r="BS8" s="81"/>
      <c r="BT8" s="81"/>
      <c r="BU8" s="81"/>
      <c r="BV8" s="81"/>
      <c r="BW8" s="81"/>
      <c r="BX8" s="81"/>
      <c r="BY8" s="81"/>
      <c r="BZ8" s="81"/>
      <c r="CA8" s="81"/>
      <c r="CB8" s="81"/>
      <c r="CC8" s="81"/>
      <c r="CD8" s="81"/>
      <c r="CE8" s="81"/>
      <c r="CF8" s="81"/>
      <c r="CG8" s="81"/>
      <c r="CH8" s="81"/>
      <c r="CI8" s="81"/>
      <c r="CJ8" s="81"/>
      <c r="CK8" s="81"/>
      <c r="CL8" s="81"/>
      <c r="CM8" s="81"/>
      <c r="CN8" s="81"/>
      <c r="CO8" s="81"/>
      <c r="CP8" s="81"/>
      <c r="CQ8" s="81"/>
      <c r="CR8" s="81"/>
      <c r="CS8" s="81"/>
      <c r="CT8" s="81"/>
      <c r="CU8" s="81"/>
      <c r="CV8" s="81"/>
      <c r="CW8" s="81"/>
      <c r="CX8" s="81"/>
      <c r="CY8" s="81"/>
      <c r="CZ8" s="81"/>
      <c r="DA8" s="81"/>
      <c r="DB8" s="81"/>
      <c r="DC8" s="81"/>
      <c r="DD8" s="81"/>
      <c r="DE8" s="81"/>
      <c r="DF8" s="81"/>
      <c r="DG8" s="81"/>
      <c r="DH8" s="81"/>
      <c r="DI8" s="81"/>
      <c r="DJ8" s="81"/>
      <c r="DK8" s="81"/>
      <c r="DL8" s="81"/>
      <c r="DM8" s="81"/>
      <c r="DN8" s="81"/>
      <c r="DO8" s="81"/>
      <c r="DP8" s="81"/>
      <c r="DQ8" s="81"/>
      <c r="DR8" s="81"/>
      <c r="DS8" s="81"/>
      <c r="DT8" s="81"/>
      <c r="DU8" s="81"/>
      <c r="DV8" s="81"/>
    </row>
    <row r="9" spans="1:126" s="28" customFormat="1" ht="12.75" customHeight="1" x14ac:dyDescent="0.2">
      <c r="A9" s="2357"/>
      <c r="B9" s="2358"/>
      <c r="C9" s="2348"/>
      <c r="D9" s="2349"/>
      <c r="E9" s="2334"/>
      <c r="F9" s="2338"/>
      <c r="G9" s="2339"/>
      <c r="H9" s="2339"/>
      <c r="I9" s="2339"/>
      <c r="J9" s="2339"/>
      <c r="K9" s="2339"/>
      <c r="L9" s="2339"/>
      <c r="M9" s="2339"/>
      <c r="N9" s="2339"/>
      <c r="O9" s="2339"/>
      <c r="P9" s="2339"/>
      <c r="Q9" s="2340"/>
      <c r="R9" s="81"/>
      <c r="S9" s="2352"/>
      <c r="T9" s="2352"/>
      <c r="U9" s="2352"/>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c r="BM9" s="81"/>
      <c r="BN9" s="81"/>
      <c r="BO9" s="81"/>
      <c r="BP9" s="81"/>
      <c r="BQ9" s="81"/>
      <c r="BR9" s="81"/>
      <c r="BS9" s="81"/>
      <c r="BT9" s="81"/>
      <c r="BU9" s="81"/>
      <c r="BV9" s="81"/>
      <c r="BW9" s="81"/>
      <c r="BX9" s="81"/>
      <c r="BY9" s="81"/>
      <c r="BZ9" s="81"/>
      <c r="CA9" s="81"/>
      <c r="CB9" s="81"/>
      <c r="CC9" s="81"/>
      <c r="CD9" s="81"/>
      <c r="CE9" s="81"/>
      <c r="CF9" s="81"/>
      <c r="CG9" s="81"/>
      <c r="CH9" s="81"/>
      <c r="CI9" s="81"/>
      <c r="CJ9" s="81"/>
      <c r="CK9" s="81"/>
      <c r="CL9" s="81"/>
      <c r="CM9" s="81"/>
      <c r="CN9" s="81"/>
      <c r="CO9" s="81"/>
      <c r="CP9" s="81"/>
      <c r="CQ9" s="81"/>
      <c r="CR9" s="81"/>
      <c r="CS9" s="81"/>
      <c r="CT9" s="81"/>
      <c r="CU9" s="81"/>
      <c r="CV9" s="81"/>
      <c r="CW9" s="81"/>
      <c r="CX9" s="81"/>
      <c r="CY9" s="81"/>
      <c r="CZ9" s="81"/>
      <c r="DA9" s="81"/>
      <c r="DB9" s="81"/>
      <c r="DC9" s="81"/>
      <c r="DD9" s="81"/>
      <c r="DE9" s="81"/>
      <c r="DF9" s="81"/>
      <c r="DG9" s="81"/>
      <c r="DH9" s="81"/>
      <c r="DI9" s="81"/>
      <c r="DJ9" s="81"/>
      <c r="DK9" s="81"/>
      <c r="DL9" s="81"/>
      <c r="DM9" s="81"/>
      <c r="DN9" s="81"/>
      <c r="DO9" s="81"/>
      <c r="DP9" s="81"/>
      <c r="DQ9" s="81"/>
      <c r="DR9" s="81"/>
      <c r="DS9" s="81"/>
      <c r="DT9" s="81"/>
      <c r="DU9" s="81"/>
      <c r="DV9" s="81"/>
    </row>
    <row r="10" spans="1:126" s="28" customFormat="1" ht="12.75" customHeight="1" x14ac:dyDescent="0.2">
      <c r="A10" s="2357"/>
      <c r="B10" s="2358"/>
      <c r="C10" s="2348"/>
      <c r="D10" s="2349"/>
      <c r="E10" s="2334" t="s">
        <v>873</v>
      </c>
      <c r="F10" s="2338"/>
      <c r="G10" s="2339"/>
      <c r="H10" s="2339"/>
      <c r="I10" s="2339"/>
      <c r="J10" s="2339"/>
      <c r="K10" s="2339"/>
      <c r="L10" s="2339"/>
      <c r="M10" s="2339"/>
      <c r="N10" s="2339"/>
      <c r="O10" s="2339"/>
      <c r="P10" s="2339"/>
      <c r="Q10" s="2340"/>
      <c r="R10" s="81"/>
      <c r="S10" s="2352"/>
      <c r="T10" s="2352"/>
      <c r="U10" s="2352"/>
      <c r="V10" s="81"/>
      <c r="W10" s="81"/>
      <c r="X10" s="81"/>
      <c r="Y10" s="81"/>
      <c r="Z10" s="81"/>
      <c r="AA10" s="81"/>
      <c r="AB10" s="81"/>
      <c r="AC10" s="81"/>
      <c r="AD10" s="81"/>
      <c r="AE10" s="81"/>
      <c r="AF10" s="81"/>
      <c r="AG10" s="81"/>
      <c r="AH10" s="81"/>
      <c r="AI10" s="81"/>
      <c r="AJ10" s="81"/>
      <c r="AK10" s="81"/>
      <c r="AL10" s="81"/>
      <c r="AM10" s="81"/>
      <c r="AN10" s="81"/>
      <c r="AO10" s="81"/>
      <c r="AP10" s="81"/>
      <c r="AQ10" s="81"/>
      <c r="AR10" s="81"/>
      <c r="AS10" s="81"/>
      <c r="AT10" s="81"/>
      <c r="AU10" s="81"/>
      <c r="AV10" s="81"/>
      <c r="AW10" s="81"/>
      <c r="AX10" s="81"/>
      <c r="AY10" s="81"/>
      <c r="AZ10" s="81"/>
      <c r="BA10" s="81"/>
      <c r="BB10" s="81"/>
      <c r="BC10" s="81"/>
      <c r="BD10" s="81"/>
      <c r="BE10" s="81"/>
      <c r="BF10" s="81"/>
      <c r="BG10" s="81"/>
      <c r="BH10" s="81"/>
      <c r="BI10" s="81"/>
      <c r="BJ10" s="81"/>
      <c r="BK10" s="81"/>
      <c r="BL10" s="81"/>
      <c r="BM10" s="81"/>
      <c r="BN10" s="81"/>
      <c r="BO10" s="81"/>
      <c r="BP10" s="81"/>
      <c r="BQ10" s="81"/>
      <c r="BR10" s="81"/>
      <c r="BS10" s="81"/>
      <c r="BT10" s="81"/>
      <c r="BU10" s="81"/>
      <c r="BV10" s="81"/>
      <c r="BW10" s="81"/>
      <c r="BX10" s="81"/>
      <c r="BY10" s="81"/>
      <c r="BZ10" s="81"/>
      <c r="CA10" s="81"/>
      <c r="CB10" s="81"/>
      <c r="CC10" s="81"/>
      <c r="CD10" s="81"/>
      <c r="CE10" s="81"/>
      <c r="CF10" s="81"/>
      <c r="CG10" s="81"/>
      <c r="CH10" s="81"/>
      <c r="CI10" s="81"/>
      <c r="CJ10" s="81"/>
      <c r="CK10" s="81"/>
      <c r="CL10" s="81"/>
      <c r="CM10" s="81"/>
      <c r="CN10" s="81"/>
      <c r="CO10" s="81"/>
      <c r="CP10" s="81"/>
      <c r="CQ10" s="81"/>
      <c r="CR10" s="81"/>
      <c r="CS10" s="81"/>
      <c r="CT10" s="81"/>
      <c r="CU10" s="81"/>
      <c r="CV10" s="81"/>
      <c r="CW10" s="81"/>
      <c r="CX10" s="81"/>
      <c r="CY10" s="81"/>
      <c r="CZ10" s="81"/>
      <c r="DA10" s="81"/>
      <c r="DB10" s="81"/>
      <c r="DC10" s="81"/>
      <c r="DD10" s="81"/>
      <c r="DE10" s="81"/>
      <c r="DF10" s="81"/>
      <c r="DG10" s="81"/>
      <c r="DH10" s="81"/>
      <c r="DI10" s="81"/>
      <c r="DJ10" s="81"/>
      <c r="DK10" s="81"/>
      <c r="DL10" s="81"/>
      <c r="DM10" s="81"/>
      <c r="DN10" s="81"/>
      <c r="DO10" s="81"/>
      <c r="DP10" s="81"/>
      <c r="DQ10" s="81"/>
      <c r="DR10" s="81"/>
      <c r="DS10" s="81"/>
      <c r="DT10" s="81"/>
      <c r="DU10" s="81"/>
      <c r="DV10" s="81"/>
    </row>
    <row r="11" spans="1:126" s="28" customFormat="1" ht="12.75" customHeight="1" x14ac:dyDescent="0.2">
      <c r="A11" s="2357"/>
      <c r="B11" s="2358"/>
      <c r="C11" s="2348"/>
      <c r="D11" s="2349"/>
      <c r="E11" s="2334"/>
      <c r="F11" s="2338"/>
      <c r="G11" s="2339"/>
      <c r="H11" s="2339"/>
      <c r="I11" s="2339"/>
      <c r="J11" s="2339"/>
      <c r="K11" s="2339"/>
      <c r="L11" s="2339"/>
      <c r="M11" s="2339"/>
      <c r="N11" s="2339"/>
      <c r="O11" s="2339"/>
      <c r="P11" s="2339"/>
      <c r="Q11" s="2340"/>
      <c r="R11" s="81"/>
      <c r="S11" s="81"/>
      <c r="T11" s="81"/>
      <c r="U11" s="81"/>
      <c r="V11" s="81"/>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row>
    <row r="12" spans="1:126" s="28" customFormat="1" ht="12.75" customHeight="1" x14ac:dyDescent="0.2">
      <c r="A12" s="2357"/>
      <c r="B12" s="2358"/>
      <c r="C12" s="2348"/>
      <c r="D12" s="2349"/>
      <c r="E12" s="2334"/>
      <c r="F12" s="994"/>
      <c r="G12" s="945"/>
      <c r="H12" s="945"/>
      <c r="I12" s="945"/>
      <c r="J12" s="945"/>
      <c r="K12" s="945"/>
      <c r="L12" s="945"/>
      <c r="M12" s="945"/>
      <c r="N12" s="945"/>
      <c r="O12" s="945"/>
      <c r="P12" s="945"/>
      <c r="Q12" s="995"/>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row>
    <row r="13" spans="1:126" s="28" customFormat="1" ht="12.75" customHeight="1" x14ac:dyDescent="0.2">
      <c r="A13" s="2357"/>
      <c r="B13" s="2358"/>
      <c r="C13" s="2348"/>
      <c r="D13" s="2349"/>
      <c r="E13" s="2334"/>
      <c r="F13" s="994"/>
      <c r="G13" s="945"/>
      <c r="H13" s="945"/>
      <c r="I13" s="945"/>
      <c r="J13" s="945"/>
      <c r="K13" s="945"/>
      <c r="L13" s="945"/>
      <c r="M13" s="945"/>
      <c r="N13" s="945"/>
      <c r="O13" s="945"/>
      <c r="P13" s="945"/>
      <c r="Q13" s="995"/>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81"/>
      <c r="BU13" s="81"/>
      <c r="BV13" s="81"/>
      <c r="BW13" s="81"/>
      <c r="BX13" s="81"/>
      <c r="BY13" s="81"/>
      <c r="BZ13" s="81"/>
      <c r="CA13" s="81"/>
      <c r="CB13" s="81"/>
      <c r="CC13" s="81"/>
      <c r="CD13" s="81"/>
      <c r="CE13" s="81"/>
      <c r="CF13" s="81"/>
      <c r="CG13" s="81"/>
      <c r="CH13" s="81"/>
      <c r="CI13" s="81"/>
      <c r="CJ13" s="81"/>
      <c r="CK13" s="81"/>
      <c r="CL13" s="81"/>
      <c r="CM13" s="81"/>
      <c r="CN13" s="81"/>
      <c r="CO13" s="81"/>
      <c r="CP13" s="81"/>
      <c r="CQ13" s="81"/>
      <c r="CR13" s="81"/>
      <c r="CS13" s="81"/>
      <c r="CT13" s="81"/>
      <c r="CU13" s="81"/>
      <c r="CV13" s="81"/>
      <c r="CW13" s="81"/>
      <c r="CX13" s="81"/>
      <c r="CY13" s="81"/>
      <c r="CZ13" s="81"/>
      <c r="DA13" s="81"/>
      <c r="DB13" s="81"/>
      <c r="DC13" s="81"/>
      <c r="DD13" s="81"/>
      <c r="DE13" s="81"/>
      <c r="DF13" s="81"/>
      <c r="DG13" s="81"/>
      <c r="DH13" s="81"/>
      <c r="DI13" s="81"/>
      <c r="DJ13" s="81"/>
      <c r="DK13" s="81"/>
      <c r="DL13" s="81"/>
      <c r="DM13" s="81"/>
      <c r="DN13" s="81"/>
      <c r="DO13" s="81"/>
      <c r="DP13" s="81"/>
      <c r="DQ13" s="81"/>
      <c r="DR13" s="81"/>
      <c r="DS13" s="81"/>
      <c r="DT13" s="81"/>
      <c r="DU13" s="81"/>
      <c r="DV13" s="81"/>
    </row>
    <row r="14" spans="1:126" s="28" customFormat="1" ht="12.75" customHeight="1" x14ac:dyDescent="0.2">
      <c r="A14" s="2357"/>
      <c r="B14" s="2358"/>
      <c r="C14" s="2348"/>
      <c r="D14" s="2349"/>
      <c r="E14" s="2334"/>
      <c r="F14" s="994"/>
      <c r="G14" s="945"/>
      <c r="H14" s="945"/>
      <c r="I14" s="945"/>
      <c r="J14" s="945"/>
      <c r="K14" s="945"/>
      <c r="L14" s="945"/>
      <c r="M14" s="945"/>
      <c r="N14" s="945"/>
      <c r="O14" s="945"/>
      <c r="P14" s="945"/>
      <c r="Q14" s="995"/>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81"/>
      <c r="AU14" s="81"/>
      <c r="AV14" s="81"/>
      <c r="AW14" s="81"/>
      <c r="AX14" s="81"/>
      <c r="AY14" s="81"/>
      <c r="AZ14" s="81"/>
      <c r="BA14" s="81"/>
      <c r="BB14" s="81"/>
      <c r="BC14" s="81"/>
      <c r="BD14" s="81"/>
      <c r="BE14" s="81"/>
      <c r="BF14" s="81"/>
      <c r="BG14" s="81"/>
      <c r="BH14" s="81"/>
      <c r="BI14" s="81"/>
      <c r="BJ14" s="81"/>
      <c r="BK14" s="81"/>
      <c r="BL14" s="81"/>
      <c r="BM14" s="81"/>
      <c r="BN14" s="81"/>
      <c r="BO14" s="81"/>
      <c r="BP14" s="81"/>
      <c r="BQ14" s="81"/>
      <c r="BR14" s="81"/>
      <c r="BS14" s="81"/>
      <c r="BT14" s="81"/>
      <c r="BU14" s="81"/>
      <c r="BV14" s="81"/>
      <c r="BW14" s="81"/>
      <c r="BX14" s="81"/>
      <c r="BY14" s="81"/>
      <c r="BZ14" s="81"/>
      <c r="CA14" s="81"/>
      <c r="CB14" s="81"/>
      <c r="CC14" s="81"/>
      <c r="CD14" s="81"/>
      <c r="CE14" s="81"/>
      <c r="CF14" s="81"/>
      <c r="CG14" s="81"/>
      <c r="CH14" s="81"/>
      <c r="CI14" s="81"/>
      <c r="CJ14" s="81"/>
      <c r="CK14" s="81"/>
      <c r="CL14" s="81"/>
      <c r="CM14" s="81"/>
      <c r="CN14" s="81"/>
      <c r="CO14" s="81"/>
      <c r="CP14" s="81"/>
      <c r="CQ14" s="81"/>
      <c r="CR14" s="81"/>
      <c r="CS14" s="81"/>
      <c r="CT14" s="81"/>
      <c r="CU14" s="81"/>
      <c r="CV14" s="81"/>
      <c r="CW14" s="81"/>
      <c r="CX14" s="81"/>
      <c r="CY14" s="81"/>
      <c r="CZ14" s="81"/>
      <c r="DA14" s="81"/>
      <c r="DB14" s="81"/>
      <c r="DC14" s="81"/>
      <c r="DD14" s="81"/>
      <c r="DE14" s="81"/>
      <c r="DF14" s="81"/>
      <c r="DG14" s="81"/>
      <c r="DH14" s="81"/>
      <c r="DI14" s="81"/>
      <c r="DJ14" s="81"/>
      <c r="DK14" s="81"/>
      <c r="DL14" s="81"/>
      <c r="DM14" s="81"/>
      <c r="DN14" s="81"/>
      <c r="DO14" s="81"/>
      <c r="DP14" s="81"/>
      <c r="DQ14" s="81"/>
      <c r="DR14" s="81"/>
      <c r="DS14" s="81"/>
      <c r="DT14" s="81"/>
      <c r="DU14" s="81"/>
      <c r="DV14" s="81"/>
    </row>
    <row r="15" spans="1:126" s="28" customFormat="1" ht="12.75" customHeight="1" x14ac:dyDescent="0.2">
      <c r="A15" s="2357"/>
      <c r="B15" s="2358"/>
      <c r="C15" s="2348"/>
      <c r="D15" s="2349"/>
      <c r="E15" s="2334"/>
      <c r="F15" s="994"/>
      <c r="G15" s="945"/>
      <c r="H15" s="945"/>
      <c r="I15" s="945"/>
      <c r="J15" s="945"/>
      <c r="K15" s="945"/>
      <c r="L15" s="945"/>
      <c r="M15" s="945"/>
      <c r="N15" s="945"/>
      <c r="O15" s="945"/>
      <c r="P15" s="945"/>
      <c r="Q15" s="995"/>
      <c r="R15" s="81"/>
      <c r="S15" s="81"/>
      <c r="T15" s="81"/>
      <c r="U15" s="81"/>
      <c r="V15" s="81"/>
      <c r="W15" s="81"/>
      <c r="X15" s="81"/>
      <c r="Y15" s="81"/>
      <c r="Z15" s="81"/>
      <c r="AA15" s="81"/>
      <c r="AB15" s="81"/>
      <c r="AC15" s="81"/>
      <c r="AD15" s="81"/>
      <c r="AE15" s="81"/>
      <c r="AF15" s="81"/>
      <c r="AG15" s="81"/>
      <c r="AH15" s="81"/>
      <c r="AI15" s="81"/>
      <c r="AJ15" s="81"/>
      <c r="AK15" s="81"/>
      <c r="AL15" s="81"/>
      <c r="AM15" s="81"/>
      <c r="AN15" s="81"/>
      <c r="AO15" s="81"/>
      <c r="AP15" s="81"/>
      <c r="AQ15" s="81"/>
      <c r="AR15" s="81"/>
      <c r="AS15" s="81"/>
      <c r="AT15" s="81"/>
      <c r="AU15" s="81"/>
      <c r="AV15" s="81"/>
      <c r="AW15" s="81"/>
      <c r="AX15" s="81"/>
      <c r="AY15" s="81"/>
      <c r="AZ15" s="81"/>
      <c r="BA15" s="81"/>
      <c r="BB15" s="81"/>
      <c r="BC15" s="81"/>
      <c r="BD15" s="81"/>
      <c r="BE15" s="81"/>
      <c r="BF15" s="81"/>
      <c r="BG15" s="81"/>
      <c r="BH15" s="81"/>
      <c r="BI15" s="81"/>
      <c r="BJ15" s="81"/>
      <c r="BK15" s="81"/>
      <c r="BL15" s="81"/>
      <c r="BM15" s="81"/>
      <c r="BN15" s="81"/>
      <c r="BO15" s="81"/>
      <c r="BP15" s="81"/>
      <c r="BQ15" s="81"/>
      <c r="BR15" s="81"/>
      <c r="BS15" s="81"/>
      <c r="BT15" s="81"/>
      <c r="BU15" s="81"/>
      <c r="BV15" s="81"/>
      <c r="BW15" s="81"/>
      <c r="BX15" s="81"/>
      <c r="BY15" s="81"/>
      <c r="BZ15" s="81"/>
      <c r="CA15" s="81"/>
      <c r="CB15" s="81"/>
      <c r="CC15" s="81"/>
      <c r="CD15" s="81"/>
      <c r="CE15" s="81"/>
      <c r="CF15" s="81"/>
      <c r="CG15" s="81"/>
      <c r="CH15" s="81"/>
      <c r="CI15" s="81"/>
      <c r="CJ15" s="81"/>
      <c r="CK15" s="81"/>
      <c r="CL15" s="81"/>
      <c r="CM15" s="81"/>
      <c r="CN15" s="81"/>
      <c r="CO15" s="81"/>
      <c r="CP15" s="81"/>
      <c r="CQ15" s="81"/>
      <c r="CR15" s="81"/>
      <c r="CS15" s="81"/>
      <c r="CT15" s="81"/>
      <c r="CU15" s="81"/>
      <c r="CV15" s="81"/>
      <c r="CW15" s="81"/>
      <c r="CX15" s="81"/>
      <c r="CY15" s="81"/>
      <c r="CZ15" s="81"/>
      <c r="DA15" s="81"/>
      <c r="DB15" s="81"/>
      <c r="DC15" s="81"/>
      <c r="DD15" s="81"/>
      <c r="DE15" s="81"/>
      <c r="DF15" s="81"/>
      <c r="DG15" s="81"/>
      <c r="DH15" s="81"/>
      <c r="DI15" s="81"/>
      <c r="DJ15" s="81"/>
      <c r="DK15" s="81"/>
      <c r="DL15" s="81"/>
      <c r="DM15" s="81"/>
      <c r="DN15" s="81"/>
      <c r="DO15" s="81"/>
      <c r="DP15" s="81"/>
      <c r="DQ15" s="81"/>
      <c r="DR15" s="81"/>
      <c r="DS15" s="81"/>
      <c r="DT15" s="81"/>
      <c r="DU15" s="81"/>
      <c r="DV15" s="81"/>
    </row>
    <row r="16" spans="1:126" s="28" customFormat="1" ht="12.75" customHeight="1" x14ac:dyDescent="0.2">
      <c r="A16" s="2357"/>
      <c r="B16" s="2358"/>
      <c r="C16" s="2350"/>
      <c r="D16" s="2351"/>
      <c r="E16" s="2334"/>
      <c r="F16" s="994"/>
      <c r="G16" s="945"/>
      <c r="H16" s="945"/>
      <c r="I16" s="945"/>
      <c r="J16" s="945"/>
      <c r="K16" s="945"/>
      <c r="L16" s="945"/>
      <c r="M16" s="945"/>
      <c r="N16" s="945"/>
      <c r="O16" s="945"/>
      <c r="P16" s="945"/>
      <c r="Q16" s="995"/>
      <c r="R16" s="81"/>
      <c r="S16" s="81"/>
      <c r="T16" s="81"/>
      <c r="U16" s="81"/>
      <c r="V16" s="81"/>
      <c r="W16" s="81"/>
      <c r="X16" s="81"/>
      <c r="Y16" s="81"/>
      <c r="Z16" s="81"/>
      <c r="AA16" s="81"/>
      <c r="AB16" s="81"/>
      <c r="AC16" s="81"/>
      <c r="AD16" s="81"/>
      <c r="AE16" s="81"/>
      <c r="AF16" s="81"/>
      <c r="AG16" s="81"/>
      <c r="AH16" s="81"/>
      <c r="AI16" s="81"/>
      <c r="AJ16" s="81"/>
      <c r="AK16" s="81"/>
      <c r="AL16" s="81"/>
      <c r="AM16" s="81"/>
      <c r="AN16" s="81"/>
      <c r="AO16" s="81"/>
      <c r="AP16" s="81"/>
      <c r="AQ16" s="81"/>
      <c r="AR16" s="81"/>
      <c r="AS16" s="81"/>
      <c r="AT16" s="81"/>
      <c r="AU16" s="81"/>
      <c r="AV16" s="81"/>
      <c r="AW16" s="81"/>
      <c r="AX16" s="81"/>
      <c r="AY16" s="81"/>
      <c r="AZ16" s="81"/>
      <c r="BA16" s="81"/>
      <c r="BB16" s="81"/>
      <c r="BC16" s="81"/>
      <c r="BD16" s="81"/>
      <c r="BE16" s="81"/>
      <c r="BF16" s="81"/>
      <c r="BG16" s="81"/>
      <c r="BH16" s="81"/>
      <c r="BI16" s="81"/>
      <c r="BJ16" s="81"/>
      <c r="BK16" s="81"/>
      <c r="BL16" s="81"/>
      <c r="BM16" s="81"/>
      <c r="BN16" s="81"/>
      <c r="BO16" s="81"/>
      <c r="BP16" s="81"/>
      <c r="BQ16" s="81"/>
      <c r="BR16" s="81"/>
      <c r="BS16" s="81"/>
      <c r="BT16" s="81"/>
      <c r="BU16" s="81"/>
      <c r="BV16" s="81"/>
      <c r="BW16" s="81"/>
      <c r="BX16" s="81"/>
      <c r="BY16" s="81"/>
      <c r="BZ16" s="81"/>
      <c r="CA16" s="81"/>
      <c r="CB16" s="81"/>
      <c r="CC16" s="81"/>
      <c r="CD16" s="81"/>
      <c r="CE16" s="81"/>
      <c r="CF16" s="81"/>
      <c r="CG16" s="81"/>
      <c r="CH16" s="81"/>
      <c r="CI16" s="81"/>
      <c r="CJ16" s="81"/>
      <c r="CK16" s="81"/>
      <c r="CL16" s="81"/>
      <c r="CM16" s="81"/>
      <c r="CN16" s="81"/>
      <c r="CO16" s="81"/>
      <c r="CP16" s="81"/>
      <c r="CQ16" s="81"/>
      <c r="CR16" s="81"/>
      <c r="CS16" s="81"/>
      <c r="CT16" s="81"/>
      <c r="CU16" s="81"/>
      <c r="CV16" s="81"/>
      <c r="CW16" s="81"/>
      <c r="CX16" s="81"/>
      <c r="CY16" s="81"/>
      <c r="CZ16" s="81"/>
      <c r="DA16" s="81"/>
      <c r="DB16" s="81"/>
      <c r="DC16" s="81"/>
      <c r="DD16" s="81"/>
      <c r="DE16" s="81"/>
      <c r="DF16" s="81"/>
      <c r="DG16" s="81"/>
      <c r="DH16" s="81"/>
      <c r="DI16" s="81"/>
      <c r="DJ16" s="81"/>
      <c r="DK16" s="81"/>
      <c r="DL16" s="81"/>
      <c r="DM16" s="81"/>
      <c r="DN16" s="81"/>
      <c r="DO16" s="81"/>
      <c r="DP16" s="81"/>
      <c r="DQ16" s="81"/>
      <c r="DR16" s="81"/>
      <c r="DS16" s="81"/>
      <c r="DT16" s="81"/>
      <c r="DU16" s="81"/>
      <c r="DV16" s="81"/>
    </row>
    <row r="17" spans="1:126" s="28" customFormat="1" ht="12.75" customHeight="1" x14ac:dyDescent="0.2">
      <c r="A17" s="2357"/>
      <c r="B17" s="2358"/>
      <c r="C17" s="573" t="s">
        <v>557</v>
      </c>
      <c r="D17" s="574">
        <v>1</v>
      </c>
      <c r="E17" s="2334"/>
      <c r="F17" s="994"/>
      <c r="G17" s="945"/>
      <c r="H17" s="945"/>
      <c r="I17" s="945"/>
      <c r="J17" s="945"/>
      <c r="K17" s="945"/>
      <c r="L17" s="945"/>
      <c r="M17" s="945"/>
      <c r="N17" s="945"/>
      <c r="O17" s="945"/>
      <c r="P17" s="945"/>
      <c r="Q17" s="995"/>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81"/>
      <c r="AU17" s="81"/>
      <c r="AV17" s="81"/>
      <c r="AW17" s="81"/>
      <c r="AX17" s="81"/>
      <c r="AY17" s="81"/>
      <c r="AZ17" s="81"/>
      <c r="BA17" s="81"/>
      <c r="BB17" s="81"/>
      <c r="BC17" s="81"/>
      <c r="BD17" s="81"/>
      <c r="BE17" s="81"/>
      <c r="BF17" s="81"/>
      <c r="BG17" s="81"/>
      <c r="BH17" s="81"/>
      <c r="BI17" s="81"/>
      <c r="BJ17" s="81"/>
      <c r="BK17" s="81"/>
      <c r="BL17" s="81"/>
      <c r="BM17" s="81"/>
      <c r="BN17" s="81"/>
      <c r="BO17" s="81"/>
      <c r="BP17" s="81"/>
      <c r="BQ17" s="81"/>
      <c r="BR17" s="81"/>
      <c r="BS17" s="81"/>
      <c r="BT17" s="81"/>
      <c r="BU17" s="81"/>
      <c r="BV17" s="81"/>
      <c r="BW17" s="81"/>
      <c r="BX17" s="81"/>
      <c r="BY17" s="81"/>
      <c r="BZ17" s="81"/>
      <c r="CA17" s="81"/>
      <c r="CB17" s="81"/>
      <c r="CC17" s="81"/>
      <c r="CD17" s="81"/>
      <c r="CE17" s="81"/>
      <c r="CF17" s="81"/>
      <c r="CG17" s="81"/>
      <c r="CH17" s="81"/>
      <c r="CI17" s="81"/>
      <c r="CJ17" s="81"/>
      <c r="CK17" s="81"/>
      <c r="CL17" s="81"/>
      <c r="CM17" s="81"/>
      <c r="CN17" s="81"/>
      <c r="CO17" s="81"/>
      <c r="CP17" s="81"/>
      <c r="CQ17" s="81"/>
      <c r="CR17" s="81"/>
      <c r="CS17" s="81"/>
      <c r="CT17" s="81"/>
      <c r="CU17" s="81"/>
      <c r="CV17" s="81"/>
      <c r="CW17" s="81"/>
      <c r="CX17" s="81"/>
      <c r="CY17" s="81"/>
      <c r="CZ17" s="81"/>
      <c r="DA17" s="81"/>
      <c r="DB17" s="81"/>
      <c r="DC17" s="81"/>
      <c r="DD17" s="81"/>
      <c r="DE17" s="81"/>
      <c r="DF17" s="81"/>
      <c r="DG17" s="81"/>
      <c r="DH17" s="81"/>
      <c r="DI17" s="81"/>
      <c r="DJ17" s="81"/>
      <c r="DK17" s="81"/>
      <c r="DL17" s="81"/>
      <c r="DM17" s="81"/>
      <c r="DN17" s="81"/>
      <c r="DO17" s="81"/>
      <c r="DP17" s="81"/>
      <c r="DQ17" s="81"/>
      <c r="DR17" s="81"/>
      <c r="DS17" s="81"/>
      <c r="DT17" s="81"/>
      <c r="DU17" s="81"/>
      <c r="DV17" s="81"/>
    </row>
    <row r="18" spans="1:126" s="28" customFormat="1" ht="12.75" customHeight="1" thickBot="1" x14ac:dyDescent="0.25">
      <c r="A18" s="2357"/>
      <c r="B18" s="2358"/>
      <c r="C18" s="532" t="s">
        <v>558</v>
      </c>
      <c r="D18" s="575">
        <v>2</v>
      </c>
      <c r="E18" s="2334"/>
      <c r="F18" s="996"/>
      <c r="G18" s="997"/>
      <c r="H18" s="997"/>
      <c r="I18" s="997"/>
      <c r="J18" s="997"/>
      <c r="K18" s="997"/>
      <c r="L18" s="997"/>
      <c r="M18" s="997"/>
      <c r="N18" s="997"/>
      <c r="O18" s="997"/>
      <c r="P18" s="997"/>
      <c r="Q18" s="640"/>
      <c r="R18" s="81"/>
      <c r="S18" s="81"/>
      <c r="T18" s="81"/>
      <c r="U18" s="81"/>
      <c r="V18" s="81"/>
      <c r="W18" s="81"/>
      <c r="X18" s="81"/>
      <c r="Y18" s="81"/>
      <c r="Z18" s="81"/>
      <c r="AA18" s="81"/>
      <c r="AB18" s="81"/>
      <c r="AC18" s="81"/>
      <c r="AD18" s="81"/>
      <c r="AE18" s="81"/>
      <c r="AF18" s="81"/>
      <c r="AG18" s="81"/>
      <c r="AH18" s="81"/>
      <c r="AI18" s="81"/>
      <c r="AJ18" s="81"/>
      <c r="AK18" s="81"/>
      <c r="AL18" s="81"/>
      <c r="AM18" s="81"/>
      <c r="AN18" s="81"/>
      <c r="AO18" s="81"/>
      <c r="AP18" s="81"/>
      <c r="AQ18" s="81"/>
      <c r="AR18" s="81"/>
      <c r="AS18" s="81"/>
      <c r="AT18" s="81"/>
      <c r="AU18" s="81"/>
      <c r="AV18" s="81"/>
      <c r="AW18" s="81"/>
      <c r="AX18" s="81"/>
      <c r="AY18" s="81"/>
      <c r="AZ18" s="81"/>
      <c r="BA18" s="81"/>
      <c r="BB18" s="81"/>
      <c r="BC18" s="81"/>
      <c r="BD18" s="81"/>
      <c r="BE18" s="81"/>
      <c r="BF18" s="81"/>
      <c r="BG18" s="81"/>
      <c r="BH18" s="81"/>
      <c r="BI18" s="81"/>
      <c r="BJ18" s="81"/>
      <c r="BK18" s="81"/>
      <c r="BL18" s="81"/>
      <c r="BM18" s="81"/>
      <c r="BN18" s="81"/>
      <c r="BO18" s="81"/>
      <c r="BP18" s="81"/>
      <c r="BQ18" s="81"/>
      <c r="BR18" s="81"/>
      <c r="BS18" s="81"/>
      <c r="BT18" s="81"/>
      <c r="BU18" s="81"/>
      <c r="BV18" s="81"/>
      <c r="BW18" s="81"/>
      <c r="BX18" s="81"/>
      <c r="BY18" s="81"/>
      <c r="BZ18" s="81"/>
      <c r="CA18" s="81"/>
      <c r="CB18" s="81"/>
      <c r="CC18" s="81"/>
      <c r="CD18" s="81"/>
      <c r="CE18" s="81"/>
      <c r="CF18" s="81"/>
      <c r="CG18" s="81"/>
      <c r="CH18" s="81"/>
      <c r="CI18" s="81"/>
      <c r="CJ18" s="81"/>
      <c r="CK18" s="81"/>
      <c r="CL18" s="81"/>
      <c r="CM18" s="81"/>
      <c r="CN18" s="81"/>
      <c r="CO18" s="81"/>
      <c r="CP18" s="81"/>
      <c r="CQ18" s="81"/>
      <c r="CR18" s="81"/>
      <c r="CS18" s="81"/>
      <c r="CT18" s="81"/>
      <c r="CU18" s="81"/>
      <c r="CV18" s="81"/>
      <c r="CW18" s="81"/>
      <c r="CX18" s="81"/>
      <c r="CY18" s="81"/>
      <c r="CZ18" s="81"/>
      <c r="DA18" s="81"/>
      <c r="DB18" s="81"/>
      <c r="DC18" s="81"/>
      <c r="DD18" s="81"/>
      <c r="DE18" s="81"/>
      <c r="DF18" s="81"/>
      <c r="DG18" s="81"/>
      <c r="DH18" s="81"/>
      <c r="DI18" s="81"/>
      <c r="DJ18" s="81"/>
      <c r="DK18" s="81"/>
      <c r="DL18" s="81"/>
      <c r="DM18" s="81"/>
      <c r="DN18" s="81"/>
      <c r="DO18" s="81"/>
      <c r="DP18" s="81"/>
      <c r="DQ18" s="81"/>
      <c r="DR18" s="81"/>
      <c r="DS18" s="81"/>
      <c r="DT18" s="81"/>
      <c r="DU18" s="81"/>
      <c r="DV18" s="81"/>
    </row>
    <row r="19" spans="1:126" s="28" customFormat="1" ht="13.5" thickBot="1" x14ac:dyDescent="0.25">
      <c r="A19" s="2359"/>
      <c r="B19" s="2360"/>
      <c r="C19" s="576"/>
      <c r="D19" s="577"/>
      <c r="E19" s="2341"/>
      <c r="F19" s="2342" t="s">
        <v>43</v>
      </c>
      <c r="G19" s="2343"/>
      <c r="H19" s="2342" t="s">
        <v>44</v>
      </c>
      <c r="I19" s="2343"/>
      <c r="J19" s="2342" t="s">
        <v>45</v>
      </c>
      <c r="K19" s="2343"/>
      <c r="L19" s="2342" t="s">
        <v>46</v>
      </c>
      <c r="M19" s="2343"/>
      <c r="N19" s="2342" t="s">
        <v>47</v>
      </c>
      <c r="O19" s="2343"/>
      <c r="P19" s="2342" t="s">
        <v>48</v>
      </c>
      <c r="Q19" s="2343"/>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row>
    <row r="20" spans="1:126" s="78" customFormat="1" ht="13.5" customHeight="1" thickBot="1" x14ac:dyDescent="0.3">
      <c r="A20" s="2308" t="s">
        <v>587</v>
      </c>
      <c r="B20" s="2309"/>
      <c r="C20" s="578" t="s">
        <v>519</v>
      </c>
      <c r="D20" s="579" t="s">
        <v>520</v>
      </c>
      <c r="E20" s="998" t="s">
        <v>588</v>
      </c>
      <c r="F20" s="999" t="s">
        <v>851</v>
      </c>
      <c r="G20" s="1000" t="s">
        <v>852</v>
      </c>
      <c r="H20" s="999" t="s">
        <v>851</v>
      </c>
      <c r="I20" s="1000" t="s">
        <v>852</v>
      </c>
      <c r="J20" s="999" t="s">
        <v>851</v>
      </c>
      <c r="K20" s="1000" t="s">
        <v>852</v>
      </c>
      <c r="L20" s="999" t="s">
        <v>851</v>
      </c>
      <c r="M20" s="1000" t="s">
        <v>852</v>
      </c>
      <c r="N20" s="999" t="s">
        <v>851</v>
      </c>
      <c r="O20" s="1000" t="s">
        <v>852</v>
      </c>
      <c r="P20" s="999" t="s">
        <v>851</v>
      </c>
      <c r="Q20" s="1000" t="s">
        <v>852</v>
      </c>
      <c r="R20" s="77"/>
      <c r="S20" s="77"/>
      <c r="T20" s="77"/>
      <c r="U20" s="77"/>
      <c r="V20" s="77"/>
      <c r="W20" s="77"/>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c r="AY20" s="77"/>
      <c r="AZ20" s="77"/>
      <c r="BA20" s="77"/>
      <c r="BB20" s="77"/>
      <c r="BC20" s="77"/>
      <c r="BD20" s="77"/>
      <c r="BE20" s="77"/>
      <c r="BF20" s="77"/>
      <c r="BG20" s="77"/>
      <c r="BH20" s="77"/>
      <c r="BI20" s="77"/>
      <c r="BJ20" s="77"/>
      <c r="BK20" s="77"/>
      <c r="BL20" s="77"/>
      <c r="BM20" s="77"/>
      <c r="BN20" s="77"/>
      <c r="BO20" s="77"/>
      <c r="BP20" s="77"/>
      <c r="BQ20" s="77"/>
      <c r="BR20" s="77"/>
      <c r="BS20" s="77"/>
      <c r="BT20" s="77"/>
      <c r="BU20" s="77"/>
      <c r="BV20" s="77"/>
      <c r="BW20" s="77"/>
      <c r="BX20" s="77"/>
      <c r="BY20" s="77"/>
      <c r="BZ20" s="77"/>
      <c r="CA20" s="77"/>
      <c r="CB20" s="77"/>
      <c r="CC20" s="77"/>
      <c r="CD20" s="77"/>
      <c r="CE20" s="77"/>
      <c r="CF20" s="77"/>
      <c r="CG20" s="77"/>
      <c r="CH20" s="77"/>
      <c r="CI20" s="77"/>
      <c r="CJ20" s="77"/>
      <c r="CK20" s="77"/>
      <c r="CL20" s="77"/>
      <c r="CM20" s="77"/>
      <c r="CN20" s="77"/>
      <c r="CO20" s="77"/>
      <c r="CP20" s="77"/>
      <c r="CQ20" s="77"/>
      <c r="CR20" s="77"/>
      <c r="CS20" s="77"/>
      <c r="CT20" s="77"/>
      <c r="CU20" s="77"/>
      <c r="CV20" s="77"/>
      <c r="CW20" s="77"/>
      <c r="CX20" s="77"/>
      <c r="CY20" s="77"/>
      <c r="CZ20" s="77"/>
      <c r="DA20" s="77"/>
      <c r="DB20" s="77"/>
      <c r="DC20" s="77"/>
      <c r="DD20" s="77"/>
      <c r="DE20" s="77"/>
      <c r="DF20" s="77"/>
      <c r="DG20" s="77"/>
      <c r="DH20" s="77"/>
      <c r="DI20" s="77"/>
      <c r="DJ20" s="77"/>
      <c r="DK20" s="77"/>
      <c r="DL20" s="77"/>
      <c r="DM20" s="77"/>
      <c r="DN20" s="77"/>
      <c r="DO20" s="77"/>
      <c r="DP20" s="77"/>
      <c r="DQ20" s="77"/>
      <c r="DR20" s="77"/>
      <c r="DS20" s="77"/>
      <c r="DT20" s="77"/>
      <c r="DU20" s="77"/>
      <c r="DV20" s="77"/>
    </row>
    <row r="21" spans="1:126" s="115" customFormat="1" ht="15" customHeight="1" thickBot="1" x14ac:dyDescent="0.25">
      <c r="A21" s="581"/>
      <c r="B21" s="582" t="s">
        <v>552</v>
      </c>
      <c r="C21" s="2344"/>
      <c r="D21" s="2344"/>
      <c r="E21" s="2344"/>
      <c r="F21" s="2344"/>
      <c r="G21" s="2344"/>
      <c r="H21" s="2344"/>
      <c r="I21" s="2344"/>
      <c r="J21" s="2344"/>
      <c r="K21" s="2344"/>
      <c r="L21" s="2344"/>
      <c r="M21" s="2344"/>
      <c r="N21" s="2344"/>
      <c r="O21" s="2344"/>
      <c r="P21" s="2344"/>
      <c r="Q21" s="2345"/>
    </row>
    <row r="22" spans="1:126" s="29" customFormat="1" ht="16.5" customHeight="1" x14ac:dyDescent="0.2">
      <c r="A22" s="583" t="s">
        <v>451</v>
      </c>
      <c r="B22" s="584" t="s">
        <v>49</v>
      </c>
      <c r="C22" s="585"/>
      <c r="D22" s="586"/>
      <c r="E22" s="587"/>
      <c r="F22" s="588"/>
      <c r="G22" s="589"/>
      <c r="H22" s="588"/>
      <c r="I22" s="589"/>
      <c r="J22" s="588"/>
      <c r="K22" s="589"/>
      <c r="L22" s="588"/>
      <c r="M22" s="589"/>
      <c r="N22" s="588"/>
      <c r="O22" s="589"/>
      <c r="P22" s="588"/>
      <c r="Q22" s="586"/>
    </row>
    <row r="23" spans="1:126" s="29" customFormat="1" ht="16.5" customHeight="1" x14ac:dyDescent="0.2">
      <c r="A23" s="590" t="s">
        <v>452</v>
      </c>
      <c r="B23" s="591" t="s">
        <v>553</v>
      </c>
      <c r="C23" s="592"/>
      <c r="D23" s="593"/>
      <c r="E23" s="594"/>
      <c r="F23" s="592"/>
      <c r="G23" s="595"/>
      <c r="H23" s="592"/>
      <c r="I23" s="595"/>
      <c r="J23" s="592"/>
      <c r="K23" s="595"/>
      <c r="L23" s="592"/>
      <c r="M23" s="595"/>
      <c r="N23" s="592"/>
      <c r="O23" s="595"/>
      <c r="P23" s="592"/>
      <c r="Q23" s="593"/>
    </row>
    <row r="24" spans="1:126" s="29" customFormat="1" ht="16.5" customHeight="1" x14ac:dyDescent="0.2">
      <c r="A24" s="596" t="s">
        <v>455</v>
      </c>
      <c r="B24" s="597" t="s">
        <v>554</v>
      </c>
      <c r="C24" s="588"/>
      <c r="D24" s="586"/>
      <c r="E24" s="587"/>
      <c r="F24" s="588"/>
      <c r="G24" s="589"/>
      <c r="H24" s="588"/>
      <c r="I24" s="589"/>
      <c r="J24" s="588"/>
      <c r="K24" s="589"/>
      <c r="L24" s="588"/>
      <c r="M24" s="589"/>
      <c r="N24" s="588"/>
      <c r="O24" s="589"/>
      <c r="P24" s="588"/>
      <c r="Q24" s="586"/>
    </row>
    <row r="25" spans="1:126" s="29" customFormat="1" ht="16.5" customHeight="1" x14ac:dyDescent="0.2">
      <c r="A25" s="598" t="s">
        <v>456</v>
      </c>
      <c r="B25" s="591" t="s">
        <v>555</v>
      </c>
      <c r="C25" s="592"/>
      <c r="D25" s="593"/>
      <c r="E25" s="594"/>
      <c r="F25" s="592"/>
      <c r="G25" s="595"/>
      <c r="H25" s="592"/>
      <c r="I25" s="595"/>
      <c r="J25" s="592"/>
      <c r="K25" s="595"/>
      <c r="L25" s="592"/>
      <c r="M25" s="595"/>
      <c r="N25" s="592"/>
      <c r="O25" s="595"/>
      <c r="P25" s="592"/>
      <c r="Q25" s="593"/>
    </row>
    <row r="26" spans="1:126" s="29" customFormat="1" ht="16.5" customHeight="1" x14ac:dyDescent="0.2">
      <c r="A26" s="598" t="s">
        <v>457</v>
      </c>
      <c r="B26" s="591" t="s">
        <v>50</v>
      </c>
      <c r="C26" s="592"/>
      <c r="D26" s="599"/>
      <c r="E26" s="594"/>
      <c r="F26" s="592"/>
      <c r="G26" s="595"/>
      <c r="H26" s="592"/>
      <c r="I26" s="595"/>
      <c r="J26" s="592"/>
      <c r="K26" s="595"/>
      <c r="L26" s="592"/>
      <c r="M26" s="595"/>
      <c r="N26" s="592"/>
      <c r="O26" s="595"/>
      <c r="P26" s="592"/>
      <c r="Q26" s="593"/>
    </row>
    <row r="27" spans="1:126" s="29" customFormat="1" ht="16.5" customHeight="1" x14ac:dyDescent="0.2">
      <c r="A27" s="590" t="s">
        <v>458</v>
      </c>
      <c r="B27" s="600" t="s">
        <v>556</v>
      </c>
      <c r="C27" s="592"/>
      <c r="D27" s="599"/>
      <c r="E27" s="594"/>
      <c r="F27" s="592"/>
      <c r="G27" s="595"/>
      <c r="H27" s="592"/>
      <c r="I27" s="595"/>
      <c r="J27" s="592"/>
      <c r="K27" s="595"/>
      <c r="L27" s="592"/>
      <c r="M27" s="595"/>
      <c r="N27" s="592"/>
      <c r="O27" s="595"/>
      <c r="P27" s="592"/>
      <c r="Q27" s="593"/>
    </row>
    <row r="28" spans="1:126" s="29" customFormat="1" ht="16.5" customHeight="1" x14ac:dyDescent="0.2">
      <c r="A28" s="598" t="s">
        <v>459</v>
      </c>
      <c r="B28" s="591" t="s">
        <v>495</v>
      </c>
      <c r="C28" s="592"/>
      <c r="D28" s="599"/>
      <c r="E28" s="594"/>
      <c r="F28" s="592"/>
      <c r="G28" s="595"/>
      <c r="H28" s="592"/>
      <c r="I28" s="595"/>
      <c r="J28" s="592"/>
      <c r="K28" s="595"/>
      <c r="L28" s="592"/>
      <c r="M28" s="595"/>
      <c r="N28" s="592"/>
      <c r="O28" s="595"/>
      <c r="P28" s="592"/>
      <c r="Q28" s="593"/>
    </row>
    <row r="29" spans="1:126" s="29" customFormat="1" ht="16.5" customHeight="1" thickBot="1" x14ac:dyDescent="0.25">
      <c r="A29" s="602" t="s">
        <v>462</v>
      </c>
      <c r="B29" s="603" t="s">
        <v>548</v>
      </c>
      <c r="C29" s="604"/>
      <c r="D29" s="605"/>
      <c r="E29" s="606"/>
      <c r="F29" s="604"/>
      <c r="G29" s="608"/>
      <c r="H29" s="604"/>
      <c r="I29" s="608"/>
      <c r="J29" s="604"/>
      <c r="K29" s="608"/>
      <c r="L29" s="604"/>
      <c r="M29" s="608"/>
      <c r="N29" s="604"/>
      <c r="O29" s="608"/>
      <c r="P29" s="604"/>
      <c r="Q29" s="605"/>
    </row>
    <row r="30" spans="1:126" s="115" customFormat="1" ht="15" customHeight="1" thickBot="1" x14ac:dyDescent="0.25">
      <c r="A30" s="581"/>
      <c r="B30" s="582" t="s">
        <v>549</v>
      </c>
      <c r="C30" s="2344"/>
      <c r="D30" s="2344"/>
      <c r="E30" s="2344"/>
      <c r="F30" s="2344"/>
      <c r="G30" s="2344"/>
      <c r="H30" s="2344"/>
      <c r="I30" s="2344"/>
      <c r="J30" s="2344"/>
      <c r="K30" s="2344"/>
      <c r="L30" s="2344"/>
      <c r="M30" s="2344"/>
      <c r="N30" s="2344"/>
      <c r="O30" s="2344"/>
      <c r="P30" s="2344"/>
      <c r="Q30" s="2345"/>
    </row>
    <row r="31" spans="1:126" s="29" customFormat="1" ht="16.5" customHeight="1" x14ac:dyDescent="0.2">
      <c r="A31" s="583" t="s">
        <v>463</v>
      </c>
      <c r="B31" s="597" t="s">
        <v>853</v>
      </c>
      <c r="C31" s="609"/>
      <c r="D31" s="610"/>
      <c r="E31" s="611"/>
      <c r="F31" s="588"/>
      <c r="G31" s="612"/>
      <c r="H31" s="588"/>
      <c r="I31" s="612"/>
      <c r="J31" s="588"/>
      <c r="K31" s="612"/>
      <c r="L31" s="588"/>
      <c r="M31" s="612"/>
      <c r="N31" s="588"/>
      <c r="O31" s="612"/>
      <c r="P31" s="588"/>
      <c r="Q31" s="613"/>
    </row>
    <row r="32" spans="1:126" s="29" customFormat="1" ht="16.5" customHeight="1" x14ac:dyDescent="0.2">
      <c r="A32" s="590" t="s">
        <v>464</v>
      </c>
      <c r="B32" s="591" t="s">
        <v>854</v>
      </c>
      <c r="C32" s="592"/>
      <c r="D32" s="599"/>
      <c r="E32" s="601"/>
      <c r="F32" s="592"/>
      <c r="G32" s="614"/>
      <c r="H32" s="592"/>
      <c r="I32" s="614"/>
      <c r="J32" s="592"/>
      <c r="K32" s="614"/>
      <c r="L32" s="592"/>
      <c r="M32" s="614"/>
      <c r="N32" s="592"/>
      <c r="O32" s="614"/>
      <c r="P32" s="592"/>
      <c r="Q32" s="599"/>
    </row>
    <row r="33" spans="1:126" s="29" customFormat="1" ht="16.5" customHeight="1" x14ac:dyDescent="0.2">
      <c r="A33" s="598" t="s">
        <v>465</v>
      </c>
      <c r="B33" s="591" t="s">
        <v>550</v>
      </c>
      <c r="C33" s="592"/>
      <c r="D33" s="599"/>
      <c r="E33" s="601"/>
      <c r="F33" s="592"/>
      <c r="G33" s="614"/>
      <c r="H33" s="592"/>
      <c r="I33" s="614"/>
      <c r="J33" s="592"/>
      <c r="K33" s="614"/>
      <c r="L33" s="592"/>
      <c r="M33" s="614"/>
      <c r="N33" s="592"/>
      <c r="O33" s="614"/>
      <c r="P33" s="592"/>
      <c r="Q33" s="599"/>
    </row>
    <row r="34" spans="1:126" s="29" customFormat="1" ht="16.5" customHeight="1" x14ac:dyDescent="0.2">
      <c r="A34" s="598" t="s">
        <v>470</v>
      </c>
      <c r="B34" s="591" t="s">
        <v>551</v>
      </c>
      <c r="C34" s="615"/>
      <c r="D34" s="593"/>
      <c r="E34" s="601"/>
      <c r="F34" s="615"/>
      <c r="G34" s="595"/>
      <c r="H34" s="615"/>
      <c r="I34" s="595"/>
      <c r="J34" s="615"/>
      <c r="K34" s="595"/>
      <c r="L34" s="615"/>
      <c r="M34" s="595"/>
      <c r="N34" s="615"/>
      <c r="O34" s="595"/>
      <c r="P34" s="615"/>
      <c r="Q34" s="593"/>
    </row>
    <row r="35" spans="1:126" s="29" customFormat="1" ht="16.5" customHeight="1" thickBot="1" x14ac:dyDescent="0.25">
      <c r="A35" s="602" t="s">
        <v>471</v>
      </c>
      <c r="B35" s="603" t="s">
        <v>494</v>
      </c>
      <c r="C35" s="604"/>
      <c r="D35" s="605"/>
      <c r="E35" s="607"/>
      <c r="F35" s="604"/>
      <c r="G35" s="608"/>
      <c r="H35" s="604"/>
      <c r="I35" s="608"/>
      <c r="J35" s="604"/>
      <c r="K35" s="608"/>
      <c r="L35" s="604"/>
      <c r="M35" s="608"/>
      <c r="N35" s="604"/>
      <c r="O35" s="608"/>
      <c r="P35" s="604"/>
      <c r="Q35" s="605"/>
    </row>
    <row r="36" spans="1:126" s="115" customFormat="1" ht="15" customHeight="1" thickBot="1" x14ac:dyDescent="0.25">
      <c r="A36" s="581"/>
      <c r="B36" s="582" t="s">
        <v>589</v>
      </c>
      <c r="C36" s="2353"/>
      <c r="D36" s="2353"/>
      <c r="E36" s="2353"/>
      <c r="F36" s="2353"/>
      <c r="G36" s="2353"/>
      <c r="H36" s="2353"/>
      <c r="I36" s="2353"/>
      <c r="J36" s="2353"/>
      <c r="K36" s="2353"/>
      <c r="L36" s="2353"/>
      <c r="M36" s="2353"/>
      <c r="N36" s="2353"/>
      <c r="O36" s="2353"/>
      <c r="P36" s="2353"/>
      <c r="Q36" s="2354"/>
    </row>
    <row r="37" spans="1:126" s="29" customFormat="1" ht="16.5" customHeight="1" x14ac:dyDescent="0.2">
      <c r="A37" s="596" t="s">
        <v>472</v>
      </c>
      <c r="B37" s="616" t="s">
        <v>51</v>
      </c>
      <c r="C37" s="617"/>
      <c r="D37" s="586"/>
      <c r="E37" s="587"/>
      <c r="F37" s="585"/>
      <c r="G37" s="586"/>
      <c r="H37" s="585"/>
      <c r="I37" s="586"/>
      <c r="J37" s="585"/>
      <c r="K37" s="586"/>
      <c r="L37" s="585"/>
      <c r="M37" s="586"/>
      <c r="N37" s="585"/>
      <c r="O37" s="586"/>
      <c r="P37" s="585"/>
      <c r="Q37" s="586"/>
    </row>
    <row r="38" spans="1:126" s="29" customFormat="1" ht="24" customHeight="1" x14ac:dyDescent="0.2">
      <c r="A38" s="598" t="s">
        <v>412</v>
      </c>
      <c r="B38" s="618" t="s">
        <v>23</v>
      </c>
      <c r="C38" s="592"/>
      <c r="D38" s="595"/>
      <c r="E38" s="619"/>
      <c r="F38" s="592"/>
      <c r="G38" s="593"/>
      <c r="H38" s="592"/>
      <c r="I38" s="593"/>
      <c r="J38" s="592"/>
      <c r="K38" s="593"/>
      <c r="L38" s="592"/>
      <c r="M38" s="593"/>
      <c r="N38" s="592"/>
      <c r="O38" s="593"/>
      <c r="P38" s="592"/>
      <c r="Q38" s="593"/>
    </row>
    <row r="39" spans="1:126" s="29" customFormat="1" ht="24" customHeight="1" x14ac:dyDescent="0.2">
      <c r="A39" s="596" t="s">
        <v>413</v>
      </c>
      <c r="B39" s="618" t="s">
        <v>24</v>
      </c>
      <c r="C39" s="592"/>
      <c r="D39" s="595"/>
      <c r="E39" s="619"/>
      <c r="F39" s="592"/>
      <c r="G39" s="593"/>
      <c r="H39" s="592"/>
      <c r="I39" s="593"/>
      <c r="J39" s="592"/>
      <c r="K39" s="593"/>
      <c r="L39" s="592"/>
      <c r="M39" s="593"/>
      <c r="N39" s="592"/>
      <c r="O39" s="593"/>
      <c r="P39" s="592"/>
      <c r="Q39" s="593"/>
    </row>
    <row r="40" spans="1:126" s="29" customFormat="1" ht="24" customHeight="1" x14ac:dyDescent="0.2">
      <c r="A40" s="598" t="s">
        <v>414</v>
      </c>
      <c r="B40" s="620" t="s">
        <v>25</v>
      </c>
      <c r="C40" s="621"/>
      <c r="D40" s="622"/>
      <c r="E40" s="623"/>
      <c r="F40" s="592"/>
      <c r="G40" s="593"/>
      <c r="H40" s="592"/>
      <c r="I40" s="593"/>
      <c r="J40" s="592"/>
      <c r="K40" s="593"/>
      <c r="L40" s="592"/>
      <c r="M40" s="593"/>
      <c r="N40" s="592"/>
      <c r="O40" s="593"/>
      <c r="P40" s="592"/>
      <c r="Q40" s="593"/>
    </row>
    <row r="41" spans="1:126" s="29" customFormat="1" ht="16.5" customHeight="1" x14ac:dyDescent="0.2">
      <c r="A41" s="598" t="s">
        <v>141</v>
      </c>
      <c r="B41" s="591" t="s">
        <v>105</v>
      </c>
      <c r="C41" s="592"/>
      <c r="D41" s="595"/>
      <c r="E41" s="619"/>
      <c r="F41" s="592"/>
      <c r="G41" s="593"/>
      <c r="H41" s="592"/>
      <c r="I41" s="593"/>
      <c r="J41" s="592"/>
      <c r="K41" s="593"/>
      <c r="L41" s="592"/>
      <c r="M41" s="593"/>
      <c r="N41" s="592"/>
      <c r="O41" s="593"/>
      <c r="P41" s="592"/>
      <c r="Q41" s="593"/>
    </row>
    <row r="42" spans="1:126" s="29" customFormat="1" ht="16.5" customHeight="1" x14ac:dyDescent="0.2">
      <c r="A42" s="598" t="s">
        <v>113</v>
      </c>
      <c r="B42" s="591" t="s">
        <v>106</v>
      </c>
      <c r="C42" s="592"/>
      <c r="D42" s="595"/>
      <c r="E42" s="619"/>
      <c r="F42" s="592"/>
      <c r="G42" s="593"/>
      <c r="H42" s="592"/>
      <c r="I42" s="593"/>
      <c r="J42" s="592"/>
      <c r="K42" s="593"/>
      <c r="L42" s="592"/>
      <c r="M42" s="593"/>
      <c r="N42" s="592"/>
      <c r="O42" s="593"/>
      <c r="P42" s="592"/>
      <c r="Q42" s="593"/>
    </row>
    <row r="43" spans="1:126" s="29" customFormat="1" ht="16.5" customHeight="1" x14ac:dyDescent="0.2">
      <c r="A43" s="598" t="s">
        <v>114</v>
      </c>
      <c r="B43" s="600" t="s">
        <v>107</v>
      </c>
      <c r="C43" s="621"/>
      <c r="D43" s="622"/>
      <c r="E43" s="623"/>
      <c r="F43" s="588"/>
      <c r="G43" s="586"/>
      <c r="H43" s="588"/>
      <c r="I43" s="586"/>
      <c r="J43" s="588"/>
      <c r="K43" s="586"/>
      <c r="L43" s="588"/>
      <c r="M43" s="586"/>
      <c r="N43" s="588"/>
      <c r="O43" s="586"/>
      <c r="P43" s="588"/>
      <c r="Q43" s="586"/>
    </row>
    <row r="44" spans="1:126" s="29" customFormat="1" ht="16.5" customHeight="1" x14ac:dyDescent="0.2">
      <c r="A44" s="598" t="s">
        <v>115</v>
      </c>
      <c r="B44" s="591" t="s">
        <v>875</v>
      </c>
      <c r="C44" s="624"/>
      <c r="D44" s="593"/>
      <c r="E44" s="594"/>
      <c r="F44" s="592"/>
      <c r="G44" s="593"/>
      <c r="H44" s="592"/>
      <c r="I44" s="593"/>
      <c r="J44" s="592"/>
      <c r="K44" s="593"/>
      <c r="L44" s="592"/>
      <c r="M44" s="593"/>
      <c r="N44" s="592"/>
      <c r="O44" s="593"/>
      <c r="P44" s="592"/>
      <c r="Q44" s="593"/>
    </row>
    <row r="45" spans="1:126" s="29" customFormat="1" ht="16.5" customHeight="1" thickBot="1" x14ac:dyDescent="0.25">
      <c r="A45" s="625" t="s">
        <v>855</v>
      </c>
      <c r="B45" s="1001" t="s">
        <v>876</v>
      </c>
      <c r="C45" s="626"/>
      <c r="D45" s="627"/>
      <c r="E45" s="628"/>
      <c r="F45" s="629"/>
      <c r="G45" s="627"/>
      <c r="H45" s="629"/>
      <c r="I45" s="627"/>
      <c r="J45" s="629"/>
      <c r="K45" s="627"/>
      <c r="L45" s="629"/>
      <c r="M45" s="627"/>
      <c r="N45" s="629"/>
      <c r="O45" s="627"/>
      <c r="P45" s="629"/>
      <c r="Q45" s="627"/>
    </row>
    <row r="46" spans="1:126" s="24" customFormat="1" ht="12.75" customHeight="1" thickBot="1" x14ac:dyDescent="0.3">
      <c r="A46" s="2316" t="str">
        <f>"ASK QUESTIONS (" &amp; -C4 &amp; ") TO (" &amp; -F4 &amp; ") FOR EACH SERVICE BEFORE MOVING TO NEXT SERVICE."</f>
        <v>ASK QUESTIONS (8.01) TO (8.03) FOR EACH SERVICE BEFORE MOVING TO NEXT SERVICE.</v>
      </c>
      <c r="B46" s="2317"/>
      <c r="C46" s="2322">
        <f>C4</f>
        <v>-8.01</v>
      </c>
      <c r="D46" s="2323"/>
      <c r="E46" s="1002">
        <f>C46-0.01</f>
        <v>-8.02</v>
      </c>
      <c r="F46" s="2324">
        <f>E46-0.01</f>
        <v>-8.0299999999999994</v>
      </c>
      <c r="G46" s="2325"/>
      <c r="H46" s="2325"/>
      <c r="I46" s="2325"/>
      <c r="J46" s="2325"/>
      <c r="K46" s="2325"/>
      <c r="L46" s="2325"/>
      <c r="M46" s="2325"/>
      <c r="N46" s="2325"/>
      <c r="O46" s="2325"/>
      <c r="P46" s="2325"/>
      <c r="Q46" s="2326"/>
      <c r="R46" s="23"/>
      <c r="S46" s="23"/>
      <c r="T46" s="23"/>
      <c r="U46" s="23"/>
      <c r="V46" s="23"/>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c r="CA46" s="23"/>
      <c r="CB46" s="23"/>
      <c r="CC46" s="23"/>
      <c r="CD46" s="23"/>
      <c r="CE46" s="23"/>
      <c r="CF46" s="23"/>
      <c r="CG46" s="23"/>
      <c r="CH46" s="23"/>
      <c r="CI46" s="23"/>
      <c r="CJ46" s="23"/>
      <c r="CK46" s="23"/>
      <c r="CL46" s="23"/>
      <c r="CM46" s="23"/>
      <c r="CN46" s="23"/>
      <c r="CO46" s="23"/>
      <c r="CP46" s="23"/>
      <c r="CQ46" s="23"/>
      <c r="CR46" s="23"/>
      <c r="CS46" s="23"/>
      <c r="CT46" s="23"/>
      <c r="CU46" s="23"/>
      <c r="CV46" s="23"/>
      <c r="CW46" s="23"/>
      <c r="CX46" s="23"/>
      <c r="CY46" s="23"/>
      <c r="CZ46" s="23"/>
      <c r="DA46" s="23"/>
      <c r="DB46" s="23"/>
      <c r="DC46" s="23"/>
      <c r="DD46" s="23"/>
      <c r="DE46" s="23"/>
      <c r="DF46" s="23"/>
      <c r="DG46" s="23"/>
      <c r="DH46" s="23"/>
      <c r="DI46" s="23"/>
      <c r="DJ46" s="23"/>
      <c r="DK46" s="23"/>
      <c r="DL46" s="23"/>
      <c r="DM46" s="23"/>
      <c r="DN46" s="23"/>
      <c r="DO46" s="23"/>
      <c r="DP46" s="23"/>
      <c r="DQ46" s="23"/>
      <c r="DR46" s="23"/>
      <c r="DS46" s="23"/>
      <c r="DT46" s="23"/>
      <c r="DU46" s="23"/>
      <c r="DV46" s="23"/>
    </row>
    <row r="47" spans="1:126" s="26" customFormat="1" ht="12.75" customHeight="1" x14ac:dyDescent="0.2">
      <c r="A47" s="2318"/>
      <c r="B47" s="2319"/>
      <c r="C47" s="2327" t="s">
        <v>874</v>
      </c>
      <c r="D47" s="2328"/>
      <c r="E47" s="2333" t="s">
        <v>585</v>
      </c>
      <c r="F47" s="2335" t="s">
        <v>885</v>
      </c>
      <c r="G47" s="2336"/>
      <c r="H47" s="2336"/>
      <c r="I47" s="2336"/>
      <c r="J47" s="2336"/>
      <c r="K47" s="2336"/>
      <c r="L47" s="2336"/>
      <c r="M47" s="2336"/>
      <c r="N47" s="2336"/>
      <c r="O47" s="2336"/>
      <c r="P47" s="2336"/>
      <c r="Q47" s="233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c r="DU47" s="27"/>
      <c r="DV47" s="27"/>
    </row>
    <row r="48" spans="1:126" s="28" customFormat="1" ht="12.75" customHeight="1" x14ac:dyDescent="0.2">
      <c r="A48" s="2318"/>
      <c r="B48" s="2319"/>
      <c r="C48" s="2329"/>
      <c r="D48" s="2330"/>
      <c r="E48" s="2334"/>
      <c r="F48" s="2338"/>
      <c r="G48" s="2339"/>
      <c r="H48" s="2339"/>
      <c r="I48" s="2339"/>
      <c r="J48" s="2339"/>
      <c r="K48" s="2339"/>
      <c r="L48" s="2339"/>
      <c r="M48" s="2339"/>
      <c r="N48" s="2339"/>
      <c r="O48" s="2339"/>
      <c r="P48" s="2339"/>
      <c r="Q48" s="2340"/>
      <c r="R48" s="81"/>
      <c r="S48" s="81"/>
      <c r="T48" s="81"/>
      <c r="U48" s="81"/>
      <c r="V48" s="81"/>
      <c r="W48" s="81"/>
      <c r="X48" s="81"/>
      <c r="Y48" s="81"/>
      <c r="Z48" s="81"/>
      <c r="AA48" s="81"/>
      <c r="AB48" s="81"/>
      <c r="AC48" s="81"/>
      <c r="AD48" s="81"/>
      <c r="AE48" s="81"/>
      <c r="AF48" s="81"/>
      <c r="AG48" s="81"/>
      <c r="AH48" s="81"/>
      <c r="AI48" s="81"/>
      <c r="AJ48" s="81"/>
      <c r="AK48" s="81"/>
      <c r="AL48" s="81"/>
      <c r="AM48" s="81"/>
      <c r="AN48" s="81"/>
      <c r="AO48" s="81"/>
      <c r="AP48" s="81"/>
      <c r="AQ48" s="81"/>
      <c r="AR48" s="81"/>
      <c r="AS48" s="81"/>
      <c r="AT48" s="81"/>
      <c r="AU48" s="81"/>
      <c r="AV48" s="81"/>
      <c r="AW48" s="81"/>
      <c r="AX48" s="81"/>
      <c r="AY48" s="81"/>
      <c r="AZ48" s="81"/>
      <c r="BA48" s="81"/>
      <c r="BB48" s="81"/>
      <c r="BC48" s="81"/>
      <c r="BD48" s="81"/>
      <c r="BE48" s="81"/>
      <c r="BF48" s="81"/>
      <c r="BG48" s="81"/>
      <c r="BH48" s="81"/>
      <c r="BI48" s="81"/>
      <c r="BJ48" s="81"/>
      <c r="BK48" s="81"/>
      <c r="BL48" s="81"/>
      <c r="BM48" s="81"/>
      <c r="BN48" s="81"/>
      <c r="BO48" s="81"/>
      <c r="BP48" s="81"/>
      <c r="BQ48" s="81"/>
      <c r="BR48" s="81"/>
      <c r="BS48" s="81"/>
      <c r="BT48" s="81"/>
      <c r="BU48" s="81"/>
      <c r="BV48" s="81"/>
      <c r="BW48" s="81"/>
      <c r="BX48" s="81"/>
      <c r="BY48" s="81"/>
      <c r="BZ48" s="81"/>
      <c r="CA48" s="81"/>
      <c r="CB48" s="81"/>
      <c r="CC48" s="81"/>
      <c r="CD48" s="81"/>
      <c r="CE48" s="81"/>
      <c r="CF48" s="81"/>
      <c r="CG48" s="81"/>
      <c r="CH48" s="81"/>
      <c r="CI48" s="81"/>
      <c r="CJ48" s="81"/>
      <c r="CK48" s="81"/>
      <c r="CL48" s="81"/>
      <c r="CM48" s="81"/>
      <c r="CN48" s="81"/>
      <c r="CO48" s="81"/>
      <c r="CP48" s="81"/>
      <c r="CQ48" s="81"/>
      <c r="CR48" s="81"/>
      <c r="CS48" s="81"/>
      <c r="CT48" s="81"/>
      <c r="CU48" s="81"/>
      <c r="CV48" s="81"/>
      <c r="CW48" s="81"/>
      <c r="CX48" s="81"/>
      <c r="CY48" s="81"/>
      <c r="CZ48" s="81"/>
      <c r="DA48" s="81"/>
      <c r="DB48" s="81"/>
      <c r="DC48" s="81"/>
      <c r="DD48" s="81"/>
      <c r="DE48" s="81"/>
      <c r="DF48" s="81"/>
      <c r="DG48" s="81"/>
      <c r="DH48" s="81"/>
      <c r="DI48" s="81"/>
      <c r="DJ48" s="81"/>
      <c r="DK48" s="81"/>
      <c r="DL48" s="81"/>
      <c r="DM48" s="81"/>
      <c r="DN48" s="81"/>
      <c r="DO48" s="81"/>
      <c r="DP48" s="81"/>
      <c r="DQ48" s="81"/>
      <c r="DR48" s="81"/>
      <c r="DS48" s="81"/>
      <c r="DT48" s="81"/>
      <c r="DU48" s="81"/>
      <c r="DV48" s="81"/>
    </row>
    <row r="49" spans="1:126" s="28" customFormat="1" ht="12.75" customHeight="1" x14ac:dyDescent="0.2">
      <c r="A49" s="2318"/>
      <c r="B49" s="2319"/>
      <c r="C49" s="2329"/>
      <c r="D49" s="2330"/>
      <c r="E49" s="2334"/>
      <c r="F49" s="2338"/>
      <c r="G49" s="2339"/>
      <c r="H49" s="2339"/>
      <c r="I49" s="2339"/>
      <c r="J49" s="2339"/>
      <c r="K49" s="2339"/>
      <c r="L49" s="2339"/>
      <c r="M49" s="2339"/>
      <c r="N49" s="2339"/>
      <c r="O49" s="2339"/>
      <c r="P49" s="2339"/>
      <c r="Q49" s="2340"/>
      <c r="R49" s="81"/>
      <c r="S49" s="81"/>
      <c r="T49" s="81"/>
      <c r="U49" s="81"/>
      <c r="V49" s="81"/>
      <c r="W49" s="81"/>
      <c r="X49" s="81"/>
      <c r="Y49" s="81"/>
      <c r="Z49" s="81"/>
      <c r="AA49" s="81"/>
      <c r="AB49" s="81"/>
      <c r="AC49" s="81"/>
      <c r="AD49" s="81"/>
      <c r="AE49" s="81"/>
      <c r="AF49" s="81"/>
      <c r="AG49" s="81"/>
      <c r="AH49" s="81"/>
      <c r="AI49" s="81"/>
      <c r="AJ49" s="81"/>
      <c r="AK49" s="81"/>
      <c r="AL49" s="81"/>
      <c r="AM49" s="81"/>
      <c r="AN49" s="81"/>
      <c r="AO49" s="81"/>
      <c r="AP49" s="81"/>
      <c r="AQ49" s="81"/>
      <c r="AR49" s="81"/>
      <c r="AS49" s="81"/>
      <c r="AT49" s="81"/>
      <c r="AU49" s="81"/>
      <c r="AV49" s="81"/>
      <c r="AW49" s="81"/>
      <c r="AX49" s="81"/>
      <c r="AY49" s="81"/>
      <c r="AZ49" s="81"/>
      <c r="BA49" s="81"/>
      <c r="BB49" s="81"/>
      <c r="BC49" s="81"/>
      <c r="BD49" s="81"/>
      <c r="BE49" s="81"/>
      <c r="BF49" s="81"/>
      <c r="BG49" s="81"/>
      <c r="BH49" s="81"/>
      <c r="BI49" s="81"/>
      <c r="BJ49" s="81"/>
      <c r="BK49" s="81"/>
      <c r="BL49" s="81"/>
      <c r="BM49" s="81"/>
      <c r="BN49" s="81"/>
      <c r="BO49" s="81"/>
      <c r="BP49" s="81"/>
      <c r="BQ49" s="81"/>
      <c r="BR49" s="81"/>
      <c r="BS49" s="81"/>
      <c r="BT49" s="81"/>
      <c r="BU49" s="81"/>
      <c r="BV49" s="81"/>
      <c r="BW49" s="81"/>
      <c r="BX49" s="81"/>
      <c r="BY49" s="81"/>
      <c r="BZ49" s="81"/>
      <c r="CA49" s="81"/>
      <c r="CB49" s="81"/>
      <c r="CC49" s="81"/>
      <c r="CD49" s="81"/>
      <c r="CE49" s="81"/>
      <c r="CF49" s="81"/>
      <c r="CG49" s="81"/>
      <c r="CH49" s="81"/>
      <c r="CI49" s="81"/>
      <c r="CJ49" s="81"/>
      <c r="CK49" s="81"/>
      <c r="CL49" s="81"/>
      <c r="CM49" s="81"/>
      <c r="CN49" s="81"/>
      <c r="CO49" s="81"/>
      <c r="CP49" s="81"/>
      <c r="CQ49" s="81"/>
      <c r="CR49" s="81"/>
      <c r="CS49" s="81"/>
      <c r="CT49" s="81"/>
      <c r="CU49" s="81"/>
      <c r="CV49" s="81"/>
      <c r="CW49" s="81"/>
      <c r="CX49" s="81"/>
      <c r="CY49" s="81"/>
      <c r="CZ49" s="81"/>
      <c r="DA49" s="81"/>
      <c r="DB49" s="81"/>
      <c r="DC49" s="81"/>
      <c r="DD49" s="81"/>
      <c r="DE49" s="81"/>
      <c r="DF49" s="81"/>
      <c r="DG49" s="81"/>
      <c r="DH49" s="81"/>
      <c r="DI49" s="81"/>
      <c r="DJ49" s="81"/>
      <c r="DK49" s="81"/>
      <c r="DL49" s="81"/>
      <c r="DM49" s="81"/>
      <c r="DN49" s="81"/>
      <c r="DO49" s="81"/>
      <c r="DP49" s="81"/>
      <c r="DQ49" s="81"/>
      <c r="DR49" s="81"/>
      <c r="DS49" s="81"/>
      <c r="DT49" s="81"/>
      <c r="DU49" s="81"/>
      <c r="DV49" s="81"/>
    </row>
    <row r="50" spans="1:126" s="28" customFormat="1" ht="12.75" customHeight="1" x14ac:dyDescent="0.2">
      <c r="A50" s="2318"/>
      <c r="B50" s="2319"/>
      <c r="C50" s="2329"/>
      <c r="D50" s="2330"/>
      <c r="E50" s="2334"/>
      <c r="F50" s="2338"/>
      <c r="G50" s="2339"/>
      <c r="H50" s="2339"/>
      <c r="I50" s="2339"/>
      <c r="J50" s="2339"/>
      <c r="K50" s="2339"/>
      <c r="L50" s="2339"/>
      <c r="M50" s="2339"/>
      <c r="N50" s="2339"/>
      <c r="O50" s="2339"/>
      <c r="P50" s="2339"/>
      <c r="Q50" s="2340"/>
      <c r="R50" s="81"/>
      <c r="S50" s="81"/>
      <c r="T50" s="81"/>
      <c r="U50" s="81"/>
      <c r="V50" s="81"/>
      <c r="W50" s="81"/>
      <c r="X50" s="81"/>
      <c r="Y50" s="81"/>
      <c r="Z50" s="81"/>
      <c r="AA50" s="81"/>
      <c r="AB50" s="81"/>
      <c r="AC50" s="81"/>
      <c r="AD50" s="81"/>
      <c r="AE50" s="81"/>
      <c r="AF50" s="81"/>
      <c r="AG50" s="81"/>
      <c r="AH50" s="81"/>
      <c r="AI50" s="81"/>
      <c r="AJ50" s="81"/>
      <c r="AK50" s="81"/>
      <c r="AL50" s="81"/>
      <c r="AM50" s="81"/>
      <c r="AN50" s="81"/>
      <c r="AO50" s="81"/>
      <c r="AP50" s="81"/>
      <c r="AQ50" s="81"/>
      <c r="AR50" s="81"/>
      <c r="AS50" s="81"/>
      <c r="AT50" s="81"/>
      <c r="AU50" s="81"/>
      <c r="AV50" s="81"/>
      <c r="AW50" s="81"/>
      <c r="AX50" s="81"/>
      <c r="AY50" s="81"/>
      <c r="AZ50" s="81"/>
      <c r="BA50" s="81"/>
      <c r="BB50" s="81"/>
      <c r="BC50" s="81"/>
      <c r="BD50" s="81"/>
      <c r="BE50" s="81"/>
      <c r="BF50" s="81"/>
      <c r="BG50" s="81"/>
      <c r="BH50" s="81"/>
      <c r="BI50" s="81"/>
      <c r="BJ50" s="81"/>
      <c r="BK50" s="81"/>
      <c r="BL50" s="81"/>
      <c r="BM50" s="81"/>
      <c r="BN50" s="81"/>
      <c r="BO50" s="81"/>
      <c r="BP50" s="81"/>
      <c r="BQ50" s="81"/>
      <c r="BR50" s="81"/>
      <c r="BS50" s="81"/>
      <c r="BT50" s="81"/>
      <c r="BU50" s="81"/>
      <c r="BV50" s="81"/>
      <c r="BW50" s="81"/>
      <c r="BX50" s="81"/>
      <c r="BY50" s="81"/>
      <c r="BZ50" s="81"/>
      <c r="CA50" s="81"/>
      <c r="CB50" s="81"/>
      <c r="CC50" s="81"/>
      <c r="CD50" s="81"/>
      <c r="CE50" s="81"/>
      <c r="CF50" s="81"/>
      <c r="CG50" s="81"/>
      <c r="CH50" s="81"/>
      <c r="CI50" s="81"/>
      <c r="CJ50" s="81"/>
      <c r="CK50" s="81"/>
      <c r="CL50" s="81"/>
      <c r="CM50" s="81"/>
      <c r="CN50" s="81"/>
      <c r="CO50" s="81"/>
      <c r="CP50" s="81"/>
      <c r="CQ50" s="81"/>
      <c r="CR50" s="81"/>
      <c r="CS50" s="81"/>
      <c r="CT50" s="81"/>
      <c r="CU50" s="81"/>
      <c r="CV50" s="81"/>
      <c r="CW50" s="81"/>
      <c r="CX50" s="81"/>
      <c r="CY50" s="81"/>
      <c r="CZ50" s="81"/>
      <c r="DA50" s="81"/>
      <c r="DB50" s="81"/>
      <c r="DC50" s="81"/>
      <c r="DD50" s="81"/>
      <c r="DE50" s="81"/>
      <c r="DF50" s="81"/>
      <c r="DG50" s="81"/>
      <c r="DH50" s="81"/>
      <c r="DI50" s="81"/>
      <c r="DJ50" s="81"/>
      <c r="DK50" s="81"/>
      <c r="DL50" s="81"/>
      <c r="DM50" s="81"/>
      <c r="DN50" s="81"/>
      <c r="DO50" s="81"/>
      <c r="DP50" s="81"/>
      <c r="DQ50" s="81"/>
      <c r="DR50" s="81"/>
      <c r="DS50" s="81"/>
      <c r="DT50" s="81"/>
      <c r="DU50" s="81"/>
      <c r="DV50" s="81"/>
    </row>
    <row r="51" spans="1:126" s="28" customFormat="1" ht="12.75" customHeight="1" x14ac:dyDescent="0.2">
      <c r="A51" s="2318"/>
      <c r="B51" s="2319"/>
      <c r="C51" s="2329"/>
      <c r="D51" s="2330"/>
      <c r="E51" s="2334"/>
      <c r="F51" s="2338"/>
      <c r="G51" s="2339"/>
      <c r="H51" s="2339"/>
      <c r="I51" s="2339"/>
      <c r="J51" s="2339"/>
      <c r="K51" s="2339"/>
      <c r="L51" s="2339"/>
      <c r="M51" s="2339"/>
      <c r="N51" s="2339"/>
      <c r="O51" s="2339"/>
      <c r="P51" s="2339"/>
      <c r="Q51" s="2340"/>
      <c r="R51" s="81"/>
      <c r="S51" s="81"/>
      <c r="T51" s="81"/>
      <c r="U51" s="81"/>
      <c r="V51" s="81"/>
      <c r="W51" s="81"/>
      <c r="X51" s="81"/>
      <c r="Y51" s="81"/>
      <c r="Z51" s="81"/>
      <c r="AA51" s="81"/>
      <c r="AB51" s="81"/>
      <c r="AC51" s="81"/>
      <c r="AD51" s="81"/>
      <c r="AE51" s="81"/>
      <c r="AF51" s="81"/>
      <c r="AG51" s="81"/>
      <c r="AH51" s="81"/>
      <c r="AI51" s="81"/>
      <c r="AJ51" s="81"/>
      <c r="AK51" s="81"/>
      <c r="AL51" s="81"/>
      <c r="AM51" s="81"/>
      <c r="AN51" s="81"/>
      <c r="AO51" s="81"/>
      <c r="AP51" s="81"/>
      <c r="AQ51" s="81"/>
      <c r="AR51" s="81"/>
      <c r="AS51" s="81"/>
      <c r="AT51" s="81"/>
      <c r="AU51" s="81"/>
      <c r="AV51" s="81"/>
      <c r="AW51" s="81"/>
      <c r="AX51" s="81"/>
      <c r="AY51" s="81"/>
      <c r="AZ51" s="81"/>
      <c r="BA51" s="81"/>
      <c r="BB51" s="81"/>
      <c r="BC51" s="81"/>
      <c r="BD51" s="81"/>
      <c r="BE51" s="81"/>
      <c r="BF51" s="81"/>
      <c r="BG51" s="81"/>
      <c r="BH51" s="81"/>
      <c r="BI51" s="81"/>
      <c r="BJ51" s="81"/>
      <c r="BK51" s="81"/>
      <c r="BL51" s="81"/>
      <c r="BM51" s="81"/>
      <c r="BN51" s="81"/>
      <c r="BO51" s="81"/>
      <c r="BP51" s="81"/>
      <c r="BQ51" s="81"/>
      <c r="BR51" s="81"/>
      <c r="BS51" s="81"/>
      <c r="BT51" s="81"/>
      <c r="BU51" s="81"/>
      <c r="BV51" s="81"/>
      <c r="BW51" s="81"/>
      <c r="BX51" s="81"/>
      <c r="BY51" s="81"/>
      <c r="BZ51" s="81"/>
      <c r="CA51" s="81"/>
      <c r="CB51" s="81"/>
      <c r="CC51" s="81"/>
      <c r="CD51" s="81"/>
      <c r="CE51" s="81"/>
      <c r="CF51" s="81"/>
      <c r="CG51" s="81"/>
      <c r="CH51" s="81"/>
      <c r="CI51" s="81"/>
      <c r="CJ51" s="81"/>
      <c r="CK51" s="81"/>
      <c r="CL51" s="81"/>
      <c r="CM51" s="81"/>
      <c r="CN51" s="81"/>
      <c r="CO51" s="81"/>
      <c r="CP51" s="81"/>
      <c r="CQ51" s="81"/>
      <c r="CR51" s="81"/>
      <c r="CS51" s="81"/>
      <c r="CT51" s="81"/>
      <c r="CU51" s="81"/>
      <c r="CV51" s="81"/>
      <c r="CW51" s="81"/>
      <c r="CX51" s="81"/>
      <c r="CY51" s="81"/>
      <c r="CZ51" s="81"/>
      <c r="DA51" s="81"/>
      <c r="DB51" s="81"/>
      <c r="DC51" s="81"/>
      <c r="DD51" s="81"/>
      <c r="DE51" s="81"/>
      <c r="DF51" s="81"/>
      <c r="DG51" s="81"/>
      <c r="DH51" s="81"/>
      <c r="DI51" s="81"/>
      <c r="DJ51" s="81"/>
      <c r="DK51" s="81"/>
      <c r="DL51" s="81"/>
      <c r="DM51" s="81"/>
      <c r="DN51" s="81"/>
      <c r="DO51" s="81"/>
      <c r="DP51" s="81"/>
      <c r="DQ51" s="81"/>
      <c r="DR51" s="81"/>
      <c r="DS51" s="81"/>
      <c r="DT51" s="81"/>
      <c r="DU51" s="81"/>
      <c r="DV51" s="81"/>
    </row>
    <row r="52" spans="1:126" s="28" customFormat="1" ht="12.75" customHeight="1" x14ac:dyDescent="0.2">
      <c r="A52" s="2318"/>
      <c r="B52" s="2319"/>
      <c r="C52" s="2329"/>
      <c r="D52" s="2330"/>
      <c r="E52" s="2334" t="s">
        <v>873</v>
      </c>
      <c r="F52" s="2338"/>
      <c r="G52" s="2339"/>
      <c r="H52" s="2339"/>
      <c r="I52" s="2339"/>
      <c r="J52" s="2339"/>
      <c r="K52" s="2339"/>
      <c r="L52" s="2339"/>
      <c r="M52" s="2339"/>
      <c r="N52" s="2339"/>
      <c r="O52" s="2339"/>
      <c r="P52" s="2339"/>
      <c r="Q52" s="2340"/>
      <c r="R52" s="81"/>
      <c r="S52" s="81"/>
      <c r="T52" s="81"/>
      <c r="U52" s="81"/>
      <c r="V52" s="81"/>
      <c r="W52" s="81"/>
      <c r="X52" s="81"/>
      <c r="Y52" s="81"/>
      <c r="Z52" s="81"/>
      <c r="AA52" s="81"/>
      <c r="AB52" s="81"/>
      <c r="AC52" s="81"/>
      <c r="AD52" s="81"/>
      <c r="AE52" s="81"/>
      <c r="AF52" s="81"/>
      <c r="AG52" s="81"/>
      <c r="AH52" s="81"/>
      <c r="AI52" s="81"/>
      <c r="AJ52" s="81"/>
      <c r="AK52" s="81"/>
      <c r="AL52" s="81"/>
      <c r="AM52" s="81"/>
      <c r="AN52" s="81"/>
      <c r="AO52" s="81"/>
      <c r="AP52" s="81"/>
      <c r="AQ52" s="81"/>
      <c r="AR52" s="81"/>
      <c r="AS52" s="81"/>
      <c r="AT52" s="81"/>
      <c r="AU52" s="81"/>
      <c r="AV52" s="81"/>
      <c r="AW52" s="81"/>
      <c r="AX52" s="81"/>
      <c r="AY52" s="81"/>
      <c r="AZ52" s="81"/>
      <c r="BA52" s="81"/>
      <c r="BB52" s="81"/>
      <c r="BC52" s="81"/>
      <c r="BD52" s="81"/>
      <c r="BE52" s="81"/>
      <c r="BF52" s="81"/>
      <c r="BG52" s="81"/>
      <c r="BH52" s="81"/>
      <c r="BI52" s="81"/>
      <c r="BJ52" s="81"/>
      <c r="BK52" s="81"/>
      <c r="BL52" s="81"/>
      <c r="BM52" s="81"/>
      <c r="BN52" s="81"/>
      <c r="BO52" s="81"/>
      <c r="BP52" s="81"/>
      <c r="BQ52" s="81"/>
      <c r="BR52" s="81"/>
      <c r="BS52" s="81"/>
      <c r="BT52" s="81"/>
      <c r="BU52" s="81"/>
      <c r="BV52" s="81"/>
      <c r="BW52" s="81"/>
      <c r="BX52" s="81"/>
      <c r="BY52" s="81"/>
      <c r="BZ52" s="81"/>
      <c r="CA52" s="81"/>
      <c r="CB52" s="81"/>
      <c r="CC52" s="81"/>
      <c r="CD52" s="81"/>
      <c r="CE52" s="81"/>
      <c r="CF52" s="81"/>
      <c r="CG52" s="81"/>
      <c r="CH52" s="81"/>
      <c r="CI52" s="81"/>
      <c r="CJ52" s="81"/>
      <c r="CK52" s="81"/>
      <c r="CL52" s="81"/>
      <c r="CM52" s="81"/>
      <c r="CN52" s="81"/>
      <c r="CO52" s="81"/>
      <c r="CP52" s="81"/>
      <c r="CQ52" s="81"/>
      <c r="CR52" s="81"/>
      <c r="CS52" s="81"/>
      <c r="CT52" s="81"/>
      <c r="CU52" s="81"/>
      <c r="CV52" s="81"/>
      <c r="CW52" s="81"/>
      <c r="CX52" s="81"/>
      <c r="CY52" s="81"/>
      <c r="CZ52" s="81"/>
      <c r="DA52" s="81"/>
      <c r="DB52" s="81"/>
      <c r="DC52" s="81"/>
      <c r="DD52" s="81"/>
      <c r="DE52" s="81"/>
      <c r="DF52" s="81"/>
      <c r="DG52" s="81"/>
      <c r="DH52" s="81"/>
      <c r="DI52" s="81"/>
      <c r="DJ52" s="81"/>
      <c r="DK52" s="81"/>
      <c r="DL52" s="81"/>
      <c r="DM52" s="81"/>
      <c r="DN52" s="81"/>
      <c r="DO52" s="81"/>
      <c r="DP52" s="81"/>
      <c r="DQ52" s="81"/>
      <c r="DR52" s="81"/>
      <c r="DS52" s="81"/>
      <c r="DT52" s="81"/>
      <c r="DU52" s="81"/>
      <c r="DV52" s="81"/>
    </row>
    <row r="53" spans="1:126" s="28" customFormat="1" ht="12.75" customHeight="1" x14ac:dyDescent="0.2">
      <c r="A53" s="2318"/>
      <c r="B53" s="2319"/>
      <c r="C53" s="2329"/>
      <c r="D53" s="2330"/>
      <c r="E53" s="2334"/>
      <c r="F53" s="2338"/>
      <c r="G53" s="2339"/>
      <c r="H53" s="2339"/>
      <c r="I53" s="2339"/>
      <c r="J53" s="2339"/>
      <c r="K53" s="2339"/>
      <c r="L53" s="2339"/>
      <c r="M53" s="2339"/>
      <c r="N53" s="2339"/>
      <c r="O53" s="2339"/>
      <c r="P53" s="2339"/>
      <c r="Q53" s="2340"/>
      <c r="R53" s="81"/>
      <c r="S53" s="81"/>
      <c r="T53" s="81"/>
      <c r="U53" s="81"/>
      <c r="V53" s="81"/>
      <c r="W53" s="81"/>
      <c r="X53" s="81"/>
      <c r="Y53" s="81"/>
      <c r="Z53" s="81"/>
      <c r="AA53" s="81"/>
      <c r="AB53" s="81"/>
      <c r="AC53" s="81"/>
      <c r="AD53" s="81"/>
      <c r="AE53" s="81"/>
      <c r="AF53" s="81"/>
      <c r="AG53" s="81"/>
      <c r="AH53" s="81"/>
      <c r="AI53" s="81"/>
      <c r="AJ53" s="81"/>
      <c r="AK53" s="81"/>
      <c r="AL53" s="81"/>
      <c r="AM53" s="81"/>
      <c r="AN53" s="81"/>
      <c r="AO53" s="81"/>
      <c r="AP53" s="81"/>
      <c r="AQ53" s="81"/>
      <c r="AR53" s="81"/>
      <c r="AS53" s="81"/>
      <c r="AT53" s="81"/>
      <c r="AU53" s="81"/>
      <c r="AV53" s="81"/>
      <c r="AW53" s="81"/>
      <c r="AX53" s="81"/>
      <c r="AY53" s="81"/>
      <c r="AZ53" s="81"/>
      <c r="BA53" s="81"/>
      <c r="BB53" s="81"/>
      <c r="BC53" s="81"/>
      <c r="BD53" s="81"/>
      <c r="BE53" s="81"/>
      <c r="BF53" s="81"/>
      <c r="BG53" s="81"/>
      <c r="BH53" s="81"/>
      <c r="BI53" s="81"/>
      <c r="BJ53" s="81"/>
      <c r="BK53" s="81"/>
      <c r="BL53" s="81"/>
      <c r="BM53" s="81"/>
      <c r="BN53" s="81"/>
      <c r="BO53" s="81"/>
      <c r="BP53" s="81"/>
      <c r="BQ53" s="81"/>
      <c r="BR53" s="81"/>
      <c r="BS53" s="81"/>
      <c r="BT53" s="81"/>
      <c r="BU53" s="81"/>
      <c r="BV53" s="81"/>
      <c r="BW53" s="81"/>
      <c r="BX53" s="81"/>
      <c r="BY53" s="81"/>
      <c r="BZ53" s="81"/>
      <c r="CA53" s="81"/>
      <c r="CB53" s="81"/>
      <c r="CC53" s="81"/>
      <c r="CD53" s="81"/>
      <c r="CE53" s="81"/>
      <c r="CF53" s="81"/>
      <c r="CG53" s="81"/>
      <c r="CH53" s="81"/>
      <c r="CI53" s="81"/>
      <c r="CJ53" s="81"/>
      <c r="CK53" s="81"/>
      <c r="CL53" s="81"/>
      <c r="CM53" s="81"/>
      <c r="CN53" s="81"/>
      <c r="CO53" s="81"/>
      <c r="CP53" s="81"/>
      <c r="CQ53" s="81"/>
      <c r="CR53" s="81"/>
      <c r="CS53" s="81"/>
      <c r="CT53" s="81"/>
      <c r="CU53" s="81"/>
      <c r="CV53" s="81"/>
      <c r="CW53" s="81"/>
      <c r="CX53" s="81"/>
      <c r="CY53" s="81"/>
      <c r="CZ53" s="81"/>
      <c r="DA53" s="81"/>
      <c r="DB53" s="81"/>
      <c r="DC53" s="81"/>
      <c r="DD53" s="81"/>
      <c r="DE53" s="81"/>
      <c r="DF53" s="81"/>
      <c r="DG53" s="81"/>
      <c r="DH53" s="81"/>
      <c r="DI53" s="81"/>
      <c r="DJ53" s="81"/>
      <c r="DK53" s="81"/>
      <c r="DL53" s="81"/>
      <c r="DM53" s="81"/>
      <c r="DN53" s="81"/>
      <c r="DO53" s="81"/>
      <c r="DP53" s="81"/>
      <c r="DQ53" s="81"/>
      <c r="DR53" s="81"/>
      <c r="DS53" s="81"/>
      <c r="DT53" s="81"/>
      <c r="DU53" s="81"/>
      <c r="DV53" s="81"/>
    </row>
    <row r="54" spans="1:126" s="28" customFormat="1" ht="12.75" customHeight="1" x14ac:dyDescent="0.2">
      <c r="A54" s="2318"/>
      <c r="B54" s="2319"/>
      <c r="C54" s="2329"/>
      <c r="D54" s="2330"/>
      <c r="E54" s="2334"/>
      <c r="F54" s="994"/>
      <c r="G54" s="945"/>
      <c r="H54" s="945"/>
      <c r="I54" s="945"/>
      <c r="J54" s="945"/>
      <c r="K54" s="945"/>
      <c r="L54" s="945"/>
      <c r="M54" s="945"/>
      <c r="N54" s="945"/>
      <c r="O54" s="945"/>
      <c r="P54" s="945"/>
      <c r="Q54" s="995"/>
      <c r="R54" s="81"/>
      <c r="S54" s="81"/>
      <c r="T54" s="81"/>
      <c r="U54" s="81"/>
      <c r="V54" s="81"/>
      <c r="W54" s="81"/>
      <c r="X54" s="81"/>
      <c r="Y54" s="81"/>
      <c r="Z54" s="81"/>
      <c r="AA54" s="81"/>
      <c r="AB54" s="81"/>
      <c r="AC54" s="81"/>
      <c r="AD54" s="81"/>
      <c r="AE54" s="81"/>
      <c r="AF54" s="81"/>
      <c r="AG54" s="81"/>
      <c r="AH54" s="81"/>
      <c r="AI54" s="81"/>
      <c r="AJ54" s="81"/>
      <c r="AK54" s="81"/>
      <c r="AL54" s="81"/>
      <c r="AM54" s="81"/>
      <c r="AN54" s="81"/>
      <c r="AO54" s="81"/>
      <c r="AP54" s="81"/>
      <c r="AQ54" s="81"/>
      <c r="AR54" s="81"/>
      <c r="AS54" s="81"/>
      <c r="AT54" s="81"/>
      <c r="AU54" s="81"/>
      <c r="AV54" s="81"/>
      <c r="AW54" s="81"/>
      <c r="AX54" s="81"/>
      <c r="AY54" s="81"/>
      <c r="AZ54" s="81"/>
      <c r="BA54" s="81"/>
      <c r="BB54" s="81"/>
      <c r="BC54" s="81"/>
      <c r="BD54" s="81"/>
      <c r="BE54" s="81"/>
      <c r="BF54" s="81"/>
      <c r="BG54" s="81"/>
      <c r="BH54" s="81"/>
      <c r="BI54" s="81"/>
      <c r="BJ54" s="81"/>
      <c r="BK54" s="81"/>
      <c r="BL54" s="81"/>
      <c r="BM54" s="81"/>
      <c r="BN54" s="81"/>
      <c r="BO54" s="81"/>
      <c r="BP54" s="81"/>
      <c r="BQ54" s="81"/>
      <c r="BR54" s="81"/>
      <c r="BS54" s="81"/>
      <c r="BT54" s="81"/>
      <c r="BU54" s="81"/>
      <c r="BV54" s="81"/>
      <c r="BW54" s="81"/>
      <c r="BX54" s="81"/>
      <c r="BY54" s="81"/>
      <c r="BZ54" s="81"/>
      <c r="CA54" s="81"/>
      <c r="CB54" s="81"/>
      <c r="CC54" s="81"/>
      <c r="CD54" s="81"/>
      <c r="CE54" s="81"/>
      <c r="CF54" s="81"/>
      <c r="CG54" s="81"/>
      <c r="CH54" s="81"/>
      <c r="CI54" s="81"/>
      <c r="CJ54" s="81"/>
      <c r="CK54" s="81"/>
      <c r="CL54" s="81"/>
      <c r="CM54" s="81"/>
      <c r="CN54" s="81"/>
      <c r="CO54" s="81"/>
      <c r="CP54" s="81"/>
      <c r="CQ54" s="81"/>
      <c r="CR54" s="81"/>
      <c r="CS54" s="81"/>
      <c r="CT54" s="81"/>
      <c r="CU54" s="81"/>
      <c r="CV54" s="81"/>
      <c r="CW54" s="81"/>
      <c r="CX54" s="81"/>
      <c r="CY54" s="81"/>
      <c r="CZ54" s="81"/>
      <c r="DA54" s="81"/>
      <c r="DB54" s="81"/>
      <c r="DC54" s="81"/>
      <c r="DD54" s="81"/>
      <c r="DE54" s="81"/>
      <c r="DF54" s="81"/>
      <c r="DG54" s="81"/>
      <c r="DH54" s="81"/>
      <c r="DI54" s="81"/>
      <c r="DJ54" s="81"/>
      <c r="DK54" s="81"/>
      <c r="DL54" s="81"/>
      <c r="DM54" s="81"/>
      <c r="DN54" s="81"/>
      <c r="DO54" s="81"/>
      <c r="DP54" s="81"/>
      <c r="DQ54" s="81"/>
      <c r="DR54" s="81"/>
      <c r="DS54" s="81"/>
      <c r="DT54" s="81"/>
      <c r="DU54" s="81"/>
      <c r="DV54" s="81"/>
    </row>
    <row r="55" spans="1:126" s="28" customFormat="1" ht="12.75" customHeight="1" x14ac:dyDescent="0.2">
      <c r="A55" s="2318"/>
      <c r="B55" s="2319"/>
      <c r="C55" s="2329"/>
      <c r="D55" s="2330"/>
      <c r="E55" s="2334"/>
      <c r="F55" s="994"/>
      <c r="G55" s="945"/>
      <c r="H55" s="945"/>
      <c r="I55" s="945"/>
      <c r="J55" s="945"/>
      <c r="K55" s="945"/>
      <c r="L55" s="945"/>
      <c r="M55" s="945"/>
      <c r="N55" s="945"/>
      <c r="O55" s="945"/>
      <c r="P55" s="945"/>
      <c r="Q55" s="995"/>
      <c r="R55" s="81"/>
      <c r="S55" s="81"/>
      <c r="T55" s="81"/>
      <c r="U55" s="81"/>
      <c r="V55" s="81"/>
      <c r="W55" s="81"/>
      <c r="X55" s="81"/>
      <c r="Y55" s="81"/>
      <c r="Z55" s="81"/>
      <c r="AA55" s="81"/>
      <c r="AB55" s="81"/>
      <c r="AC55" s="81"/>
      <c r="AD55" s="81"/>
      <c r="AE55" s="81"/>
      <c r="AF55" s="81"/>
      <c r="AG55" s="81"/>
      <c r="AH55" s="81"/>
      <c r="AI55" s="81"/>
      <c r="AJ55" s="81"/>
      <c r="AK55" s="81"/>
      <c r="AL55" s="81"/>
      <c r="AM55" s="81"/>
      <c r="AN55" s="81"/>
      <c r="AO55" s="81"/>
      <c r="AP55" s="81"/>
      <c r="AQ55" s="81"/>
      <c r="AR55" s="81"/>
      <c r="AS55" s="81"/>
      <c r="AT55" s="81"/>
      <c r="AU55" s="81"/>
      <c r="AV55" s="81"/>
      <c r="AW55" s="81"/>
      <c r="AX55" s="81"/>
      <c r="AY55" s="81"/>
      <c r="AZ55" s="81"/>
      <c r="BA55" s="81"/>
      <c r="BB55" s="81"/>
      <c r="BC55" s="81"/>
      <c r="BD55" s="81"/>
      <c r="BE55" s="81"/>
      <c r="BF55" s="81"/>
      <c r="BG55" s="81"/>
      <c r="BH55" s="81"/>
      <c r="BI55" s="81"/>
      <c r="BJ55" s="81"/>
      <c r="BK55" s="81"/>
      <c r="BL55" s="81"/>
      <c r="BM55" s="81"/>
      <c r="BN55" s="81"/>
      <c r="BO55" s="81"/>
      <c r="BP55" s="81"/>
      <c r="BQ55" s="81"/>
      <c r="BR55" s="81"/>
      <c r="BS55" s="81"/>
      <c r="BT55" s="81"/>
      <c r="BU55" s="81"/>
      <c r="BV55" s="81"/>
      <c r="BW55" s="81"/>
      <c r="BX55" s="81"/>
      <c r="BY55" s="81"/>
      <c r="BZ55" s="81"/>
      <c r="CA55" s="81"/>
      <c r="CB55" s="81"/>
      <c r="CC55" s="81"/>
      <c r="CD55" s="81"/>
      <c r="CE55" s="81"/>
      <c r="CF55" s="81"/>
      <c r="CG55" s="81"/>
      <c r="CH55" s="81"/>
      <c r="CI55" s="81"/>
      <c r="CJ55" s="81"/>
      <c r="CK55" s="81"/>
      <c r="CL55" s="81"/>
      <c r="CM55" s="81"/>
      <c r="CN55" s="81"/>
      <c r="CO55" s="81"/>
      <c r="CP55" s="81"/>
      <c r="CQ55" s="81"/>
      <c r="CR55" s="81"/>
      <c r="CS55" s="81"/>
      <c r="CT55" s="81"/>
      <c r="CU55" s="81"/>
      <c r="CV55" s="81"/>
      <c r="CW55" s="81"/>
      <c r="CX55" s="81"/>
      <c r="CY55" s="81"/>
      <c r="CZ55" s="81"/>
      <c r="DA55" s="81"/>
      <c r="DB55" s="81"/>
      <c r="DC55" s="81"/>
      <c r="DD55" s="81"/>
      <c r="DE55" s="81"/>
      <c r="DF55" s="81"/>
      <c r="DG55" s="81"/>
      <c r="DH55" s="81"/>
      <c r="DI55" s="81"/>
      <c r="DJ55" s="81"/>
      <c r="DK55" s="81"/>
      <c r="DL55" s="81"/>
      <c r="DM55" s="81"/>
      <c r="DN55" s="81"/>
      <c r="DO55" s="81"/>
      <c r="DP55" s="81"/>
      <c r="DQ55" s="81"/>
      <c r="DR55" s="81"/>
      <c r="DS55" s="81"/>
      <c r="DT55" s="81"/>
      <c r="DU55" s="81"/>
      <c r="DV55" s="81"/>
    </row>
    <row r="56" spans="1:126" s="28" customFormat="1" ht="12.75" customHeight="1" x14ac:dyDescent="0.2">
      <c r="A56" s="2318"/>
      <c r="B56" s="2319"/>
      <c r="C56" s="2329"/>
      <c r="D56" s="2330"/>
      <c r="E56" s="2334"/>
      <c r="F56" s="994"/>
      <c r="G56" s="945"/>
      <c r="H56" s="945"/>
      <c r="I56" s="945"/>
      <c r="J56" s="945"/>
      <c r="K56" s="945"/>
      <c r="L56" s="945"/>
      <c r="M56" s="945"/>
      <c r="N56" s="945"/>
      <c r="O56" s="945"/>
      <c r="P56" s="945"/>
      <c r="Q56" s="995"/>
      <c r="R56" s="81"/>
      <c r="S56" s="81"/>
      <c r="T56" s="81"/>
      <c r="U56" s="81"/>
      <c r="V56" s="81"/>
      <c r="W56" s="81"/>
      <c r="X56" s="81"/>
      <c r="Y56" s="81"/>
      <c r="Z56" s="81"/>
      <c r="AA56" s="81"/>
      <c r="AB56" s="81"/>
      <c r="AC56" s="81"/>
      <c r="AD56" s="81"/>
      <c r="AE56" s="81"/>
      <c r="AF56" s="81"/>
      <c r="AG56" s="81"/>
      <c r="AH56" s="81"/>
      <c r="AI56" s="81"/>
      <c r="AJ56" s="81"/>
      <c r="AK56" s="81"/>
      <c r="AL56" s="81"/>
      <c r="AM56" s="81"/>
      <c r="AN56" s="81"/>
      <c r="AO56" s="81"/>
      <c r="AP56" s="81"/>
      <c r="AQ56" s="81"/>
      <c r="AR56" s="81"/>
      <c r="AS56" s="81"/>
      <c r="AT56" s="81"/>
      <c r="AU56" s="81"/>
      <c r="AV56" s="81"/>
      <c r="AW56" s="81"/>
      <c r="AX56" s="81"/>
      <c r="AY56" s="81"/>
      <c r="AZ56" s="81"/>
      <c r="BA56" s="81"/>
      <c r="BB56" s="81"/>
      <c r="BC56" s="81"/>
      <c r="BD56" s="81"/>
      <c r="BE56" s="81"/>
      <c r="BF56" s="81"/>
      <c r="BG56" s="81"/>
      <c r="BH56" s="81"/>
      <c r="BI56" s="81"/>
      <c r="BJ56" s="81"/>
      <c r="BK56" s="81"/>
      <c r="BL56" s="81"/>
      <c r="BM56" s="81"/>
      <c r="BN56" s="81"/>
      <c r="BO56" s="81"/>
      <c r="BP56" s="81"/>
      <c r="BQ56" s="81"/>
      <c r="BR56" s="81"/>
      <c r="BS56" s="81"/>
      <c r="BT56" s="81"/>
      <c r="BU56" s="81"/>
      <c r="BV56" s="81"/>
      <c r="BW56" s="81"/>
      <c r="BX56" s="81"/>
      <c r="BY56" s="81"/>
      <c r="BZ56" s="81"/>
      <c r="CA56" s="81"/>
      <c r="CB56" s="81"/>
      <c r="CC56" s="81"/>
      <c r="CD56" s="81"/>
      <c r="CE56" s="81"/>
      <c r="CF56" s="81"/>
      <c r="CG56" s="81"/>
      <c r="CH56" s="81"/>
      <c r="CI56" s="81"/>
      <c r="CJ56" s="81"/>
      <c r="CK56" s="81"/>
      <c r="CL56" s="81"/>
      <c r="CM56" s="81"/>
      <c r="CN56" s="81"/>
      <c r="CO56" s="81"/>
      <c r="CP56" s="81"/>
      <c r="CQ56" s="81"/>
      <c r="CR56" s="81"/>
      <c r="CS56" s="81"/>
      <c r="CT56" s="81"/>
      <c r="CU56" s="81"/>
      <c r="CV56" s="81"/>
      <c r="CW56" s="81"/>
      <c r="CX56" s="81"/>
      <c r="CY56" s="81"/>
      <c r="CZ56" s="81"/>
      <c r="DA56" s="81"/>
      <c r="DB56" s="81"/>
      <c r="DC56" s="81"/>
      <c r="DD56" s="81"/>
      <c r="DE56" s="81"/>
      <c r="DF56" s="81"/>
      <c r="DG56" s="81"/>
      <c r="DH56" s="81"/>
      <c r="DI56" s="81"/>
      <c r="DJ56" s="81"/>
      <c r="DK56" s="81"/>
      <c r="DL56" s="81"/>
      <c r="DM56" s="81"/>
      <c r="DN56" s="81"/>
      <c r="DO56" s="81"/>
      <c r="DP56" s="81"/>
      <c r="DQ56" s="81"/>
      <c r="DR56" s="81"/>
      <c r="DS56" s="81"/>
      <c r="DT56" s="81"/>
      <c r="DU56" s="81"/>
      <c r="DV56" s="81"/>
    </row>
    <row r="57" spans="1:126" s="28" customFormat="1" ht="12.75" customHeight="1" x14ac:dyDescent="0.2">
      <c r="A57" s="2318"/>
      <c r="B57" s="2319"/>
      <c r="C57" s="2329"/>
      <c r="D57" s="2330"/>
      <c r="E57" s="2334"/>
      <c r="F57" s="994"/>
      <c r="G57" s="945"/>
      <c r="H57" s="945"/>
      <c r="I57" s="945"/>
      <c r="J57" s="945"/>
      <c r="K57" s="945"/>
      <c r="L57" s="945"/>
      <c r="M57" s="945"/>
      <c r="N57" s="945"/>
      <c r="O57" s="945"/>
      <c r="P57" s="945"/>
      <c r="Q57" s="995"/>
      <c r="R57" s="81"/>
      <c r="S57" s="81"/>
      <c r="T57" s="81"/>
      <c r="U57" s="81"/>
      <c r="V57" s="81"/>
      <c r="W57" s="81"/>
      <c r="X57" s="81"/>
      <c r="Y57" s="81"/>
      <c r="Z57" s="81"/>
      <c r="AA57" s="81"/>
      <c r="AB57" s="81"/>
      <c r="AC57" s="81"/>
      <c r="AD57" s="81"/>
      <c r="AE57" s="81"/>
      <c r="AF57" s="81"/>
      <c r="AG57" s="81"/>
      <c r="AH57" s="81"/>
      <c r="AI57" s="81"/>
      <c r="AJ57" s="81"/>
      <c r="AK57" s="81"/>
      <c r="AL57" s="81"/>
      <c r="AM57" s="81"/>
      <c r="AN57" s="81"/>
      <c r="AO57" s="81"/>
      <c r="AP57" s="81"/>
      <c r="AQ57" s="81"/>
      <c r="AR57" s="81"/>
      <c r="AS57" s="81"/>
      <c r="AT57" s="81"/>
      <c r="AU57" s="81"/>
      <c r="AV57" s="81"/>
      <c r="AW57" s="81"/>
      <c r="AX57" s="81"/>
      <c r="AY57" s="81"/>
      <c r="AZ57" s="81"/>
      <c r="BA57" s="81"/>
      <c r="BB57" s="81"/>
      <c r="BC57" s="81"/>
      <c r="BD57" s="81"/>
      <c r="BE57" s="81"/>
      <c r="BF57" s="81"/>
      <c r="BG57" s="81"/>
      <c r="BH57" s="81"/>
      <c r="BI57" s="81"/>
      <c r="BJ57" s="81"/>
      <c r="BK57" s="81"/>
      <c r="BL57" s="81"/>
      <c r="BM57" s="81"/>
      <c r="BN57" s="81"/>
      <c r="BO57" s="81"/>
      <c r="BP57" s="81"/>
      <c r="BQ57" s="81"/>
      <c r="BR57" s="81"/>
      <c r="BS57" s="81"/>
      <c r="BT57" s="81"/>
      <c r="BU57" s="81"/>
      <c r="BV57" s="81"/>
      <c r="BW57" s="81"/>
      <c r="BX57" s="81"/>
      <c r="BY57" s="81"/>
      <c r="BZ57" s="81"/>
      <c r="CA57" s="81"/>
      <c r="CB57" s="81"/>
      <c r="CC57" s="81"/>
      <c r="CD57" s="81"/>
      <c r="CE57" s="81"/>
      <c r="CF57" s="81"/>
      <c r="CG57" s="81"/>
      <c r="CH57" s="81"/>
      <c r="CI57" s="81"/>
      <c r="CJ57" s="81"/>
      <c r="CK57" s="81"/>
      <c r="CL57" s="81"/>
      <c r="CM57" s="81"/>
      <c r="CN57" s="81"/>
      <c r="CO57" s="81"/>
      <c r="CP57" s="81"/>
      <c r="CQ57" s="81"/>
      <c r="CR57" s="81"/>
      <c r="CS57" s="81"/>
      <c r="CT57" s="81"/>
      <c r="CU57" s="81"/>
      <c r="CV57" s="81"/>
      <c r="CW57" s="81"/>
      <c r="CX57" s="81"/>
      <c r="CY57" s="81"/>
      <c r="CZ57" s="81"/>
      <c r="DA57" s="81"/>
      <c r="DB57" s="81"/>
      <c r="DC57" s="81"/>
      <c r="DD57" s="81"/>
      <c r="DE57" s="81"/>
      <c r="DF57" s="81"/>
      <c r="DG57" s="81"/>
      <c r="DH57" s="81"/>
      <c r="DI57" s="81"/>
      <c r="DJ57" s="81"/>
      <c r="DK57" s="81"/>
      <c r="DL57" s="81"/>
      <c r="DM57" s="81"/>
      <c r="DN57" s="81"/>
      <c r="DO57" s="81"/>
      <c r="DP57" s="81"/>
      <c r="DQ57" s="81"/>
      <c r="DR57" s="81"/>
      <c r="DS57" s="81"/>
      <c r="DT57" s="81"/>
      <c r="DU57" s="81"/>
      <c r="DV57" s="81"/>
    </row>
    <row r="58" spans="1:126" s="28" customFormat="1" ht="12.75" customHeight="1" x14ac:dyDescent="0.2">
      <c r="A58" s="2318"/>
      <c r="B58" s="2319"/>
      <c r="C58" s="2331"/>
      <c r="D58" s="2332"/>
      <c r="E58" s="2334"/>
      <c r="F58" s="994"/>
      <c r="G58" s="945"/>
      <c r="H58" s="945"/>
      <c r="I58" s="945"/>
      <c r="J58" s="945"/>
      <c r="K58" s="945"/>
      <c r="L58" s="945"/>
      <c r="M58" s="945"/>
      <c r="N58" s="945"/>
      <c r="O58" s="945"/>
      <c r="P58" s="945"/>
      <c r="Q58" s="995"/>
      <c r="R58" s="81"/>
      <c r="S58" s="81"/>
      <c r="T58" s="81"/>
      <c r="U58" s="81"/>
      <c r="V58" s="81"/>
      <c r="W58" s="81"/>
      <c r="X58" s="81"/>
      <c r="Y58" s="81"/>
      <c r="Z58" s="81"/>
      <c r="AA58" s="81"/>
      <c r="AB58" s="81"/>
      <c r="AC58" s="81"/>
      <c r="AD58" s="81"/>
      <c r="AE58" s="81"/>
      <c r="AF58" s="81"/>
      <c r="AG58" s="81"/>
      <c r="AH58" s="81"/>
      <c r="AI58" s="81"/>
      <c r="AJ58" s="81"/>
      <c r="AK58" s="81"/>
      <c r="AL58" s="81"/>
      <c r="AM58" s="81"/>
      <c r="AN58" s="81"/>
      <c r="AO58" s="81"/>
      <c r="AP58" s="81"/>
      <c r="AQ58" s="81"/>
      <c r="AR58" s="81"/>
      <c r="AS58" s="81"/>
      <c r="AT58" s="81"/>
      <c r="AU58" s="81"/>
      <c r="AV58" s="81"/>
      <c r="AW58" s="81"/>
      <c r="AX58" s="81"/>
      <c r="AY58" s="81"/>
      <c r="AZ58" s="81"/>
      <c r="BA58" s="81"/>
      <c r="BB58" s="81"/>
      <c r="BC58" s="81"/>
      <c r="BD58" s="81"/>
      <c r="BE58" s="81"/>
      <c r="BF58" s="81"/>
      <c r="BG58" s="81"/>
      <c r="BH58" s="81"/>
      <c r="BI58" s="81"/>
      <c r="BJ58" s="81"/>
      <c r="BK58" s="81"/>
      <c r="BL58" s="81"/>
      <c r="BM58" s="81"/>
      <c r="BN58" s="81"/>
      <c r="BO58" s="81"/>
      <c r="BP58" s="81"/>
      <c r="BQ58" s="81"/>
      <c r="BR58" s="81"/>
      <c r="BS58" s="81"/>
      <c r="BT58" s="81"/>
      <c r="BU58" s="81"/>
      <c r="BV58" s="81"/>
      <c r="BW58" s="81"/>
      <c r="BX58" s="81"/>
      <c r="BY58" s="81"/>
      <c r="BZ58" s="81"/>
      <c r="CA58" s="81"/>
      <c r="CB58" s="81"/>
      <c r="CC58" s="81"/>
      <c r="CD58" s="81"/>
      <c r="CE58" s="81"/>
      <c r="CF58" s="81"/>
      <c r="CG58" s="81"/>
      <c r="CH58" s="81"/>
      <c r="CI58" s="81"/>
      <c r="CJ58" s="81"/>
      <c r="CK58" s="81"/>
      <c r="CL58" s="81"/>
      <c r="CM58" s="81"/>
      <c r="CN58" s="81"/>
      <c r="CO58" s="81"/>
      <c r="CP58" s="81"/>
      <c r="CQ58" s="81"/>
      <c r="CR58" s="81"/>
      <c r="CS58" s="81"/>
      <c r="CT58" s="81"/>
      <c r="CU58" s="81"/>
      <c r="CV58" s="81"/>
      <c r="CW58" s="81"/>
      <c r="CX58" s="81"/>
      <c r="CY58" s="81"/>
      <c r="CZ58" s="81"/>
      <c r="DA58" s="81"/>
      <c r="DB58" s="81"/>
      <c r="DC58" s="81"/>
      <c r="DD58" s="81"/>
      <c r="DE58" s="81"/>
      <c r="DF58" s="81"/>
      <c r="DG58" s="81"/>
      <c r="DH58" s="81"/>
      <c r="DI58" s="81"/>
      <c r="DJ58" s="81"/>
      <c r="DK58" s="81"/>
      <c r="DL58" s="81"/>
      <c r="DM58" s="81"/>
      <c r="DN58" s="81"/>
      <c r="DO58" s="81"/>
      <c r="DP58" s="81"/>
      <c r="DQ58" s="81"/>
      <c r="DR58" s="81"/>
      <c r="DS58" s="81"/>
      <c r="DT58" s="81"/>
      <c r="DU58" s="81"/>
      <c r="DV58" s="81"/>
    </row>
    <row r="59" spans="1:126" s="28" customFormat="1" ht="12.75" customHeight="1" x14ac:dyDescent="0.2">
      <c r="A59" s="2318"/>
      <c r="B59" s="2319"/>
      <c r="C59" s="1003" t="s">
        <v>557</v>
      </c>
      <c r="D59" s="1004">
        <v>1</v>
      </c>
      <c r="E59" s="2334"/>
      <c r="F59" s="994"/>
      <c r="G59" s="945"/>
      <c r="H59" s="945"/>
      <c r="I59" s="945"/>
      <c r="J59" s="945"/>
      <c r="K59" s="945"/>
      <c r="L59" s="945"/>
      <c r="M59" s="945"/>
      <c r="N59" s="945"/>
      <c r="O59" s="945"/>
      <c r="P59" s="945"/>
      <c r="Q59" s="995"/>
      <c r="R59" s="81"/>
      <c r="S59" s="81"/>
      <c r="T59" s="81"/>
      <c r="U59" s="81"/>
      <c r="V59" s="81"/>
      <c r="W59" s="81"/>
      <c r="X59" s="81"/>
      <c r="Y59" s="81"/>
      <c r="Z59" s="81"/>
      <c r="AA59" s="81"/>
      <c r="AB59" s="81"/>
      <c r="AC59" s="81"/>
      <c r="AD59" s="81"/>
      <c r="AE59" s="81"/>
      <c r="AF59" s="81"/>
      <c r="AG59" s="81"/>
      <c r="AH59" s="81"/>
      <c r="AI59" s="81"/>
      <c r="AJ59" s="81"/>
      <c r="AK59" s="81"/>
      <c r="AL59" s="81"/>
      <c r="AM59" s="81"/>
      <c r="AN59" s="81"/>
      <c r="AO59" s="81"/>
      <c r="AP59" s="81"/>
      <c r="AQ59" s="81"/>
      <c r="AR59" s="81"/>
      <c r="AS59" s="81"/>
      <c r="AT59" s="81"/>
      <c r="AU59" s="81"/>
      <c r="AV59" s="81"/>
      <c r="AW59" s="81"/>
      <c r="AX59" s="81"/>
      <c r="AY59" s="81"/>
      <c r="AZ59" s="81"/>
      <c r="BA59" s="81"/>
      <c r="BB59" s="81"/>
      <c r="BC59" s="81"/>
      <c r="BD59" s="81"/>
      <c r="BE59" s="81"/>
      <c r="BF59" s="81"/>
      <c r="BG59" s="81"/>
      <c r="BH59" s="81"/>
      <c r="BI59" s="81"/>
      <c r="BJ59" s="81"/>
      <c r="BK59" s="81"/>
      <c r="BL59" s="81"/>
      <c r="BM59" s="81"/>
      <c r="BN59" s="81"/>
      <c r="BO59" s="81"/>
      <c r="BP59" s="81"/>
      <c r="BQ59" s="81"/>
      <c r="BR59" s="81"/>
      <c r="BS59" s="81"/>
      <c r="BT59" s="81"/>
      <c r="BU59" s="81"/>
      <c r="BV59" s="81"/>
      <c r="BW59" s="81"/>
      <c r="BX59" s="81"/>
      <c r="BY59" s="81"/>
      <c r="BZ59" s="81"/>
      <c r="CA59" s="81"/>
      <c r="CB59" s="81"/>
      <c r="CC59" s="81"/>
      <c r="CD59" s="81"/>
      <c r="CE59" s="81"/>
      <c r="CF59" s="81"/>
      <c r="CG59" s="81"/>
      <c r="CH59" s="81"/>
      <c r="CI59" s="81"/>
      <c r="CJ59" s="81"/>
      <c r="CK59" s="81"/>
      <c r="CL59" s="81"/>
      <c r="CM59" s="81"/>
      <c r="CN59" s="81"/>
      <c r="CO59" s="81"/>
      <c r="CP59" s="81"/>
      <c r="CQ59" s="81"/>
      <c r="CR59" s="81"/>
      <c r="CS59" s="81"/>
      <c r="CT59" s="81"/>
      <c r="CU59" s="81"/>
      <c r="CV59" s="81"/>
      <c r="CW59" s="81"/>
      <c r="CX59" s="81"/>
      <c r="CY59" s="81"/>
      <c r="CZ59" s="81"/>
      <c r="DA59" s="81"/>
      <c r="DB59" s="81"/>
      <c r="DC59" s="81"/>
      <c r="DD59" s="81"/>
      <c r="DE59" s="81"/>
      <c r="DF59" s="81"/>
      <c r="DG59" s="81"/>
      <c r="DH59" s="81"/>
      <c r="DI59" s="81"/>
      <c r="DJ59" s="81"/>
      <c r="DK59" s="81"/>
      <c r="DL59" s="81"/>
      <c r="DM59" s="81"/>
      <c r="DN59" s="81"/>
      <c r="DO59" s="81"/>
      <c r="DP59" s="81"/>
      <c r="DQ59" s="81"/>
      <c r="DR59" s="81"/>
      <c r="DS59" s="81"/>
      <c r="DT59" s="81"/>
      <c r="DU59" s="81"/>
      <c r="DV59" s="81"/>
    </row>
    <row r="60" spans="1:126" s="28" customFormat="1" ht="12.75" customHeight="1" thickBot="1" x14ac:dyDescent="0.25">
      <c r="A60" s="2318"/>
      <c r="B60" s="2319"/>
      <c r="C60" s="1005" t="s">
        <v>558</v>
      </c>
      <c r="D60" s="1006">
        <v>2</v>
      </c>
      <c r="E60" s="2334"/>
      <c r="F60" s="996"/>
      <c r="G60" s="997"/>
      <c r="H60" s="997"/>
      <c r="I60" s="997"/>
      <c r="J60" s="997"/>
      <c r="K60" s="997"/>
      <c r="L60" s="997"/>
      <c r="M60" s="997"/>
      <c r="N60" s="997"/>
      <c r="O60" s="997"/>
      <c r="P60" s="997"/>
      <c r="Q60" s="640"/>
      <c r="R60" s="81"/>
      <c r="S60" s="81"/>
      <c r="T60" s="81"/>
      <c r="U60" s="81"/>
      <c r="V60" s="81"/>
      <c r="W60" s="81"/>
      <c r="X60" s="81"/>
      <c r="Y60" s="81"/>
      <c r="Z60" s="81"/>
      <c r="AA60" s="81"/>
      <c r="AB60" s="81"/>
      <c r="AC60" s="81"/>
      <c r="AD60" s="81"/>
      <c r="AE60" s="81"/>
      <c r="AF60" s="81"/>
      <c r="AG60" s="81"/>
      <c r="AH60" s="81"/>
      <c r="AI60" s="81"/>
      <c r="AJ60" s="81"/>
      <c r="AK60" s="81"/>
      <c r="AL60" s="81"/>
      <c r="AM60" s="81"/>
      <c r="AN60" s="81"/>
      <c r="AO60" s="81"/>
      <c r="AP60" s="81"/>
      <c r="AQ60" s="81"/>
      <c r="AR60" s="81"/>
      <c r="AS60" s="81"/>
      <c r="AT60" s="81"/>
      <c r="AU60" s="81"/>
      <c r="AV60" s="81"/>
      <c r="AW60" s="81"/>
      <c r="AX60" s="81"/>
      <c r="AY60" s="81"/>
      <c r="AZ60" s="81"/>
      <c r="BA60" s="81"/>
      <c r="BB60" s="81"/>
      <c r="BC60" s="81"/>
      <c r="BD60" s="81"/>
      <c r="BE60" s="81"/>
      <c r="BF60" s="81"/>
      <c r="BG60" s="81"/>
      <c r="BH60" s="81"/>
      <c r="BI60" s="81"/>
      <c r="BJ60" s="81"/>
      <c r="BK60" s="81"/>
      <c r="BL60" s="81"/>
      <c r="BM60" s="81"/>
      <c r="BN60" s="81"/>
      <c r="BO60" s="81"/>
      <c r="BP60" s="81"/>
      <c r="BQ60" s="81"/>
      <c r="BR60" s="81"/>
      <c r="BS60" s="81"/>
      <c r="BT60" s="81"/>
      <c r="BU60" s="81"/>
      <c r="BV60" s="81"/>
      <c r="BW60" s="81"/>
      <c r="BX60" s="81"/>
      <c r="BY60" s="81"/>
      <c r="BZ60" s="81"/>
      <c r="CA60" s="81"/>
      <c r="CB60" s="81"/>
      <c r="CC60" s="81"/>
      <c r="CD60" s="81"/>
      <c r="CE60" s="81"/>
      <c r="CF60" s="81"/>
      <c r="CG60" s="81"/>
      <c r="CH60" s="81"/>
      <c r="CI60" s="81"/>
      <c r="CJ60" s="81"/>
      <c r="CK60" s="81"/>
      <c r="CL60" s="81"/>
      <c r="CM60" s="81"/>
      <c r="CN60" s="81"/>
      <c r="CO60" s="81"/>
      <c r="CP60" s="81"/>
      <c r="CQ60" s="81"/>
      <c r="CR60" s="81"/>
      <c r="CS60" s="81"/>
      <c r="CT60" s="81"/>
      <c r="CU60" s="81"/>
      <c r="CV60" s="81"/>
      <c r="CW60" s="81"/>
      <c r="CX60" s="81"/>
      <c r="CY60" s="81"/>
      <c r="CZ60" s="81"/>
      <c r="DA60" s="81"/>
      <c r="DB60" s="81"/>
      <c r="DC60" s="81"/>
      <c r="DD60" s="81"/>
      <c r="DE60" s="81"/>
      <c r="DF60" s="81"/>
      <c r="DG60" s="81"/>
      <c r="DH60" s="81"/>
      <c r="DI60" s="81"/>
      <c r="DJ60" s="81"/>
      <c r="DK60" s="81"/>
      <c r="DL60" s="81"/>
      <c r="DM60" s="81"/>
      <c r="DN60" s="81"/>
      <c r="DO60" s="81"/>
      <c r="DP60" s="81"/>
      <c r="DQ60" s="81"/>
      <c r="DR60" s="81"/>
      <c r="DS60" s="81"/>
      <c r="DT60" s="81"/>
      <c r="DU60" s="81"/>
      <c r="DV60" s="81"/>
    </row>
    <row r="61" spans="1:126" s="28" customFormat="1" ht="13.5" thickBot="1" x14ac:dyDescent="0.25">
      <c r="A61" s="2320"/>
      <c r="B61" s="2321"/>
      <c r="C61" s="1007"/>
      <c r="D61" s="1008"/>
      <c r="E61" s="2341"/>
      <c r="F61" s="2342" t="s">
        <v>43</v>
      </c>
      <c r="G61" s="2343"/>
      <c r="H61" s="2342" t="s">
        <v>44</v>
      </c>
      <c r="I61" s="2343"/>
      <c r="J61" s="2342" t="s">
        <v>45</v>
      </c>
      <c r="K61" s="2343"/>
      <c r="L61" s="2342" t="s">
        <v>46</v>
      </c>
      <c r="M61" s="2343"/>
      <c r="N61" s="2342" t="s">
        <v>47</v>
      </c>
      <c r="O61" s="2343"/>
      <c r="P61" s="2342" t="s">
        <v>48</v>
      </c>
      <c r="Q61" s="2343"/>
      <c r="R61" s="81"/>
      <c r="S61" s="81"/>
      <c r="T61" s="81"/>
      <c r="U61" s="81"/>
      <c r="V61" s="81"/>
      <c r="W61" s="81"/>
      <c r="X61" s="81"/>
      <c r="Y61" s="81"/>
      <c r="Z61" s="81"/>
      <c r="AA61" s="81"/>
      <c r="AB61" s="81"/>
      <c r="AC61" s="81"/>
      <c r="AD61" s="81"/>
      <c r="AE61" s="81"/>
      <c r="AF61" s="81"/>
      <c r="AG61" s="81"/>
      <c r="AH61" s="81"/>
      <c r="AI61" s="81"/>
      <c r="AJ61" s="81"/>
      <c r="AK61" s="81"/>
      <c r="AL61" s="81"/>
      <c r="AM61" s="81"/>
      <c r="AN61" s="81"/>
      <c r="AO61" s="81"/>
      <c r="AP61" s="81"/>
      <c r="AQ61" s="81"/>
      <c r="AR61" s="81"/>
      <c r="AS61" s="81"/>
      <c r="AT61" s="81"/>
      <c r="AU61" s="81"/>
      <c r="AV61" s="81"/>
      <c r="AW61" s="81"/>
      <c r="AX61" s="81"/>
      <c r="AY61" s="81"/>
      <c r="AZ61" s="81"/>
      <c r="BA61" s="81"/>
      <c r="BB61" s="81"/>
      <c r="BC61" s="81"/>
      <c r="BD61" s="81"/>
      <c r="BE61" s="81"/>
      <c r="BF61" s="81"/>
      <c r="BG61" s="81"/>
      <c r="BH61" s="81"/>
      <c r="BI61" s="81"/>
      <c r="BJ61" s="81"/>
      <c r="BK61" s="81"/>
      <c r="BL61" s="81"/>
      <c r="BM61" s="81"/>
      <c r="BN61" s="81"/>
      <c r="BO61" s="81"/>
      <c r="BP61" s="81"/>
      <c r="BQ61" s="81"/>
      <c r="BR61" s="81"/>
      <c r="BS61" s="81"/>
      <c r="BT61" s="81"/>
      <c r="BU61" s="81"/>
      <c r="BV61" s="81"/>
      <c r="BW61" s="81"/>
      <c r="BX61" s="81"/>
      <c r="BY61" s="81"/>
      <c r="BZ61" s="81"/>
      <c r="CA61" s="81"/>
      <c r="CB61" s="81"/>
      <c r="CC61" s="81"/>
      <c r="CD61" s="81"/>
      <c r="CE61" s="81"/>
      <c r="CF61" s="81"/>
      <c r="CG61" s="81"/>
      <c r="CH61" s="81"/>
      <c r="CI61" s="81"/>
      <c r="CJ61" s="81"/>
      <c r="CK61" s="81"/>
      <c r="CL61" s="81"/>
      <c r="CM61" s="81"/>
      <c r="CN61" s="81"/>
      <c r="CO61" s="81"/>
      <c r="CP61" s="81"/>
      <c r="CQ61" s="81"/>
      <c r="CR61" s="81"/>
      <c r="CS61" s="81"/>
      <c r="CT61" s="81"/>
      <c r="CU61" s="81"/>
      <c r="CV61" s="81"/>
      <c r="CW61" s="81"/>
      <c r="CX61" s="81"/>
      <c r="CY61" s="81"/>
      <c r="CZ61" s="81"/>
      <c r="DA61" s="81"/>
      <c r="DB61" s="81"/>
      <c r="DC61" s="81"/>
      <c r="DD61" s="81"/>
      <c r="DE61" s="81"/>
      <c r="DF61" s="81"/>
      <c r="DG61" s="81"/>
      <c r="DH61" s="81"/>
      <c r="DI61" s="81"/>
      <c r="DJ61" s="81"/>
      <c r="DK61" s="81"/>
      <c r="DL61" s="81"/>
      <c r="DM61" s="81"/>
      <c r="DN61" s="81"/>
      <c r="DO61" s="81"/>
      <c r="DP61" s="81"/>
      <c r="DQ61" s="81"/>
      <c r="DR61" s="81"/>
      <c r="DS61" s="81"/>
      <c r="DT61" s="81"/>
      <c r="DU61" s="81"/>
      <c r="DV61" s="81"/>
    </row>
    <row r="62" spans="1:126" s="78" customFormat="1" ht="13.5" customHeight="1" thickBot="1" x14ac:dyDescent="0.3">
      <c r="A62" s="2308" t="s">
        <v>882</v>
      </c>
      <c r="B62" s="2309"/>
      <c r="C62" s="578" t="s">
        <v>519</v>
      </c>
      <c r="D62" s="579" t="s">
        <v>520</v>
      </c>
      <c r="E62" s="580" t="s">
        <v>588</v>
      </c>
      <c r="F62" s="999" t="s">
        <v>851</v>
      </c>
      <c r="G62" s="1000" t="s">
        <v>852</v>
      </c>
      <c r="H62" s="999" t="s">
        <v>851</v>
      </c>
      <c r="I62" s="1000" t="s">
        <v>852</v>
      </c>
      <c r="J62" s="999" t="s">
        <v>851</v>
      </c>
      <c r="K62" s="1000" t="s">
        <v>852</v>
      </c>
      <c r="L62" s="999" t="s">
        <v>851</v>
      </c>
      <c r="M62" s="1000" t="s">
        <v>852</v>
      </c>
      <c r="N62" s="999" t="s">
        <v>851</v>
      </c>
      <c r="O62" s="1000" t="s">
        <v>852</v>
      </c>
      <c r="P62" s="999" t="s">
        <v>851</v>
      </c>
      <c r="Q62" s="1000" t="s">
        <v>852</v>
      </c>
      <c r="R62" s="77"/>
      <c r="S62" s="77"/>
      <c r="T62" s="77"/>
      <c r="U62" s="77"/>
      <c r="V62" s="77"/>
      <c r="W62" s="77"/>
      <c r="X62" s="77"/>
      <c r="Y62" s="77"/>
      <c r="Z62" s="77"/>
      <c r="AA62" s="77"/>
      <c r="AB62" s="77"/>
      <c r="AC62" s="77"/>
      <c r="AD62" s="77"/>
      <c r="AE62" s="77"/>
      <c r="AF62" s="77"/>
      <c r="AG62" s="77"/>
      <c r="AH62" s="77"/>
      <c r="AI62" s="77"/>
      <c r="AJ62" s="77"/>
      <c r="AK62" s="77"/>
      <c r="AL62" s="77"/>
      <c r="AM62" s="77"/>
      <c r="AN62" s="77"/>
      <c r="AO62" s="77"/>
      <c r="AP62" s="77"/>
      <c r="AQ62" s="77"/>
      <c r="AR62" s="77"/>
      <c r="AS62" s="77"/>
      <c r="AT62" s="77"/>
      <c r="AU62" s="77"/>
      <c r="AV62" s="77"/>
      <c r="AW62" s="77"/>
      <c r="AX62" s="77"/>
      <c r="AY62" s="77"/>
      <c r="AZ62" s="77"/>
      <c r="BA62" s="77"/>
      <c r="BB62" s="77"/>
      <c r="BC62" s="77"/>
      <c r="BD62" s="77"/>
      <c r="BE62" s="77"/>
      <c r="BF62" s="77"/>
      <c r="BG62" s="77"/>
      <c r="BH62" s="77"/>
      <c r="BI62" s="77"/>
      <c r="BJ62" s="77"/>
      <c r="BK62" s="77"/>
      <c r="BL62" s="77"/>
      <c r="BM62" s="77"/>
      <c r="BN62" s="77"/>
      <c r="BO62" s="77"/>
      <c r="BP62" s="77"/>
      <c r="BQ62" s="77"/>
      <c r="BR62" s="77"/>
      <c r="BS62" s="77"/>
      <c r="BT62" s="77"/>
      <c r="BU62" s="77"/>
      <c r="BV62" s="77"/>
      <c r="BW62" s="77"/>
      <c r="BX62" s="77"/>
      <c r="BY62" s="77"/>
      <c r="BZ62" s="77"/>
      <c r="CA62" s="77"/>
      <c r="CB62" s="77"/>
      <c r="CC62" s="77"/>
      <c r="CD62" s="77"/>
      <c r="CE62" s="77"/>
      <c r="CF62" s="77"/>
      <c r="CG62" s="77"/>
      <c r="CH62" s="77"/>
      <c r="CI62" s="77"/>
      <c r="CJ62" s="77"/>
      <c r="CK62" s="77"/>
      <c r="CL62" s="77"/>
      <c r="CM62" s="77"/>
      <c r="CN62" s="77"/>
      <c r="CO62" s="77"/>
      <c r="CP62" s="77"/>
      <c r="CQ62" s="77"/>
      <c r="CR62" s="77"/>
      <c r="CS62" s="77"/>
      <c r="CT62" s="77"/>
      <c r="CU62" s="77"/>
      <c r="CV62" s="77"/>
      <c r="CW62" s="77"/>
      <c r="CX62" s="77"/>
      <c r="CY62" s="77"/>
      <c r="CZ62" s="77"/>
      <c r="DA62" s="77"/>
      <c r="DB62" s="77"/>
      <c r="DC62" s="77"/>
      <c r="DD62" s="77"/>
      <c r="DE62" s="77"/>
      <c r="DF62" s="77"/>
      <c r="DG62" s="77"/>
      <c r="DH62" s="77"/>
      <c r="DI62" s="77"/>
      <c r="DJ62" s="77"/>
      <c r="DK62" s="77"/>
      <c r="DL62" s="77"/>
      <c r="DM62" s="77"/>
      <c r="DN62" s="77"/>
      <c r="DO62" s="77"/>
      <c r="DP62" s="77"/>
      <c r="DQ62" s="77"/>
      <c r="DR62" s="77"/>
      <c r="DS62" s="77"/>
      <c r="DT62" s="77"/>
      <c r="DU62" s="77"/>
      <c r="DV62" s="77"/>
    </row>
    <row r="63" spans="1:126" s="29" customFormat="1" ht="15" customHeight="1" thickBot="1" x14ac:dyDescent="0.25">
      <c r="A63" s="630"/>
      <c r="B63" s="631" t="s">
        <v>880</v>
      </c>
      <c r="C63" s="632"/>
      <c r="D63" s="633"/>
      <c r="E63" s="634"/>
      <c r="F63" s="635"/>
      <c r="G63" s="633"/>
      <c r="H63" s="635"/>
      <c r="I63" s="633"/>
      <c r="J63" s="635"/>
      <c r="K63" s="633"/>
      <c r="L63" s="635"/>
      <c r="M63" s="633"/>
      <c r="N63" s="635"/>
      <c r="O63" s="633"/>
      <c r="P63" s="635"/>
      <c r="Q63" s="633"/>
    </row>
    <row r="64" spans="1:126" s="29" customFormat="1" ht="16.5" customHeight="1" x14ac:dyDescent="0.2">
      <c r="A64" s="590" t="s">
        <v>856</v>
      </c>
      <c r="B64" s="600" t="s">
        <v>883</v>
      </c>
      <c r="C64" s="636"/>
      <c r="D64" s="637"/>
      <c r="E64" s="638"/>
      <c r="F64" s="621"/>
      <c r="G64" s="637"/>
      <c r="H64" s="621"/>
      <c r="I64" s="637"/>
      <c r="J64" s="621"/>
      <c r="K64" s="637"/>
      <c r="L64" s="621"/>
      <c r="M64" s="637"/>
      <c r="N64" s="621"/>
      <c r="O64" s="637"/>
      <c r="P64" s="621"/>
      <c r="Q64" s="637"/>
    </row>
    <row r="65" spans="1:17" s="29" customFormat="1" ht="16.5" customHeight="1" x14ac:dyDescent="0.2">
      <c r="A65" s="639" t="s">
        <v>857</v>
      </c>
      <c r="B65" s="618" t="s">
        <v>884</v>
      </c>
      <c r="C65" s="624"/>
      <c r="D65" s="593"/>
      <c r="E65" s="594"/>
      <c r="F65" s="592"/>
      <c r="G65" s="593"/>
      <c r="H65" s="592"/>
      <c r="I65" s="593"/>
      <c r="J65" s="592"/>
      <c r="K65" s="593"/>
      <c r="L65" s="592"/>
      <c r="M65" s="593"/>
      <c r="N65" s="592"/>
      <c r="O65" s="593"/>
      <c r="P65" s="592"/>
      <c r="Q65" s="593"/>
    </row>
    <row r="66" spans="1:17" s="29" customFormat="1" ht="16.5" customHeight="1" x14ac:dyDescent="0.2">
      <c r="A66" s="639" t="s">
        <v>858</v>
      </c>
      <c r="B66" s="618" t="s">
        <v>134</v>
      </c>
      <c r="C66" s="624"/>
      <c r="D66" s="593"/>
      <c r="E66" s="594"/>
      <c r="F66" s="592"/>
      <c r="G66" s="593"/>
      <c r="H66" s="592"/>
      <c r="I66" s="593"/>
      <c r="J66" s="592"/>
      <c r="K66" s="593"/>
      <c r="L66" s="592"/>
      <c r="M66" s="593"/>
      <c r="N66" s="592"/>
      <c r="O66" s="593"/>
      <c r="P66" s="592"/>
      <c r="Q66" s="593"/>
    </row>
    <row r="67" spans="1:17" s="29" customFormat="1" ht="16.5" customHeight="1" x14ac:dyDescent="0.2">
      <c r="A67" s="639" t="s">
        <v>859</v>
      </c>
      <c r="B67" s="591" t="s">
        <v>93</v>
      </c>
      <c r="C67" s="624"/>
      <c r="D67" s="593"/>
      <c r="E67" s="594"/>
      <c r="F67" s="592"/>
      <c r="G67" s="593"/>
      <c r="H67" s="592"/>
      <c r="I67" s="593"/>
      <c r="J67" s="592"/>
      <c r="K67" s="593"/>
      <c r="L67" s="592"/>
      <c r="M67" s="593"/>
      <c r="N67" s="592"/>
      <c r="O67" s="593"/>
      <c r="P67" s="592"/>
      <c r="Q67" s="593"/>
    </row>
    <row r="68" spans="1:17" s="29" customFormat="1" ht="16.5" customHeight="1" x14ac:dyDescent="0.2">
      <c r="A68" s="639" t="s">
        <v>860</v>
      </c>
      <c r="B68" s="618" t="s">
        <v>877</v>
      </c>
      <c r="C68" s="624"/>
      <c r="D68" s="593"/>
      <c r="E68" s="594"/>
      <c r="F68" s="592"/>
      <c r="G68" s="593"/>
      <c r="H68" s="592"/>
      <c r="I68" s="593"/>
      <c r="J68" s="592"/>
      <c r="K68" s="593"/>
      <c r="L68" s="592"/>
      <c r="M68" s="593"/>
      <c r="N68" s="592"/>
      <c r="O68" s="593"/>
      <c r="P68" s="592"/>
      <c r="Q68" s="593"/>
    </row>
    <row r="69" spans="1:17" s="29" customFormat="1" ht="28.5" customHeight="1" x14ac:dyDescent="0.2">
      <c r="A69" s="639" t="s">
        <v>861</v>
      </c>
      <c r="B69" s="618" t="s">
        <v>94</v>
      </c>
      <c r="C69" s="624"/>
      <c r="D69" s="593"/>
      <c r="E69" s="594"/>
      <c r="F69" s="592"/>
      <c r="G69" s="593"/>
      <c r="H69" s="592"/>
      <c r="I69" s="593"/>
      <c r="J69" s="592"/>
      <c r="K69" s="593"/>
      <c r="L69" s="592"/>
      <c r="M69" s="593"/>
      <c r="N69" s="592"/>
      <c r="O69" s="593"/>
      <c r="P69" s="592"/>
      <c r="Q69" s="593"/>
    </row>
    <row r="70" spans="1:17" s="29" customFormat="1" ht="15" customHeight="1" x14ac:dyDescent="0.2">
      <c r="A70" s="590" t="s">
        <v>862</v>
      </c>
      <c r="B70" s="600" t="s">
        <v>496</v>
      </c>
      <c r="C70" s="621"/>
      <c r="D70" s="637"/>
      <c r="E70" s="638"/>
      <c r="F70" s="621"/>
      <c r="G70" s="637"/>
      <c r="H70" s="621"/>
      <c r="I70" s="637"/>
      <c r="J70" s="621"/>
      <c r="K70" s="637"/>
      <c r="L70" s="621"/>
      <c r="M70" s="637"/>
      <c r="N70" s="621"/>
      <c r="O70" s="637"/>
      <c r="P70" s="621"/>
      <c r="Q70" s="637"/>
    </row>
    <row r="71" spans="1:17" s="29" customFormat="1" ht="13.5" thickBot="1" x14ac:dyDescent="0.25">
      <c r="A71" s="602" t="s">
        <v>863</v>
      </c>
      <c r="B71" s="603" t="s">
        <v>497</v>
      </c>
      <c r="C71" s="604"/>
      <c r="D71" s="605"/>
      <c r="E71" s="606"/>
      <c r="F71" s="604"/>
      <c r="G71" s="605"/>
      <c r="H71" s="604"/>
      <c r="I71" s="605"/>
      <c r="J71" s="604"/>
      <c r="K71" s="605"/>
      <c r="L71" s="604"/>
      <c r="M71" s="605"/>
      <c r="N71" s="604"/>
      <c r="O71" s="605"/>
      <c r="P71" s="604"/>
      <c r="Q71" s="605"/>
    </row>
    <row r="72" spans="1:17" s="115" customFormat="1" ht="15" customHeight="1" thickBot="1" x14ac:dyDescent="0.25">
      <c r="A72" s="581" t="s">
        <v>864</v>
      </c>
      <c r="B72" s="582" t="s">
        <v>879</v>
      </c>
      <c r="C72" s="2353"/>
      <c r="D72" s="2353"/>
      <c r="E72" s="2353"/>
      <c r="F72" s="2353"/>
      <c r="G72" s="2353"/>
      <c r="H72" s="2353"/>
      <c r="I72" s="2353"/>
      <c r="J72" s="2353"/>
      <c r="K72" s="2353"/>
      <c r="L72" s="2353"/>
      <c r="M72" s="2353"/>
      <c r="N72" s="2353"/>
      <c r="O72" s="2353"/>
      <c r="P72" s="2353"/>
      <c r="Q72" s="2354"/>
    </row>
    <row r="73" spans="1:17" s="29" customFormat="1" ht="16.5" customHeight="1" thickBot="1" x14ac:dyDescent="0.25">
      <c r="A73" s="602" t="s">
        <v>865</v>
      </c>
      <c r="B73" s="640" t="s">
        <v>498</v>
      </c>
      <c r="C73" s="641"/>
      <c r="D73" s="605"/>
      <c r="E73" s="606"/>
      <c r="F73" s="606"/>
      <c r="G73" s="642"/>
      <c r="H73" s="641"/>
      <c r="I73" s="605"/>
      <c r="J73" s="606"/>
      <c r="K73" s="642"/>
      <c r="L73" s="606"/>
      <c r="M73" s="642"/>
      <c r="N73" s="606"/>
      <c r="O73" s="642"/>
      <c r="P73" s="606"/>
      <c r="Q73" s="642"/>
    </row>
    <row r="74" spans="1:17" s="115" customFormat="1" ht="15" customHeight="1" thickBot="1" x14ac:dyDescent="0.25">
      <c r="A74" s="581" t="s">
        <v>866</v>
      </c>
      <c r="B74" s="582" t="s">
        <v>881</v>
      </c>
      <c r="C74" s="2353"/>
      <c r="D74" s="2353"/>
      <c r="E74" s="2353"/>
      <c r="F74" s="2353"/>
      <c r="G74" s="2353"/>
      <c r="H74" s="2353"/>
      <c r="I74" s="2353"/>
      <c r="J74" s="2353"/>
      <c r="K74" s="2353"/>
      <c r="L74" s="2353"/>
      <c r="M74" s="2353"/>
      <c r="N74" s="2353"/>
      <c r="O74" s="2353"/>
      <c r="P74" s="2353"/>
      <c r="Q74" s="2354"/>
    </row>
    <row r="75" spans="1:17" s="29" customFormat="1" ht="16.5" customHeight="1" x14ac:dyDescent="0.2">
      <c r="A75" s="590" t="s">
        <v>867</v>
      </c>
      <c r="B75" s="643" t="s">
        <v>26</v>
      </c>
      <c r="C75" s="609"/>
      <c r="D75" s="637"/>
      <c r="E75" s="638"/>
      <c r="F75" s="609"/>
      <c r="G75" s="637"/>
      <c r="H75" s="609"/>
      <c r="I75" s="637"/>
      <c r="J75" s="609"/>
      <c r="K75" s="637"/>
      <c r="L75" s="609"/>
      <c r="M75" s="637"/>
      <c r="N75" s="609"/>
      <c r="O75" s="637"/>
      <c r="P75" s="609"/>
      <c r="Q75" s="637"/>
    </row>
    <row r="76" spans="1:17" s="29" customFormat="1" ht="26.25" customHeight="1" x14ac:dyDescent="0.2">
      <c r="A76" s="598" t="s">
        <v>868</v>
      </c>
      <c r="B76" s="618" t="s">
        <v>878</v>
      </c>
      <c r="C76" s="592"/>
      <c r="D76" s="593"/>
      <c r="E76" s="594"/>
      <c r="F76" s="592"/>
      <c r="G76" s="593"/>
      <c r="H76" s="592"/>
      <c r="I76" s="593"/>
      <c r="J76" s="592"/>
      <c r="K76" s="593"/>
      <c r="L76" s="592"/>
      <c r="M76" s="593"/>
      <c r="N76" s="592"/>
      <c r="O76" s="593"/>
      <c r="P76" s="592"/>
      <c r="Q76" s="593"/>
    </row>
    <row r="77" spans="1:17" s="29" customFormat="1" ht="16.5" customHeight="1" x14ac:dyDescent="0.2">
      <c r="A77" s="598" t="s">
        <v>869</v>
      </c>
      <c r="B77" s="644" t="s">
        <v>27</v>
      </c>
      <c r="C77" s="592"/>
      <c r="D77" s="593"/>
      <c r="E77" s="601"/>
      <c r="F77" s="592"/>
      <c r="G77" s="593"/>
      <c r="H77" s="592"/>
      <c r="I77" s="593"/>
      <c r="J77" s="592"/>
      <c r="K77" s="593"/>
      <c r="L77" s="592"/>
      <c r="M77" s="593"/>
      <c r="N77" s="592"/>
      <c r="O77" s="593"/>
      <c r="P77" s="592"/>
      <c r="Q77" s="593"/>
    </row>
    <row r="78" spans="1:17" s="29" customFormat="1" ht="16.5" customHeight="1" x14ac:dyDescent="0.2">
      <c r="A78" s="598" t="s">
        <v>870</v>
      </c>
      <c r="B78" s="591" t="s">
        <v>499</v>
      </c>
      <c r="C78" s="592"/>
      <c r="D78" s="599"/>
      <c r="E78" s="601"/>
      <c r="F78" s="592"/>
      <c r="G78" s="593"/>
      <c r="H78" s="592"/>
      <c r="I78" s="593"/>
      <c r="J78" s="592"/>
      <c r="K78" s="593"/>
      <c r="L78" s="592"/>
      <c r="M78" s="593"/>
      <c r="N78" s="592"/>
      <c r="O78" s="593"/>
      <c r="P78" s="592"/>
      <c r="Q78" s="593"/>
    </row>
    <row r="79" spans="1:17" s="29" customFormat="1" ht="16.5" customHeight="1" x14ac:dyDescent="0.2">
      <c r="A79" s="598" t="s">
        <v>871</v>
      </c>
      <c r="B79" s="591" t="s">
        <v>562</v>
      </c>
      <c r="C79" s="592"/>
      <c r="D79" s="599"/>
      <c r="E79" s="601"/>
      <c r="F79" s="592"/>
      <c r="G79" s="599"/>
      <c r="H79" s="592"/>
      <c r="I79" s="599"/>
      <c r="J79" s="592"/>
      <c r="K79" s="599"/>
      <c r="L79" s="592"/>
      <c r="M79" s="599"/>
      <c r="N79" s="592"/>
      <c r="O79" s="599"/>
      <c r="P79" s="592"/>
      <c r="Q79" s="599"/>
    </row>
    <row r="80" spans="1:17" s="29" customFormat="1" ht="16.5" customHeight="1" thickBot="1" x14ac:dyDescent="0.25">
      <c r="A80" s="602" t="s">
        <v>872</v>
      </c>
      <c r="B80" s="645" t="s">
        <v>240</v>
      </c>
      <c r="C80" s="604"/>
      <c r="D80" s="646"/>
      <c r="E80" s="607"/>
      <c r="F80" s="604"/>
      <c r="G80" s="605"/>
      <c r="H80" s="604"/>
      <c r="I80" s="605"/>
      <c r="J80" s="604"/>
      <c r="K80" s="605"/>
      <c r="L80" s="604"/>
      <c r="M80" s="605"/>
      <c r="N80" s="604"/>
      <c r="O80" s="605"/>
      <c r="P80" s="604"/>
      <c r="Q80" s="605"/>
    </row>
    <row r="81" spans="4:8" x14ac:dyDescent="0.2">
      <c r="D81" s="30"/>
      <c r="E81" s="22"/>
      <c r="H81" s="32"/>
    </row>
    <row r="82" spans="4:8" x14ac:dyDescent="0.2">
      <c r="H82" s="32"/>
    </row>
    <row r="83" spans="4:8" x14ac:dyDescent="0.2">
      <c r="H83" s="32"/>
    </row>
    <row r="84" spans="4:8" x14ac:dyDescent="0.2">
      <c r="H84" s="32"/>
    </row>
    <row r="85" spans="4:8" x14ac:dyDescent="0.2">
      <c r="H85" s="32"/>
    </row>
    <row r="86" spans="4:8" x14ac:dyDescent="0.2">
      <c r="H86" s="32"/>
    </row>
    <row r="87" spans="4:8" x14ac:dyDescent="0.2">
      <c r="H87" s="32"/>
    </row>
    <row r="88" spans="4:8" x14ac:dyDescent="0.2">
      <c r="H88" s="32"/>
    </row>
    <row r="89" spans="4:8" x14ac:dyDescent="0.2">
      <c r="H89" s="32"/>
    </row>
    <row r="90" spans="4:8" x14ac:dyDescent="0.2">
      <c r="H90" s="32"/>
    </row>
    <row r="91" spans="4:8" x14ac:dyDescent="0.2">
      <c r="H91" s="32"/>
    </row>
    <row r="92" spans="4:8" x14ac:dyDescent="0.2">
      <c r="H92" s="32"/>
    </row>
    <row r="93" spans="4:8" x14ac:dyDescent="0.2">
      <c r="H93" s="32"/>
    </row>
    <row r="94" spans="4:8" x14ac:dyDescent="0.2">
      <c r="H94" s="32"/>
    </row>
    <row r="95" spans="4:8" x14ac:dyDescent="0.2">
      <c r="H95" s="32"/>
    </row>
    <row r="96" spans="4:8" x14ac:dyDescent="0.2">
      <c r="H96" s="32"/>
    </row>
    <row r="97" spans="8:8" x14ac:dyDescent="0.2">
      <c r="H97" s="32"/>
    </row>
    <row r="98" spans="8:8" x14ac:dyDescent="0.2">
      <c r="H98" s="32"/>
    </row>
    <row r="99" spans="8:8" x14ac:dyDescent="0.2">
      <c r="H99" s="32"/>
    </row>
    <row r="100" spans="8:8" x14ac:dyDescent="0.2">
      <c r="H100" s="32"/>
    </row>
    <row r="101" spans="8:8" x14ac:dyDescent="0.2">
      <c r="H101" s="32"/>
    </row>
    <row r="102" spans="8:8" x14ac:dyDescent="0.2">
      <c r="H102" s="32"/>
    </row>
    <row r="103" spans="8:8" x14ac:dyDescent="0.2">
      <c r="H103" s="32"/>
    </row>
    <row r="104" spans="8:8" x14ac:dyDescent="0.2">
      <c r="H104" s="32"/>
    </row>
    <row r="105" spans="8:8" x14ac:dyDescent="0.2">
      <c r="H105" s="32"/>
    </row>
    <row r="106" spans="8:8" x14ac:dyDescent="0.2">
      <c r="H106" s="32"/>
    </row>
    <row r="107" spans="8:8" x14ac:dyDescent="0.2">
      <c r="H107" s="32"/>
    </row>
    <row r="108" spans="8:8" x14ac:dyDescent="0.2">
      <c r="H108" s="32"/>
    </row>
    <row r="109" spans="8:8" x14ac:dyDescent="0.2">
      <c r="H109" s="32"/>
    </row>
    <row r="110" spans="8:8" x14ac:dyDescent="0.2">
      <c r="H110" s="32"/>
    </row>
    <row r="111" spans="8:8" x14ac:dyDescent="0.2">
      <c r="H111" s="32"/>
    </row>
    <row r="112" spans="8:8" x14ac:dyDescent="0.2">
      <c r="H112" s="32"/>
    </row>
    <row r="113" spans="8:8" x14ac:dyDescent="0.2">
      <c r="H113" s="32"/>
    </row>
    <row r="114" spans="8:8" x14ac:dyDescent="0.2">
      <c r="H114" s="32"/>
    </row>
    <row r="115" spans="8:8" x14ac:dyDescent="0.2">
      <c r="H115" s="32"/>
    </row>
    <row r="116" spans="8:8" x14ac:dyDescent="0.2">
      <c r="H116" s="32"/>
    </row>
    <row r="117" spans="8:8" x14ac:dyDescent="0.2">
      <c r="H117" s="32"/>
    </row>
    <row r="118" spans="8:8" x14ac:dyDescent="0.2">
      <c r="H118" s="32"/>
    </row>
    <row r="119" spans="8:8" x14ac:dyDescent="0.2">
      <c r="H119" s="32"/>
    </row>
    <row r="120" spans="8:8" x14ac:dyDescent="0.2">
      <c r="H120" s="32"/>
    </row>
    <row r="121" spans="8:8" x14ac:dyDescent="0.2">
      <c r="H121" s="32"/>
    </row>
    <row r="122" spans="8:8" x14ac:dyDescent="0.2">
      <c r="H122" s="32"/>
    </row>
    <row r="123" spans="8:8" x14ac:dyDescent="0.2">
      <c r="H123" s="32"/>
    </row>
    <row r="124" spans="8:8" x14ac:dyDescent="0.2">
      <c r="H124" s="32"/>
    </row>
    <row r="125" spans="8:8" x14ac:dyDescent="0.2">
      <c r="H125" s="32"/>
    </row>
    <row r="126" spans="8:8" x14ac:dyDescent="0.2">
      <c r="H126" s="32"/>
    </row>
    <row r="127" spans="8:8" x14ac:dyDescent="0.2">
      <c r="H127" s="32"/>
    </row>
    <row r="128" spans="8:8" x14ac:dyDescent="0.2">
      <c r="H128" s="32"/>
    </row>
    <row r="129" spans="8:8" x14ac:dyDescent="0.2">
      <c r="H129" s="32"/>
    </row>
    <row r="130" spans="8:8" x14ac:dyDescent="0.2">
      <c r="H130" s="32"/>
    </row>
    <row r="131" spans="8:8" x14ac:dyDescent="0.2">
      <c r="H131" s="32"/>
    </row>
    <row r="132" spans="8:8" x14ac:dyDescent="0.2">
      <c r="H132" s="32"/>
    </row>
    <row r="133" spans="8:8" x14ac:dyDescent="0.2">
      <c r="H133" s="32"/>
    </row>
    <row r="134" spans="8:8" x14ac:dyDescent="0.2">
      <c r="H134" s="32"/>
    </row>
    <row r="135" spans="8:8" x14ac:dyDescent="0.2">
      <c r="H135" s="32"/>
    </row>
    <row r="136" spans="8:8" x14ac:dyDescent="0.2">
      <c r="H136" s="32"/>
    </row>
    <row r="137" spans="8:8" x14ac:dyDescent="0.2">
      <c r="H137" s="32"/>
    </row>
    <row r="138" spans="8:8" x14ac:dyDescent="0.2">
      <c r="H138" s="32"/>
    </row>
    <row r="139" spans="8:8" x14ac:dyDescent="0.2">
      <c r="H139" s="32"/>
    </row>
    <row r="140" spans="8:8" x14ac:dyDescent="0.2">
      <c r="H140" s="32"/>
    </row>
    <row r="141" spans="8:8" x14ac:dyDescent="0.2">
      <c r="H141" s="32"/>
    </row>
    <row r="142" spans="8:8" x14ac:dyDescent="0.2">
      <c r="H142" s="32"/>
    </row>
    <row r="143" spans="8:8" x14ac:dyDescent="0.2">
      <c r="H143" s="32"/>
    </row>
    <row r="144" spans="8:8" x14ac:dyDescent="0.2">
      <c r="H144" s="32"/>
    </row>
    <row r="145" spans="8:8" x14ac:dyDescent="0.2">
      <c r="H145" s="32"/>
    </row>
    <row r="146" spans="8:8" x14ac:dyDescent="0.2">
      <c r="H146" s="32"/>
    </row>
    <row r="147" spans="8:8" x14ac:dyDescent="0.2">
      <c r="H147" s="32"/>
    </row>
    <row r="148" spans="8:8" x14ac:dyDescent="0.2">
      <c r="H148" s="32"/>
    </row>
    <row r="149" spans="8:8" x14ac:dyDescent="0.2">
      <c r="H149" s="32"/>
    </row>
  </sheetData>
  <customSheetViews>
    <customSheetView guid="{62A28031-BB72-409E-8219-7B624D8945FD}" scale="60" showPageBreaks="1" printArea="1" hiddenRows="1" view="pageBreakPreview" topLeftCell="A7">
      <selection activeCell="D19" activeCellId="2" sqref="B79:B80 B81:B82 D19:N19"/>
      <pageMargins left="0.7" right="0.7" top="0.75" bottom="0.75" header="0.3" footer="0.3"/>
      <headerFooter alignWithMargins="0">
        <oddFooter>&amp;R&amp;P</oddFooter>
      </headerFooter>
    </customSheetView>
  </customSheetViews>
  <mergeCells count="38">
    <mergeCell ref="S9:U10"/>
    <mergeCell ref="C74:Q74"/>
    <mergeCell ref="C72:Q72"/>
    <mergeCell ref="C36:Q36"/>
    <mergeCell ref="A20:B20"/>
    <mergeCell ref="A4:B19"/>
    <mergeCell ref="E5:E9"/>
    <mergeCell ref="F5:Q11"/>
    <mergeCell ref="C4:D4"/>
    <mergeCell ref="F4:Q4"/>
    <mergeCell ref="N19:O19"/>
    <mergeCell ref="P19:Q19"/>
    <mergeCell ref="F19:G19"/>
    <mergeCell ref="H19:I19"/>
    <mergeCell ref="J19:K19"/>
    <mergeCell ref="L19:M19"/>
    <mergeCell ref="N61:O61"/>
    <mergeCell ref="P61:Q61"/>
    <mergeCell ref="C30:Q30"/>
    <mergeCell ref="E10:E19"/>
    <mergeCell ref="C21:Q21"/>
    <mergeCell ref="C5:D16"/>
    <mergeCell ref="A62:B62"/>
    <mergeCell ref="B1:Q1"/>
    <mergeCell ref="A2:E2"/>
    <mergeCell ref="F2:Q2"/>
    <mergeCell ref="F3:Q3"/>
    <mergeCell ref="A46:B61"/>
    <mergeCell ref="C46:D46"/>
    <mergeCell ref="F46:Q46"/>
    <mergeCell ref="C47:D58"/>
    <mergeCell ref="E47:E51"/>
    <mergeCell ref="F47:Q53"/>
    <mergeCell ref="E52:E61"/>
    <mergeCell ref="F61:G61"/>
    <mergeCell ref="H61:I61"/>
    <mergeCell ref="J61:K61"/>
    <mergeCell ref="L61:M61"/>
  </mergeCells>
  <phoneticPr fontId="15" type="noConversion"/>
  <pageMargins left="0.25" right="0.25" top="0.75" bottom="0.75" header="0.3" footer="0.3"/>
  <pageSetup scale="53" orientation="portrait" r:id="rId1"/>
  <headerFooter differentFirst="1">
    <oddHeader>&amp;LHRBF Impact Evaluation&amp;CHealth Facility Questionnaire&amp;RForm F1</oddHeader>
    <oddFooter>&amp;R&amp;P / &amp;N</oddFooter>
  </headerFooter>
  <drawing r:id="rId2"/>
  <extLst>
    <ext xmlns:mx="http://schemas.microsoft.com/office/mac/excel/2008/main" uri="http://schemas.microsoft.com/office/mac/excel/2008/main">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view="pageBreakPreview" zoomScaleSheetLayoutView="100" workbookViewId="0">
      <selection activeCell="E8" sqref="E8"/>
    </sheetView>
  </sheetViews>
  <sheetFormatPr defaultColWidth="8.85546875" defaultRowHeight="15" x14ac:dyDescent="0.25"/>
  <cols>
    <col min="1" max="1" width="6.28515625" style="110" customWidth="1"/>
    <col min="2" max="2" width="14.85546875" style="110" customWidth="1"/>
    <col min="3" max="6" width="13.7109375" style="110" customWidth="1"/>
    <col min="7" max="7" width="11" style="110" customWidth="1"/>
    <col min="8" max="16384" width="8.85546875" style="110"/>
  </cols>
  <sheetData>
    <row r="1" spans="1:8" ht="18.75" thickBot="1" x14ac:dyDescent="0.3">
      <c r="A1" s="114">
        <f>-10</f>
        <v>-10</v>
      </c>
      <c r="B1" s="2366" t="s">
        <v>285</v>
      </c>
      <c r="C1" s="2366"/>
      <c r="D1" s="2366"/>
      <c r="E1" s="2366"/>
      <c r="F1" s="2366"/>
      <c r="G1" s="2367"/>
    </row>
    <row r="2" spans="1:8" ht="15.75" thickBot="1" x14ac:dyDescent="0.3">
      <c r="A2" s="2368" t="s">
        <v>886</v>
      </c>
      <c r="B2" s="2369"/>
      <c r="C2" s="2369"/>
      <c r="D2" s="2369"/>
      <c r="E2" s="2369"/>
      <c r="F2" s="2369"/>
      <c r="G2" s="2370"/>
    </row>
    <row r="3" spans="1:8" ht="5.0999999999999996" customHeight="1" x14ac:dyDescent="0.25">
      <c r="A3" s="664"/>
      <c r="B3" s="665"/>
      <c r="C3" s="665"/>
      <c r="D3" s="665"/>
      <c r="E3" s="665"/>
      <c r="F3" s="665"/>
      <c r="G3" s="666"/>
      <c r="H3" s="111"/>
    </row>
    <row r="4" spans="1:8" x14ac:dyDescent="0.25">
      <c r="A4" s="667" t="s">
        <v>283</v>
      </c>
      <c r="B4" s="668"/>
      <c r="C4" s="669"/>
      <c r="D4" s="668"/>
      <c r="E4" s="668"/>
      <c r="F4" s="670"/>
      <c r="G4" s="671"/>
      <c r="H4" s="111"/>
    </row>
    <row r="5" spans="1:8" ht="5.0999999999999996" customHeight="1" thickBot="1" x14ac:dyDescent="0.3">
      <c r="A5" s="672"/>
      <c r="B5" s="673"/>
      <c r="C5" s="673"/>
      <c r="D5" s="673"/>
      <c r="E5" s="673"/>
      <c r="F5" s="673"/>
      <c r="G5" s="674"/>
      <c r="H5" s="111"/>
    </row>
    <row r="6" spans="1:8" ht="96.75" customHeight="1" thickBot="1" x14ac:dyDescent="0.3">
      <c r="A6" s="2371" t="s">
        <v>969</v>
      </c>
      <c r="B6" s="2372"/>
      <c r="C6" s="2372"/>
      <c r="D6" s="2372"/>
      <c r="E6" s="2372"/>
      <c r="F6" s="2372"/>
      <c r="G6" s="2373"/>
    </row>
    <row r="7" spans="1:8" ht="28.5" customHeight="1" thickBot="1" x14ac:dyDescent="0.3">
      <c r="A7" s="2371" t="s">
        <v>970</v>
      </c>
      <c r="B7" s="2372"/>
      <c r="C7" s="2372"/>
      <c r="D7" s="2372"/>
      <c r="E7" s="2372"/>
      <c r="F7" s="2372"/>
      <c r="G7" s="2373"/>
    </row>
    <row r="8" spans="1:8" ht="45.95" customHeight="1" thickBot="1" x14ac:dyDescent="0.3">
      <c r="A8" s="675"/>
      <c r="B8" s="679" t="s">
        <v>887</v>
      </c>
      <c r="C8" s="712">
        <v>1</v>
      </c>
      <c r="D8" s="713">
        <v>2</v>
      </c>
      <c r="E8" s="713">
        <v>3</v>
      </c>
      <c r="F8" s="714">
        <v>4</v>
      </c>
      <c r="G8" s="715" t="s">
        <v>286</v>
      </c>
    </row>
    <row r="9" spans="1:8" ht="68.25" customHeight="1" x14ac:dyDescent="0.25">
      <c r="A9" s="694">
        <f>A1-0.01</f>
        <v>-10.01</v>
      </c>
      <c r="B9" s="680" t="s">
        <v>888</v>
      </c>
      <c r="C9" s="681" t="s">
        <v>323</v>
      </c>
      <c r="D9" s="682" t="s">
        <v>324</v>
      </c>
      <c r="E9" s="682" t="s">
        <v>325</v>
      </c>
      <c r="F9" s="683" t="s">
        <v>326</v>
      </c>
      <c r="G9" s="676"/>
    </row>
    <row r="10" spans="1:8" ht="121.5" customHeight="1" x14ac:dyDescent="0.25">
      <c r="A10" s="695">
        <f>A9-0.01</f>
        <v>-10.02</v>
      </c>
      <c r="B10" s="684" t="s">
        <v>889</v>
      </c>
      <c r="C10" s="685" t="s">
        <v>327</v>
      </c>
      <c r="D10" s="686" t="s">
        <v>328</v>
      </c>
      <c r="E10" s="686" t="s">
        <v>890</v>
      </c>
      <c r="F10" s="687" t="s">
        <v>295</v>
      </c>
      <c r="G10" s="677"/>
    </row>
    <row r="11" spans="1:8" ht="85.5" customHeight="1" x14ac:dyDescent="0.25">
      <c r="A11" s="695">
        <f t="shared" ref="A11:A13" si="0">A10-0.01</f>
        <v>-10.029999999999999</v>
      </c>
      <c r="B11" s="684" t="s">
        <v>891</v>
      </c>
      <c r="C11" s="685" t="s">
        <v>296</v>
      </c>
      <c r="D11" s="686" t="s">
        <v>297</v>
      </c>
      <c r="E11" s="686" t="s">
        <v>298</v>
      </c>
      <c r="F11" s="687" t="s">
        <v>299</v>
      </c>
      <c r="G11" s="677"/>
    </row>
    <row r="12" spans="1:8" ht="91.5" customHeight="1" x14ac:dyDescent="0.25">
      <c r="A12" s="695">
        <f t="shared" si="0"/>
        <v>-10.039999999999999</v>
      </c>
      <c r="B12" s="684" t="s">
        <v>892</v>
      </c>
      <c r="C12" s="685" t="s">
        <v>300</v>
      </c>
      <c r="D12" s="686" t="s">
        <v>301</v>
      </c>
      <c r="E12" s="688" t="s">
        <v>893</v>
      </c>
      <c r="F12" s="689" t="s">
        <v>894</v>
      </c>
      <c r="G12" s="677"/>
    </row>
    <row r="13" spans="1:8" ht="93" customHeight="1" thickBot="1" x14ac:dyDescent="0.3">
      <c r="A13" s="696">
        <f t="shared" si="0"/>
        <v>-10.049999999999999</v>
      </c>
      <c r="B13" s="690" t="s">
        <v>895</v>
      </c>
      <c r="C13" s="691" t="s">
        <v>302</v>
      </c>
      <c r="D13" s="692" t="s">
        <v>303</v>
      </c>
      <c r="E13" s="692" t="s">
        <v>304</v>
      </c>
      <c r="F13" s="693" t="s">
        <v>305</v>
      </c>
      <c r="G13" s="678"/>
    </row>
  </sheetData>
  <mergeCells count="4">
    <mergeCell ref="B1:G1"/>
    <mergeCell ref="A2:G2"/>
    <mergeCell ref="A6:G6"/>
    <mergeCell ref="A7:G7"/>
  </mergeCells>
  <phoneticPr fontId="52"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drawing r:id="rId2"/>
  <extLst>
    <ext xmlns:mx="http://schemas.microsoft.com/office/mac/excel/2008/main" uri="http://schemas.microsoft.com/office/mac/excel/2008/main">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view="pageBreakPreview" zoomScaleSheetLayoutView="100" workbookViewId="0">
      <selection activeCell="B16" sqref="B16:G16"/>
    </sheetView>
  </sheetViews>
  <sheetFormatPr defaultColWidth="8.85546875" defaultRowHeight="15" x14ac:dyDescent="0.25"/>
  <cols>
    <col min="1" max="1" width="9" style="110" bestFit="1" customWidth="1"/>
    <col min="2" max="2" width="23.140625" style="110" customWidth="1"/>
    <col min="3" max="7" width="10" style="110" customWidth="1"/>
    <col min="8" max="16384" width="8.85546875" style="110"/>
  </cols>
  <sheetData>
    <row r="1" spans="1:11" ht="18.75" thickBot="1" x14ac:dyDescent="0.3">
      <c r="A1" s="113">
        <f>-11</f>
        <v>-11</v>
      </c>
      <c r="B1" s="2374" t="s">
        <v>287</v>
      </c>
      <c r="C1" s="2374"/>
      <c r="D1" s="2374"/>
      <c r="E1" s="2374"/>
      <c r="F1" s="2374"/>
      <c r="G1" s="2374"/>
      <c r="H1" s="2374"/>
    </row>
    <row r="2" spans="1:11" ht="15.75" thickBot="1" x14ac:dyDescent="0.3">
      <c r="A2" s="2375" t="s">
        <v>886</v>
      </c>
      <c r="B2" s="2376"/>
      <c r="C2" s="2376"/>
      <c r="D2" s="2376"/>
      <c r="E2" s="2376"/>
      <c r="F2" s="2376"/>
      <c r="G2" s="2376"/>
      <c r="H2" s="2376"/>
    </row>
    <row r="3" spans="1:11" ht="5.0999999999999996" customHeight="1" x14ac:dyDescent="0.25">
      <c r="A3" s="664"/>
      <c r="B3" s="665"/>
      <c r="C3" s="665"/>
      <c r="D3" s="665"/>
      <c r="E3" s="665"/>
      <c r="F3" s="665"/>
      <c r="G3" s="665"/>
      <c r="H3" s="700"/>
    </row>
    <row r="4" spans="1:11" x14ac:dyDescent="0.25">
      <c r="A4" s="667" t="s">
        <v>283</v>
      </c>
      <c r="B4" s="668"/>
      <c r="C4" s="697"/>
      <c r="D4" s="668"/>
      <c r="E4" s="668"/>
      <c r="G4" s="670"/>
      <c r="H4" s="699"/>
    </row>
    <row r="5" spans="1:11" ht="5.0999999999999996" customHeight="1" thickBot="1" x14ac:dyDescent="0.3">
      <c r="A5" s="672"/>
      <c r="B5" s="673"/>
      <c r="C5" s="673"/>
      <c r="D5" s="673"/>
      <c r="E5" s="673"/>
      <c r="F5" s="673"/>
      <c r="G5" s="673"/>
      <c r="H5" s="701"/>
    </row>
    <row r="6" spans="1:11" ht="30.75" customHeight="1" x14ac:dyDescent="0.25">
      <c r="A6" s="2377" t="s">
        <v>284</v>
      </c>
      <c r="B6" s="2378"/>
      <c r="C6" s="2378"/>
      <c r="D6" s="2378"/>
      <c r="E6" s="2378"/>
      <c r="F6" s="2378"/>
      <c r="G6" s="2378"/>
      <c r="H6" s="2378"/>
    </row>
    <row r="7" spans="1:11" ht="69.75" customHeight="1" thickBot="1" x14ac:dyDescent="0.3">
      <c r="A7" s="2377" t="s">
        <v>971</v>
      </c>
      <c r="B7" s="2378"/>
      <c r="C7" s="2378"/>
      <c r="D7" s="2378"/>
      <c r="E7" s="2378"/>
      <c r="F7" s="2378"/>
      <c r="G7" s="2378"/>
      <c r="H7" s="2378"/>
      <c r="J7" s="112" t="s">
        <v>282</v>
      </c>
    </row>
    <row r="8" spans="1:11" s="1088" customFormat="1" ht="26.25" customHeight="1" thickBot="1" x14ac:dyDescent="0.3">
      <c r="A8" s="1087"/>
      <c r="B8" s="2379" t="s">
        <v>972</v>
      </c>
      <c r="C8" s="2379"/>
      <c r="D8" s="2379"/>
      <c r="E8" s="2379"/>
      <c r="F8" s="1098"/>
      <c r="G8" s="1098"/>
      <c r="H8" s="1100"/>
    </row>
    <row r="9" spans="1:11" s="1088" customFormat="1" ht="15.95" customHeight="1" x14ac:dyDescent="0.25">
      <c r="A9" s="1089"/>
      <c r="B9" s="1090"/>
      <c r="C9" s="1090"/>
      <c r="D9" s="1091" t="s">
        <v>973</v>
      </c>
      <c r="E9" s="1090"/>
      <c r="F9" s="1090"/>
      <c r="G9" s="1096"/>
      <c r="H9" s="1100"/>
    </row>
    <row r="10" spans="1:11" s="1088" customFormat="1" ht="15.95" customHeight="1" x14ac:dyDescent="0.25">
      <c r="A10" s="1089"/>
      <c r="B10" s="1090"/>
      <c r="C10" s="1090"/>
      <c r="D10" s="2386" t="s">
        <v>974</v>
      </c>
      <c r="E10" s="2386"/>
      <c r="F10" s="2386"/>
      <c r="G10" s="1097">
        <v>1</v>
      </c>
      <c r="H10" s="1101"/>
      <c r="K10" s="2380"/>
    </row>
    <row r="11" spans="1:11" s="1088" customFormat="1" ht="15.95" customHeight="1" x14ac:dyDescent="0.25">
      <c r="A11" s="1089"/>
      <c r="B11" s="1090"/>
      <c r="C11" s="1090"/>
      <c r="D11" s="2385" t="s">
        <v>975</v>
      </c>
      <c r="E11" s="2385"/>
      <c r="F11" s="2385"/>
      <c r="G11" s="1093">
        <v>2</v>
      </c>
      <c r="H11" s="2381" t="s">
        <v>976</v>
      </c>
      <c r="K11" s="2380"/>
    </row>
    <row r="12" spans="1:11" s="1088" customFormat="1" ht="15.95" customHeight="1" x14ac:dyDescent="0.25">
      <c r="A12" s="1089"/>
      <c r="B12" s="1090"/>
      <c r="C12" s="1090"/>
      <c r="D12" s="1092" t="s">
        <v>977</v>
      </c>
      <c r="E12" s="1090"/>
      <c r="F12" s="1090"/>
      <c r="G12" s="1097">
        <v>3</v>
      </c>
      <c r="H12" s="2381"/>
      <c r="K12" s="2380"/>
    </row>
    <row r="13" spans="1:11" s="1088" customFormat="1" ht="15.95" customHeight="1" x14ac:dyDescent="0.25">
      <c r="A13" s="1089"/>
      <c r="B13" s="1090"/>
      <c r="C13" s="1090"/>
      <c r="D13" s="2386" t="s">
        <v>978</v>
      </c>
      <c r="E13" s="2386"/>
      <c r="F13" s="2386"/>
      <c r="G13" s="1097">
        <v>4</v>
      </c>
      <c r="H13" s="2381"/>
      <c r="K13" s="2380"/>
    </row>
    <row r="14" spans="1:11" s="1088" customFormat="1" ht="15.95" customHeight="1" thickBot="1" x14ac:dyDescent="0.3">
      <c r="A14" s="1094"/>
      <c r="B14" s="1095"/>
      <c r="C14" s="1095"/>
      <c r="D14" s="2387" t="s">
        <v>566</v>
      </c>
      <c r="E14" s="2387"/>
      <c r="F14" s="2387"/>
      <c r="G14" s="1099">
        <v>5</v>
      </c>
      <c r="H14" s="2382"/>
      <c r="K14" s="2380"/>
    </row>
    <row r="15" spans="1:11" ht="35.1" customHeight="1" thickBot="1" x14ac:dyDescent="0.3">
      <c r="A15" s="698">
        <f>A1-0.01</f>
        <v>-11.01</v>
      </c>
      <c r="B15" s="2383" t="s">
        <v>306</v>
      </c>
      <c r="C15" s="2384"/>
      <c r="D15" s="2384"/>
      <c r="E15" s="2384"/>
      <c r="F15" s="2384"/>
      <c r="G15" s="2384"/>
      <c r="H15" s="1102"/>
    </row>
    <row r="16" spans="1:11" ht="35.1" customHeight="1" thickBot="1" x14ac:dyDescent="0.3">
      <c r="A16" s="698">
        <f>A15-0.01</f>
        <v>-11.02</v>
      </c>
      <c r="B16" s="2383" t="s">
        <v>307</v>
      </c>
      <c r="C16" s="2384">
        <v>1</v>
      </c>
      <c r="D16" s="2384">
        <v>2</v>
      </c>
      <c r="E16" s="2384">
        <v>3</v>
      </c>
      <c r="F16" s="2384">
        <v>4</v>
      </c>
      <c r="G16" s="2384">
        <v>5</v>
      </c>
      <c r="H16" s="1102"/>
    </row>
    <row r="17" spans="1:8" ht="35.1" customHeight="1" thickBot="1" x14ac:dyDescent="0.3">
      <c r="A17" s="698">
        <f t="shared" ref="A17:A22" si="0">A16-0.01</f>
        <v>-11.03</v>
      </c>
      <c r="B17" s="2383" t="s">
        <v>1110</v>
      </c>
      <c r="C17" s="2384">
        <v>1</v>
      </c>
      <c r="D17" s="2384">
        <v>2</v>
      </c>
      <c r="E17" s="2384">
        <v>3</v>
      </c>
      <c r="F17" s="2384">
        <v>4</v>
      </c>
      <c r="G17" s="2384">
        <v>5</v>
      </c>
      <c r="H17" s="1102"/>
    </row>
    <row r="18" spans="1:8" ht="35.1" customHeight="1" thickBot="1" x14ac:dyDescent="0.3">
      <c r="A18" s="698">
        <f t="shared" si="0"/>
        <v>-11.04</v>
      </c>
      <c r="B18" s="2383" t="s">
        <v>28</v>
      </c>
      <c r="C18" s="2384">
        <v>1</v>
      </c>
      <c r="D18" s="2384">
        <v>2</v>
      </c>
      <c r="E18" s="2384">
        <v>3</v>
      </c>
      <c r="F18" s="2384">
        <v>4</v>
      </c>
      <c r="G18" s="2384">
        <v>5</v>
      </c>
      <c r="H18" s="1102"/>
    </row>
    <row r="19" spans="1:8" ht="35.1" customHeight="1" thickBot="1" x14ac:dyDescent="0.3">
      <c r="A19" s="698">
        <f t="shared" si="0"/>
        <v>-11.049999999999999</v>
      </c>
      <c r="B19" s="2383" t="s">
        <v>308</v>
      </c>
      <c r="C19" s="2384">
        <v>1</v>
      </c>
      <c r="D19" s="2384">
        <v>2</v>
      </c>
      <c r="E19" s="2384">
        <v>3</v>
      </c>
      <c r="F19" s="2384">
        <v>4</v>
      </c>
      <c r="G19" s="2384">
        <v>5</v>
      </c>
      <c r="H19" s="1102"/>
    </row>
    <row r="20" spans="1:8" ht="35.1" customHeight="1" thickBot="1" x14ac:dyDescent="0.3">
      <c r="A20" s="698">
        <f t="shared" si="0"/>
        <v>-11.059999999999999</v>
      </c>
      <c r="B20" s="2383" t="s">
        <v>281</v>
      </c>
      <c r="C20" s="2384">
        <v>1</v>
      </c>
      <c r="D20" s="2384">
        <v>2</v>
      </c>
      <c r="E20" s="2384">
        <v>3</v>
      </c>
      <c r="F20" s="2384">
        <v>4</v>
      </c>
      <c r="G20" s="2384">
        <v>5</v>
      </c>
      <c r="H20" s="1102"/>
    </row>
    <row r="21" spans="1:8" ht="35.1" customHeight="1" thickBot="1" x14ac:dyDescent="0.3">
      <c r="A21" s="698">
        <f t="shared" si="0"/>
        <v>-11.069999999999999</v>
      </c>
      <c r="B21" s="2383" t="s">
        <v>309</v>
      </c>
      <c r="C21" s="2384">
        <v>1</v>
      </c>
      <c r="D21" s="2384">
        <v>2</v>
      </c>
      <c r="E21" s="2384">
        <v>3</v>
      </c>
      <c r="F21" s="2384">
        <v>4</v>
      </c>
      <c r="G21" s="2384">
        <v>5</v>
      </c>
      <c r="H21" s="1102"/>
    </row>
    <row r="22" spans="1:8" ht="35.1" customHeight="1" thickBot="1" x14ac:dyDescent="0.3">
      <c r="A22" s="698">
        <f t="shared" si="0"/>
        <v>-11.079999999999998</v>
      </c>
      <c r="B22" s="2383" t="s">
        <v>280</v>
      </c>
      <c r="C22" s="2384">
        <v>1</v>
      </c>
      <c r="D22" s="2384">
        <v>2</v>
      </c>
      <c r="E22" s="2384">
        <v>3</v>
      </c>
      <c r="F22" s="2384">
        <v>4</v>
      </c>
      <c r="G22" s="2384">
        <v>5</v>
      </c>
      <c r="H22" s="1102"/>
    </row>
    <row r="23" spans="1:8" ht="35.1" customHeight="1" thickBot="1" x14ac:dyDescent="0.3">
      <c r="A23" s="698">
        <f>A22-0.01</f>
        <v>-11.089999999999998</v>
      </c>
      <c r="B23" s="2383" t="s">
        <v>1111</v>
      </c>
      <c r="C23" s="2384">
        <v>1</v>
      </c>
      <c r="D23" s="2384">
        <v>2</v>
      </c>
      <c r="E23" s="2384">
        <v>3</v>
      </c>
      <c r="F23" s="2384">
        <v>4</v>
      </c>
      <c r="G23" s="2384">
        <v>5</v>
      </c>
      <c r="H23" s="1103"/>
    </row>
  </sheetData>
  <mergeCells count="20">
    <mergeCell ref="B23:G23"/>
    <mergeCell ref="D11:F11"/>
    <mergeCell ref="D10:F10"/>
    <mergeCell ref="D13:F13"/>
    <mergeCell ref="D14:F14"/>
    <mergeCell ref="B18:G18"/>
    <mergeCell ref="B19:G19"/>
    <mergeCell ref="B20:G20"/>
    <mergeCell ref="B21:G21"/>
    <mergeCell ref="B22:G22"/>
    <mergeCell ref="K10:K14"/>
    <mergeCell ref="H11:H14"/>
    <mergeCell ref="B15:G15"/>
    <mergeCell ref="B16:G16"/>
    <mergeCell ref="B17:G17"/>
    <mergeCell ref="B1:H1"/>
    <mergeCell ref="A2:H2"/>
    <mergeCell ref="A6:H6"/>
    <mergeCell ref="A7:H7"/>
    <mergeCell ref="B8:E8"/>
  </mergeCells>
  <phoneticPr fontId="52"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drawing r:id="rId2"/>
  <extLst>
    <ext xmlns:mx="http://schemas.microsoft.com/office/mac/excel/2008/main" uri="http://schemas.microsoft.com/office/mac/excel/2008/main">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0"/>
  <sheetViews>
    <sheetView view="pageBreakPreview" zoomScaleSheetLayoutView="100" workbookViewId="0">
      <selection activeCell="K12" sqref="K12"/>
    </sheetView>
  </sheetViews>
  <sheetFormatPr defaultColWidth="8.85546875" defaultRowHeight="13.5" thickBottom="1" x14ac:dyDescent="0.25"/>
  <cols>
    <col min="1" max="1" width="6" style="90" customWidth="1"/>
    <col min="2" max="2" width="37.140625" style="160" customWidth="1"/>
    <col min="3" max="3" width="3.140625" style="160" customWidth="1"/>
    <col min="4" max="4" width="19.42578125" style="160" customWidth="1"/>
    <col min="5" max="5" width="3.7109375" style="92" customWidth="1"/>
    <col min="6" max="6" width="2.140625" style="68" customWidth="1"/>
    <col min="7" max="7" width="6.28515625" style="94" customWidth="1"/>
    <col min="8" max="8" width="6" style="68" customWidth="1"/>
    <col min="9" max="9" width="6" style="95" customWidth="1"/>
    <col min="10" max="16384" width="8.85546875" style="8"/>
  </cols>
  <sheetData>
    <row r="1" spans="1:9" s="6" customFormat="1" ht="24" customHeight="1" thickBot="1" x14ac:dyDescent="0.25">
      <c r="A1" s="711">
        <f>-12</f>
        <v>-12</v>
      </c>
      <c r="B1" s="2411" t="s">
        <v>245</v>
      </c>
      <c r="C1" s="2411"/>
      <c r="D1" s="2411"/>
      <c r="E1" s="2411"/>
      <c r="F1" s="2411"/>
      <c r="G1" s="2411"/>
      <c r="H1" s="2411"/>
      <c r="I1" s="2412"/>
    </row>
    <row r="2" spans="1:9" s="6" customFormat="1" ht="30" customHeight="1" thickBot="1" x14ac:dyDescent="0.25">
      <c r="A2" s="2312" t="s">
        <v>896</v>
      </c>
      <c r="B2" s="2313"/>
      <c r="C2" s="2313"/>
      <c r="D2" s="2313"/>
      <c r="E2" s="2313"/>
      <c r="F2" s="2313"/>
      <c r="G2" s="2313"/>
      <c r="H2" s="2313"/>
      <c r="I2" s="2415"/>
    </row>
    <row r="3" spans="1:9" s="6" customFormat="1" ht="30" customHeight="1" thickBot="1" x14ac:dyDescent="0.25">
      <c r="A3" s="702" t="s">
        <v>391</v>
      </c>
      <c r="B3" s="703" t="s">
        <v>563</v>
      </c>
      <c r="C3" s="703"/>
      <c r="D3" s="703"/>
      <c r="E3" s="703"/>
      <c r="F3" s="703"/>
      <c r="G3" s="703"/>
      <c r="H3" s="2413" t="s">
        <v>640</v>
      </c>
      <c r="I3" s="2414"/>
    </row>
    <row r="4" spans="1:9" s="35" customFormat="1" ht="20.25" customHeight="1" x14ac:dyDescent="0.2">
      <c r="A4" s="1791">
        <f>A1-0.01</f>
        <v>-12.01</v>
      </c>
      <c r="B4" s="1813" t="s">
        <v>898</v>
      </c>
      <c r="C4" s="1804" t="s">
        <v>557</v>
      </c>
      <c r="D4" s="1805"/>
      <c r="E4" s="311">
        <v>1</v>
      </c>
      <c r="F4" s="213"/>
      <c r="G4" s="214"/>
      <c r="H4" s="2416"/>
      <c r="I4" s="2417"/>
    </row>
    <row r="5" spans="1:9" s="35" customFormat="1" ht="20.25" customHeight="1" thickBot="1" x14ac:dyDescent="0.25">
      <c r="A5" s="1792"/>
      <c r="B5" s="1814"/>
      <c r="C5" s="1795" t="s">
        <v>558</v>
      </c>
      <c r="D5" s="1796"/>
      <c r="E5" s="312">
        <v>2</v>
      </c>
      <c r="F5" s="222"/>
      <c r="G5" s="223"/>
      <c r="H5" s="2418"/>
      <c r="I5" s="2419"/>
    </row>
    <row r="6" spans="1:9" s="35" customFormat="1" ht="20.25" customHeight="1" x14ac:dyDescent="0.2">
      <c r="A6" s="2397">
        <f>A4-0.01</f>
        <v>-12.02</v>
      </c>
      <c r="B6" s="1800" t="s">
        <v>899</v>
      </c>
      <c r="C6" s="1824" t="s">
        <v>557</v>
      </c>
      <c r="D6" s="1825"/>
      <c r="E6" s="915">
        <v>1</v>
      </c>
      <c r="F6" s="1051"/>
      <c r="G6" s="900"/>
      <c r="H6" s="2392"/>
      <c r="I6" s="2393"/>
    </row>
    <row r="7" spans="1:9" s="35" customFormat="1" ht="20.25" customHeight="1" thickBot="1" x14ac:dyDescent="0.25">
      <c r="A7" s="2398"/>
      <c r="B7" s="1801"/>
      <c r="C7" s="1848" t="s">
        <v>558</v>
      </c>
      <c r="D7" s="1849"/>
      <c r="E7" s="917">
        <v>2</v>
      </c>
      <c r="F7" s="1052"/>
      <c r="G7" s="167"/>
      <c r="H7" s="2394"/>
      <c r="I7" s="2395"/>
    </row>
    <row r="8" spans="1:9" s="35" customFormat="1" ht="20.25" customHeight="1" x14ac:dyDescent="0.2">
      <c r="A8" s="2397">
        <f>A6-0.03</f>
        <v>-12.049999999999999</v>
      </c>
      <c r="B8" s="1800" t="s">
        <v>900</v>
      </c>
      <c r="C8" s="1824" t="s">
        <v>557</v>
      </c>
      <c r="D8" s="1825"/>
      <c r="E8" s="915">
        <v>1</v>
      </c>
      <c r="F8" s="1051"/>
      <c r="G8" s="900"/>
      <c r="H8" s="1056"/>
      <c r="I8" s="1057"/>
    </row>
    <row r="9" spans="1:9" s="35" customFormat="1" ht="20.25" customHeight="1" thickBot="1" x14ac:dyDescent="0.25">
      <c r="A9" s="2398"/>
      <c r="B9" s="1801"/>
      <c r="C9" s="1848" t="s">
        <v>558</v>
      </c>
      <c r="D9" s="1849"/>
      <c r="E9" s="917">
        <v>2</v>
      </c>
      <c r="F9" s="1052" t="s">
        <v>515</v>
      </c>
      <c r="G9" s="913">
        <f>A16</f>
        <v>-12.099999999999998</v>
      </c>
      <c r="H9" s="1056"/>
      <c r="I9" s="1057"/>
    </row>
    <row r="10" spans="1:9" s="35" customFormat="1" ht="20.25" customHeight="1" x14ac:dyDescent="0.2">
      <c r="A10" s="1791">
        <f t="shared" ref="A10:A14" si="0">A8-0.01</f>
        <v>-12.059999999999999</v>
      </c>
      <c r="B10" s="1813" t="s">
        <v>897</v>
      </c>
      <c r="C10" s="2399"/>
      <c r="D10" s="2400"/>
      <c r="E10" s="2400"/>
      <c r="F10" s="2400"/>
      <c r="G10" s="2401"/>
      <c r="H10" s="2416"/>
      <c r="I10" s="2417"/>
    </row>
    <row r="11" spans="1:9" s="35" customFormat="1" ht="20.25" customHeight="1" thickBot="1" x14ac:dyDescent="0.25">
      <c r="A11" s="1792"/>
      <c r="B11" s="1814"/>
      <c r="C11" s="2402"/>
      <c r="D11" s="2403"/>
      <c r="E11" s="2403"/>
      <c r="F11" s="2403"/>
      <c r="G11" s="2404"/>
      <c r="H11" s="2418"/>
      <c r="I11" s="2419"/>
    </row>
    <row r="12" spans="1:9" s="35" customFormat="1" ht="20.25" customHeight="1" x14ac:dyDescent="0.2">
      <c r="A12" s="1791">
        <f t="shared" si="0"/>
        <v>-12.069999999999999</v>
      </c>
      <c r="B12" s="1813" t="s">
        <v>907</v>
      </c>
      <c r="C12" s="1804" t="s">
        <v>557</v>
      </c>
      <c r="D12" s="1805"/>
      <c r="E12" s="311">
        <v>1</v>
      </c>
      <c r="F12" s="213"/>
      <c r="G12" s="213"/>
      <c r="H12" s="704"/>
      <c r="I12" s="705"/>
    </row>
    <row r="13" spans="1:9" s="35" customFormat="1" ht="20.25" customHeight="1" thickBot="1" x14ac:dyDescent="0.25">
      <c r="A13" s="1792"/>
      <c r="B13" s="1814"/>
      <c r="C13" s="1795" t="s">
        <v>558</v>
      </c>
      <c r="D13" s="1796"/>
      <c r="E13" s="312">
        <v>2</v>
      </c>
      <c r="F13" s="222" t="s">
        <v>515</v>
      </c>
      <c r="G13" s="723">
        <f>A16</f>
        <v>-12.099999999999998</v>
      </c>
      <c r="H13" s="717"/>
      <c r="I13" s="718"/>
    </row>
    <row r="14" spans="1:9" s="35" customFormat="1" ht="27.75" customHeight="1" thickBot="1" x14ac:dyDescent="0.25">
      <c r="A14" s="722">
        <f t="shared" si="0"/>
        <v>-12.079999999999998</v>
      </c>
      <c r="B14" s="1048" t="s">
        <v>901</v>
      </c>
      <c r="C14" s="1059"/>
      <c r="D14" s="1060"/>
      <c r="E14" s="720"/>
      <c r="F14" s="721"/>
      <c r="G14" s="1060"/>
      <c r="H14" s="717"/>
      <c r="I14" s="718"/>
    </row>
    <row r="15" spans="1:9" s="35" customFormat="1" ht="27.75" customHeight="1" thickBot="1" x14ac:dyDescent="0.25">
      <c r="A15" s="719">
        <f>A14-0.01</f>
        <v>-12.089999999999998</v>
      </c>
      <c r="B15" s="1048" t="s">
        <v>902</v>
      </c>
      <c r="C15" s="1059"/>
      <c r="D15" s="1060"/>
      <c r="E15" s="720"/>
      <c r="F15" s="721"/>
      <c r="G15" s="1060"/>
      <c r="H15" s="717"/>
      <c r="I15" s="718"/>
    </row>
    <row r="16" spans="1:9" s="35" customFormat="1" ht="20.25" customHeight="1" x14ac:dyDescent="0.2">
      <c r="A16" s="1791">
        <f>A15-0.01</f>
        <v>-12.099999999999998</v>
      </c>
      <c r="B16" s="1815" t="s">
        <v>908</v>
      </c>
      <c r="C16" s="1899" t="s">
        <v>557</v>
      </c>
      <c r="D16" s="1900"/>
      <c r="E16" s="716">
        <v>1</v>
      </c>
      <c r="F16" s="216"/>
      <c r="G16" s="217"/>
      <c r="H16" s="704"/>
      <c r="I16" s="705"/>
    </row>
    <row r="17" spans="1:10" s="35" customFormat="1" ht="20.25" customHeight="1" thickBot="1" x14ac:dyDescent="0.25">
      <c r="A17" s="1863"/>
      <c r="B17" s="1814"/>
      <c r="C17" s="1795" t="s">
        <v>558</v>
      </c>
      <c r="D17" s="1796"/>
      <c r="E17" s="312">
        <v>2</v>
      </c>
      <c r="F17" s="222"/>
      <c r="G17" s="223"/>
      <c r="H17" s="717"/>
      <c r="I17" s="718"/>
    </row>
    <row r="18" spans="1:10" s="35" customFormat="1" ht="20.25" customHeight="1" x14ac:dyDescent="0.2">
      <c r="A18" s="1862">
        <f>A16-0.01</f>
        <v>-12.109999999999998</v>
      </c>
      <c r="B18" s="1823" t="s">
        <v>909</v>
      </c>
      <c r="C18" s="1899" t="s">
        <v>557</v>
      </c>
      <c r="D18" s="1900"/>
      <c r="E18" s="716">
        <v>1</v>
      </c>
      <c r="F18" s="216"/>
      <c r="G18" s="217"/>
      <c r="H18" s="704"/>
      <c r="I18" s="705"/>
    </row>
    <row r="19" spans="1:10" s="35" customFormat="1" ht="20.25" customHeight="1" thickBot="1" x14ac:dyDescent="0.25">
      <c r="A19" s="1863"/>
      <c r="B19" s="1801"/>
      <c r="C19" s="1795" t="s">
        <v>558</v>
      </c>
      <c r="D19" s="1796"/>
      <c r="E19" s="312">
        <v>2</v>
      </c>
      <c r="F19" s="222"/>
      <c r="G19" s="223"/>
      <c r="H19" s="704"/>
      <c r="I19" s="705"/>
    </row>
    <row r="20" spans="1:10" s="35" customFormat="1" ht="26.25" customHeight="1" x14ac:dyDescent="0.2">
      <c r="A20" s="1791">
        <f>A18-0.01</f>
        <v>-12.119999999999997</v>
      </c>
      <c r="B20" s="1813" t="s">
        <v>910</v>
      </c>
      <c r="C20" s="1804" t="s">
        <v>557</v>
      </c>
      <c r="D20" s="1805"/>
      <c r="E20" s="311">
        <v>1</v>
      </c>
      <c r="F20" s="213"/>
      <c r="G20" s="214"/>
      <c r="H20" s="2416"/>
      <c r="I20" s="2417"/>
    </row>
    <row r="21" spans="1:10" s="35" customFormat="1" ht="26.25" customHeight="1" thickBot="1" x14ac:dyDescent="0.25">
      <c r="A21" s="1792"/>
      <c r="B21" s="1814"/>
      <c r="C21" s="2254" t="s">
        <v>558</v>
      </c>
      <c r="D21" s="1796"/>
      <c r="E21" s="312">
        <v>2</v>
      </c>
      <c r="F21" s="222"/>
      <c r="G21" s="223"/>
      <c r="H21" s="2423"/>
      <c r="I21" s="2424"/>
    </row>
    <row r="22" spans="1:10" s="6" customFormat="1" ht="30" customHeight="1" thickBot="1" x14ac:dyDescent="0.25">
      <c r="A22" s="702" t="s">
        <v>388</v>
      </c>
      <c r="B22" s="703" t="s">
        <v>224</v>
      </c>
      <c r="C22" s="703"/>
      <c r="D22" s="703"/>
      <c r="E22" s="703"/>
      <c r="F22" s="703"/>
      <c r="G22" s="703"/>
      <c r="H22" s="2413" t="s">
        <v>640</v>
      </c>
      <c r="I22" s="2414"/>
    </row>
    <row r="23" spans="1:10" s="35" customFormat="1" ht="18" customHeight="1" x14ac:dyDescent="0.2">
      <c r="A23" s="1791">
        <f>A20-0.01</f>
        <v>-12.129999999999997</v>
      </c>
      <c r="B23" s="2389" t="s">
        <v>903</v>
      </c>
      <c r="C23" s="2262" t="s">
        <v>311</v>
      </c>
      <c r="D23" s="2258"/>
      <c r="E23" s="658">
        <v>1</v>
      </c>
      <c r="F23" s="763"/>
      <c r="G23" s="764"/>
      <c r="H23" s="650"/>
      <c r="I23" s="651"/>
      <c r="J23" s="163"/>
    </row>
    <row r="24" spans="1:10" s="35" customFormat="1" ht="18" customHeight="1" x14ac:dyDescent="0.2">
      <c r="A24" s="1862"/>
      <c r="B24" s="2390"/>
      <c r="C24" s="2407" t="s">
        <v>312</v>
      </c>
      <c r="D24" s="2408"/>
      <c r="E24" s="765">
        <v>2</v>
      </c>
      <c r="F24" s="766"/>
      <c r="G24" s="767"/>
      <c r="H24" s="656"/>
      <c r="I24" s="657"/>
      <c r="J24" s="163"/>
    </row>
    <row r="25" spans="1:10" s="35" customFormat="1" ht="18" customHeight="1" thickBot="1" x14ac:dyDescent="0.25">
      <c r="A25" s="1863"/>
      <c r="B25" s="2391"/>
      <c r="C25" s="2266" t="s">
        <v>558</v>
      </c>
      <c r="D25" s="2260"/>
      <c r="E25" s="768">
        <v>3</v>
      </c>
      <c r="F25" s="769"/>
      <c r="G25" s="659"/>
      <c r="H25" s="652"/>
      <c r="I25" s="654"/>
      <c r="J25" s="163"/>
    </row>
    <row r="26" spans="1:10" s="35" customFormat="1" ht="16.5" customHeight="1" x14ac:dyDescent="0.2">
      <c r="A26" s="1791">
        <f>A23-0.01</f>
        <v>-12.139999999999997</v>
      </c>
      <c r="B26" s="2389" t="s">
        <v>904</v>
      </c>
      <c r="C26" s="2405" t="s">
        <v>229</v>
      </c>
      <c r="D26" s="2406"/>
      <c r="E26" s="658">
        <v>1</v>
      </c>
      <c r="F26" s="763"/>
      <c r="G26" s="764"/>
      <c r="H26" s="650"/>
      <c r="I26" s="651"/>
      <c r="J26" s="163"/>
    </row>
    <row r="27" spans="1:10" s="35" customFormat="1" ht="16.5" customHeight="1" x14ac:dyDescent="0.2">
      <c r="A27" s="1862"/>
      <c r="B27" s="2390"/>
      <c r="C27" s="2407" t="s">
        <v>230</v>
      </c>
      <c r="D27" s="2408"/>
      <c r="E27" s="765">
        <v>2</v>
      </c>
      <c r="F27" s="766"/>
      <c r="G27" s="767"/>
      <c r="H27" s="656"/>
      <c r="I27" s="657"/>
      <c r="J27" s="163"/>
    </row>
    <row r="28" spans="1:10" s="35" customFormat="1" ht="16.5" customHeight="1" thickBot="1" x14ac:dyDescent="0.25">
      <c r="A28" s="1863"/>
      <c r="B28" s="2391"/>
      <c r="C28" s="2409" t="s">
        <v>231</v>
      </c>
      <c r="D28" s="2410"/>
      <c r="E28" s="768">
        <v>3</v>
      </c>
      <c r="F28" s="769"/>
      <c r="G28" s="659"/>
      <c r="H28" s="652"/>
      <c r="I28" s="654"/>
      <c r="J28" s="163"/>
    </row>
    <row r="29" spans="1:10" s="35" customFormat="1" ht="16.5" customHeight="1" x14ac:dyDescent="0.2">
      <c r="A29" s="1791">
        <f>A26-0.01</f>
        <v>-12.149999999999997</v>
      </c>
      <c r="B29" s="2389" t="s">
        <v>911</v>
      </c>
      <c r="C29" s="2405" t="s">
        <v>229</v>
      </c>
      <c r="D29" s="2406"/>
      <c r="E29" s="658">
        <v>1</v>
      </c>
      <c r="F29" s="763"/>
      <c r="G29" s="764"/>
      <c r="H29" s="650"/>
      <c r="I29" s="651"/>
      <c r="J29" s="163"/>
    </row>
    <row r="30" spans="1:10" s="35" customFormat="1" ht="16.5" customHeight="1" x14ac:dyDescent="0.2">
      <c r="A30" s="1862"/>
      <c r="B30" s="2390"/>
      <c r="C30" s="2407" t="s">
        <v>230</v>
      </c>
      <c r="D30" s="2408"/>
      <c r="E30" s="765">
        <v>2</v>
      </c>
      <c r="F30" s="766"/>
      <c r="G30" s="767"/>
      <c r="H30" s="656"/>
      <c r="I30" s="657"/>
      <c r="J30" s="163"/>
    </row>
    <row r="31" spans="1:10" s="35" customFormat="1" ht="16.5" customHeight="1" thickBot="1" x14ac:dyDescent="0.25">
      <c r="A31" s="1863"/>
      <c r="B31" s="2391"/>
      <c r="C31" s="2409" t="s">
        <v>231</v>
      </c>
      <c r="D31" s="2410"/>
      <c r="E31" s="768">
        <v>3</v>
      </c>
      <c r="F31" s="769"/>
      <c r="G31" s="659"/>
      <c r="H31" s="652"/>
      <c r="I31" s="654"/>
      <c r="J31" s="163"/>
    </row>
    <row r="32" spans="1:10" s="35" customFormat="1" ht="16.5" customHeight="1" x14ac:dyDescent="0.2">
      <c r="A32" s="1791">
        <f>A29-0.01</f>
        <v>-12.159999999999997</v>
      </c>
      <c r="B32" s="2389" t="s">
        <v>905</v>
      </c>
      <c r="C32" s="2405" t="s">
        <v>229</v>
      </c>
      <c r="D32" s="2406"/>
      <c r="E32" s="658">
        <v>1</v>
      </c>
      <c r="F32" s="763"/>
      <c r="G32" s="764"/>
      <c r="H32" s="650"/>
      <c r="I32" s="651"/>
      <c r="J32" s="163"/>
    </row>
    <row r="33" spans="1:10" s="35" customFormat="1" ht="16.5" customHeight="1" x14ac:dyDescent="0.2">
      <c r="A33" s="1862"/>
      <c r="B33" s="2390"/>
      <c r="C33" s="2407" t="s">
        <v>230</v>
      </c>
      <c r="D33" s="2408"/>
      <c r="E33" s="765">
        <v>2</v>
      </c>
      <c r="F33" s="766"/>
      <c r="G33" s="767"/>
      <c r="H33" s="656"/>
      <c r="I33" s="657"/>
      <c r="J33" s="163"/>
    </row>
    <row r="34" spans="1:10" s="35" customFormat="1" ht="16.5" customHeight="1" thickBot="1" x14ac:dyDescent="0.25">
      <c r="A34" s="1863"/>
      <c r="B34" s="2390"/>
      <c r="C34" s="2409" t="s">
        <v>231</v>
      </c>
      <c r="D34" s="2410"/>
      <c r="E34" s="768">
        <v>3</v>
      </c>
      <c r="F34" s="769"/>
      <c r="G34" s="659"/>
      <c r="H34" s="652"/>
      <c r="I34" s="654"/>
      <c r="J34" s="163"/>
    </row>
    <row r="35" spans="1:10" ht="26.25" customHeight="1" x14ac:dyDescent="0.25">
      <c r="A35" s="1791">
        <f>A32-0.01</f>
        <v>-12.169999999999996</v>
      </c>
      <c r="B35" s="269" t="s">
        <v>652</v>
      </c>
      <c r="C35" s="1049" t="s">
        <v>451</v>
      </c>
      <c r="D35" s="1104" t="s">
        <v>915</v>
      </c>
      <c r="E35" s="706"/>
      <c r="F35" s="706"/>
      <c r="G35" s="707"/>
      <c r="H35" s="708"/>
      <c r="I35" s="314"/>
    </row>
    <row r="36" spans="1:10" ht="26.25" customHeight="1" x14ac:dyDescent="0.25">
      <c r="A36" s="1862"/>
      <c r="B36" s="1815" t="s">
        <v>914</v>
      </c>
      <c r="C36" s="244" t="s">
        <v>452</v>
      </c>
      <c r="D36" s="1104" t="s">
        <v>916</v>
      </c>
      <c r="E36" s="1104"/>
      <c r="F36" s="1104"/>
      <c r="G36" s="709"/>
      <c r="H36" s="710"/>
      <c r="I36" s="316"/>
    </row>
    <row r="37" spans="1:10" ht="26.25" customHeight="1" x14ac:dyDescent="0.25">
      <c r="A37" s="1862"/>
      <c r="B37" s="1815"/>
      <c r="C37" s="244" t="s">
        <v>455</v>
      </c>
      <c r="D37" s="1104" t="s">
        <v>917</v>
      </c>
      <c r="E37" s="1104"/>
      <c r="F37" s="1104"/>
      <c r="G37" s="709"/>
      <c r="H37" s="710"/>
      <c r="I37" s="316"/>
    </row>
    <row r="38" spans="1:10" ht="26.25" customHeight="1" x14ac:dyDescent="0.25">
      <c r="A38" s="1862"/>
      <c r="B38" s="1050" t="s">
        <v>653</v>
      </c>
      <c r="C38" s="237" t="s">
        <v>456</v>
      </c>
      <c r="D38" s="1104" t="s">
        <v>918</v>
      </c>
      <c r="E38" s="1104"/>
      <c r="F38" s="1104"/>
      <c r="G38" s="709"/>
      <c r="H38" s="710"/>
      <c r="I38" s="316"/>
    </row>
    <row r="39" spans="1:10" ht="26.25" customHeight="1" x14ac:dyDescent="0.25">
      <c r="A39" s="1862"/>
      <c r="B39" s="1050" t="s">
        <v>912</v>
      </c>
      <c r="C39" s="237" t="s">
        <v>457</v>
      </c>
      <c r="D39" s="1986" t="s">
        <v>919</v>
      </c>
      <c r="E39" s="1986"/>
      <c r="F39" s="1986"/>
      <c r="G39" s="1908"/>
      <c r="H39" s="710"/>
      <c r="I39" s="316"/>
    </row>
    <row r="40" spans="1:10" ht="26.25" customHeight="1" thickBot="1" x14ac:dyDescent="0.3">
      <c r="A40" s="1863"/>
      <c r="B40" s="1105" t="s">
        <v>913</v>
      </c>
      <c r="C40" s="1066" t="s">
        <v>458</v>
      </c>
      <c r="D40" s="1905" t="s">
        <v>687</v>
      </c>
      <c r="E40" s="1905"/>
      <c r="F40" s="1905"/>
      <c r="G40" s="1906"/>
      <c r="H40" s="1106"/>
      <c r="I40" s="1107"/>
    </row>
    <row r="41" spans="1:10" ht="26.25" customHeight="1" thickBot="1" x14ac:dyDescent="0.25">
      <c r="A41" s="702" t="s">
        <v>186</v>
      </c>
      <c r="B41" s="1108" t="s">
        <v>514</v>
      </c>
      <c r="C41" s="1108"/>
      <c r="D41" s="1109"/>
      <c r="E41" s="1110"/>
      <c r="F41" s="1111"/>
      <c r="G41" s="1112"/>
      <c r="H41" s="2427" t="s">
        <v>640</v>
      </c>
      <c r="I41" s="2414"/>
    </row>
    <row r="42" spans="1:10" ht="42" customHeight="1" thickBot="1" x14ac:dyDescent="0.25">
      <c r="A42" s="2420" t="s">
        <v>906</v>
      </c>
      <c r="B42" s="2421"/>
      <c r="C42" s="2421"/>
      <c r="D42" s="2421"/>
      <c r="E42" s="2421"/>
      <c r="F42" s="2421"/>
      <c r="G42" s="2421"/>
      <c r="H42" s="2421"/>
      <c r="I42" s="2422"/>
    </row>
    <row r="43" spans="1:10" ht="12.75" x14ac:dyDescent="0.2">
      <c r="A43" s="1949">
        <f>A35-0.01</f>
        <v>-12.179999999999996</v>
      </c>
      <c r="B43" s="1800" t="s">
        <v>920</v>
      </c>
      <c r="C43" s="1824" t="s">
        <v>382</v>
      </c>
      <c r="D43" s="1825"/>
      <c r="E43" s="283">
        <v>1</v>
      </c>
      <c r="F43" s="213"/>
      <c r="G43" s="284"/>
      <c r="H43" s="2396"/>
      <c r="I43" s="2393"/>
    </row>
    <row r="44" spans="1:10" thickBot="1" x14ac:dyDescent="0.25">
      <c r="A44" s="1951"/>
      <c r="B44" s="1801"/>
      <c r="C44" s="1848" t="s">
        <v>383</v>
      </c>
      <c r="D44" s="1849"/>
      <c r="E44" s="292">
        <v>2</v>
      </c>
      <c r="F44" s="222"/>
      <c r="G44" s="287"/>
      <c r="H44" s="2394"/>
      <c r="I44" s="2395"/>
    </row>
    <row r="45" spans="1:10" ht="12.75" customHeight="1" x14ac:dyDescent="0.2">
      <c r="A45" s="1949">
        <f>A43-0.01</f>
        <v>-12.189999999999996</v>
      </c>
      <c r="B45" s="1800" t="s">
        <v>921</v>
      </c>
      <c r="C45" s="1824" t="s">
        <v>382</v>
      </c>
      <c r="D45" s="1825"/>
      <c r="E45" s="1010">
        <v>1</v>
      </c>
      <c r="F45" s="1051"/>
      <c r="G45" s="936"/>
      <c r="H45" s="2392"/>
      <c r="I45" s="2393"/>
    </row>
    <row r="46" spans="1:10" ht="13.5" customHeight="1" thickBot="1" x14ac:dyDescent="0.25">
      <c r="A46" s="1951"/>
      <c r="B46" s="1801"/>
      <c r="C46" s="1848" t="s">
        <v>383</v>
      </c>
      <c r="D46" s="1849"/>
      <c r="E46" s="1011">
        <v>2</v>
      </c>
      <c r="F46" s="1052"/>
      <c r="G46" s="1012"/>
      <c r="H46" s="2394"/>
      <c r="I46" s="2395"/>
    </row>
    <row r="47" spans="1:10" ht="12.75" customHeight="1" x14ac:dyDescent="0.2">
      <c r="A47" s="1949">
        <f>A45-0.01</f>
        <v>-12.199999999999996</v>
      </c>
      <c r="B47" s="1800" t="s">
        <v>486</v>
      </c>
      <c r="C47" s="1824" t="s">
        <v>382</v>
      </c>
      <c r="D47" s="1825"/>
      <c r="E47" s="1010">
        <v>1</v>
      </c>
      <c r="F47" s="1051"/>
      <c r="G47" s="936"/>
      <c r="H47" s="2392"/>
      <c r="I47" s="2393"/>
    </row>
    <row r="48" spans="1:10" ht="13.5" customHeight="1" thickBot="1" x14ac:dyDescent="0.25">
      <c r="A48" s="1951"/>
      <c r="B48" s="1801"/>
      <c r="C48" s="1848" t="s">
        <v>383</v>
      </c>
      <c r="D48" s="1849"/>
      <c r="E48" s="1011">
        <v>2</v>
      </c>
      <c r="F48" s="1052"/>
      <c r="G48" s="1012"/>
      <c r="H48" s="2394"/>
      <c r="I48" s="2395"/>
    </row>
    <row r="49" spans="1:9" ht="12.75" customHeight="1" x14ac:dyDescent="0.2">
      <c r="A49" s="1949">
        <f>A47-0.01</f>
        <v>-12.209999999999996</v>
      </c>
      <c r="B49" s="1800" t="s">
        <v>559</v>
      </c>
      <c r="C49" s="1824" t="s">
        <v>382</v>
      </c>
      <c r="D49" s="1825"/>
      <c r="E49" s="1010">
        <v>1</v>
      </c>
      <c r="F49" s="1051"/>
      <c r="G49" s="936"/>
      <c r="H49" s="2392"/>
      <c r="I49" s="2393"/>
    </row>
    <row r="50" spans="1:9" ht="13.5" customHeight="1" thickBot="1" x14ac:dyDescent="0.25">
      <c r="A50" s="1951"/>
      <c r="B50" s="1801"/>
      <c r="C50" s="1848" t="s">
        <v>383</v>
      </c>
      <c r="D50" s="1849"/>
      <c r="E50" s="1011">
        <v>2</v>
      </c>
      <c r="F50" s="1052"/>
      <c r="G50" s="1012"/>
      <c r="H50" s="2394"/>
      <c r="I50" s="2395"/>
    </row>
    <row r="51" spans="1:9" ht="12.75" customHeight="1" x14ac:dyDescent="0.2">
      <c r="A51" s="1949">
        <f>A49-0.01</f>
        <v>-12.219999999999995</v>
      </c>
      <c r="B51" s="1800" t="s">
        <v>384</v>
      </c>
      <c r="C51" s="1824" t="s">
        <v>382</v>
      </c>
      <c r="D51" s="1825"/>
      <c r="E51" s="1010">
        <v>1</v>
      </c>
      <c r="F51" s="1051"/>
      <c r="G51" s="936"/>
      <c r="H51" s="2392"/>
      <c r="I51" s="2393"/>
    </row>
    <row r="52" spans="1:9" ht="13.5" customHeight="1" thickBot="1" x14ac:dyDescent="0.25">
      <c r="A52" s="1951"/>
      <c r="B52" s="1801"/>
      <c r="C52" s="1848" t="s">
        <v>383</v>
      </c>
      <c r="D52" s="1849"/>
      <c r="E52" s="1011">
        <v>2</v>
      </c>
      <c r="F52" s="1052"/>
      <c r="G52" s="1012"/>
      <c r="H52" s="2394"/>
      <c r="I52" s="2395"/>
    </row>
    <row r="53" spans="1:9" ht="12.75" customHeight="1" x14ac:dyDescent="0.2">
      <c r="A53" s="1949">
        <f>A51-0.01</f>
        <v>-12.229999999999995</v>
      </c>
      <c r="B53" s="1800" t="s">
        <v>385</v>
      </c>
      <c r="C53" s="1824" t="s">
        <v>382</v>
      </c>
      <c r="D53" s="1825"/>
      <c r="E53" s="1010">
        <v>1</v>
      </c>
      <c r="F53" s="1051"/>
      <c r="G53" s="936"/>
      <c r="H53" s="2392"/>
      <c r="I53" s="2393"/>
    </row>
    <row r="54" spans="1:9" ht="13.5" customHeight="1" thickBot="1" x14ac:dyDescent="0.25">
      <c r="A54" s="1951"/>
      <c r="B54" s="1801"/>
      <c r="C54" s="1848" t="s">
        <v>383</v>
      </c>
      <c r="D54" s="1849"/>
      <c r="E54" s="1011">
        <v>2</v>
      </c>
      <c r="F54" s="1052"/>
      <c r="G54" s="1012"/>
      <c r="H54" s="2394"/>
      <c r="I54" s="2395"/>
    </row>
    <row r="55" spans="1:9" ht="12.75" customHeight="1" x14ac:dyDescent="0.2">
      <c r="A55" s="1949">
        <f>A53-0.01</f>
        <v>-12.239999999999995</v>
      </c>
      <c r="B55" s="1800" t="s">
        <v>560</v>
      </c>
      <c r="C55" s="1824" t="s">
        <v>382</v>
      </c>
      <c r="D55" s="1825"/>
      <c r="E55" s="1010">
        <v>1</v>
      </c>
      <c r="F55" s="1051"/>
      <c r="G55" s="936"/>
      <c r="H55" s="2392"/>
      <c r="I55" s="2393"/>
    </row>
    <row r="56" spans="1:9" ht="13.5" customHeight="1" thickBot="1" x14ac:dyDescent="0.25">
      <c r="A56" s="1951"/>
      <c r="B56" s="1801"/>
      <c r="C56" s="1848" t="s">
        <v>383</v>
      </c>
      <c r="D56" s="1849"/>
      <c r="E56" s="1011">
        <v>2</v>
      </c>
      <c r="F56" s="1052"/>
      <c r="G56" s="1012"/>
      <c r="H56" s="2394"/>
      <c r="I56" s="2395"/>
    </row>
    <row r="57" spans="1:9" ht="12.75" customHeight="1" x14ac:dyDescent="0.2">
      <c r="A57" s="1949">
        <f>A55-0.01</f>
        <v>-12.249999999999995</v>
      </c>
      <c r="B57" s="1800" t="s">
        <v>480</v>
      </c>
      <c r="C57" s="1824" t="s">
        <v>382</v>
      </c>
      <c r="D57" s="1825"/>
      <c r="E57" s="1010">
        <v>1</v>
      </c>
      <c r="F57" s="1051"/>
      <c r="G57" s="936"/>
      <c r="H57" s="2392"/>
      <c r="I57" s="2393"/>
    </row>
    <row r="58" spans="1:9" ht="13.5" customHeight="1" thickBot="1" x14ac:dyDescent="0.25">
      <c r="A58" s="1951"/>
      <c r="B58" s="1801"/>
      <c r="C58" s="1848" t="s">
        <v>383</v>
      </c>
      <c r="D58" s="1849"/>
      <c r="E58" s="1011">
        <v>2</v>
      </c>
      <c r="F58" s="1052"/>
      <c r="G58" s="1012"/>
      <c r="H58" s="2394"/>
      <c r="I58" s="2395"/>
    </row>
    <row r="59" spans="1:9" ht="12.75" customHeight="1" x14ac:dyDescent="0.2">
      <c r="A59" s="1949">
        <f>A57-0.01</f>
        <v>-12.259999999999994</v>
      </c>
      <c r="B59" s="1800" t="s">
        <v>561</v>
      </c>
      <c r="C59" s="1824" t="s">
        <v>382</v>
      </c>
      <c r="D59" s="1825"/>
      <c r="E59" s="1010">
        <v>1</v>
      </c>
      <c r="F59" s="1051"/>
      <c r="G59" s="936"/>
      <c r="H59" s="2392"/>
      <c r="I59" s="2393"/>
    </row>
    <row r="60" spans="1:9" ht="13.5" customHeight="1" thickBot="1" x14ac:dyDescent="0.25">
      <c r="A60" s="1951"/>
      <c r="B60" s="1801"/>
      <c r="C60" s="1848" t="s">
        <v>383</v>
      </c>
      <c r="D60" s="1849"/>
      <c r="E60" s="1011">
        <v>2</v>
      </c>
      <c r="F60" s="1052"/>
      <c r="G60" s="1012"/>
      <c r="H60" s="2394"/>
      <c r="I60" s="2395"/>
    </row>
    <row r="61" spans="1:9" ht="12.75" customHeight="1" x14ac:dyDescent="0.2">
      <c r="A61" s="1949">
        <f>A59-0.01</f>
        <v>-12.269999999999994</v>
      </c>
      <c r="B61" s="1800" t="s">
        <v>928</v>
      </c>
      <c r="C61" s="1824" t="s">
        <v>382</v>
      </c>
      <c r="D61" s="1825"/>
      <c r="E61" s="1010">
        <v>1</v>
      </c>
      <c r="F61" s="1051"/>
      <c r="G61" s="936"/>
      <c r="H61" s="2392"/>
      <c r="I61" s="2393"/>
    </row>
    <row r="62" spans="1:9" ht="13.5" customHeight="1" thickBot="1" x14ac:dyDescent="0.25">
      <c r="A62" s="1951"/>
      <c r="B62" s="1801"/>
      <c r="C62" s="1848" t="s">
        <v>383</v>
      </c>
      <c r="D62" s="1849"/>
      <c r="E62" s="1011">
        <v>2</v>
      </c>
      <c r="F62" s="1052"/>
      <c r="G62" s="1012"/>
      <c r="H62" s="2394"/>
      <c r="I62" s="2395"/>
    </row>
    <row r="63" spans="1:9" ht="12.75" customHeight="1" x14ac:dyDescent="0.2">
      <c r="A63" s="1949">
        <f>A61-0.01</f>
        <v>-12.279999999999994</v>
      </c>
      <c r="B63" s="1800" t="s">
        <v>923</v>
      </c>
      <c r="C63" s="1824" t="s">
        <v>382</v>
      </c>
      <c r="D63" s="1825"/>
      <c r="E63" s="1010">
        <v>1</v>
      </c>
      <c r="F63" s="1051"/>
      <c r="G63" s="936"/>
      <c r="H63" s="2392"/>
      <c r="I63" s="2393"/>
    </row>
    <row r="64" spans="1:9" ht="14.25" customHeight="1" thickBot="1" x14ac:dyDescent="0.25">
      <c r="A64" s="1951"/>
      <c r="B64" s="1801"/>
      <c r="C64" s="1848" t="s">
        <v>383</v>
      </c>
      <c r="D64" s="1849"/>
      <c r="E64" s="1011">
        <v>2</v>
      </c>
      <c r="F64" s="1052"/>
      <c r="G64" s="1012"/>
      <c r="H64" s="2394"/>
      <c r="I64" s="2395"/>
    </row>
    <row r="65" spans="1:9" ht="12.75" customHeight="1" x14ac:dyDescent="0.2">
      <c r="A65" s="1949">
        <f>A63-0.01</f>
        <v>-12.289999999999994</v>
      </c>
      <c r="B65" s="1800" t="s">
        <v>924</v>
      </c>
      <c r="C65" s="1824" t="s">
        <v>382</v>
      </c>
      <c r="D65" s="1825"/>
      <c r="E65" s="283">
        <v>1</v>
      </c>
      <c r="F65" s="213"/>
      <c r="G65" s="284"/>
      <c r="H65" s="2392"/>
      <c r="I65" s="2393"/>
    </row>
    <row r="66" spans="1:9" ht="14.25" customHeight="1" thickBot="1" x14ac:dyDescent="0.25">
      <c r="A66" s="1951"/>
      <c r="B66" s="1801"/>
      <c r="C66" s="1848" t="s">
        <v>383</v>
      </c>
      <c r="D66" s="1849"/>
      <c r="E66" s="292">
        <v>2</v>
      </c>
      <c r="F66" s="222"/>
      <c r="G66" s="287"/>
      <c r="H66" s="2394"/>
      <c r="I66" s="2395"/>
    </row>
    <row r="67" spans="1:9" ht="12.75" customHeight="1" x14ac:dyDescent="0.2">
      <c r="A67" s="1949">
        <f>A65-0.01</f>
        <v>-12.299999999999994</v>
      </c>
      <c r="B67" s="1800" t="s">
        <v>925</v>
      </c>
      <c r="C67" s="1824" t="s">
        <v>382</v>
      </c>
      <c r="D67" s="1825"/>
      <c r="E67" s="283">
        <v>1</v>
      </c>
      <c r="F67" s="213"/>
      <c r="G67" s="284"/>
      <c r="H67" s="2392"/>
      <c r="I67" s="2393"/>
    </row>
    <row r="68" spans="1:9" ht="14.25" customHeight="1" thickBot="1" x14ac:dyDescent="0.25">
      <c r="A68" s="1951"/>
      <c r="B68" s="1801"/>
      <c r="C68" s="1848" t="s">
        <v>383</v>
      </c>
      <c r="D68" s="1849"/>
      <c r="E68" s="292">
        <v>2</v>
      </c>
      <c r="F68" s="222"/>
      <c r="G68" s="287"/>
      <c r="H68" s="2394"/>
      <c r="I68" s="2395"/>
    </row>
    <row r="69" spans="1:9" ht="12.75" customHeight="1" x14ac:dyDescent="0.2">
      <c r="A69" s="1949">
        <f>A67-0.01</f>
        <v>-12.309999999999993</v>
      </c>
      <c r="B69" s="1800" t="s">
        <v>487</v>
      </c>
      <c r="C69" s="1824" t="s">
        <v>382</v>
      </c>
      <c r="D69" s="1825"/>
      <c r="E69" s="283">
        <v>1</v>
      </c>
      <c r="F69" s="213"/>
      <c r="G69" s="284"/>
      <c r="H69" s="2392"/>
      <c r="I69" s="2393"/>
    </row>
    <row r="70" spans="1:9" ht="13.5" customHeight="1" thickBot="1" x14ac:dyDescent="0.25">
      <c r="A70" s="1951"/>
      <c r="B70" s="1801"/>
      <c r="C70" s="1848" t="s">
        <v>383</v>
      </c>
      <c r="D70" s="1849"/>
      <c r="E70" s="292">
        <v>2</v>
      </c>
      <c r="F70" s="222"/>
      <c r="G70" s="287"/>
      <c r="H70" s="2394"/>
      <c r="I70" s="2395"/>
    </row>
    <row r="71" spans="1:9" ht="12.75" customHeight="1" x14ac:dyDescent="0.2">
      <c r="A71" s="1949">
        <f>A69-0.01</f>
        <v>-12.319999999999993</v>
      </c>
      <c r="B71" s="1800" t="s">
        <v>386</v>
      </c>
      <c r="C71" s="1824" t="s">
        <v>382</v>
      </c>
      <c r="D71" s="1825"/>
      <c r="E71" s="283">
        <v>1</v>
      </c>
      <c r="F71" s="213"/>
      <c r="G71" s="284"/>
      <c r="H71" s="2392"/>
      <c r="I71" s="2393"/>
    </row>
    <row r="72" spans="1:9" ht="13.5" customHeight="1" thickBot="1" x14ac:dyDescent="0.25">
      <c r="A72" s="1951"/>
      <c r="B72" s="1801"/>
      <c r="C72" s="1848" t="s">
        <v>383</v>
      </c>
      <c r="D72" s="1849"/>
      <c r="E72" s="292">
        <v>2</v>
      </c>
      <c r="F72" s="222"/>
      <c r="G72" s="287"/>
      <c r="H72" s="2394"/>
      <c r="I72" s="2395"/>
    </row>
    <row r="73" spans="1:9" ht="12.75" customHeight="1" x14ac:dyDescent="0.2">
      <c r="A73" s="1949">
        <f>A71-0.01</f>
        <v>-12.329999999999993</v>
      </c>
      <c r="B73" s="1800" t="s">
        <v>488</v>
      </c>
      <c r="C73" s="1824" t="s">
        <v>382</v>
      </c>
      <c r="D73" s="1825"/>
      <c r="E73" s="283">
        <v>1</v>
      </c>
      <c r="F73" s="213"/>
      <c r="G73" s="284"/>
      <c r="H73" s="2392"/>
      <c r="I73" s="2393"/>
    </row>
    <row r="74" spans="1:9" ht="13.5" customHeight="1" thickBot="1" x14ac:dyDescent="0.25">
      <c r="A74" s="1951"/>
      <c r="B74" s="1801"/>
      <c r="C74" s="1848" t="s">
        <v>383</v>
      </c>
      <c r="D74" s="1849"/>
      <c r="E74" s="292">
        <v>2</v>
      </c>
      <c r="F74" s="222"/>
      <c r="G74" s="287"/>
      <c r="H74" s="2394"/>
      <c r="I74" s="2395"/>
    </row>
    <row r="75" spans="1:9" ht="13.5" customHeight="1" x14ac:dyDescent="0.2">
      <c r="A75" s="1949">
        <f t="shared" ref="A75" si="1">A73-0.01</f>
        <v>-12.339999999999993</v>
      </c>
      <c r="B75" s="1800" t="s">
        <v>95</v>
      </c>
      <c r="C75" s="1824" t="s">
        <v>382</v>
      </c>
      <c r="D75" s="1825"/>
      <c r="E75" s="283">
        <v>1</v>
      </c>
      <c r="F75" s="213"/>
      <c r="G75" s="284"/>
      <c r="H75" s="2392" t="s">
        <v>96</v>
      </c>
      <c r="I75" s="2393"/>
    </row>
    <row r="76" spans="1:9" ht="13.5" customHeight="1" thickBot="1" x14ac:dyDescent="0.25">
      <c r="A76" s="1951"/>
      <c r="B76" s="1801"/>
      <c r="C76" s="1848" t="s">
        <v>383</v>
      </c>
      <c r="D76" s="1849"/>
      <c r="E76" s="292">
        <v>2</v>
      </c>
      <c r="F76" s="222"/>
      <c r="G76" s="287"/>
      <c r="H76" s="2394"/>
      <c r="I76" s="2395"/>
    </row>
    <row r="77" spans="1:9" ht="13.5" customHeight="1" x14ac:dyDescent="0.2">
      <c r="A77" s="1949">
        <f t="shared" ref="A77:A79" si="2">A75-0.01</f>
        <v>-12.349999999999993</v>
      </c>
      <c r="B77" s="1800" t="s">
        <v>922</v>
      </c>
      <c r="C77" s="1824" t="s">
        <v>382</v>
      </c>
      <c r="D77" s="1825"/>
      <c r="E77" s="283">
        <v>1</v>
      </c>
      <c r="F77" s="213"/>
      <c r="G77" s="724"/>
      <c r="H77" s="2425"/>
      <c r="I77" s="2426"/>
    </row>
    <row r="78" spans="1:9" ht="13.5" customHeight="1" thickBot="1" x14ac:dyDescent="0.25">
      <c r="A78" s="1951"/>
      <c r="B78" s="1801"/>
      <c r="C78" s="1848" t="s">
        <v>383</v>
      </c>
      <c r="D78" s="1849"/>
      <c r="E78" s="292">
        <v>2</v>
      </c>
      <c r="F78" s="222"/>
      <c r="G78" s="287"/>
      <c r="H78" s="2394"/>
      <c r="I78" s="2395"/>
    </row>
    <row r="79" spans="1:9" ht="13.5" customHeight="1" x14ac:dyDescent="0.2">
      <c r="A79" s="1949">
        <f t="shared" si="2"/>
        <v>-12.359999999999992</v>
      </c>
      <c r="B79" s="1800" t="s">
        <v>926</v>
      </c>
      <c r="C79" s="1824" t="s">
        <v>382</v>
      </c>
      <c r="D79" s="1825"/>
      <c r="E79" s="283">
        <v>1</v>
      </c>
      <c r="F79" s="213"/>
      <c r="G79" s="724"/>
      <c r="H79" s="2425"/>
      <c r="I79" s="2426"/>
    </row>
    <row r="80" spans="1:9" ht="13.5" customHeight="1" thickBot="1" x14ac:dyDescent="0.25">
      <c r="A80" s="1951"/>
      <c r="B80" s="1801"/>
      <c r="C80" s="1848" t="s">
        <v>383</v>
      </c>
      <c r="D80" s="1849"/>
      <c r="E80" s="292">
        <v>2</v>
      </c>
      <c r="F80" s="222"/>
      <c r="G80" s="287"/>
      <c r="H80" s="2394"/>
      <c r="I80" s="2395"/>
    </row>
    <row r="81" spans="1:13" ht="12.75" customHeight="1" x14ac:dyDescent="0.2">
      <c r="A81" s="1949">
        <f>A79-0.01</f>
        <v>-12.369999999999992</v>
      </c>
      <c r="B81" s="1800" t="s">
        <v>481</v>
      </c>
      <c r="C81" s="1824" t="s">
        <v>382</v>
      </c>
      <c r="D81" s="1825"/>
      <c r="E81" s="283">
        <v>1</v>
      </c>
      <c r="F81" s="213"/>
      <c r="G81" s="284"/>
      <c r="H81" s="2392"/>
      <c r="I81" s="2393"/>
    </row>
    <row r="82" spans="1:13" ht="13.5" customHeight="1" thickBot="1" x14ac:dyDescent="0.25">
      <c r="A82" s="1951"/>
      <c r="B82" s="1801"/>
      <c r="C82" s="1848" t="s">
        <v>383</v>
      </c>
      <c r="D82" s="1849"/>
      <c r="E82" s="292">
        <v>2</v>
      </c>
      <c r="F82" s="222"/>
      <c r="G82" s="287"/>
      <c r="H82" s="2394"/>
      <c r="I82" s="2395"/>
    </row>
    <row r="83" spans="1:13" ht="12.75" customHeight="1" x14ac:dyDescent="0.2">
      <c r="A83" s="1949">
        <f>A81-0.01</f>
        <v>-12.379999999999992</v>
      </c>
      <c r="B83" s="1800" t="s">
        <v>482</v>
      </c>
      <c r="C83" s="1824" t="s">
        <v>382</v>
      </c>
      <c r="D83" s="1825"/>
      <c r="E83" s="283">
        <v>1</v>
      </c>
      <c r="F83" s="213"/>
      <c r="G83" s="284"/>
      <c r="H83" s="2392"/>
      <c r="I83" s="2393"/>
    </row>
    <row r="84" spans="1:13" ht="13.5" customHeight="1" thickBot="1" x14ac:dyDescent="0.25">
      <c r="A84" s="1951"/>
      <c r="B84" s="1801"/>
      <c r="C84" s="1848" t="s">
        <v>383</v>
      </c>
      <c r="D84" s="1849"/>
      <c r="E84" s="292">
        <v>2</v>
      </c>
      <c r="F84" s="222"/>
      <c r="G84" s="287"/>
      <c r="H84" s="2394"/>
      <c r="I84" s="2395"/>
    </row>
    <row r="85" spans="1:13" ht="12.75" customHeight="1" x14ac:dyDescent="0.2">
      <c r="A85" s="1949">
        <f>A83-0.01</f>
        <v>-12.389999999999992</v>
      </c>
      <c r="B85" s="1800" t="s">
        <v>927</v>
      </c>
      <c r="C85" s="1824" t="s">
        <v>382</v>
      </c>
      <c r="D85" s="1825"/>
      <c r="E85" s="283">
        <v>1</v>
      </c>
      <c r="F85" s="213"/>
      <c r="G85" s="284"/>
      <c r="H85" s="2392"/>
      <c r="I85" s="2393"/>
      <c r="K85" s="2388"/>
      <c r="L85" s="2388"/>
      <c r="M85" s="2388"/>
    </row>
    <row r="86" spans="1:13" ht="13.5" customHeight="1" thickBot="1" x14ac:dyDescent="0.25">
      <c r="A86" s="1951"/>
      <c r="B86" s="1801"/>
      <c r="C86" s="1848" t="s">
        <v>383</v>
      </c>
      <c r="D86" s="1849"/>
      <c r="E86" s="292">
        <v>2</v>
      </c>
      <c r="F86" s="222"/>
      <c r="G86" s="287"/>
      <c r="H86" s="2394"/>
      <c r="I86" s="2395"/>
      <c r="K86" s="2388"/>
      <c r="L86" s="2388"/>
      <c r="M86" s="2388"/>
    </row>
    <row r="93" spans="1:13" ht="12.75" x14ac:dyDescent="0.2"/>
    <row r="94" spans="1:13" ht="12.75" x14ac:dyDescent="0.2"/>
    <row r="95" spans="1:13" ht="12.75" x14ac:dyDescent="0.2"/>
    <row r="96" spans="1:13" ht="12.75" x14ac:dyDescent="0.2"/>
    <row r="97" ht="12.75" x14ac:dyDescent="0.2"/>
    <row r="98" ht="12.75" x14ac:dyDescent="0.2"/>
    <row r="99" ht="12.75" x14ac:dyDescent="0.2"/>
    <row r="100" ht="12.75" x14ac:dyDescent="0.2"/>
    <row r="101" ht="12.75" x14ac:dyDescent="0.2"/>
    <row r="102" ht="12.75" x14ac:dyDescent="0.2"/>
    <row r="103" ht="12.75" x14ac:dyDescent="0.2"/>
    <row r="104" ht="12.75" x14ac:dyDescent="0.2"/>
    <row r="105" ht="12.75" x14ac:dyDescent="0.2"/>
    <row r="106" ht="12.75" x14ac:dyDescent="0.2"/>
    <row r="107" ht="12.75" x14ac:dyDescent="0.2"/>
    <row r="108" ht="12.75" x14ac:dyDescent="0.2"/>
    <row r="109" ht="12.75" x14ac:dyDescent="0.2"/>
    <row r="110" ht="12.75" x14ac:dyDescent="0.2"/>
    <row r="111" ht="12.75" x14ac:dyDescent="0.2"/>
    <row r="112" ht="12.75" x14ac:dyDescent="0.2"/>
    <row r="113" ht="12.75" x14ac:dyDescent="0.2"/>
    <row r="114" ht="12.75" x14ac:dyDescent="0.2"/>
    <row r="115" ht="12.75" x14ac:dyDescent="0.2"/>
    <row r="116" ht="12.75" x14ac:dyDescent="0.2"/>
    <row r="117" ht="12.75" x14ac:dyDescent="0.2"/>
    <row r="118" ht="12.75" x14ac:dyDescent="0.2"/>
    <row r="119" ht="12.75" x14ac:dyDescent="0.2"/>
    <row r="120" ht="12.75" x14ac:dyDescent="0.2"/>
    <row r="121" ht="12.75" x14ac:dyDescent="0.2"/>
    <row r="122" ht="12.75" x14ac:dyDescent="0.2"/>
    <row r="123" ht="12.75" x14ac:dyDescent="0.2"/>
    <row r="124" ht="12.75" x14ac:dyDescent="0.2"/>
    <row r="125" ht="12.75" x14ac:dyDescent="0.2"/>
    <row r="126" ht="12.75" x14ac:dyDescent="0.2"/>
    <row r="127" ht="12.75" x14ac:dyDescent="0.2"/>
    <row r="128" ht="12.75" x14ac:dyDescent="0.2"/>
    <row r="129" ht="12.75" x14ac:dyDescent="0.2"/>
    <row r="130" ht="12.75" x14ac:dyDescent="0.2"/>
    <row r="131" ht="12.75" x14ac:dyDescent="0.2"/>
    <row r="132" ht="12.75" x14ac:dyDescent="0.2"/>
    <row r="133" ht="12.75" x14ac:dyDescent="0.2"/>
    <row r="134" ht="12.75" x14ac:dyDescent="0.2"/>
    <row r="145" ht="12.75" x14ac:dyDescent="0.2"/>
    <row r="146" ht="12.75" x14ac:dyDescent="0.2"/>
    <row r="147" ht="12.75" x14ac:dyDescent="0.2"/>
    <row r="148" ht="12.75" x14ac:dyDescent="0.2"/>
    <row r="149" ht="12.75" x14ac:dyDescent="0.2"/>
    <row r="150" ht="12.75" x14ac:dyDescent="0.2"/>
    <row r="151" ht="12.75" x14ac:dyDescent="0.2"/>
    <row r="152" ht="12.75" x14ac:dyDescent="0.2"/>
    <row r="153" ht="12.75" x14ac:dyDescent="0.2"/>
    <row r="154" ht="12.75" x14ac:dyDescent="0.2"/>
    <row r="155" ht="12.75" x14ac:dyDescent="0.2"/>
    <row r="156" ht="12.75" x14ac:dyDescent="0.2"/>
    <row r="157" ht="12.75" x14ac:dyDescent="0.2"/>
    <row r="158" ht="12.75" x14ac:dyDescent="0.2"/>
    <row r="159" ht="12.75" x14ac:dyDescent="0.2"/>
    <row r="160" ht="12.75" x14ac:dyDescent="0.2"/>
    <row r="161" ht="12.75" x14ac:dyDescent="0.2"/>
    <row r="162" ht="12.75" x14ac:dyDescent="0.2"/>
    <row r="163" ht="12.75" x14ac:dyDescent="0.2"/>
    <row r="164" ht="12.75" x14ac:dyDescent="0.2"/>
    <row r="165" ht="12.75" x14ac:dyDescent="0.2"/>
    <row r="166" ht="12.75" x14ac:dyDescent="0.2"/>
    <row r="167" ht="12.75" x14ac:dyDescent="0.2"/>
    <row r="168" ht="12.75" x14ac:dyDescent="0.2"/>
    <row r="169" ht="12.75" x14ac:dyDescent="0.2"/>
    <row r="170" ht="12.75" x14ac:dyDescent="0.2"/>
    <row r="171" ht="12.75" x14ac:dyDescent="0.2"/>
    <row r="172" ht="12.75" x14ac:dyDescent="0.2"/>
    <row r="173" ht="12.75" x14ac:dyDescent="0.2"/>
    <row r="174" ht="12.75" x14ac:dyDescent="0.2"/>
    <row r="175" ht="12.75" x14ac:dyDescent="0.2"/>
    <row r="176" ht="12.75" x14ac:dyDescent="0.2"/>
    <row r="177" ht="12.75" x14ac:dyDescent="0.2"/>
    <row r="178" ht="12.75" x14ac:dyDescent="0.2"/>
    <row r="179" ht="12.75" x14ac:dyDescent="0.2"/>
    <row r="180" ht="12.75" x14ac:dyDescent="0.2"/>
    <row r="181" ht="12.75" x14ac:dyDescent="0.2"/>
    <row r="182" ht="12.75" x14ac:dyDescent="0.2"/>
    <row r="183" ht="12.75" x14ac:dyDescent="0.2"/>
    <row r="184" ht="12.75" x14ac:dyDescent="0.2"/>
    <row r="185" ht="12.75" x14ac:dyDescent="0.2"/>
    <row r="186" ht="12.75" x14ac:dyDescent="0.2"/>
    <row r="187" ht="12.75" x14ac:dyDescent="0.2"/>
    <row r="188" ht="12.75" x14ac:dyDescent="0.2"/>
    <row r="189" ht="12.75" x14ac:dyDescent="0.2"/>
    <row r="190" ht="12.75" x14ac:dyDescent="0.2"/>
    <row r="191" ht="12.75" x14ac:dyDescent="0.2"/>
    <row r="192" ht="12.75" x14ac:dyDescent="0.2"/>
    <row r="193" ht="12.75" x14ac:dyDescent="0.2"/>
    <row r="194" ht="12.75" x14ac:dyDescent="0.2"/>
    <row r="195" ht="12.75" x14ac:dyDescent="0.2"/>
    <row r="196" ht="12.75" x14ac:dyDescent="0.2"/>
    <row r="197" ht="12.75" x14ac:dyDescent="0.2"/>
    <row r="198" ht="12.75" x14ac:dyDescent="0.2"/>
    <row r="199" ht="12.75" x14ac:dyDescent="0.2"/>
    <row r="200" ht="12.75" x14ac:dyDescent="0.2"/>
    <row r="201" ht="12.75" x14ac:dyDescent="0.2"/>
    <row r="202" ht="12.75" x14ac:dyDescent="0.2"/>
    <row r="203" ht="12.75" x14ac:dyDescent="0.2"/>
    <row r="204" ht="12.75" x14ac:dyDescent="0.2"/>
    <row r="205" ht="12.75" x14ac:dyDescent="0.2"/>
    <row r="206" ht="12.75" x14ac:dyDescent="0.2"/>
    <row r="207" ht="12.75" x14ac:dyDescent="0.2"/>
    <row r="208" ht="12.75" x14ac:dyDescent="0.2"/>
    <row r="209" ht="12.75" x14ac:dyDescent="0.2"/>
    <row r="210" ht="12.75" x14ac:dyDescent="0.2"/>
    <row r="211" ht="12.75" x14ac:dyDescent="0.2"/>
    <row r="212" ht="12.75" x14ac:dyDescent="0.2"/>
    <row r="213" ht="12.75" x14ac:dyDescent="0.2"/>
    <row r="214" ht="12.75" x14ac:dyDescent="0.2"/>
    <row r="215" ht="12.75" x14ac:dyDescent="0.2"/>
    <row r="216" ht="12.75" x14ac:dyDescent="0.2"/>
    <row r="217" ht="12.75" x14ac:dyDescent="0.2"/>
    <row r="218" ht="12.75" x14ac:dyDescent="0.2"/>
    <row r="219" ht="12.75" x14ac:dyDescent="0.2"/>
    <row r="220" ht="12.75" x14ac:dyDescent="0.2"/>
    <row r="221" ht="12.75" x14ac:dyDescent="0.2"/>
    <row r="222" ht="12.75" x14ac:dyDescent="0.2"/>
    <row r="223" ht="12.75" x14ac:dyDescent="0.2"/>
    <row r="224" ht="12.75" x14ac:dyDescent="0.2"/>
    <row r="225" ht="12.75" x14ac:dyDescent="0.2"/>
    <row r="226" ht="12.75" x14ac:dyDescent="0.2"/>
    <row r="227" ht="12.75" x14ac:dyDescent="0.2"/>
    <row r="228" ht="12.75" x14ac:dyDescent="0.2"/>
    <row r="229" ht="12.75" x14ac:dyDescent="0.2"/>
    <row r="230" ht="12.75" x14ac:dyDescent="0.2"/>
    <row r="231" ht="12.75" x14ac:dyDescent="0.2"/>
    <row r="232" ht="12.75" x14ac:dyDescent="0.2"/>
    <row r="233" ht="12.75" x14ac:dyDescent="0.2"/>
    <row r="234" ht="12.75" x14ac:dyDescent="0.2"/>
    <row r="235" ht="12.75" x14ac:dyDescent="0.2"/>
    <row r="236" ht="12.75" x14ac:dyDescent="0.2"/>
    <row r="237" ht="12.75" x14ac:dyDescent="0.2"/>
    <row r="238" ht="12.75" x14ac:dyDescent="0.2"/>
    <row r="239" ht="12.75" x14ac:dyDescent="0.2"/>
    <row r="240" ht="12.75" x14ac:dyDescent="0.2"/>
    <row r="241" ht="12.75" x14ac:dyDescent="0.2"/>
    <row r="242" ht="12.75" x14ac:dyDescent="0.2"/>
    <row r="243" ht="12.75" x14ac:dyDescent="0.2"/>
    <row r="244" ht="12.75" x14ac:dyDescent="0.2"/>
    <row r="245" ht="12.75" x14ac:dyDescent="0.2"/>
    <row r="246" ht="12.75" x14ac:dyDescent="0.2"/>
    <row r="247" ht="12.75" x14ac:dyDescent="0.2"/>
    <row r="248" ht="12.75" x14ac:dyDescent="0.2"/>
    <row r="249" ht="12.75" x14ac:dyDescent="0.2"/>
    <row r="250" ht="12.75" x14ac:dyDescent="0.2"/>
    <row r="251" ht="12.75" x14ac:dyDescent="0.2"/>
    <row r="252" ht="12.75" x14ac:dyDescent="0.2"/>
    <row r="253" ht="12.75" x14ac:dyDescent="0.2"/>
    <row r="254" ht="12.75" x14ac:dyDescent="0.2"/>
    <row r="255" ht="12.75" x14ac:dyDescent="0.2"/>
    <row r="256" ht="12.75" x14ac:dyDescent="0.2"/>
    <row r="257" ht="12.75" x14ac:dyDescent="0.2"/>
    <row r="258" ht="12.75" x14ac:dyDescent="0.2"/>
    <row r="259" ht="12.75" x14ac:dyDescent="0.2"/>
    <row r="260" ht="12.75" x14ac:dyDescent="0.2"/>
    <row r="261" ht="12.75" x14ac:dyDescent="0.2"/>
    <row r="262" ht="12.75" x14ac:dyDescent="0.2"/>
    <row r="263" ht="12.75" x14ac:dyDescent="0.2"/>
    <row r="264" ht="12.75" x14ac:dyDescent="0.2"/>
    <row r="265" ht="12.75" x14ac:dyDescent="0.2"/>
    <row r="266" ht="12.75" x14ac:dyDescent="0.2"/>
    <row r="267" ht="12.75" x14ac:dyDescent="0.2"/>
    <row r="268" ht="12.75" x14ac:dyDescent="0.2"/>
    <row r="269" ht="12.75" x14ac:dyDescent="0.2"/>
    <row r="270" ht="12.75" x14ac:dyDescent="0.2"/>
    <row r="271" ht="12.75" x14ac:dyDescent="0.2"/>
    <row r="272" ht="12.75" x14ac:dyDescent="0.2"/>
    <row r="273" ht="12.75" x14ac:dyDescent="0.2"/>
    <row r="274" ht="12.75" x14ac:dyDescent="0.2"/>
    <row r="275" ht="12.75" x14ac:dyDescent="0.2"/>
    <row r="276" ht="12.75" x14ac:dyDescent="0.2"/>
    <row r="277" ht="12.75" x14ac:dyDescent="0.2"/>
    <row r="278" ht="12.75" x14ac:dyDescent="0.2"/>
    <row r="279" ht="12.75" x14ac:dyDescent="0.2"/>
    <row r="280" ht="12.75" x14ac:dyDescent="0.2"/>
    <row r="281" ht="12.75" x14ac:dyDescent="0.2"/>
    <row r="282" ht="12.75" x14ac:dyDescent="0.2"/>
    <row r="283" ht="12.75" x14ac:dyDescent="0.2"/>
    <row r="284" ht="12.75" x14ac:dyDescent="0.2"/>
    <row r="285" ht="12.75" x14ac:dyDescent="0.2"/>
    <row r="286" ht="12.75" x14ac:dyDescent="0.2"/>
    <row r="287" ht="12.75" x14ac:dyDescent="0.2"/>
    <row r="288" ht="12.75" x14ac:dyDescent="0.2"/>
    <row r="289" ht="12.75" x14ac:dyDescent="0.2"/>
    <row r="290" ht="12.75" x14ac:dyDescent="0.2"/>
    <row r="291" ht="12.75" x14ac:dyDescent="0.2"/>
    <row r="292" ht="12.75" x14ac:dyDescent="0.2"/>
    <row r="293" ht="12.75" x14ac:dyDescent="0.2"/>
    <row r="294" ht="12.75" x14ac:dyDescent="0.2"/>
    <row r="295" ht="12.75" x14ac:dyDescent="0.2"/>
    <row r="296" ht="12.75" x14ac:dyDescent="0.2"/>
    <row r="297" ht="12.75" x14ac:dyDescent="0.2"/>
    <row r="298" ht="12.75" x14ac:dyDescent="0.2"/>
    <row r="299" ht="12.75" x14ac:dyDescent="0.2"/>
    <row r="300" ht="12.75" x14ac:dyDescent="0.2"/>
    <row r="301" ht="12.75" x14ac:dyDescent="0.2"/>
    <row r="302" ht="12.75" x14ac:dyDescent="0.2"/>
    <row r="303" ht="12.75" x14ac:dyDescent="0.2"/>
    <row r="304" ht="12.75" x14ac:dyDescent="0.2"/>
    <row r="305" ht="12.75" x14ac:dyDescent="0.2"/>
    <row r="306" ht="12.75" x14ac:dyDescent="0.2"/>
    <row r="307" ht="12.75" x14ac:dyDescent="0.2"/>
    <row r="308" ht="12.75" x14ac:dyDescent="0.2"/>
    <row r="309" ht="12.75" x14ac:dyDescent="0.2"/>
    <row r="310" ht="12.75" x14ac:dyDescent="0.2"/>
    <row r="311" ht="12.75" x14ac:dyDescent="0.2"/>
    <row r="312" ht="12.75" x14ac:dyDescent="0.2"/>
    <row r="313" ht="12.75" x14ac:dyDescent="0.2"/>
    <row r="314" ht="12.75" x14ac:dyDescent="0.2"/>
    <row r="315" ht="12.75" x14ac:dyDescent="0.2"/>
    <row r="316" ht="12.75" x14ac:dyDescent="0.2"/>
    <row r="317" ht="12.75" x14ac:dyDescent="0.2"/>
    <row r="318" ht="12.75" x14ac:dyDescent="0.2"/>
    <row r="319" ht="12.75" x14ac:dyDescent="0.2"/>
    <row r="320" ht="12.75" x14ac:dyDescent="0.2"/>
    <row r="321" ht="12.75" x14ac:dyDescent="0.2"/>
    <row r="322" ht="12.75" x14ac:dyDescent="0.2"/>
    <row r="323" ht="12.75" x14ac:dyDescent="0.2"/>
    <row r="324" ht="12.75" x14ac:dyDescent="0.2"/>
    <row r="325" ht="12.75" x14ac:dyDescent="0.2"/>
    <row r="326" ht="12.75" x14ac:dyDescent="0.2"/>
    <row r="327" ht="12.75" x14ac:dyDescent="0.2"/>
    <row r="328" ht="12.75" x14ac:dyDescent="0.2"/>
    <row r="329" ht="12.75" x14ac:dyDescent="0.2"/>
    <row r="330" ht="12.75" x14ac:dyDescent="0.2"/>
    <row r="331" ht="12.75" x14ac:dyDescent="0.2"/>
    <row r="332" ht="12.75" x14ac:dyDescent="0.2"/>
    <row r="333" ht="12.75" x14ac:dyDescent="0.2"/>
    <row r="334" ht="12.75" x14ac:dyDescent="0.2"/>
    <row r="335" ht="12.75" x14ac:dyDescent="0.2"/>
    <row r="336" ht="12.75" x14ac:dyDescent="0.2"/>
    <row r="337" ht="12.75" x14ac:dyDescent="0.2"/>
    <row r="338" ht="12.75" x14ac:dyDescent="0.2"/>
    <row r="339" ht="12.75" x14ac:dyDescent="0.2"/>
    <row r="340" ht="12.75" x14ac:dyDescent="0.2"/>
    <row r="341" ht="12.75" x14ac:dyDescent="0.2"/>
    <row r="342" ht="12.75" x14ac:dyDescent="0.2"/>
    <row r="343" ht="12.75" x14ac:dyDescent="0.2"/>
    <row r="344" ht="12.75" x14ac:dyDescent="0.2"/>
    <row r="345" ht="12.75" x14ac:dyDescent="0.2"/>
    <row r="346" ht="12.75" x14ac:dyDescent="0.2"/>
    <row r="347" ht="12.75" x14ac:dyDescent="0.2"/>
    <row r="348" ht="12.75" x14ac:dyDescent="0.2"/>
    <row r="349" ht="12.75" x14ac:dyDescent="0.2"/>
    <row r="350" ht="12.75" x14ac:dyDescent="0.2"/>
    <row r="351" ht="12.75" x14ac:dyDescent="0.2"/>
    <row r="352" ht="12.75" x14ac:dyDescent="0.2"/>
    <row r="353" ht="12.75" x14ac:dyDescent="0.2"/>
    <row r="354" ht="12.75" x14ac:dyDescent="0.2"/>
    <row r="355" ht="12.75" x14ac:dyDescent="0.2"/>
    <row r="356" ht="12.75" x14ac:dyDescent="0.2"/>
    <row r="357" ht="12.75" x14ac:dyDescent="0.2"/>
    <row r="358" ht="12.75" x14ac:dyDescent="0.2"/>
    <row r="359" ht="12.75" x14ac:dyDescent="0.2"/>
    <row r="360" ht="12.75" x14ac:dyDescent="0.2"/>
  </sheetData>
  <mergeCells count="176">
    <mergeCell ref="A79:A80"/>
    <mergeCell ref="B79:B80"/>
    <mergeCell ref="C79:D79"/>
    <mergeCell ref="H79:I80"/>
    <mergeCell ref="C80:D80"/>
    <mergeCell ref="A85:A86"/>
    <mergeCell ref="B85:B86"/>
    <mergeCell ref="C85:D85"/>
    <mergeCell ref="H85:I86"/>
    <mergeCell ref="C86:D86"/>
    <mergeCell ref="H75:I76"/>
    <mergeCell ref="H77:I78"/>
    <mergeCell ref="B36:B37"/>
    <mergeCell ref="B61:B62"/>
    <mergeCell ref="C61:D61"/>
    <mergeCell ref="H61:I62"/>
    <mergeCell ref="C62:D62"/>
    <mergeCell ref="H41:I41"/>
    <mergeCell ref="H10:I11"/>
    <mergeCell ref="H22:I22"/>
    <mergeCell ref="C23:D23"/>
    <mergeCell ref="C24:D24"/>
    <mergeCell ref="B65:B66"/>
    <mergeCell ref="C65:D65"/>
    <mergeCell ref="H65:I66"/>
    <mergeCell ref="C66:D66"/>
    <mergeCell ref="B67:B68"/>
    <mergeCell ref="C67:D67"/>
    <mergeCell ref="H67:I68"/>
    <mergeCell ref="C68:D68"/>
    <mergeCell ref="C74:D74"/>
    <mergeCell ref="A12:A13"/>
    <mergeCell ref="D40:G40"/>
    <mergeCell ref="A75:A76"/>
    <mergeCell ref="A77:A78"/>
    <mergeCell ref="B75:B76"/>
    <mergeCell ref="B77:B78"/>
    <mergeCell ref="C75:D75"/>
    <mergeCell ref="C76:D76"/>
    <mergeCell ref="C77:D77"/>
    <mergeCell ref="C78:D78"/>
    <mergeCell ref="C16:D16"/>
    <mergeCell ref="C17:D17"/>
    <mergeCell ref="B16:B17"/>
    <mergeCell ref="C18:D18"/>
    <mergeCell ref="C19:D19"/>
    <mergeCell ref="B18:B19"/>
    <mergeCell ref="B12:B13"/>
    <mergeCell ref="C12:D12"/>
    <mergeCell ref="C13:D13"/>
    <mergeCell ref="A42:I42"/>
    <mergeCell ref="A43:A44"/>
    <mergeCell ref="B43:B44"/>
    <mergeCell ref="H20:I21"/>
    <mergeCell ref="C21:D21"/>
    <mergeCell ref="B1:I1"/>
    <mergeCell ref="H3:I3"/>
    <mergeCell ref="A2:I2"/>
    <mergeCell ref="A4:A5"/>
    <mergeCell ref="B4:B5"/>
    <mergeCell ref="C4:D4"/>
    <mergeCell ref="H4:I5"/>
    <mergeCell ref="C5:D5"/>
    <mergeCell ref="A6:A7"/>
    <mergeCell ref="B6:B7"/>
    <mergeCell ref="C6:D6"/>
    <mergeCell ref="H6:I7"/>
    <mergeCell ref="C7:D7"/>
    <mergeCell ref="A8:A9"/>
    <mergeCell ref="B8:B9"/>
    <mergeCell ref="C8:D8"/>
    <mergeCell ref="C9:D9"/>
    <mergeCell ref="A10:A11"/>
    <mergeCell ref="B10:B11"/>
    <mergeCell ref="C10:G11"/>
    <mergeCell ref="B26:B28"/>
    <mergeCell ref="A32:A34"/>
    <mergeCell ref="B32:B34"/>
    <mergeCell ref="C25:D25"/>
    <mergeCell ref="C26:D26"/>
    <mergeCell ref="C27:D27"/>
    <mergeCell ref="C28:D28"/>
    <mergeCell ref="C29:D29"/>
    <mergeCell ref="C30:D30"/>
    <mergeCell ref="C31:D31"/>
    <mergeCell ref="C32:D32"/>
    <mergeCell ref="C33:D33"/>
    <mergeCell ref="C34:D34"/>
    <mergeCell ref="B29:B31"/>
    <mergeCell ref="A20:A21"/>
    <mergeCell ref="B20:B21"/>
    <mergeCell ref="C20:D20"/>
    <mergeCell ref="A16:A17"/>
    <mergeCell ref="A18:A19"/>
    <mergeCell ref="C43:D43"/>
    <mergeCell ref="H43:I44"/>
    <mergeCell ref="C44:D44"/>
    <mergeCell ref="D39:G39"/>
    <mergeCell ref="A35:A40"/>
    <mergeCell ref="A45:A46"/>
    <mergeCell ref="B45:B46"/>
    <mergeCell ref="C45:D45"/>
    <mergeCell ref="H45:I46"/>
    <mergeCell ref="C46:D46"/>
    <mergeCell ref="A47:A48"/>
    <mergeCell ref="B47:B48"/>
    <mergeCell ref="C47:D47"/>
    <mergeCell ref="H47:I48"/>
    <mergeCell ref="C48:D48"/>
    <mergeCell ref="A49:A50"/>
    <mergeCell ref="B49:B50"/>
    <mergeCell ref="C49:D49"/>
    <mergeCell ref="H49:I50"/>
    <mergeCell ref="C50:D50"/>
    <mergeCell ref="A51:A52"/>
    <mergeCell ref="B51:B52"/>
    <mergeCell ref="C51:D51"/>
    <mergeCell ref="H51:I52"/>
    <mergeCell ref="C52:D52"/>
    <mergeCell ref="A53:A54"/>
    <mergeCell ref="B53:B54"/>
    <mergeCell ref="C53:D53"/>
    <mergeCell ref="H53:I54"/>
    <mergeCell ref="C54:D54"/>
    <mergeCell ref="A55:A56"/>
    <mergeCell ref="B55:B56"/>
    <mergeCell ref="C55:D55"/>
    <mergeCell ref="H55:I56"/>
    <mergeCell ref="C56:D56"/>
    <mergeCell ref="A57:A58"/>
    <mergeCell ref="B57:B58"/>
    <mergeCell ref="C57:D57"/>
    <mergeCell ref="H57:I58"/>
    <mergeCell ref="C58:D58"/>
    <mergeCell ref="A69:A70"/>
    <mergeCell ref="B69:B70"/>
    <mergeCell ref="C69:D69"/>
    <mergeCell ref="H69:I70"/>
    <mergeCell ref="C70:D70"/>
    <mergeCell ref="A59:A60"/>
    <mergeCell ref="B59:B60"/>
    <mergeCell ref="C59:D59"/>
    <mergeCell ref="H59:I60"/>
    <mergeCell ref="C60:D60"/>
    <mergeCell ref="A63:A64"/>
    <mergeCell ref="B63:B64"/>
    <mergeCell ref="C63:D63"/>
    <mergeCell ref="H63:I64"/>
    <mergeCell ref="C64:D64"/>
    <mergeCell ref="A61:A62"/>
    <mergeCell ref="A65:A66"/>
    <mergeCell ref="A67:A68"/>
    <mergeCell ref="K85:M86"/>
    <mergeCell ref="A23:A25"/>
    <mergeCell ref="B23:B25"/>
    <mergeCell ref="A26:A28"/>
    <mergeCell ref="A29:A31"/>
    <mergeCell ref="A81:A82"/>
    <mergeCell ref="B81:B82"/>
    <mergeCell ref="C81:D81"/>
    <mergeCell ref="H81:I82"/>
    <mergeCell ref="C82:D82"/>
    <mergeCell ref="A83:A84"/>
    <mergeCell ref="B83:B84"/>
    <mergeCell ref="C83:D83"/>
    <mergeCell ref="H83:I84"/>
    <mergeCell ref="C84:D84"/>
    <mergeCell ref="A71:A72"/>
    <mergeCell ref="B71:B72"/>
    <mergeCell ref="C71:D71"/>
    <mergeCell ref="H71:I72"/>
    <mergeCell ref="C72:D72"/>
    <mergeCell ref="A73:A74"/>
    <mergeCell ref="B73:B74"/>
    <mergeCell ref="C73:D73"/>
    <mergeCell ref="H73:I74"/>
  </mergeCells>
  <phoneticPr fontId="52"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21" max="8" man="1"/>
    <brk id="40" max="8" man="1"/>
  </rowBreaks>
  <extLst>
    <ext xmlns:mx="http://schemas.microsoft.com/office/mac/excel/2008/main" uri="http://schemas.microsoft.com/office/mac/excel/2008/main">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4"/>
  <sheetViews>
    <sheetView view="pageBreakPreview" zoomScaleSheetLayoutView="100" workbookViewId="0">
      <selection sqref="A1:H1"/>
    </sheetView>
  </sheetViews>
  <sheetFormatPr defaultColWidth="8.85546875" defaultRowHeight="12.75" x14ac:dyDescent="0.2"/>
  <cols>
    <col min="1" max="1" width="6.28515625" style="75" customWidth="1"/>
    <col min="2" max="2" width="38.7109375" customWidth="1"/>
    <col min="3" max="3" width="8.85546875" style="36"/>
    <col min="4" max="4" width="9.42578125" style="36" customWidth="1"/>
    <col min="5" max="5" width="8.42578125" style="36" customWidth="1"/>
    <col min="6" max="6" width="3.140625" style="36" customWidth="1"/>
    <col min="7" max="7" width="8.42578125" customWidth="1"/>
    <col min="8" max="8" width="7.42578125" customWidth="1"/>
  </cols>
  <sheetData>
    <row r="1" spans="1:10" s="10" customFormat="1" ht="30" customHeight="1" thickBot="1" x14ac:dyDescent="0.25">
      <c r="A1" s="106">
        <f>-13</f>
        <v>-13</v>
      </c>
      <c r="B1" s="1047" t="s">
        <v>187</v>
      </c>
      <c r="C1" s="107"/>
      <c r="D1" s="107"/>
      <c r="E1" s="107"/>
      <c r="F1" s="108"/>
      <c r="G1" s="2440"/>
      <c r="H1" s="2441"/>
      <c r="I1" s="17"/>
      <c r="J1" s="17"/>
    </row>
    <row r="2" spans="1:10" s="10" customFormat="1" ht="30" customHeight="1" thickBot="1" x14ac:dyDescent="0.25">
      <c r="A2" s="2312" t="s">
        <v>896</v>
      </c>
      <c r="B2" s="2313"/>
      <c r="C2" s="2313"/>
      <c r="D2" s="2313"/>
      <c r="E2" s="2313"/>
      <c r="F2" s="2313"/>
      <c r="G2" s="2313"/>
      <c r="H2" s="2415"/>
      <c r="I2" s="17"/>
      <c r="J2" s="17"/>
    </row>
    <row r="3" spans="1:10" s="41" customFormat="1" ht="12" customHeight="1" thickBot="1" x14ac:dyDescent="0.25">
      <c r="A3" s="776"/>
      <c r="B3" s="2430" t="s">
        <v>29</v>
      </c>
      <c r="C3" s="2431"/>
      <c r="D3" s="2431"/>
      <c r="E3" s="2431"/>
      <c r="F3" s="2432"/>
      <c r="G3" s="2247" t="s">
        <v>640</v>
      </c>
      <c r="H3" s="2025"/>
    </row>
    <row r="4" spans="1:10" s="8" customFormat="1" ht="16.5" customHeight="1" x14ac:dyDescent="0.25">
      <c r="A4" s="2091">
        <f>A1-0.01</f>
        <v>-13.01</v>
      </c>
      <c r="B4" s="1813" t="s">
        <v>506</v>
      </c>
      <c r="C4" s="2229" t="s">
        <v>237</v>
      </c>
      <c r="D4" s="2230"/>
      <c r="E4" s="2230"/>
      <c r="F4" s="770">
        <v>1</v>
      </c>
      <c r="G4" s="771"/>
      <c r="H4" s="339"/>
    </row>
    <row r="5" spans="1:10" s="8" customFormat="1" ht="16.5" customHeight="1" x14ac:dyDescent="0.25">
      <c r="A5" s="2092"/>
      <c r="B5" s="2442"/>
      <c r="C5" s="2443" t="s">
        <v>238</v>
      </c>
      <c r="D5" s="2444"/>
      <c r="E5" s="2444"/>
      <c r="F5" s="772">
        <v>2</v>
      </c>
      <c r="G5" s="773"/>
      <c r="H5" s="343"/>
    </row>
    <row r="6" spans="1:10" s="8" customFormat="1" ht="16.5" customHeight="1" thickBot="1" x14ac:dyDescent="0.3">
      <c r="A6" s="2093"/>
      <c r="B6" s="2433"/>
      <c r="C6" s="2235" t="s">
        <v>930</v>
      </c>
      <c r="D6" s="2236"/>
      <c r="E6" s="2236"/>
      <c r="F6" s="774">
        <v>96</v>
      </c>
      <c r="G6" s="775"/>
      <c r="H6" s="334"/>
    </row>
    <row r="7" spans="1:10" s="15" customFormat="1" ht="33.75" customHeight="1" x14ac:dyDescent="0.2">
      <c r="A7" s="1113">
        <f>A4-0.01</f>
        <v>-13.02</v>
      </c>
      <c r="B7" s="2437" t="s">
        <v>30</v>
      </c>
      <c r="C7" s="1920"/>
      <c r="D7" s="1920"/>
      <c r="E7" s="1920"/>
      <c r="F7" s="1921"/>
      <c r="G7" s="2428" t="s">
        <v>98</v>
      </c>
      <c r="H7" s="2429"/>
      <c r="I7" s="16"/>
      <c r="J7" s="16"/>
    </row>
    <row r="8" spans="1:10" s="11" customFormat="1" x14ac:dyDescent="0.2">
      <c r="A8" s="865" t="s">
        <v>451</v>
      </c>
      <c r="B8" s="1061" t="s">
        <v>365</v>
      </c>
      <c r="C8" s="1053"/>
      <c r="D8" s="1053"/>
      <c r="E8" s="1053"/>
      <c r="F8" s="1062"/>
      <c r="G8" s="792"/>
      <c r="H8" s="777"/>
      <c r="J8" s="35"/>
    </row>
    <row r="9" spans="1:10" s="11" customFormat="1" x14ac:dyDescent="0.2">
      <c r="A9" s="396" t="s">
        <v>452</v>
      </c>
      <c r="B9" s="1061" t="s">
        <v>31</v>
      </c>
      <c r="C9" s="1053"/>
      <c r="D9" s="1053"/>
      <c r="E9" s="1053"/>
      <c r="F9" s="1062"/>
      <c r="G9" s="792"/>
      <c r="H9" s="777"/>
    </row>
    <row r="10" spans="1:10" s="11" customFormat="1" x14ac:dyDescent="0.2">
      <c r="A10" s="396" t="s">
        <v>455</v>
      </c>
      <c r="B10" s="1061" t="s">
        <v>541</v>
      </c>
      <c r="C10" s="1053"/>
      <c r="D10" s="1053"/>
      <c r="E10" s="1053"/>
      <c r="F10" s="1062"/>
      <c r="G10" s="783"/>
      <c r="H10" s="661"/>
    </row>
    <row r="11" spans="1:10" s="11" customFormat="1" x14ac:dyDescent="0.2">
      <c r="A11" s="396" t="s">
        <v>456</v>
      </c>
      <c r="B11" s="1061" t="s">
        <v>627</v>
      </c>
      <c r="C11" s="1053"/>
      <c r="D11" s="1053"/>
      <c r="E11" s="1053"/>
      <c r="F11" s="1062"/>
      <c r="G11" s="783"/>
      <c r="H11" s="661"/>
    </row>
    <row r="12" spans="1:10" s="11" customFormat="1" x14ac:dyDescent="0.2">
      <c r="A12" s="396" t="s">
        <v>457</v>
      </c>
      <c r="B12" s="1061" t="s">
        <v>32</v>
      </c>
      <c r="C12" s="1053"/>
      <c r="D12" s="1053"/>
      <c r="E12" s="1053"/>
      <c r="F12" s="1062"/>
      <c r="G12" s="783"/>
      <c r="H12" s="661"/>
    </row>
    <row r="13" spans="1:10" s="11" customFormat="1" x14ac:dyDescent="0.2">
      <c r="A13" s="396" t="s">
        <v>458</v>
      </c>
      <c r="B13" s="1061" t="s">
        <v>542</v>
      </c>
      <c r="C13" s="1053"/>
      <c r="D13" s="1053"/>
      <c r="E13" s="1053"/>
      <c r="F13" s="1062"/>
      <c r="G13" s="783"/>
      <c r="H13" s="661"/>
    </row>
    <row r="14" spans="1:10" s="11" customFormat="1" x14ac:dyDescent="0.2">
      <c r="A14" s="396" t="s">
        <v>459</v>
      </c>
      <c r="B14" s="1061" t="s">
        <v>635</v>
      </c>
      <c r="C14" s="1053"/>
      <c r="D14" s="1053"/>
      <c r="E14" s="1053"/>
      <c r="F14" s="1062"/>
      <c r="G14" s="783"/>
      <c r="H14" s="661"/>
    </row>
    <row r="15" spans="1:10" s="11" customFormat="1" x14ac:dyDescent="0.2">
      <c r="A15" s="396" t="s">
        <v>462</v>
      </c>
      <c r="B15" s="1061" t="s">
        <v>543</v>
      </c>
      <c r="C15" s="1053"/>
      <c r="D15" s="1053"/>
      <c r="E15" s="1053"/>
      <c r="F15" s="1062"/>
      <c r="G15" s="783"/>
      <c r="H15" s="661"/>
    </row>
    <row r="16" spans="1:10" s="11" customFormat="1" x14ac:dyDescent="0.2">
      <c r="A16" s="396" t="s">
        <v>463</v>
      </c>
      <c r="B16" s="1061" t="s">
        <v>626</v>
      </c>
      <c r="C16" s="1053"/>
      <c r="D16" s="1053"/>
      <c r="E16" s="1053"/>
      <c r="F16" s="1062"/>
      <c r="G16" s="783"/>
      <c r="H16" s="661"/>
    </row>
    <row r="17" spans="1:10" s="11" customFormat="1" x14ac:dyDescent="0.2">
      <c r="A17" s="396" t="s">
        <v>464</v>
      </c>
      <c r="B17" s="1061" t="s">
        <v>544</v>
      </c>
      <c r="C17" s="1053"/>
      <c r="D17" s="1053"/>
      <c r="E17" s="1053"/>
      <c r="F17" s="1062"/>
      <c r="G17" s="783"/>
      <c r="H17" s="661"/>
    </row>
    <row r="18" spans="1:10" s="11" customFormat="1" x14ac:dyDescent="0.2">
      <c r="A18" s="396" t="s">
        <v>465</v>
      </c>
      <c r="B18" s="1061" t="s">
        <v>545</v>
      </c>
      <c r="C18" s="1053"/>
      <c r="D18" s="1053"/>
      <c r="E18" s="1053"/>
      <c r="F18" s="1062"/>
      <c r="G18" s="783"/>
      <c r="H18" s="661"/>
    </row>
    <row r="19" spans="1:10" s="11" customFormat="1" x14ac:dyDescent="0.2">
      <c r="A19" s="396" t="s">
        <v>470</v>
      </c>
      <c r="B19" s="1061" t="s">
        <v>546</v>
      </c>
      <c r="C19" s="1053"/>
      <c r="D19" s="1053"/>
      <c r="E19" s="1053"/>
      <c r="F19" s="1062"/>
      <c r="G19" s="783"/>
      <c r="H19" s="661"/>
    </row>
    <row r="20" spans="1:10" s="11" customFormat="1" x14ac:dyDescent="0.2">
      <c r="A20" s="396" t="s">
        <v>471</v>
      </c>
      <c r="B20" s="1061" t="s">
        <v>570</v>
      </c>
      <c r="C20" s="1053"/>
      <c r="D20" s="1053"/>
      <c r="E20" s="1053"/>
      <c r="F20" s="1062"/>
      <c r="G20" s="783"/>
      <c r="H20" s="661"/>
    </row>
    <row r="21" spans="1:10" s="11" customFormat="1" x14ac:dyDescent="0.2">
      <c r="A21" s="396" t="s">
        <v>472</v>
      </c>
      <c r="B21" s="897" t="s">
        <v>938</v>
      </c>
      <c r="C21" s="1053"/>
      <c r="D21" s="1053"/>
      <c r="E21" s="1053"/>
      <c r="F21" s="1062"/>
      <c r="G21" s="783"/>
      <c r="H21" s="661"/>
    </row>
    <row r="22" spans="1:10" s="11" customFormat="1" x14ac:dyDescent="0.2">
      <c r="A22" s="396" t="s">
        <v>412</v>
      </c>
      <c r="B22" s="1231" t="s">
        <v>571</v>
      </c>
      <c r="C22" s="1053"/>
      <c r="D22" s="1053"/>
      <c r="E22" s="1053"/>
      <c r="F22" s="1062"/>
      <c r="G22" s="783"/>
      <c r="H22" s="661"/>
    </row>
    <row r="23" spans="1:10" s="11" customFormat="1" x14ac:dyDescent="0.2">
      <c r="A23" s="396" t="s">
        <v>931</v>
      </c>
      <c r="B23" s="1061" t="s">
        <v>572</v>
      </c>
      <c r="C23" s="1053"/>
      <c r="D23" s="1053"/>
      <c r="E23" s="1053"/>
      <c r="F23" s="1062"/>
      <c r="G23" s="783"/>
      <c r="H23" s="661"/>
    </row>
    <row r="24" spans="1:10" s="11" customFormat="1" x14ac:dyDescent="0.2">
      <c r="A24" s="396" t="s">
        <v>414</v>
      </c>
      <c r="B24" s="1061" t="s">
        <v>573</v>
      </c>
      <c r="C24" s="1053"/>
      <c r="D24" s="1053"/>
      <c r="E24" s="1053"/>
      <c r="F24" s="1062"/>
      <c r="G24" s="783"/>
      <c r="H24" s="661"/>
    </row>
    <row r="25" spans="1:10" s="11" customFormat="1" x14ac:dyDescent="0.2">
      <c r="A25" s="396" t="s">
        <v>141</v>
      </c>
      <c r="B25" s="1061" t="s">
        <v>574</v>
      </c>
      <c r="C25" s="1053"/>
      <c r="D25" s="1053"/>
      <c r="E25" s="1053"/>
      <c r="F25" s="1062"/>
      <c r="G25" s="783"/>
      <c r="H25" s="661"/>
    </row>
    <row r="26" spans="1:10" s="11" customFormat="1" ht="13.5" x14ac:dyDescent="0.25">
      <c r="A26" s="396" t="s">
        <v>113</v>
      </c>
      <c r="B26" s="1063" t="s">
        <v>97</v>
      </c>
      <c r="C26" s="1064"/>
      <c r="D26" s="1064"/>
      <c r="E26" s="1064"/>
      <c r="F26" s="1065"/>
      <c r="G26" s="783"/>
      <c r="H26" s="661"/>
    </row>
    <row r="27" spans="1:10" s="11" customFormat="1" x14ac:dyDescent="0.2">
      <c r="A27" s="1220" t="s">
        <v>114</v>
      </c>
      <c r="B27" s="2438" t="s">
        <v>33</v>
      </c>
      <c r="C27" s="1986"/>
      <c r="D27" s="1986"/>
      <c r="E27" s="1986"/>
      <c r="F27" s="2095"/>
      <c r="G27" s="783"/>
      <c r="H27" s="661"/>
    </row>
    <row r="28" spans="1:10" s="11" customFormat="1" ht="13.5" thickBot="1" x14ac:dyDescent="0.25">
      <c r="A28" s="1226" t="s">
        <v>115</v>
      </c>
      <c r="B28" s="2439" t="s">
        <v>929</v>
      </c>
      <c r="C28" s="1905"/>
      <c r="D28" s="1905"/>
      <c r="E28" s="1905"/>
      <c r="F28" s="1906"/>
      <c r="G28" s="1222"/>
      <c r="H28" s="1223"/>
    </row>
    <row r="29" spans="1:10" s="15" customFormat="1" ht="12.95" customHeight="1" thickBot="1" x14ac:dyDescent="0.25">
      <c r="A29" s="2448" t="s">
        <v>440</v>
      </c>
      <c r="B29" s="2449"/>
      <c r="C29" s="2449"/>
      <c r="D29" s="2449"/>
      <c r="E29" s="2449"/>
      <c r="F29" s="2450"/>
      <c r="G29" s="2255" t="s">
        <v>640</v>
      </c>
      <c r="H29" s="2256"/>
      <c r="I29" s="16"/>
      <c r="J29" s="16"/>
    </row>
    <row r="30" spans="1:10" s="8" customFormat="1" ht="15.75" customHeight="1" x14ac:dyDescent="0.25">
      <c r="A30" s="2091">
        <f>A7-0.01</f>
        <v>-13.03</v>
      </c>
      <c r="B30" s="1813" t="s">
        <v>500</v>
      </c>
      <c r="C30" s="2229" t="s">
        <v>503</v>
      </c>
      <c r="D30" s="2230"/>
      <c r="E30" s="2230"/>
      <c r="F30" s="778">
        <v>1</v>
      </c>
      <c r="G30" s="771"/>
      <c r="H30" s="339"/>
    </row>
    <row r="31" spans="1:10" s="41" customFormat="1" ht="15.75" customHeight="1" x14ac:dyDescent="0.25">
      <c r="A31" s="2228"/>
      <c r="B31" s="1815"/>
      <c r="C31" s="2443" t="s">
        <v>238</v>
      </c>
      <c r="D31" s="2444"/>
      <c r="E31" s="2451"/>
      <c r="F31" s="779">
        <v>2</v>
      </c>
      <c r="G31" s="773"/>
      <c r="H31" s="343"/>
    </row>
    <row r="32" spans="1:10" s="8" customFormat="1" ht="15.75" customHeight="1" thickBot="1" x14ac:dyDescent="0.3">
      <c r="A32" s="2093"/>
      <c r="B32" s="2433"/>
      <c r="C32" s="2235" t="s">
        <v>930</v>
      </c>
      <c r="D32" s="2236"/>
      <c r="E32" s="2452"/>
      <c r="F32" s="780">
        <v>96</v>
      </c>
      <c r="G32" s="775"/>
      <c r="H32" s="334"/>
    </row>
    <row r="33" spans="1:10" s="15" customFormat="1" ht="34.5" customHeight="1" x14ac:dyDescent="0.2">
      <c r="A33" s="1113">
        <f>A30-0.01</f>
        <v>-13.04</v>
      </c>
      <c r="B33" s="2437" t="s">
        <v>30</v>
      </c>
      <c r="C33" s="1920"/>
      <c r="D33" s="1920"/>
      <c r="E33" s="1920"/>
      <c r="F33" s="1921"/>
      <c r="G33" s="2428" t="s">
        <v>98</v>
      </c>
      <c r="H33" s="2429"/>
      <c r="I33" s="16"/>
      <c r="J33" s="16"/>
    </row>
    <row r="34" spans="1:10" s="11" customFormat="1" ht="13.5" x14ac:dyDescent="0.25">
      <c r="A34" s="865" t="s">
        <v>451</v>
      </c>
      <c r="B34" s="2445" t="s">
        <v>532</v>
      </c>
      <c r="C34" s="2446"/>
      <c r="D34" s="2446"/>
      <c r="E34" s="2446"/>
      <c r="F34" s="2447"/>
      <c r="G34" s="792"/>
      <c r="H34" s="777"/>
    </row>
    <row r="35" spans="1:10" s="11" customFormat="1" ht="13.5" x14ac:dyDescent="0.25">
      <c r="A35" s="396" t="s">
        <v>452</v>
      </c>
      <c r="B35" s="2434" t="s">
        <v>533</v>
      </c>
      <c r="C35" s="2435"/>
      <c r="D35" s="2435"/>
      <c r="E35" s="2435"/>
      <c r="F35" s="2436"/>
      <c r="G35" s="783"/>
      <c r="H35" s="661"/>
    </row>
    <row r="36" spans="1:10" s="12" customFormat="1" ht="13.5" x14ac:dyDescent="0.25">
      <c r="A36" s="396" t="s">
        <v>455</v>
      </c>
      <c r="B36" s="2434" t="s">
        <v>534</v>
      </c>
      <c r="C36" s="2435"/>
      <c r="D36" s="2435"/>
      <c r="E36" s="2435"/>
      <c r="F36" s="2436"/>
      <c r="G36" s="783"/>
      <c r="H36" s="661"/>
    </row>
    <row r="37" spans="1:10" s="12" customFormat="1" ht="13.5" x14ac:dyDescent="0.25">
      <c r="A37" s="396" t="s">
        <v>456</v>
      </c>
      <c r="B37" s="2434" t="s">
        <v>535</v>
      </c>
      <c r="C37" s="2435"/>
      <c r="D37" s="2435"/>
      <c r="E37" s="2435"/>
      <c r="F37" s="2436"/>
      <c r="G37" s="783"/>
      <c r="H37" s="661"/>
    </row>
    <row r="38" spans="1:10" s="12" customFormat="1" ht="13.5" x14ac:dyDescent="0.25">
      <c r="A38" s="396" t="s">
        <v>457</v>
      </c>
      <c r="B38" s="2434" t="s">
        <v>576</v>
      </c>
      <c r="C38" s="2435"/>
      <c r="D38" s="2435"/>
      <c r="E38" s="2435"/>
      <c r="F38" s="2436"/>
      <c r="G38" s="783"/>
      <c r="H38" s="661"/>
    </row>
    <row r="39" spans="1:10" s="12" customFormat="1" ht="13.5" x14ac:dyDescent="0.25">
      <c r="A39" s="396" t="s">
        <v>458</v>
      </c>
      <c r="B39" s="2434" t="s">
        <v>577</v>
      </c>
      <c r="C39" s="2435"/>
      <c r="D39" s="2435"/>
      <c r="E39" s="2435"/>
      <c r="F39" s="2436"/>
      <c r="G39" s="783"/>
      <c r="H39" s="661"/>
    </row>
    <row r="40" spans="1:10" s="12" customFormat="1" ht="13.5" x14ac:dyDescent="0.25">
      <c r="A40" s="396" t="s">
        <v>459</v>
      </c>
      <c r="B40" s="2434" t="s">
        <v>578</v>
      </c>
      <c r="C40" s="2435"/>
      <c r="D40" s="2435"/>
      <c r="E40" s="2435"/>
      <c r="F40" s="2436"/>
      <c r="G40" s="783"/>
      <c r="H40" s="661"/>
    </row>
    <row r="41" spans="1:10" s="12" customFormat="1" ht="14.25" customHeight="1" thickBot="1" x14ac:dyDescent="0.3">
      <c r="A41" s="1221" t="s">
        <v>462</v>
      </c>
      <c r="B41" s="2453" t="s">
        <v>0</v>
      </c>
      <c r="C41" s="2454"/>
      <c r="D41" s="2454"/>
      <c r="E41" s="2454"/>
      <c r="F41" s="2455"/>
      <c r="G41" s="1222"/>
      <c r="H41" s="1223"/>
    </row>
    <row r="42" spans="1:10" s="15" customFormat="1" ht="12.95" customHeight="1" thickBot="1" x14ac:dyDescent="0.25">
      <c r="A42" s="2430" t="s">
        <v>579</v>
      </c>
      <c r="B42" s="2431"/>
      <c r="C42" s="2431"/>
      <c r="D42" s="2431"/>
      <c r="E42" s="2431"/>
      <c r="F42" s="2432"/>
      <c r="G42" s="2247" t="s">
        <v>640</v>
      </c>
      <c r="H42" s="2025"/>
      <c r="I42" s="16"/>
      <c r="J42" s="16"/>
    </row>
    <row r="43" spans="1:10" s="8" customFormat="1" ht="17.25" customHeight="1" x14ac:dyDescent="0.25">
      <c r="A43" s="2091">
        <f>A33-0.01</f>
        <v>-13.049999999999999</v>
      </c>
      <c r="B43" s="1813" t="s">
        <v>944</v>
      </c>
      <c r="C43" s="2229" t="s">
        <v>504</v>
      </c>
      <c r="D43" s="2230"/>
      <c r="E43" s="2230"/>
      <c r="F43" s="784">
        <v>1</v>
      </c>
      <c r="G43" s="771"/>
      <c r="H43" s="339"/>
    </row>
    <row r="44" spans="1:10" s="41" customFormat="1" ht="17.25" customHeight="1" x14ac:dyDescent="0.25">
      <c r="A44" s="2228"/>
      <c r="B44" s="1815"/>
      <c r="C44" s="2443" t="s">
        <v>238</v>
      </c>
      <c r="D44" s="2444"/>
      <c r="E44" s="2444"/>
      <c r="F44" s="785">
        <v>2</v>
      </c>
      <c r="G44" s="773"/>
      <c r="H44" s="343"/>
    </row>
    <row r="45" spans="1:10" s="8" customFormat="1" ht="17.25" customHeight="1" thickBot="1" x14ac:dyDescent="0.3">
      <c r="A45" s="2093"/>
      <c r="B45" s="2433"/>
      <c r="C45" s="2235" t="s">
        <v>930</v>
      </c>
      <c r="D45" s="2236"/>
      <c r="E45" s="2236"/>
      <c r="F45" s="786">
        <v>96</v>
      </c>
      <c r="G45" s="775"/>
      <c r="H45" s="334"/>
    </row>
    <row r="46" spans="1:10" s="15" customFormat="1" ht="34.5" customHeight="1" x14ac:dyDescent="0.2">
      <c r="A46" s="1113">
        <f>A43-0.01</f>
        <v>-13.059999999999999</v>
      </c>
      <c r="B46" s="2468" t="s">
        <v>30</v>
      </c>
      <c r="C46" s="1911"/>
      <c r="D46" s="1911"/>
      <c r="E46" s="1911"/>
      <c r="F46" s="1912"/>
      <c r="G46" s="2428" t="s">
        <v>98</v>
      </c>
      <c r="H46" s="2429"/>
      <c r="I46" s="16"/>
      <c r="J46" s="16"/>
    </row>
    <row r="47" spans="1:10" s="11" customFormat="1" ht="13.5" x14ac:dyDescent="0.25">
      <c r="A47" s="865" t="s">
        <v>451</v>
      </c>
      <c r="B47" s="2469" t="s">
        <v>939</v>
      </c>
      <c r="C47" s="2470"/>
      <c r="D47" s="2470"/>
      <c r="E47" s="2470"/>
      <c r="F47" s="2471"/>
      <c r="G47" s="792"/>
      <c r="H47" s="777"/>
    </row>
    <row r="48" spans="1:10" s="11" customFormat="1" ht="13.5" x14ac:dyDescent="0.25">
      <c r="A48" s="396" t="s">
        <v>452</v>
      </c>
      <c r="B48" s="2463" t="s">
        <v>940</v>
      </c>
      <c r="C48" s="2464"/>
      <c r="D48" s="2464"/>
      <c r="E48" s="2464"/>
      <c r="F48" s="2465"/>
      <c r="G48" s="783"/>
      <c r="H48" s="661"/>
    </row>
    <row r="49" spans="1:10" s="12" customFormat="1" ht="13.5" x14ac:dyDescent="0.25">
      <c r="A49" s="396" t="s">
        <v>455</v>
      </c>
      <c r="B49" s="2463" t="s">
        <v>941</v>
      </c>
      <c r="C49" s="2464"/>
      <c r="D49" s="2464"/>
      <c r="E49" s="2464"/>
      <c r="F49" s="2465"/>
      <c r="G49" s="783"/>
      <c r="H49" s="661"/>
    </row>
    <row r="50" spans="1:10" s="12" customFormat="1" ht="13.5" x14ac:dyDescent="0.25">
      <c r="A50" s="396" t="s">
        <v>456</v>
      </c>
      <c r="B50" s="2463" t="s">
        <v>942</v>
      </c>
      <c r="C50" s="2464"/>
      <c r="D50" s="2464"/>
      <c r="E50" s="2464"/>
      <c r="F50" s="2465"/>
      <c r="G50" s="783"/>
      <c r="H50" s="661"/>
    </row>
    <row r="51" spans="1:10" s="15" customFormat="1" ht="12.95" customHeight="1" thickBot="1" x14ac:dyDescent="0.25">
      <c r="A51" s="2448" t="s">
        <v>1</v>
      </c>
      <c r="B51" s="2449"/>
      <c r="C51" s="2449"/>
      <c r="D51" s="2449"/>
      <c r="E51" s="2449"/>
      <c r="F51" s="2450"/>
      <c r="G51" s="2255" t="s">
        <v>640</v>
      </c>
      <c r="H51" s="2256"/>
      <c r="I51" s="16"/>
      <c r="J51" s="16"/>
    </row>
    <row r="52" spans="1:10" s="8" customFormat="1" ht="21.75" customHeight="1" x14ac:dyDescent="0.25">
      <c r="A52" s="2091">
        <f>A46-0.01</f>
        <v>-13.069999999999999</v>
      </c>
      <c r="B52" s="1813" t="s">
        <v>943</v>
      </c>
      <c r="C52" s="2229" t="s">
        <v>248</v>
      </c>
      <c r="D52" s="2230"/>
      <c r="E52" s="2230"/>
      <c r="F52" s="787">
        <v>1</v>
      </c>
      <c r="G52" s="771"/>
      <c r="H52" s="339"/>
    </row>
    <row r="53" spans="1:10" s="41" customFormat="1" ht="21.75" customHeight="1" x14ac:dyDescent="0.25">
      <c r="A53" s="2228"/>
      <c r="B53" s="1815"/>
      <c r="C53" s="2443" t="s">
        <v>238</v>
      </c>
      <c r="D53" s="2444"/>
      <c r="E53" s="2444"/>
      <c r="F53" s="785">
        <v>2</v>
      </c>
      <c r="G53" s="773"/>
      <c r="H53" s="343"/>
    </row>
    <row r="54" spans="1:10" s="8" customFormat="1" ht="21.75" customHeight="1" thickBot="1" x14ac:dyDescent="0.3">
      <c r="A54" s="2093"/>
      <c r="B54" s="2433"/>
      <c r="C54" s="2235" t="s">
        <v>930</v>
      </c>
      <c r="D54" s="2236"/>
      <c r="E54" s="2236"/>
      <c r="F54" s="788">
        <v>96</v>
      </c>
      <c r="G54" s="775"/>
      <c r="H54" s="334"/>
    </row>
    <row r="55" spans="1:10" s="15" customFormat="1" ht="20.25" customHeight="1" thickBot="1" x14ac:dyDescent="0.25">
      <c r="A55" s="2430" t="s">
        <v>2</v>
      </c>
      <c r="B55" s="2431"/>
      <c r="C55" s="2431"/>
      <c r="D55" s="2431"/>
      <c r="E55" s="2431"/>
      <c r="F55" s="2432"/>
      <c r="G55" s="2247" t="s">
        <v>640</v>
      </c>
      <c r="H55" s="2025"/>
      <c r="I55" s="16"/>
      <c r="J55" s="16"/>
    </row>
    <row r="56" spans="1:10" s="8" customFormat="1" ht="19.5" customHeight="1" x14ac:dyDescent="0.25">
      <c r="A56" s="2091">
        <f>A52-0.01</f>
        <v>-13.079999999999998</v>
      </c>
      <c r="B56" s="2461" t="s">
        <v>505</v>
      </c>
      <c r="C56" s="2229" t="s">
        <v>249</v>
      </c>
      <c r="D56" s="2230"/>
      <c r="E56" s="2230"/>
      <c r="F56" s="787">
        <v>1</v>
      </c>
      <c r="G56" s="771"/>
      <c r="H56" s="339"/>
    </row>
    <row r="57" spans="1:10" s="41" customFormat="1" ht="19.5" customHeight="1" x14ac:dyDescent="0.25">
      <c r="A57" s="2228"/>
      <c r="B57" s="1838"/>
      <c r="C57" s="2443" t="s">
        <v>238</v>
      </c>
      <c r="D57" s="2444"/>
      <c r="E57" s="2444"/>
      <c r="F57" s="785">
        <v>2</v>
      </c>
      <c r="G57" s="773"/>
      <c r="H57" s="343"/>
    </row>
    <row r="58" spans="1:10" s="8" customFormat="1" ht="19.5" customHeight="1" thickBot="1" x14ac:dyDescent="0.3">
      <c r="A58" s="2093"/>
      <c r="B58" s="2462"/>
      <c r="C58" s="2235" t="s">
        <v>930</v>
      </c>
      <c r="D58" s="2236"/>
      <c r="E58" s="2236"/>
      <c r="F58" s="789">
        <v>96</v>
      </c>
      <c r="G58" s="773"/>
      <c r="H58" s="343"/>
    </row>
    <row r="59" spans="1:10" s="73" customFormat="1" ht="45.75" customHeight="1" x14ac:dyDescent="0.2">
      <c r="A59" s="1114">
        <f>A56-0.01</f>
        <v>-13.089999999999998</v>
      </c>
      <c r="B59" s="2456" t="s">
        <v>30</v>
      </c>
      <c r="C59" s="2457"/>
      <c r="D59" s="2457"/>
      <c r="E59" s="2457"/>
      <c r="F59" s="2458"/>
      <c r="G59" s="2428" t="s">
        <v>98</v>
      </c>
      <c r="H59" s="2429"/>
      <c r="I59" s="72"/>
      <c r="J59" s="72"/>
    </row>
    <row r="60" spans="1:10" s="12" customFormat="1" x14ac:dyDescent="0.2">
      <c r="A60" s="865" t="s">
        <v>451</v>
      </c>
      <c r="B60" s="2459" t="s">
        <v>945</v>
      </c>
      <c r="C60" s="1907"/>
      <c r="D60" s="1907"/>
      <c r="E60" s="1907"/>
      <c r="F60" s="2460"/>
      <c r="G60" s="662"/>
      <c r="H60" s="777"/>
    </row>
    <row r="61" spans="1:10" s="12" customFormat="1" x14ac:dyDescent="0.2">
      <c r="A61" s="396" t="s">
        <v>452</v>
      </c>
      <c r="B61" s="1231" t="s">
        <v>629</v>
      </c>
      <c r="C61" s="1224"/>
      <c r="D61" s="1224"/>
      <c r="E61" s="1224"/>
      <c r="F61" s="1062"/>
      <c r="G61" s="660"/>
      <c r="H61" s="793"/>
    </row>
    <row r="62" spans="1:10" s="12" customFormat="1" x14ac:dyDescent="0.2">
      <c r="A62" s="396" t="s">
        <v>455</v>
      </c>
      <c r="B62" s="1061" t="s">
        <v>630</v>
      </c>
      <c r="C62" s="1224"/>
      <c r="D62" s="1224"/>
      <c r="E62" s="1224"/>
      <c r="F62" s="1062"/>
      <c r="G62" s="783"/>
      <c r="H62" s="793"/>
    </row>
    <row r="63" spans="1:10" s="12" customFormat="1" x14ac:dyDescent="0.2">
      <c r="A63" s="396" t="s">
        <v>456</v>
      </c>
      <c r="B63" s="1061" t="s">
        <v>631</v>
      </c>
      <c r="C63" s="1224"/>
      <c r="D63" s="1224"/>
      <c r="E63" s="1224"/>
      <c r="F63" s="1062"/>
      <c r="G63" s="783"/>
      <c r="H63" s="793"/>
    </row>
    <row r="64" spans="1:10" s="12" customFormat="1" x14ac:dyDescent="0.2">
      <c r="A64" s="396" t="s">
        <v>457</v>
      </c>
      <c r="B64" s="1061" t="s">
        <v>632</v>
      </c>
      <c r="C64" s="1224"/>
      <c r="D64" s="1224"/>
      <c r="E64" s="1224"/>
      <c r="F64" s="1062"/>
      <c r="G64" s="783"/>
      <c r="H64" s="793"/>
    </row>
    <row r="65" spans="1:8" s="12" customFormat="1" x14ac:dyDescent="0.2">
      <c r="A65" s="396" t="s">
        <v>458</v>
      </c>
      <c r="B65" s="1061" t="s">
        <v>633</v>
      </c>
      <c r="C65" s="1224"/>
      <c r="D65" s="1224"/>
      <c r="E65" s="1224"/>
      <c r="F65" s="1062"/>
      <c r="G65" s="783"/>
      <c r="H65" s="793"/>
    </row>
    <row r="66" spans="1:8" s="12" customFormat="1" x14ac:dyDescent="0.2">
      <c r="A66" s="396" t="s">
        <v>459</v>
      </c>
      <c r="B66" s="1058" t="s">
        <v>651</v>
      </c>
      <c r="C66" s="1219"/>
      <c r="D66" s="1219"/>
      <c r="E66" s="1219"/>
      <c r="F66" s="1062"/>
      <c r="G66" s="783"/>
      <c r="H66" s="793"/>
    </row>
    <row r="67" spans="1:8" s="12" customFormat="1" x14ac:dyDescent="0.2">
      <c r="A67" s="396" t="s">
        <v>462</v>
      </c>
      <c r="B67" s="234" t="s">
        <v>3</v>
      </c>
      <c r="C67" s="1053"/>
      <c r="D67" s="1053"/>
      <c r="E67" s="1053"/>
      <c r="F67" s="1055"/>
      <c r="G67" s="660"/>
      <c r="H67" s="793"/>
    </row>
    <row r="68" spans="1:8" s="12" customFormat="1" x14ac:dyDescent="0.2">
      <c r="A68" s="781" t="s">
        <v>463</v>
      </c>
      <c r="B68" s="2438" t="s">
        <v>4</v>
      </c>
      <c r="C68" s="1986"/>
      <c r="D68" s="1986"/>
      <c r="E68" s="1986"/>
      <c r="F68" s="2095"/>
      <c r="G68" s="660"/>
      <c r="H68" s="793"/>
    </row>
    <row r="69" spans="1:8" s="12" customFormat="1" x14ac:dyDescent="0.2">
      <c r="A69" s="781" t="s">
        <v>464</v>
      </c>
      <c r="B69" s="1061" t="s">
        <v>634</v>
      </c>
      <c r="C69" s="1224"/>
      <c r="D69" s="1224"/>
      <c r="E69" s="1224"/>
      <c r="F69" s="1062"/>
      <c r="G69" s="660"/>
      <c r="H69" s="793"/>
    </row>
    <row r="70" spans="1:8" s="12" customFormat="1" x14ac:dyDescent="0.2">
      <c r="A70" s="396" t="s">
        <v>465</v>
      </c>
      <c r="B70" s="1061" t="s">
        <v>5</v>
      </c>
      <c r="C70" s="1224"/>
      <c r="D70" s="1224"/>
      <c r="E70" s="1224"/>
      <c r="F70" s="1062"/>
      <c r="G70" s="660"/>
      <c r="H70" s="793"/>
    </row>
    <row r="71" spans="1:8" s="12" customFormat="1" x14ac:dyDescent="0.2">
      <c r="A71" s="396" t="s">
        <v>470</v>
      </c>
      <c r="B71" s="1061" t="s">
        <v>642</v>
      </c>
      <c r="C71" s="1224"/>
      <c r="D71" s="1224"/>
      <c r="E71" s="1224"/>
      <c r="F71" s="1062"/>
      <c r="G71" s="660"/>
      <c r="H71" s="793"/>
    </row>
    <row r="72" spans="1:8" s="12" customFormat="1" x14ac:dyDescent="0.2">
      <c r="A72" s="396" t="s">
        <v>471</v>
      </c>
      <c r="B72" s="1061" t="s">
        <v>516</v>
      </c>
      <c r="C72" s="1224"/>
      <c r="D72" s="1224"/>
      <c r="E72" s="1224"/>
      <c r="F72" s="1062"/>
      <c r="G72" s="660"/>
      <c r="H72" s="793"/>
    </row>
    <row r="73" spans="1:8" s="12" customFormat="1" x14ac:dyDescent="0.2">
      <c r="A73" s="401" t="s">
        <v>472</v>
      </c>
      <c r="B73" s="1061" t="s">
        <v>517</v>
      </c>
      <c r="C73" s="1224"/>
      <c r="D73" s="1224"/>
      <c r="E73" s="1224"/>
      <c r="F73" s="1062"/>
      <c r="G73" s="660"/>
      <c r="H73" s="793"/>
    </row>
    <row r="74" spans="1:8" s="12" customFormat="1" x14ac:dyDescent="0.2">
      <c r="A74" s="396" t="s">
        <v>412</v>
      </c>
      <c r="B74" s="1061" t="s">
        <v>518</v>
      </c>
      <c r="C74" s="1224"/>
      <c r="D74" s="1224"/>
      <c r="E74" s="1224"/>
      <c r="F74" s="1062"/>
      <c r="G74" s="660"/>
      <c r="H74" s="793"/>
    </row>
    <row r="75" spans="1:8" s="12" customFormat="1" ht="15" customHeight="1" x14ac:dyDescent="0.2">
      <c r="A75" s="396" t="s">
        <v>931</v>
      </c>
      <c r="B75" s="1061" t="s">
        <v>6</v>
      </c>
      <c r="C75" s="1224"/>
      <c r="D75" s="1224"/>
      <c r="E75" s="1224"/>
      <c r="F75" s="1062"/>
      <c r="G75" s="660"/>
      <c r="H75" s="793"/>
    </row>
    <row r="76" spans="1:8" s="12" customFormat="1" ht="14.25" customHeight="1" x14ac:dyDescent="0.2">
      <c r="A76" s="396" t="s">
        <v>414</v>
      </c>
      <c r="B76" s="1061" t="s">
        <v>444</v>
      </c>
      <c r="C76" s="1224"/>
      <c r="D76" s="1224"/>
      <c r="E76" s="1224"/>
      <c r="F76" s="1062"/>
      <c r="G76" s="660"/>
      <c r="H76" s="793"/>
    </row>
    <row r="77" spans="1:8" s="12" customFormat="1" x14ac:dyDescent="0.2">
      <c r="A77" s="401" t="s">
        <v>141</v>
      </c>
      <c r="B77" s="1061" t="s">
        <v>445</v>
      </c>
      <c r="C77" s="1224"/>
      <c r="D77" s="1224"/>
      <c r="E77" s="1224"/>
      <c r="F77" s="1062"/>
      <c r="G77" s="660"/>
      <c r="H77" s="793"/>
    </row>
    <row r="78" spans="1:8" s="12" customFormat="1" x14ac:dyDescent="0.2">
      <c r="A78" s="396" t="s">
        <v>113</v>
      </c>
      <c r="B78" s="1061" t="s">
        <v>446</v>
      </c>
      <c r="C78" s="1224"/>
      <c r="D78" s="1224"/>
      <c r="E78" s="1224"/>
      <c r="F78" s="1062"/>
      <c r="G78" s="660"/>
      <c r="H78" s="793"/>
    </row>
    <row r="79" spans="1:8" s="12" customFormat="1" x14ac:dyDescent="0.2">
      <c r="A79" s="401" t="s">
        <v>114</v>
      </c>
      <c r="B79" s="2438" t="s">
        <v>447</v>
      </c>
      <c r="C79" s="1986"/>
      <c r="D79" s="1986"/>
      <c r="E79" s="1986"/>
      <c r="F79" s="2095"/>
      <c r="G79" s="660"/>
      <c r="H79" s="793"/>
    </row>
    <row r="80" spans="1:8" s="12" customFormat="1" ht="13.5" customHeight="1" x14ac:dyDescent="0.2">
      <c r="A80" s="396" t="s">
        <v>115</v>
      </c>
      <c r="B80" s="1061" t="s">
        <v>521</v>
      </c>
      <c r="C80" s="1224"/>
      <c r="D80" s="1224"/>
      <c r="E80" s="1224"/>
      <c r="F80" s="1062"/>
      <c r="G80" s="660"/>
      <c r="H80" s="793"/>
    </row>
    <row r="81" spans="1:8" s="12" customFormat="1" ht="13.5" customHeight="1" x14ac:dyDescent="0.2">
      <c r="A81" s="396" t="s">
        <v>855</v>
      </c>
      <c r="B81" s="1061" t="s">
        <v>522</v>
      </c>
      <c r="C81" s="1224"/>
      <c r="D81" s="1224"/>
      <c r="E81" s="1224"/>
      <c r="F81" s="1062"/>
      <c r="G81" s="660"/>
      <c r="H81" s="793"/>
    </row>
    <row r="82" spans="1:8" s="12" customFormat="1" x14ac:dyDescent="0.2">
      <c r="A82" s="401" t="s">
        <v>856</v>
      </c>
      <c r="B82" s="1061" t="s">
        <v>523</v>
      </c>
      <c r="C82" s="1224"/>
      <c r="D82" s="1224"/>
      <c r="E82" s="1224"/>
      <c r="F82" s="1062"/>
      <c r="G82" s="660"/>
      <c r="H82" s="793"/>
    </row>
    <row r="83" spans="1:8" s="12" customFormat="1" x14ac:dyDescent="0.2">
      <c r="A83" s="396" t="s">
        <v>857</v>
      </c>
      <c r="B83" s="1061" t="s">
        <v>542</v>
      </c>
      <c r="C83" s="1224"/>
      <c r="D83" s="1224"/>
      <c r="E83" s="1224"/>
      <c r="F83" s="1062"/>
      <c r="G83" s="660"/>
      <c r="H83" s="793"/>
    </row>
    <row r="84" spans="1:8" s="12" customFormat="1" x14ac:dyDescent="0.2">
      <c r="A84" s="401" t="s">
        <v>858</v>
      </c>
      <c r="B84" s="1061" t="s">
        <v>524</v>
      </c>
      <c r="C84" s="1224"/>
      <c r="D84" s="1224"/>
      <c r="E84" s="1224"/>
      <c r="F84" s="1062"/>
      <c r="G84" s="660"/>
      <c r="H84" s="793"/>
    </row>
    <row r="85" spans="1:8" s="12" customFormat="1" x14ac:dyDescent="0.2">
      <c r="A85" s="396" t="s">
        <v>859</v>
      </c>
      <c r="B85" s="1061" t="s">
        <v>525</v>
      </c>
      <c r="C85" s="1224"/>
      <c r="D85" s="1224"/>
      <c r="E85" s="1224"/>
      <c r="F85" s="1062"/>
      <c r="G85" s="660"/>
      <c r="H85" s="793"/>
    </row>
    <row r="86" spans="1:8" s="12" customFormat="1" x14ac:dyDescent="0.2">
      <c r="A86" s="401" t="s">
        <v>860</v>
      </c>
      <c r="B86" s="1061" t="s">
        <v>426</v>
      </c>
      <c r="C86" s="1224"/>
      <c r="D86" s="1224"/>
      <c r="E86" s="1224"/>
      <c r="F86" s="1062"/>
      <c r="G86" s="660"/>
      <c r="H86" s="793"/>
    </row>
    <row r="87" spans="1:8" s="12" customFormat="1" x14ac:dyDescent="0.2">
      <c r="A87" s="396" t="s">
        <v>861</v>
      </c>
      <c r="B87" s="1061" t="s">
        <v>427</v>
      </c>
      <c r="C87" s="1224"/>
      <c r="D87" s="1224"/>
      <c r="E87" s="1224"/>
      <c r="F87" s="1062"/>
      <c r="G87" s="660"/>
      <c r="H87" s="793"/>
    </row>
    <row r="88" spans="1:8" s="12" customFormat="1" x14ac:dyDescent="0.2">
      <c r="A88" s="401" t="s">
        <v>862</v>
      </c>
      <c r="B88" s="2438" t="s">
        <v>7</v>
      </c>
      <c r="C88" s="1986"/>
      <c r="D88" s="1986"/>
      <c r="E88" s="1986"/>
      <c r="F88" s="2095"/>
      <c r="G88" s="660"/>
      <c r="H88" s="793"/>
    </row>
    <row r="89" spans="1:8" s="12" customFormat="1" ht="13.5" customHeight="1" x14ac:dyDescent="0.2">
      <c r="A89" s="396" t="s">
        <v>863</v>
      </c>
      <c r="B89" s="1061" t="s">
        <v>428</v>
      </c>
      <c r="C89" s="1224"/>
      <c r="D89" s="1224"/>
      <c r="E89" s="1224"/>
      <c r="F89" s="1062"/>
      <c r="G89" s="660"/>
      <c r="H89" s="793"/>
    </row>
    <row r="90" spans="1:8" s="12" customFormat="1" x14ac:dyDescent="0.2">
      <c r="A90" s="401" t="s">
        <v>864</v>
      </c>
      <c r="B90" s="1231" t="s">
        <v>429</v>
      </c>
      <c r="C90" s="1224"/>
      <c r="D90" s="1224"/>
      <c r="E90" s="1224"/>
      <c r="F90" s="1062"/>
      <c r="G90" s="660"/>
      <c r="H90" s="793"/>
    </row>
    <row r="91" spans="1:8" s="12" customFormat="1" x14ac:dyDescent="0.2">
      <c r="A91" s="396" t="s">
        <v>865</v>
      </c>
      <c r="B91" s="1061" t="s">
        <v>430</v>
      </c>
      <c r="C91" s="1224"/>
      <c r="D91" s="1224"/>
      <c r="E91" s="1224"/>
      <c r="F91" s="1062"/>
      <c r="G91" s="660"/>
      <c r="H91" s="793"/>
    </row>
    <row r="92" spans="1:8" s="12" customFormat="1" x14ac:dyDescent="0.2">
      <c r="A92" s="401" t="s">
        <v>866</v>
      </c>
      <c r="B92" s="1061" t="s">
        <v>431</v>
      </c>
      <c r="C92" s="1224"/>
      <c r="D92" s="1224"/>
      <c r="E92" s="1224"/>
      <c r="F92" s="1062"/>
      <c r="G92" s="783"/>
      <c r="H92" s="793"/>
    </row>
    <row r="93" spans="1:8" s="12" customFormat="1" x14ac:dyDescent="0.2">
      <c r="A93" s="396" t="s">
        <v>867</v>
      </c>
      <c r="B93" s="1061" t="s">
        <v>432</v>
      </c>
      <c r="C93" s="1224"/>
      <c r="D93" s="1224"/>
      <c r="E93" s="1224"/>
      <c r="F93" s="791"/>
      <c r="G93" s="660"/>
      <c r="H93" s="793"/>
    </row>
    <row r="94" spans="1:8" s="12" customFormat="1" x14ac:dyDescent="0.2">
      <c r="A94" s="401" t="s">
        <v>868</v>
      </c>
      <c r="B94" s="1061" t="s">
        <v>433</v>
      </c>
      <c r="C94" s="1224"/>
      <c r="D94" s="1224"/>
      <c r="E94" s="1224"/>
      <c r="F94" s="1062"/>
      <c r="G94" s="660"/>
      <c r="H94" s="793"/>
    </row>
    <row r="95" spans="1:8" s="12" customFormat="1" x14ac:dyDescent="0.2">
      <c r="A95" s="396" t="s">
        <v>869</v>
      </c>
      <c r="B95" s="1061" t="s">
        <v>8</v>
      </c>
      <c r="C95" s="1224"/>
      <c r="D95" s="1224"/>
      <c r="E95" s="1224"/>
      <c r="F95" s="1062"/>
      <c r="G95" s="660"/>
      <c r="H95" s="793"/>
    </row>
    <row r="96" spans="1:8" s="12" customFormat="1" x14ac:dyDescent="0.2">
      <c r="A96" s="396" t="s">
        <v>870</v>
      </c>
      <c r="B96" s="1061" t="s">
        <v>434</v>
      </c>
      <c r="C96" s="1224"/>
      <c r="D96" s="1224"/>
      <c r="E96" s="1224"/>
      <c r="F96" s="1062"/>
      <c r="G96" s="660"/>
      <c r="H96" s="793"/>
    </row>
    <row r="97" spans="1:8" s="12" customFormat="1" x14ac:dyDescent="0.2">
      <c r="A97" s="401" t="s">
        <v>871</v>
      </c>
      <c r="B97" s="1061" t="s">
        <v>435</v>
      </c>
      <c r="C97" s="1224"/>
      <c r="D97" s="1224"/>
      <c r="E97" s="1224"/>
      <c r="F97" s="1062"/>
      <c r="G97" s="660"/>
      <c r="H97" s="793"/>
    </row>
    <row r="98" spans="1:8" s="12" customFormat="1" x14ac:dyDescent="0.2">
      <c r="A98" s="396" t="s">
        <v>872</v>
      </c>
      <c r="B98" s="234" t="s">
        <v>9</v>
      </c>
      <c r="C98" s="1053"/>
      <c r="D98" s="1053"/>
      <c r="E98" s="1053"/>
      <c r="F98" s="1054"/>
      <c r="G98" s="660"/>
      <c r="H98" s="793"/>
    </row>
    <row r="99" spans="1:8" s="12" customFormat="1" x14ac:dyDescent="0.2">
      <c r="A99" s="782" t="s">
        <v>932</v>
      </c>
      <c r="B99" s="234" t="s">
        <v>436</v>
      </c>
      <c r="C99" s="1053"/>
      <c r="D99" s="1053"/>
      <c r="E99" s="1053"/>
      <c r="F99" s="1054"/>
      <c r="G99" s="660"/>
      <c r="H99" s="793"/>
    </row>
    <row r="100" spans="1:8" s="12" customFormat="1" x14ac:dyDescent="0.2">
      <c r="A100" s="781" t="s">
        <v>933</v>
      </c>
      <c r="B100" s="234" t="s">
        <v>437</v>
      </c>
      <c r="C100" s="1053"/>
      <c r="D100" s="1053"/>
      <c r="E100" s="1053"/>
      <c r="F100" s="1054"/>
      <c r="G100" s="783"/>
      <c r="H100" s="793"/>
    </row>
    <row r="101" spans="1:8" s="12" customFormat="1" x14ac:dyDescent="0.2">
      <c r="A101" s="782" t="s">
        <v>934</v>
      </c>
      <c r="B101" s="234" t="s">
        <v>438</v>
      </c>
      <c r="C101" s="1053"/>
      <c r="D101" s="1053"/>
      <c r="E101" s="1053"/>
      <c r="F101" s="1055"/>
      <c r="G101" s="660"/>
      <c r="H101" s="793"/>
    </row>
    <row r="102" spans="1:8" s="12" customFormat="1" x14ac:dyDescent="0.2">
      <c r="A102" s="781" t="s">
        <v>935</v>
      </c>
      <c r="B102" s="234" t="s">
        <v>439</v>
      </c>
      <c r="C102" s="1053"/>
      <c r="D102" s="1053"/>
      <c r="E102" s="1053"/>
      <c r="F102" s="1054"/>
      <c r="G102" s="660"/>
      <c r="H102" s="793"/>
    </row>
    <row r="103" spans="1:8" s="12" customFormat="1" x14ac:dyDescent="0.2">
      <c r="A103" s="782" t="s">
        <v>936</v>
      </c>
      <c r="B103" s="234" t="s">
        <v>10</v>
      </c>
      <c r="C103" s="1053"/>
      <c r="D103" s="1053"/>
      <c r="E103" s="1053"/>
      <c r="F103" s="1054"/>
      <c r="G103" s="660"/>
      <c r="H103" s="793"/>
    </row>
    <row r="104" spans="1:8" s="12" customFormat="1" ht="13.5" thickBot="1" x14ac:dyDescent="0.25">
      <c r="A104" s="1225" t="s">
        <v>937</v>
      </c>
      <c r="B104" s="2466" t="s">
        <v>250</v>
      </c>
      <c r="C104" s="1905"/>
      <c r="D104" s="1905"/>
      <c r="E104" s="1905"/>
      <c r="F104" s="2467"/>
      <c r="G104" s="653"/>
      <c r="H104" s="550"/>
    </row>
  </sheetData>
  <customSheetViews>
    <customSheetView guid="{62A28031-BB72-409E-8219-7B624D8945FD}" showPageBreaks="1" printArea="1" view="pageBreakPreview" topLeftCell="A28">
      <selection activeCell="B81" activeCellId="1" sqref="B79:B80 B81:B82"/>
      <rowBreaks count="1" manualBreakCount="1">
        <brk id="46" max="6" man="1"/>
      </rowBreaks>
      <pageMargins left="0.7" right="0.7" top="0.75" bottom="0.75" header="0.3" footer="0.3"/>
      <headerFooter alignWithMargins="0">
        <oddFooter>&amp;R&amp;P</oddFooter>
      </headerFooter>
    </customSheetView>
  </customSheetViews>
  <mergeCells count="64">
    <mergeCell ref="B104:F104"/>
    <mergeCell ref="B88:F88"/>
    <mergeCell ref="B79:F79"/>
    <mergeCell ref="B68:F68"/>
    <mergeCell ref="C44:E44"/>
    <mergeCell ref="C45:E45"/>
    <mergeCell ref="C54:E54"/>
    <mergeCell ref="C53:E53"/>
    <mergeCell ref="C52:E52"/>
    <mergeCell ref="C58:E58"/>
    <mergeCell ref="C57:E57"/>
    <mergeCell ref="C56:E56"/>
    <mergeCell ref="B46:F46"/>
    <mergeCell ref="B47:F47"/>
    <mergeCell ref="B48:F48"/>
    <mergeCell ref="B49:F49"/>
    <mergeCell ref="B40:F40"/>
    <mergeCell ref="B41:F41"/>
    <mergeCell ref="B59:F59"/>
    <mergeCell ref="B60:F60"/>
    <mergeCell ref="A55:F55"/>
    <mergeCell ref="A56:A58"/>
    <mergeCell ref="B56:B58"/>
    <mergeCell ref="A42:F42"/>
    <mergeCell ref="A52:A54"/>
    <mergeCell ref="A51:F51"/>
    <mergeCell ref="B52:B54"/>
    <mergeCell ref="B50:F50"/>
    <mergeCell ref="C43:E43"/>
    <mergeCell ref="B34:F34"/>
    <mergeCell ref="A29:F29"/>
    <mergeCell ref="C30:E30"/>
    <mergeCell ref="C31:E31"/>
    <mergeCell ref="C32:E32"/>
    <mergeCell ref="G1:H1"/>
    <mergeCell ref="A4:A6"/>
    <mergeCell ref="B4:B6"/>
    <mergeCell ref="A2:H2"/>
    <mergeCell ref="G3:H3"/>
    <mergeCell ref="C4:E4"/>
    <mergeCell ref="C5:E5"/>
    <mergeCell ref="C6:E6"/>
    <mergeCell ref="G29:H29"/>
    <mergeCell ref="B3:F3"/>
    <mergeCell ref="A30:A32"/>
    <mergeCell ref="B30:B32"/>
    <mergeCell ref="A43:A45"/>
    <mergeCell ref="B43:B45"/>
    <mergeCell ref="B35:F35"/>
    <mergeCell ref="B36:F36"/>
    <mergeCell ref="B37:F37"/>
    <mergeCell ref="B38:F38"/>
    <mergeCell ref="B39:F39"/>
    <mergeCell ref="G7:H7"/>
    <mergeCell ref="B7:F7"/>
    <mergeCell ref="B27:F27"/>
    <mergeCell ref="B28:F28"/>
    <mergeCell ref="B33:F33"/>
    <mergeCell ref="G59:H59"/>
    <mergeCell ref="G33:H33"/>
    <mergeCell ref="G42:H42"/>
    <mergeCell ref="G55:H55"/>
    <mergeCell ref="G51:H51"/>
    <mergeCell ref="G46:H46"/>
  </mergeCells>
  <phoneticPr fontId="1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41" max="7" man="1"/>
    <brk id="54" max="6" man="1"/>
  </rowBreaks>
  <extLst>
    <ext xmlns:mx="http://schemas.microsoft.com/office/mac/excel/2008/main" uri="http://schemas.microsoft.com/office/mac/excel/2008/main">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8"/>
  <sheetViews>
    <sheetView view="pageBreakPreview" zoomScaleSheetLayoutView="100" workbookViewId="0">
      <selection activeCell="E16" sqref="E16"/>
    </sheetView>
  </sheetViews>
  <sheetFormatPr defaultColWidth="8.85546875" defaultRowHeight="12.75" x14ac:dyDescent="0.2"/>
  <cols>
    <col min="1" max="1" width="6.28515625" style="74" customWidth="1"/>
    <col min="2" max="2" width="31.7109375" style="5" customWidth="1"/>
    <col min="3" max="3" width="11.42578125" style="37" customWidth="1"/>
    <col min="4" max="4" width="10.42578125" style="37" customWidth="1"/>
    <col min="5" max="5" width="9" style="37" customWidth="1"/>
    <col min="6" max="6" width="5.5703125" style="37" customWidth="1"/>
    <col min="7" max="7" width="5" style="4" customWidth="1"/>
    <col min="8" max="8" width="4.42578125" style="4" customWidth="1"/>
    <col min="9" max="16384" width="8.85546875" style="4"/>
  </cols>
  <sheetData>
    <row r="1" spans="1:10" s="10" customFormat="1" ht="30" customHeight="1" thickBot="1" x14ac:dyDescent="0.25">
      <c r="A1" s="109">
        <f>-14</f>
        <v>-14</v>
      </c>
      <c r="B1" s="1958" t="s">
        <v>319</v>
      </c>
      <c r="C1" s="1959"/>
      <c r="D1" s="1959"/>
      <c r="E1" s="1959"/>
      <c r="F1" s="1959"/>
      <c r="G1" s="1959"/>
      <c r="H1" s="1960"/>
      <c r="I1" s="17"/>
      <c r="J1" s="17"/>
    </row>
    <row r="2" spans="1:10" s="10" customFormat="1" ht="18" customHeight="1" thickBot="1" x14ac:dyDescent="0.25">
      <c r="A2" s="1929" t="s">
        <v>366</v>
      </c>
      <c r="B2" s="1930"/>
      <c r="C2" s="1930"/>
      <c r="D2" s="1930"/>
      <c r="E2" s="1930"/>
      <c r="F2" s="1930"/>
      <c r="G2" s="1930"/>
      <c r="H2" s="1931"/>
      <c r="I2" s="17"/>
      <c r="J2" s="17"/>
    </row>
    <row r="3" spans="1:10" s="10" customFormat="1" ht="18" customHeight="1" thickBot="1" x14ac:dyDescent="0.25">
      <c r="A3" s="1929" t="s">
        <v>188</v>
      </c>
      <c r="B3" s="1930"/>
      <c r="C3" s="1930"/>
      <c r="D3" s="1930"/>
      <c r="E3" s="1930"/>
      <c r="F3" s="1930"/>
      <c r="G3" s="1930"/>
      <c r="H3" s="1931"/>
      <c r="I3" s="17"/>
      <c r="J3" s="17"/>
    </row>
    <row r="4" spans="1:10" s="8" customFormat="1" ht="20.25" customHeight="1" x14ac:dyDescent="0.25">
      <c r="A4" s="1791">
        <f>A1-0.01</f>
        <v>-14.01</v>
      </c>
      <c r="B4" s="1813" t="s">
        <v>145</v>
      </c>
      <c r="C4" s="794" t="s">
        <v>451</v>
      </c>
      <c r="D4" s="2457" t="s">
        <v>946</v>
      </c>
      <c r="E4" s="2457"/>
      <c r="F4" s="2458"/>
      <c r="G4" s="795"/>
      <c r="H4" s="329"/>
    </row>
    <row r="5" spans="1:10" s="8" customFormat="1" ht="20.25" customHeight="1" x14ac:dyDescent="0.25">
      <c r="A5" s="1862"/>
      <c r="B5" s="1815"/>
      <c r="C5" s="796" t="s">
        <v>452</v>
      </c>
      <c r="D5" s="2472" t="s">
        <v>395</v>
      </c>
      <c r="E5" s="2472"/>
      <c r="F5" s="2473"/>
      <c r="G5" s="797"/>
      <c r="H5" s="320"/>
    </row>
    <row r="6" spans="1:10" s="8" customFormat="1" ht="20.25" customHeight="1" x14ac:dyDescent="0.25">
      <c r="A6" s="1862"/>
      <c r="B6" s="1815" t="s">
        <v>723</v>
      </c>
      <c r="C6" s="796" t="s">
        <v>455</v>
      </c>
      <c r="D6" s="2472" t="s">
        <v>397</v>
      </c>
      <c r="E6" s="2472"/>
      <c r="F6" s="2473"/>
      <c r="G6" s="797"/>
      <c r="H6" s="320"/>
    </row>
    <row r="7" spans="1:10" s="8" customFormat="1" ht="20.25" customHeight="1" x14ac:dyDescent="0.25">
      <c r="A7" s="1862"/>
      <c r="B7" s="1815"/>
      <c r="C7" s="796" t="s">
        <v>456</v>
      </c>
      <c r="D7" s="2472" t="s">
        <v>400</v>
      </c>
      <c r="E7" s="2472"/>
      <c r="F7" s="2473"/>
      <c r="G7" s="797"/>
      <c r="H7" s="320"/>
    </row>
    <row r="8" spans="1:10" s="8" customFormat="1" ht="20.25" customHeight="1" x14ac:dyDescent="0.25">
      <c r="A8" s="1862"/>
      <c r="B8" s="294"/>
      <c r="C8" s="796" t="s">
        <v>457</v>
      </c>
      <c r="D8" s="2472" t="s">
        <v>402</v>
      </c>
      <c r="E8" s="2472"/>
      <c r="F8" s="2473"/>
      <c r="G8" s="797"/>
      <c r="H8" s="320"/>
    </row>
    <row r="9" spans="1:10" s="41" customFormat="1" ht="27" customHeight="1" x14ac:dyDescent="0.25">
      <c r="A9" s="1862"/>
      <c r="B9" s="294"/>
      <c r="C9" s="796" t="s">
        <v>458</v>
      </c>
      <c r="D9" s="2472" t="s">
        <v>403</v>
      </c>
      <c r="E9" s="2472"/>
      <c r="F9" s="2473"/>
      <c r="G9" s="797"/>
      <c r="H9" s="320"/>
    </row>
    <row r="10" spans="1:10" s="8" customFormat="1" ht="20.25" customHeight="1" x14ac:dyDescent="0.25">
      <c r="A10" s="1862"/>
      <c r="B10" s="2001"/>
      <c r="C10" s="798" t="s">
        <v>459</v>
      </c>
      <c r="D10" s="2472" t="s">
        <v>547</v>
      </c>
      <c r="E10" s="2472"/>
      <c r="F10" s="2473"/>
      <c r="G10" s="797"/>
      <c r="H10" s="320"/>
    </row>
    <row r="11" spans="1:10" s="8" customFormat="1" ht="20.25" customHeight="1" x14ac:dyDescent="0.25">
      <c r="A11" s="1862"/>
      <c r="B11" s="2001"/>
      <c r="C11" s="799" t="s">
        <v>462</v>
      </c>
      <c r="D11" s="2472" t="s">
        <v>406</v>
      </c>
      <c r="E11" s="2472"/>
      <c r="F11" s="2473"/>
      <c r="G11" s="797"/>
      <c r="H11" s="320"/>
    </row>
    <row r="12" spans="1:10" s="8" customFormat="1" ht="20.25" customHeight="1" x14ac:dyDescent="0.25">
      <c r="A12" s="1862"/>
      <c r="B12" s="294"/>
      <c r="C12" s="800" t="s">
        <v>463</v>
      </c>
      <c r="D12" s="2472" t="s">
        <v>409</v>
      </c>
      <c r="E12" s="2472"/>
      <c r="F12" s="2473"/>
      <c r="G12" s="797"/>
      <c r="H12" s="320"/>
    </row>
    <row r="13" spans="1:10" s="8" customFormat="1" ht="27" customHeight="1" thickBot="1" x14ac:dyDescent="0.3">
      <c r="A13" s="1863"/>
      <c r="B13" s="801"/>
      <c r="C13" s="802" t="s">
        <v>464</v>
      </c>
      <c r="D13" s="2474" t="s">
        <v>732</v>
      </c>
      <c r="E13" s="2474"/>
      <c r="F13" s="2475"/>
      <c r="G13" s="345"/>
      <c r="H13" s="334"/>
    </row>
    <row r="14" spans="1:10" s="11" customFormat="1" ht="18" customHeight="1" x14ac:dyDescent="0.2">
      <c r="A14" s="1791">
        <f>A4-0.01</f>
        <v>-14.02</v>
      </c>
      <c r="B14" s="1800" t="s">
        <v>99</v>
      </c>
      <c r="C14" s="1013" t="s">
        <v>311</v>
      </c>
      <c r="D14" s="489">
        <v>1</v>
      </c>
      <c r="E14" s="1014"/>
      <c r="F14" s="1015"/>
      <c r="G14" s="1016"/>
      <c r="H14" s="805"/>
      <c r="I14" s="69"/>
      <c r="J14" s="69"/>
    </row>
    <row r="15" spans="1:10" s="11" customFormat="1" ht="24.75" customHeight="1" x14ac:dyDescent="0.2">
      <c r="A15" s="1862"/>
      <c r="B15" s="1823"/>
      <c r="C15" s="1005" t="s">
        <v>312</v>
      </c>
      <c r="D15" s="1018">
        <v>2</v>
      </c>
      <c r="E15" s="1017"/>
      <c r="F15" s="1019"/>
      <c r="G15" s="1020"/>
      <c r="H15" s="806"/>
      <c r="I15" s="69"/>
      <c r="J15" s="69"/>
    </row>
    <row r="16" spans="1:10" s="11" customFormat="1" ht="42" customHeight="1" thickBot="1" x14ac:dyDescent="0.25">
      <c r="A16" s="1792"/>
      <c r="B16" s="1801"/>
      <c r="C16" s="1232" t="s">
        <v>313</v>
      </c>
      <c r="D16" s="1021">
        <v>3</v>
      </c>
      <c r="E16" s="1022"/>
      <c r="F16" s="488"/>
      <c r="G16" s="1023"/>
      <c r="H16" s="808"/>
      <c r="I16" s="69"/>
      <c r="J16" s="69"/>
    </row>
    <row r="17" spans="1:10" s="11" customFormat="1" ht="16.5" customHeight="1" x14ac:dyDescent="0.2">
      <c r="A17" s="2485">
        <f>A14-0.01</f>
        <v>-14.03</v>
      </c>
      <c r="B17" s="2483" t="s">
        <v>947</v>
      </c>
      <c r="C17" s="1024" t="s">
        <v>557</v>
      </c>
      <c r="D17" s="1025"/>
      <c r="E17" s="1026"/>
      <c r="F17" s="1027">
        <v>1</v>
      </c>
      <c r="G17" s="1020"/>
      <c r="H17" s="806"/>
      <c r="I17" s="69"/>
      <c r="J17" s="69"/>
    </row>
    <row r="18" spans="1:10" s="11" customFormat="1" ht="16.5" customHeight="1" thickBot="1" x14ac:dyDescent="0.25">
      <c r="A18" s="2486"/>
      <c r="B18" s="2484"/>
      <c r="C18" s="1028" t="s">
        <v>558</v>
      </c>
      <c r="D18" s="1029"/>
      <c r="E18" s="1030"/>
      <c r="F18" s="1031">
        <v>2</v>
      </c>
      <c r="G18" s="1020"/>
      <c r="H18" s="806"/>
      <c r="I18" s="69"/>
      <c r="J18" s="69"/>
    </row>
    <row r="19" spans="1:10" s="11" customFormat="1" ht="19.5" customHeight="1" x14ac:dyDescent="0.2">
      <c r="A19" s="1791">
        <f>A17-0.01</f>
        <v>-14.04</v>
      </c>
      <c r="B19" s="1800" t="s">
        <v>948</v>
      </c>
      <c r="C19" s="1013" t="s">
        <v>375</v>
      </c>
      <c r="D19" s="1032"/>
      <c r="E19" s="1010"/>
      <c r="F19" s="1033">
        <v>1</v>
      </c>
      <c r="G19" s="1020"/>
      <c r="H19" s="806"/>
      <c r="I19" s="69"/>
      <c r="J19" s="69"/>
    </row>
    <row r="20" spans="1:10" s="11" customFormat="1" ht="18.75" customHeight="1" thickBot="1" x14ac:dyDescent="0.25">
      <c r="A20" s="1863"/>
      <c r="B20" s="1801"/>
      <c r="C20" s="1034" t="s">
        <v>376</v>
      </c>
      <c r="D20" s="1035"/>
      <c r="E20" s="1036"/>
      <c r="F20" s="1037">
        <v>2</v>
      </c>
      <c r="G20" s="1020"/>
      <c r="H20" s="806"/>
      <c r="I20" s="69"/>
      <c r="J20" s="69"/>
    </row>
    <row r="21" spans="1:10" s="11" customFormat="1" x14ac:dyDescent="0.2">
      <c r="A21" s="1791">
        <f>A19-0.01</f>
        <v>-14.049999999999999</v>
      </c>
      <c r="B21" s="1800" t="s">
        <v>377</v>
      </c>
      <c r="C21" s="1024" t="s">
        <v>557</v>
      </c>
      <c r="D21" s="1025"/>
      <c r="E21" s="1009"/>
      <c r="F21" s="1038">
        <v>1</v>
      </c>
      <c r="G21" s="1016"/>
      <c r="H21" s="805"/>
      <c r="I21" s="1"/>
      <c r="J21" s="1"/>
    </row>
    <row r="22" spans="1:10" s="11" customFormat="1" ht="13.5" thickBot="1" x14ac:dyDescent="0.25">
      <c r="A22" s="1792"/>
      <c r="B22" s="1801"/>
      <c r="C22" s="1028" t="s">
        <v>558</v>
      </c>
      <c r="D22" s="1029"/>
      <c r="E22" s="1023"/>
      <c r="F22" s="1039">
        <v>2</v>
      </c>
      <c r="G22" s="1023"/>
      <c r="H22" s="808"/>
      <c r="I22" s="1"/>
      <c r="J22" s="1"/>
    </row>
    <row r="23" spans="1:10" s="11" customFormat="1" ht="13.5" x14ac:dyDescent="0.25">
      <c r="A23" s="1791">
        <f>A21-0.01</f>
        <v>-14.059999999999999</v>
      </c>
      <c r="B23" s="1813" t="s">
        <v>949</v>
      </c>
      <c r="C23" s="803" t="s">
        <v>367</v>
      </c>
      <c r="D23" s="1398"/>
      <c r="E23" s="649"/>
      <c r="F23" s="804">
        <v>1</v>
      </c>
      <c r="G23" s="814"/>
      <c r="H23" s="805"/>
      <c r="I23" s="1"/>
      <c r="J23" s="1"/>
    </row>
    <row r="24" spans="1:10" s="11" customFormat="1" ht="13.5" x14ac:dyDescent="0.25">
      <c r="A24" s="1862"/>
      <c r="B24" s="1815"/>
      <c r="C24" s="809" t="s">
        <v>368</v>
      </c>
      <c r="D24" s="810"/>
      <c r="E24" s="815"/>
      <c r="F24" s="570">
        <v>2</v>
      </c>
      <c r="G24" s="655"/>
      <c r="H24" s="806"/>
      <c r="I24" s="69"/>
      <c r="J24" s="69"/>
    </row>
    <row r="25" spans="1:10" s="11" customFormat="1" ht="14.25" thickBot="1" x14ac:dyDescent="0.3">
      <c r="A25" s="1792"/>
      <c r="B25" s="1814"/>
      <c r="C25" s="816" t="s">
        <v>369</v>
      </c>
      <c r="D25" s="1399"/>
      <c r="E25" s="653"/>
      <c r="F25" s="811">
        <v>3</v>
      </c>
      <c r="G25" s="817"/>
      <c r="H25" s="808"/>
      <c r="I25" s="1"/>
      <c r="J25" s="1"/>
    </row>
    <row r="26" spans="1:10" s="11" customFormat="1" ht="27" customHeight="1" x14ac:dyDescent="0.25">
      <c r="A26" s="1791">
        <f>A23-0.01</f>
        <v>-14.069999999999999</v>
      </c>
      <c r="B26" s="1813" t="s">
        <v>950</v>
      </c>
      <c r="C26" s="2229" t="s">
        <v>316</v>
      </c>
      <c r="D26" s="2230"/>
      <c r="E26" s="2230"/>
      <c r="F26" s="804">
        <v>1</v>
      </c>
      <c r="G26" s="814"/>
      <c r="H26" s="805"/>
      <c r="J26" s="69"/>
    </row>
    <row r="27" spans="1:10" s="11" customFormat="1" ht="27" customHeight="1" x14ac:dyDescent="0.25">
      <c r="A27" s="1872"/>
      <c r="B27" s="1815"/>
      <c r="C27" s="2443" t="s">
        <v>320</v>
      </c>
      <c r="D27" s="2444"/>
      <c r="E27" s="2444"/>
      <c r="F27" s="818">
        <v>2</v>
      </c>
      <c r="G27" s="655"/>
      <c r="H27" s="806"/>
      <c r="I27" s="69"/>
      <c r="J27" s="69"/>
    </row>
    <row r="28" spans="1:10" s="11" customFormat="1" ht="27" customHeight="1" thickBot="1" x14ac:dyDescent="0.3">
      <c r="A28" s="1369"/>
      <c r="B28" s="1814"/>
      <c r="C28" s="819" t="s">
        <v>317</v>
      </c>
      <c r="D28" s="1236"/>
      <c r="E28" s="1236"/>
      <c r="F28" s="570">
        <v>3</v>
      </c>
      <c r="G28" s="655"/>
      <c r="H28" s="806"/>
      <c r="I28" s="69"/>
      <c r="J28" s="69"/>
    </row>
    <row r="29" spans="1:10" s="11" customFormat="1" ht="15" customHeight="1" x14ac:dyDescent="0.25">
      <c r="A29" s="1364">
        <f>A26-0.01</f>
        <v>-14.079999999999998</v>
      </c>
      <c r="B29" s="1813" t="s">
        <v>951</v>
      </c>
      <c r="C29" s="803" t="s">
        <v>378</v>
      </c>
      <c r="D29" s="1398"/>
      <c r="E29" s="649"/>
      <c r="F29" s="804">
        <v>1</v>
      </c>
      <c r="G29" s="814"/>
      <c r="H29" s="805"/>
      <c r="I29" s="69"/>
      <c r="J29" s="69"/>
    </row>
    <row r="30" spans="1:10" s="11" customFormat="1" ht="13.5" x14ac:dyDescent="0.25">
      <c r="A30" s="1862"/>
      <c r="B30" s="1815"/>
      <c r="C30" s="819" t="s">
        <v>379</v>
      </c>
      <c r="D30" s="1400"/>
      <c r="E30" s="820"/>
      <c r="F30" s="570">
        <v>2</v>
      </c>
      <c r="G30" s="655"/>
      <c r="H30" s="806"/>
      <c r="I30" s="1"/>
      <c r="J30" s="1"/>
    </row>
    <row r="31" spans="1:10" s="11" customFormat="1" ht="14.25" thickBot="1" x14ac:dyDescent="0.3">
      <c r="A31" s="1792"/>
      <c r="B31" s="1814"/>
      <c r="C31" s="816" t="s">
        <v>380</v>
      </c>
      <c r="D31" s="790"/>
      <c r="E31" s="653"/>
      <c r="F31" s="811">
        <v>3</v>
      </c>
      <c r="G31" s="817"/>
      <c r="H31" s="808"/>
      <c r="I31" s="1"/>
      <c r="J31" s="1"/>
    </row>
    <row r="32" spans="1:10" s="11" customFormat="1" ht="13.5" x14ac:dyDescent="0.25">
      <c r="A32" s="1862">
        <f>A29-0.01</f>
        <v>-14.089999999999998</v>
      </c>
      <c r="B32" s="1813" t="s">
        <v>952</v>
      </c>
      <c r="C32" s="1397" t="s">
        <v>557</v>
      </c>
      <c r="D32" s="1400"/>
      <c r="E32" s="649"/>
      <c r="F32" s="812">
        <v>1</v>
      </c>
      <c r="G32" s="655"/>
      <c r="H32" s="806"/>
      <c r="I32" s="69"/>
      <c r="J32" s="69"/>
    </row>
    <row r="33" spans="1:12" s="11" customFormat="1" ht="14.25" thickBot="1" x14ac:dyDescent="0.3">
      <c r="A33" s="1792"/>
      <c r="B33" s="1814"/>
      <c r="C33" s="1401" t="s">
        <v>558</v>
      </c>
      <c r="D33" s="1399"/>
      <c r="E33" s="653"/>
      <c r="F33" s="813">
        <v>2</v>
      </c>
      <c r="G33" s="655"/>
      <c r="H33" s="806"/>
      <c r="I33" s="69"/>
      <c r="J33" s="69"/>
    </row>
    <row r="34" spans="1:12" s="8" customFormat="1" ht="13.5" x14ac:dyDescent="0.25">
      <c r="A34" s="1791">
        <f>A32-0.01</f>
        <v>-14.099999999999998</v>
      </c>
      <c r="B34" s="1821" t="s">
        <v>953</v>
      </c>
      <c r="C34" s="803" t="s">
        <v>311</v>
      </c>
      <c r="D34" s="1398"/>
      <c r="E34" s="821"/>
      <c r="F34" s="804">
        <v>1</v>
      </c>
      <c r="G34" s="822"/>
      <c r="H34" s="378"/>
    </row>
    <row r="35" spans="1:12" s="41" customFormat="1" ht="13.5" x14ac:dyDescent="0.25">
      <c r="A35" s="1862"/>
      <c r="B35" s="1869"/>
      <c r="C35" s="809" t="s">
        <v>312</v>
      </c>
      <c r="D35" s="810"/>
      <c r="E35" s="823"/>
      <c r="F35" s="570">
        <v>2</v>
      </c>
      <c r="G35" s="822"/>
      <c r="H35" s="378"/>
    </row>
    <row r="36" spans="1:12" s="8" customFormat="1" ht="14.25" thickBot="1" x14ac:dyDescent="0.3">
      <c r="A36" s="1863"/>
      <c r="B36" s="1796"/>
      <c r="C36" s="816" t="s">
        <v>558</v>
      </c>
      <c r="D36" s="1402"/>
      <c r="E36" s="1527"/>
      <c r="F36" s="807">
        <v>3</v>
      </c>
      <c r="G36" s="1528"/>
      <c r="H36" s="1529"/>
    </row>
    <row r="37" spans="1:12" s="8" customFormat="1" ht="13.5" customHeight="1" thickBot="1" x14ac:dyDescent="0.25">
      <c r="A37" s="2490" t="str">
        <f>"FOR EACH DRUGS, ASK QUESTIONS "&amp; TEXT(-C38,"(0.00)") &amp; " THROUGH " &amp; TEXT(-G38,"(0.00)")</f>
        <v>FOR EACH DRUGS, ASK QUESTIONS (14.11) THROUGH (14.14)</v>
      </c>
      <c r="B37" s="2491"/>
      <c r="C37" s="2491"/>
      <c r="D37" s="2491"/>
      <c r="E37" s="2491"/>
      <c r="F37" s="2491"/>
      <c r="G37" s="2491"/>
      <c r="H37" s="2492"/>
    </row>
    <row r="38" spans="1:12" s="8" customFormat="1" ht="13.5" thickBot="1" x14ac:dyDescent="0.25">
      <c r="A38" s="824"/>
      <c r="B38" s="1404"/>
      <c r="C38" s="825">
        <f>A34-0.01</f>
        <v>-14.109999999999998</v>
      </c>
      <c r="D38" s="826">
        <f>C38-0.01</f>
        <v>-14.119999999999997</v>
      </c>
      <c r="E38" s="2493">
        <f>D38-0.01</f>
        <v>-14.129999999999997</v>
      </c>
      <c r="F38" s="2494"/>
      <c r="G38" s="827">
        <f>E38-0.01</f>
        <v>-14.139999999999997</v>
      </c>
      <c r="H38" s="828"/>
      <c r="L38" s="40"/>
    </row>
    <row r="39" spans="1:12" s="8" customFormat="1" ht="78.75" customHeight="1" x14ac:dyDescent="0.2">
      <c r="A39" s="829"/>
      <c r="B39" s="830"/>
      <c r="C39" s="2487" t="s">
        <v>88</v>
      </c>
      <c r="D39" s="1365" t="s">
        <v>11</v>
      </c>
      <c r="E39" s="2488" t="s">
        <v>12</v>
      </c>
      <c r="F39" s="2489"/>
      <c r="G39" s="1820" t="s">
        <v>318</v>
      </c>
      <c r="H39" s="1797"/>
    </row>
    <row r="40" spans="1:12" s="8" customFormat="1" ht="22.5" customHeight="1" x14ac:dyDescent="0.2">
      <c r="A40" s="829"/>
      <c r="B40" s="830"/>
      <c r="C40" s="2487"/>
      <c r="D40" s="1815" t="str">
        <f>"IF NONE, RECORD 00 and ► "&amp;TEXT(-G38,"(0.00)")</f>
        <v>IF NONE, RECORD 00 and ► (14.14)</v>
      </c>
      <c r="E40" s="831" t="s">
        <v>557</v>
      </c>
      <c r="F40" s="832">
        <v>1</v>
      </c>
      <c r="G40" s="1868"/>
      <c r="H40" s="1798"/>
    </row>
    <row r="41" spans="1:12" s="8" customFormat="1" ht="26.25" customHeight="1" x14ac:dyDescent="0.2">
      <c r="A41" s="829"/>
      <c r="B41" s="830"/>
      <c r="C41" s="2487"/>
      <c r="D41" s="1815"/>
      <c r="E41" s="833" t="s">
        <v>558</v>
      </c>
      <c r="F41" s="834">
        <v>2</v>
      </c>
      <c r="G41" s="1868"/>
      <c r="H41" s="1798"/>
    </row>
    <row r="42" spans="1:12" s="8" customFormat="1" ht="17.25" customHeight="1" thickBot="1" x14ac:dyDescent="0.25">
      <c r="A42" s="829"/>
      <c r="B42" s="835"/>
      <c r="C42" s="241"/>
      <c r="D42" s="1814"/>
      <c r="E42" s="2499" t="s">
        <v>955</v>
      </c>
      <c r="F42" s="2500"/>
      <c r="G42" s="1375"/>
      <c r="H42" s="1377"/>
    </row>
    <row r="43" spans="1:12" s="8" customFormat="1" ht="19.5" customHeight="1" thickBot="1" x14ac:dyDescent="0.25">
      <c r="A43" s="2479" t="s">
        <v>605</v>
      </c>
      <c r="B43" s="2480"/>
      <c r="C43" s="2480"/>
      <c r="D43" s="2480"/>
      <c r="E43" s="2480"/>
      <c r="F43" s="2480"/>
      <c r="G43" s="2480"/>
      <c r="H43" s="2481"/>
    </row>
    <row r="44" spans="1:12" s="8" customFormat="1" ht="13.5" x14ac:dyDescent="0.25">
      <c r="A44" s="836" t="s">
        <v>451</v>
      </c>
      <c r="B44" s="837" t="s">
        <v>656</v>
      </c>
      <c r="C44" s="838"/>
      <c r="D44" s="839"/>
      <c r="E44" s="840"/>
      <c r="F44" s="408"/>
      <c r="G44" s="795"/>
      <c r="H44" s="329"/>
    </row>
    <row r="45" spans="1:12" s="8" customFormat="1" ht="13.5" x14ac:dyDescent="0.25">
      <c r="A45" s="841" t="s">
        <v>452</v>
      </c>
      <c r="B45" s="842" t="s">
        <v>100</v>
      </c>
      <c r="C45" s="343" t="s">
        <v>370</v>
      </c>
      <c r="D45" s="843"/>
      <c r="E45" s="406"/>
      <c r="F45" s="406"/>
      <c r="G45" s="797"/>
      <c r="H45" s="844"/>
    </row>
    <row r="46" spans="1:12" s="8" customFormat="1" ht="13.5" x14ac:dyDescent="0.25">
      <c r="A46" s="841" t="s">
        <v>455</v>
      </c>
      <c r="B46" s="1514" t="s">
        <v>314</v>
      </c>
      <c r="C46" s="845" t="s">
        <v>370</v>
      </c>
      <c r="D46" s="843"/>
      <c r="E46" s="406"/>
      <c r="F46" s="406"/>
      <c r="G46" s="797"/>
      <c r="H46" s="1515"/>
    </row>
    <row r="47" spans="1:12" s="8" customFormat="1" ht="13.5" x14ac:dyDescent="0.25">
      <c r="A47" s="841" t="s">
        <v>456</v>
      </c>
      <c r="B47" s="1514" t="s">
        <v>315</v>
      </c>
      <c r="C47" s="845"/>
      <c r="D47" s="843"/>
      <c r="E47" s="406"/>
      <c r="F47" s="406"/>
      <c r="G47" s="797"/>
      <c r="H47" s="1515"/>
    </row>
    <row r="48" spans="1:12" s="8" customFormat="1" ht="13.5" x14ac:dyDescent="0.25">
      <c r="A48" s="841" t="s">
        <v>457</v>
      </c>
      <c r="B48" s="864" t="s">
        <v>288</v>
      </c>
      <c r="C48" s="316" t="s">
        <v>371</v>
      </c>
      <c r="D48" s="843"/>
      <c r="E48" s="406"/>
      <c r="F48" s="406"/>
      <c r="G48" s="797"/>
      <c r="H48" s="1515"/>
    </row>
    <row r="49" spans="1:8" s="8" customFormat="1" ht="13.5" x14ac:dyDescent="0.25">
      <c r="A49" s="841" t="s">
        <v>458</v>
      </c>
      <c r="B49" s="842" t="s">
        <v>657</v>
      </c>
      <c r="C49" s="320" t="s">
        <v>77</v>
      </c>
      <c r="D49" s="843"/>
      <c r="E49" s="406"/>
      <c r="F49" s="406"/>
      <c r="G49" s="797"/>
      <c r="H49" s="1516"/>
    </row>
    <row r="50" spans="1:8" s="8" customFormat="1" ht="13.5" x14ac:dyDescent="0.25">
      <c r="A50" s="847" t="s">
        <v>459</v>
      </c>
      <c r="B50" s="842" t="s">
        <v>101</v>
      </c>
      <c r="C50" s="320" t="s">
        <v>77</v>
      </c>
      <c r="D50" s="843"/>
      <c r="E50" s="406"/>
      <c r="F50" s="406"/>
      <c r="G50" s="797"/>
      <c r="H50" s="1516"/>
    </row>
    <row r="51" spans="1:8" s="8" customFormat="1" ht="14.25" thickBot="1" x14ac:dyDescent="0.3">
      <c r="A51" s="848" t="s">
        <v>462</v>
      </c>
      <c r="B51" s="869" t="s">
        <v>658</v>
      </c>
      <c r="C51" s="868" t="s">
        <v>370</v>
      </c>
      <c r="D51" s="843"/>
      <c r="E51" s="406"/>
      <c r="F51" s="406"/>
      <c r="G51" s="797"/>
      <c r="H51" s="320"/>
    </row>
    <row r="52" spans="1:8" ht="14.25" thickBot="1" x14ac:dyDescent="0.3">
      <c r="A52" s="1517" t="s">
        <v>463</v>
      </c>
      <c r="B52" s="849" t="s">
        <v>294</v>
      </c>
      <c r="C52" s="850" t="s">
        <v>259</v>
      </c>
      <c r="D52" s="851"/>
      <c r="E52" s="852"/>
      <c r="F52" s="852"/>
      <c r="G52" s="345"/>
      <c r="H52" s="334"/>
    </row>
    <row r="53" spans="1:8" s="8" customFormat="1" ht="20.25" customHeight="1" thickBot="1" x14ac:dyDescent="0.25">
      <c r="A53" s="2479" t="s">
        <v>659</v>
      </c>
      <c r="B53" s="2480"/>
      <c r="C53" s="2480"/>
      <c r="D53" s="2480"/>
      <c r="E53" s="2480"/>
      <c r="F53" s="2480"/>
      <c r="G53" s="2480"/>
      <c r="H53" s="2481"/>
    </row>
    <row r="54" spans="1:8" s="8" customFormat="1" ht="13.5" x14ac:dyDescent="0.25">
      <c r="A54" s="836" t="s">
        <v>464</v>
      </c>
      <c r="B54" s="1518" t="s">
        <v>13</v>
      </c>
      <c r="C54" s="853" t="s">
        <v>372</v>
      </c>
      <c r="D54" s="839"/>
      <c r="E54" s="840"/>
      <c r="F54" s="408"/>
      <c r="G54" s="795"/>
      <c r="H54" s="329"/>
    </row>
    <row r="55" spans="1:8" s="8" customFormat="1" ht="13.5" x14ac:dyDescent="0.25">
      <c r="A55" s="841" t="s">
        <v>465</v>
      </c>
      <c r="B55" s="663" t="s">
        <v>660</v>
      </c>
      <c r="C55" s="854" t="s">
        <v>373</v>
      </c>
      <c r="D55" s="843" t="s">
        <v>96</v>
      </c>
      <c r="E55" s="406"/>
      <c r="F55" s="406"/>
      <c r="G55" s="797"/>
      <c r="H55" s="855"/>
    </row>
    <row r="56" spans="1:8" s="8" customFormat="1" ht="13.5" x14ac:dyDescent="0.25">
      <c r="A56" s="841" t="s">
        <v>470</v>
      </c>
      <c r="B56" s="663" t="s">
        <v>289</v>
      </c>
      <c r="C56" s="872" t="s">
        <v>372</v>
      </c>
      <c r="D56" s="843"/>
      <c r="E56" s="406"/>
      <c r="F56" s="406"/>
      <c r="G56" s="797"/>
      <c r="H56" s="1516"/>
    </row>
    <row r="57" spans="1:8" s="8" customFormat="1" ht="13.5" x14ac:dyDescent="0.25">
      <c r="A57" s="841" t="s">
        <v>471</v>
      </c>
      <c r="B57" s="1324" t="s">
        <v>18</v>
      </c>
      <c r="C57" s="867" t="s">
        <v>372</v>
      </c>
      <c r="D57" s="843"/>
      <c r="E57" s="406"/>
      <c r="F57" s="406"/>
      <c r="G57" s="797"/>
      <c r="H57" s="1516"/>
    </row>
    <row r="58" spans="1:8" s="8" customFormat="1" ht="16.5" customHeight="1" thickBot="1" x14ac:dyDescent="0.3">
      <c r="A58" s="847" t="s">
        <v>472</v>
      </c>
      <c r="B58" s="380" t="s">
        <v>290</v>
      </c>
      <c r="C58" s="856" t="s">
        <v>372</v>
      </c>
      <c r="D58" s="851"/>
      <c r="E58" s="857"/>
      <c r="F58" s="404"/>
      <c r="G58" s="345"/>
      <c r="H58" s="850"/>
    </row>
    <row r="59" spans="1:8" s="8" customFormat="1" ht="20.25" customHeight="1" thickBot="1" x14ac:dyDescent="0.25">
      <c r="A59" s="2479" t="s">
        <v>606</v>
      </c>
      <c r="B59" s="2480"/>
      <c r="C59" s="2480"/>
      <c r="D59" s="2480"/>
      <c r="E59" s="2480"/>
      <c r="F59" s="2480"/>
      <c r="G59" s="2480"/>
      <c r="H59" s="2481"/>
    </row>
    <row r="60" spans="1:8" s="8" customFormat="1" ht="13.5" x14ac:dyDescent="0.25">
      <c r="A60" s="836" t="s">
        <v>412</v>
      </c>
      <c r="B60" s="853" t="s">
        <v>19</v>
      </c>
      <c r="C60" s="839" t="s">
        <v>77</v>
      </c>
      <c r="D60" s="839"/>
      <c r="E60" s="840"/>
      <c r="F60" s="408"/>
      <c r="G60" s="795"/>
      <c r="H60" s="329"/>
    </row>
    <row r="61" spans="1:8" s="8" customFormat="1" ht="13.5" x14ac:dyDescent="0.25">
      <c r="A61" s="836" t="s">
        <v>413</v>
      </c>
      <c r="B61" s="846" t="s">
        <v>17</v>
      </c>
      <c r="C61" s="843" t="s">
        <v>77</v>
      </c>
      <c r="D61" s="858"/>
      <c r="E61" s="408"/>
      <c r="F61" s="408"/>
      <c r="G61" s="859"/>
      <c r="H61" s="343"/>
    </row>
    <row r="62" spans="1:8" s="8" customFormat="1" ht="13.5" x14ac:dyDescent="0.25">
      <c r="A62" s="841" t="s">
        <v>414</v>
      </c>
      <c r="B62" s="846" t="s">
        <v>102</v>
      </c>
      <c r="C62" s="843" t="s">
        <v>77</v>
      </c>
      <c r="D62" s="843"/>
      <c r="E62" s="406"/>
      <c r="F62" s="406"/>
      <c r="G62" s="797"/>
      <c r="H62" s="320"/>
    </row>
    <row r="63" spans="1:8" s="8" customFormat="1" ht="26.25" thickBot="1" x14ac:dyDescent="0.3">
      <c r="A63" s="847" t="s">
        <v>141</v>
      </c>
      <c r="B63" s="380" t="s">
        <v>956</v>
      </c>
      <c r="C63" s="851" t="s">
        <v>77</v>
      </c>
      <c r="D63" s="851"/>
      <c r="E63" s="857"/>
      <c r="F63" s="404"/>
      <c r="G63" s="345"/>
      <c r="H63" s="343"/>
    </row>
    <row r="64" spans="1:8" s="8" customFormat="1" ht="20.25" customHeight="1" thickBot="1" x14ac:dyDescent="0.25">
      <c r="A64" s="2479" t="s">
        <v>607</v>
      </c>
      <c r="B64" s="2480"/>
      <c r="C64" s="2482"/>
      <c r="D64" s="2480"/>
      <c r="E64" s="2480"/>
      <c r="F64" s="2480"/>
      <c r="G64" s="2480"/>
      <c r="H64" s="2481"/>
    </row>
    <row r="65" spans="1:8" s="8" customFormat="1" ht="13.5" x14ac:dyDescent="0.25">
      <c r="A65" s="836" t="s">
        <v>113</v>
      </c>
      <c r="B65" s="870" t="s">
        <v>661</v>
      </c>
      <c r="C65" s="872" t="s">
        <v>370</v>
      </c>
      <c r="D65" s="839"/>
      <c r="E65" s="860"/>
      <c r="F65" s="1519"/>
      <c r="G65" s="795"/>
      <c r="H65" s="343"/>
    </row>
    <row r="66" spans="1:8" s="8" customFormat="1" ht="13.5" x14ac:dyDescent="0.25">
      <c r="A66" s="841" t="s">
        <v>114</v>
      </c>
      <c r="B66" s="871" t="s">
        <v>680</v>
      </c>
      <c r="C66" s="872" t="s">
        <v>370</v>
      </c>
      <c r="D66" s="843"/>
      <c r="E66" s="878"/>
      <c r="F66" s="878"/>
      <c r="G66" s="797"/>
      <c r="H66" s="320"/>
    </row>
    <row r="67" spans="1:8" s="8" customFormat="1" ht="13.5" x14ac:dyDescent="0.25">
      <c r="A67" s="841" t="s">
        <v>115</v>
      </c>
      <c r="B67" s="871" t="s">
        <v>957</v>
      </c>
      <c r="C67" s="872" t="s">
        <v>370</v>
      </c>
      <c r="D67" s="843"/>
      <c r="E67" s="878"/>
      <c r="F67" s="878"/>
      <c r="G67" s="797"/>
      <c r="H67" s="343"/>
    </row>
    <row r="68" spans="1:8" s="8" customFormat="1" ht="13.5" x14ac:dyDescent="0.25">
      <c r="A68" s="841" t="s">
        <v>855</v>
      </c>
      <c r="B68" s="871" t="s">
        <v>681</v>
      </c>
      <c r="C68" s="872" t="s">
        <v>370</v>
      </c>
      <c r="D68" s="843"/>
      <c r="E68" s="878"/>
      <c r="F68" s="878"/>
      <c r="G68" s="797"/>
      <c r="H68" s="320"/>
    </row>
    <row r="69" spans="1:8" s="8" customFormat="1" ht="13.5" x14ac:dyDescent="0.25">
      <c r="A69" s="396" t="s">
        <v>856</v>
      </c>
      <c r="B69" s="871" t="s">
        <v>682</v>
      </c>
      <c r="C69" s="872" t="s">
        <v>370</v>
      </c>
      <c r="D69" s="843"/>
      <c r="E69" s="878"/>
      <c r="F69" s="878"/>
      <c r="G69" s="797"/>
      <c r="H69" s="320"/>
    </row>
    <row r="70" spans="1:8" s="8" customFormat="1" ht="13.5" x14ac:dyDescent="0.25">
      <c r="A70" s="1520" t="s">
        <v>857</v>
      </c>
      <c r="B70" s="320" t="s">
        <v>103</v>
      </c>
      <c r="C70" s="843" t="s">
        <v>77</v>
      </c>
      <c r="D70" s="843"/>
      <c r="E70" s="878"/>
      <c r="F70" s="879"/>
      <c r="G70" s="330"/>
      <c r="H70" s="320"/>
    </row>
    <row r="71" spans="1:8" s="8" customFormat="1" ht="14.25" thickBot="1" x14ac:dyDescent="0.3">
      <c r="A71" s="1521" t="s">
        <v>858</v>
      </c>
      <c r="B71" s="1040" t="s">
        <v>108</v>
      </c>
      <c r="C71" s="851" t="s">
        <v>954</v>
      </c>
      <c r="D71" s="851"/>
      <c r="E71" s="852"/>
      <c r="F71" s="873"/>
      <c r="G71" s="333"/>
      <c r="H71" s="334"/>
    </row>
    <row r="72" spans="1:8" s="8" customFormat="1" ht="20.25" customHeight="1" thickBot="1" x14ac:dyDescent="0.25">
      <c r="A72" s="2479" t="s">
        <v>608</v>
      </c>
      <c r="B72" s="2480"/>
      <c r="C72" s="2480"/>
      <c r="D72" s="2480"/>
      <c r="E72" s="2480"/>
      <c r="F72" s="2480"/>
      <c r="G72" s="2480"/>
      <c r="H72" s="2481"/>
    </row>
    <row r="73" spans="1:8" s="8" customFormat="1" ht="15" customHeight="1" x14ac:dyDescent="0.25">
      <c r="A73" s="836" t="s">
        <v>859</v>
      </c>
      <c r="B73" s="1522" t="s">
        <v>619</v>
      </c>
      <c r="C73" s="343" t="s">
        <v>374</v>
      </c>
      <c r="D73" s="839"/>
      <c r="E73" s="860"/>
      <c r="F73" s="1519"/>
      <c r="G73" s="795"/>
      <c r="H73" s="343"/>
    </row>
    <row r="74" spans="1:8" s="8" customFormat="1" ht="15" customHeight="1" x14ac:dyDescent="0.25">
      <c r="A74" s="841" t="s">
        <v>860</v>
      </c>
      <c r="B74" s="1514" t="s">
        <v>620</v>
      </c>
      <c r="C74" s="1516" t="s">
        <v>374</v>
      </c>
      <c r="D74" s="843"/>
      <c r="E74" s="878"/>
      <c r="F74" s="878"/>
      <c r="G74" s="797"/>
      <c r="H74" s="1516"/>
    </row>
    <row r="75" spans="1:8" s="8" customFormat="1" ht="15" customHeight="1" x14ac:dyDescent="0.25">
      <c r="A75" s="841" t="s">
        <v>861</v>
      </c>
      <c r="B75" s="1514" t="s">
        <v>621</v>
      </c>
      <c r="C75" s="1516" t="s">
        <v>374</v>
      </c>
      <c r="D75" s="843"/>
      <c r="E75" s="878"/>
      <c r="F75" s="878"/>
      <c r="G75" s="797"/>
      <c r="H75" s="1516"/>
    </row>
    <row r="76" spans="1:8" s="8" customFormat="1" ht="15" customHeight="1" thickBot="1" x14ac:dyDescent="0.3">
      <c r="A76" s="847" t="s">
        <v>862</v>
      </c>
      <c r="B76" s="1405" t="s">
        <v>622</v>
      </c>
      <c r="C76" s="320" t="s">
        <v>374</v>
      </c>
      <c r="D76" s="851"/>
      <c r="E76" s="852"/>
      <c r="F76" s="861"/>
      <c r="G76" s="345"/>
      <c r="H76" s="850"/>
    </row>
    <row r="77" spans="1:8" s="8" customFormat="1" ht="20.25" customHeight="1" thickBot="1" x14ac:dyDescent="0.25">
      <c r="A77" s="2479" t="s">
        <v>247</v>
      </c>
      <c r="B77" s="2480"/>
      <c r="C77" s="2480"/>
      <c r="D77" s="2480"/>
      <c r="E77" s="2480"/>
      <c r="F77" s="2480"/>
      <c r="G77" s="2480"/>
      <c r="H77" s="2481"/>
    </row>
    <row r="78" spans="1:8" s="8" customFormat="1" ht="17.25" customHeight="1" x14ac:dyDescent="0.25">
      <c r="A78" s="862" t="s">
        <v>863</v>
      </c>
      <c r="B78" s="863" t="s">
        <v>14</v>
      </c>
      <c r="C78" s="853" t="s">
        <v>374</v>
      </c>
      <c r="D78" s="839"/>
      <c r="E78" s="860"/>
      <c r="F78" s="860"/>
      <c r="G78" s="795"/>
      <c r="H78" s="329"/>
    </row>
    <row r="79" spans="1:8" s="8" customFormat="1" ht="17.25" customHeight="1" x14ac:dyDescent="0.25">
      <c r="A79" s="841" t="s">
        <v>864</v>
      </c>
      <c r="B79" s="864" t="s">
        <v>15</v>
      </c>
      <c r="C79" s="343" t="s">
        <v>374</v>
      </c>
      <c r="D79" s="843"/>
      <c r="E79" s="878"/>
      <c r="F79" s="878"/>
      <c r="G79" s="797"/>
      <c r="H79" s="343"/>
    </row>
    <row r="80" spans="1:8" s="8" customFormat="1" ht="17.25" customHeight="1" x14ac:dyDescent="0.25">
      <c r="A80" s="841" t="s">
        <v>865</v>
      </c>
      <c r="B80" s="864" t="s">
        <v>16</v>
      </c>
      <c r="C80" s="1516" t="s">
        <v>374</v>
      </c>
      <c r="D80" s="843"/>
      <c r="E80" s="878"/>
      <c r="F80" s="878"/>
      <c r="G80" s="797"/>
      <c r="H80" s="1516"/>
    </row>
    <row r="81" spans="1:8" s="8" customFormat="1" ht="17.25" customHeight="1" x14ac:dyDescent="0.25">
      <c r="A81" s="841" t="s">
        <v>866</v>
      </c>
      <c r="B81" s="864" t="s">
        <v>246</v>
      </c>
      <c r="C81" s="1516" t="s">
        <v>374</v>
      </c>
      <c r="D81" s="843"/>
      <c r="E81" s="878"/>
      <c r="F81" s="878"/>
      <c r="G81" s="797"/>
      <c r="H81" s="1516"/>
    </row>
    <row r="82" spans="1:8" s="8" customFormat="1" ht="17.25" customHeight="1" x14ac:dyDescent="0.25">
      <c r="A82" s="841" t="s">
        <v>867</v>
      </c>
      <c r="B82" s="864" t="s">
        <v>291</v>
      </c>
      <c r="C82" s="320" t="s">
        <v>374</v>
      </c>
      <c r="D82" s="843"/>
      <c r="E82" s="878"/>
      <c r="F82" s="878"/>
      <c r="G82" s="797"/>
      <c r="H82" s="320"/>
    </row>
    <row r="83" spans="1:8" s="8" customFormat="1" ht="17.25" customHeight="1" x14ac:dyDescent="0.25">
      <c r="A83" s="865" t="s">
        <v>868</v>
      </c>
      <c r="B83" s="866" t="s">
        <v>293</v>
      </c>
      <c r="C83" s="867" t="s">
        <v>374</v>
      </c>
      <c r="D83" s="858"/>
      <c r="E83" s="1519"/>
      <c r="F83" s="1519"/>
      <c r="G83" s="859"/>
      <c r="H83" s="868"/>
    </row>
    <row r="84" spans="1:8" s="8" customFormat="1" ht="17.25" customHeight="1" x14ac:dyDescent="0.25">
      <c r="A84" s="841" t="s">
        <v>869</v>
      </c>
      <c r="B84" s="864" t="s">
        <v>292</v>
      </c>
      <c r="C84" s="320" t="s">
        <v>374</v>
      </c>
      <c r="D84" s="843"/>
      <c r="E84" s="878"/>
      <c r="F84" s="878"/>
      <c r="G84" s="797"/>
      <c r="H84" s="320"/>
    </row>
    <row r="85" spans="1:8" ht="26.25" customHeight="1" thickBot="1" x14ac:dyDescent="0.3">
      <c r="A85" s="880" t="s">
        <v>870</v>
      </c>
      <c r="B85" s="881" t="s">
        <v>104</v>
      </c>
      <c r="C85" s="334" t="s">
        <v>374</v>
      </c>
      <c r="D85" s="851"/>
      <c r="E85" s="852"/>
      <c r="F85" s="852"/>
      <c r="G85" s="345"/>
      <c r="H85" s="334"/>
    </row>
    <row r="86" spans="1:8" ht="13.5" thickBot="1" x14ac:dyDescent="0.25">
      <c r="A86" s="2479" t="s">
        <v>108</v>
      </c>
      <c r="B86" s="2480"/>
      <c r="C86" s="2480"/>
      <c r="D86" s="2480"/>
      <c r="E86" s="2480"/>
      <c r="F86" s="2480"/>
      <c r="G86" s="2480"/>
      <c r="H86" s="2481"/>
    </row>
    <row r="87" spans="1:8" ht="15.75" customHeight="1" x14ac:dyDescent="0.25">
      <c r="A87" s="1523" t="s">
        <v>871</v>
      </c>
      <c r="B87" s="883" t="s">
        <v>109</v>
      </c>
      <c r="C87" s="867" t="s">
        <v>372</v>
      </c>
      <c r="D87" s="882"/>
      <c r="E87" s="2509"/>
      <c r="F87" s="2510"/>
      <c r="G87" s="2503"/>
      <c r="H87" s="2504"/>
    </row>
    <row r="88" spans="1:8" ht="15.75" customHeight="1" x14ac:dyDescent="0.25">
      <c r="A88" s="1524" t="s">
        <v>872</v>
      </c>
      <c r="B88" s="874" t="s">
        <v>110</v>
      </c>
      <c r="C88" s="872" t="s">
        <v>372</v>
      </c>
      <c r="D88" s="877"/>
      <c r="E88" s="2511"/>
      <c r="F88" s="2512"/>
      <c r="G88" s="2505"/>
      <c r="H88" s="2506"/>
    </row>
    <row r="89" spans="1:8" ht="15.75" customHeight="1" x14ac:dyDescent="0.25">
      <c r="A89" s="1524" t="s">
        <v>932</v>
      </c>
      <c r="B89" s="874" t="s">
        <v>111</v>
      </c>
      <c r="C89" s="872" t="s">
        <v>372</v>
      </c>
      <c r="D89" s="877"/>
      <c r="E89" s="2511"/>
      <c r="F89" s="2512"/>
      <c r="G89" s="2505"/>
      <c r="H89" s="2506"/>
    </row>
    <row r="90" spans="1:8" ht="15.75" customHeight="1" x14ac:dyDescent="0.25">
      <c r="A90" s="1524" t="s">
        <v>933</v>
      </c>
      <c r="B90" s="874" t="s">
        <v>75</v>
      </c>
      <c r="C90" s="872" t="s">
        <v>372</v>
      </c>
      <c r="D90" s="877"/>
      <c r="E90" s="2511"/>
      <c r="F90" s="2512"/>
      <c r="G90" s="2505"/>
      <c r="H90" s="2506"/>
    </row>
    <row r="91" spans="1:8" ht="15.75" customHeight="1" thickBot="1" x14ac:dyDescent="0.3">
      <c r="A91" s="1525" t="s">
        <v>934</v>
      </c>
      <c r="B91" s="885" t="s">
        <v>76</v>
      </c>
      <c r="C91" s="856" t="s">
        <v>372</v>
      </c>
      <c r="D91" s="886"/>
      <c r="E91" s="2501"/>
      <c r="F91" s="2502"/>
      <c r="G91" s="2507"/>
      <c r="H91" s="2508"/>
    </row>
    <row r="92" spans="1:8" ht="16.5" customHeight="1" x14ac:dyDescent="0.25">
      <c r="A92" s="1950">
        <f>G38-0.01</f>
        <v>-14.149999999999997</v>
      </c>
      <c r="B92" s="1823" t="s">
        <v>959</v>
      </c>
      <c r="C92" s="884" t="s">
        <v>451</v>
      </c>
      <c r="D92" s="1233" t="s">
        <v>81</v>
      </c>
      <c r="E92" s="1234"/>
      <c r="F92" s="1235"/>
      <c r="G92" s="2497"/>
      <c r="H92" s="2498"/>
    </row>
    <row r="93" spans="1:8" ht="27.75" customHeight="1" x14ac:dyDescent="0.2">
      <c r="A93" s="1950"/>
      <c r="B93" s="1823"/>
      <c r="C93" s="875" t="s">
        <v>452</v>
      </c>
      <c r="D93" s="2476" t="s">
        <v>82</v>
      </c>
      <c r="E93" s="2477"/>
      <c r="F93" s="2478"/>
      <c r="G93" s="2513"/>
      <c r="H93" s="2496"/>
    </row>
    <row r="94" spans="1:8" ht="16.5" customHeight="1" x14ac:dyDescent="0.2">
      <c r="A94" s="1950"/>
      <c r="B94" s="1823"/>
      <c r="C94" s="876" t="s">
        <v>455</v>
      </c>
      <c r="D94" s="2476" t="s">
        <v>83</v>
      </c>
      <c r="E94" s="2477"/>
      <c r="F94" s="2478"/>
      <c r="G94" s="2513"/>
      <c r="H94" s="2496"/>
    </row>
    <row r="95" spans="1:8" ht="28.5" customHeight="1" x14ac:dyDescent="0.2">
      <c r="A95" s="1950"/>
      <c r="B95" s="1823"/>
      <c r="C95" s="875" t="s">
        <v>456</v>
      </c>
      <c r="D95" s="2476" t="s">
        <v>78</v>
      </c>
      <c r="E95" s="2477"/>
      <c r="F95" s="2478"/>
      <c r="G95" s="2495"/>
      <c r="H95" s="2496"/>
    </row>
    <row r="96" spans="1:8" ht="27.75" customHeight="1" x14ac:dyDescent="0.2">
      <c r="A96" s="1950"/>
      <c r="B96" s="1823" t="s">
        <v>960</v>
      </c>
      <c r="C96" s="876" t="s">
        <v>457</v>
      </c>
      <c r="D96" s="2476" t="s">
        <v>79</v>
      </c>
      <c r="E96" s="2477"/>
      <c r="F96" s="2478"/>
      <c r="G96" s="2497"/>
      <c r="H96" s="2498"/>
    </row>
    <row r="97" spans="1:8" ht="27" customHeight="1" x14ac:dyDescent="0.2">
      <c r="A97" s="1950"/>
      <c r="B97" s="1823"/>
      <c r="C97" s="875" t="s">
        <v>458</v>
      </c>
      <c r="D97" s="2476" t="s">
        <v>80</v>
      </c>
      <c r="E97" s="2477"/>
      <c r="F97" s="2478"/>
      <c r="G97" s="2513"/>
      <c r="H97" s="2496"/>
    </row>
    <row r="98" spans="1:8" ht="16.5" customHeight="1" thickBot="1" x14ac:dyDescent="0.3">
      <c r="A98" s="1951"/>
      <c r="B98" s="1801"/>
      <c r="C98" s="1526" t="s">
        <v>459</v>
      </c>
      <c r="D98" s="2516" t="s">
        <v>958</v>
      </c>
      <c r="E98" s="2517"/>
      <c r="F98" s="2518"/>
      <c r="G98" s="2514"/>
      <c r="H98" s="2515"/>
    </row>
  </sheetData>
  <customSheetViews>
    <customSheetView guid="{62A28031-BB72-409E-8219-7B624D8945FD}" showPageBreaks="1" printArea="1" view="pageBreakPreview" topLeftCell="A22">
      <selection activeCell="D19" activeCellId="2" sqref="B79:B80 B81:B82 D19"/>
      <pageMargins left="0.7" right="0.7" top="0.75" bottom="0.75" header="0.3" footer="0.3"/>
      <headerFooter alignWithMargins="0">
        <oddFooter>&amp;R&amp;P</oddFooter>
      </headerFooter>
    </customSheetView>
  </customSheetViews>
  <mergeCells count="77">
    <mergeCell ref="E90:F90"/>
    <mergeCell ref="G97:H97"/>
    <mergeCell ref="A92:A98"/>
    <mergeCell ref="B92:B95"/>
    <mergeCell ref="B96:B98"/>
    <mergeCell ref="G98:H98"/>
    <mergeCell ref="D96:F96"/>
    <mergeCell ref="D97:F97"/>
    <mergeCell ref="G94:H94"/>
    <mergeCell ref="G92:H92"/>
    <mergeCell ref="G93:H93"/>
    <mergeCell ref="D98:F98"/>
    <mergeCell ref="D94:F94"/>
    <mergeCell ref="D95:F95"/>
    <mergeCell ref="B10:B11"/>
    <mergeCell ref="B6:B7"/>
    <mergeCell ref="B4:B5"/>
    <mergeCell ref="G95:H95"/>
    <mergeCell ref="G96:H96"/>
    <mergeCell ref="E42:F42"/>
    <mergeCell ref="E91:F91"/>
    <mergeCell ref="G87:H87"/>
    <mergeCell ref="G88:H88"/>
    <mergeCell ref="G89:H89"/>
    <mergeCell ref="G90:H90"/>
    <mergeCell ref="G91:H91"/>
    <mergeCell ref="A86:H86"/>
    <mergeCell ref="E87:F87"/>
    <mergeCell ref="E88:F88"/>
    <mergeCell ref="E89:F89"/>
    <mergeCell ref="A34:A36"/>
    <mergeCell ref="D40:D42"/>
    <mergeCell ref="B32:B33"/>
    <mergeCell ref="A32:A33"/>
    <mergeCell ref="B1:H1"/>
    <mergeCell ref="C39:C41"/>
    <mergeCell ref="B34:B36"/>
    <mergeCell ref="B14:B16"/>
    <mergeCell ref="E39:F39"/>
    <mergeCell ref="A37:H37"/>
    <mergeCell ref="A30:A31"/>
    <mergeCell ref="A14:A16"/>
    <mergeCell ref="B21:B22"/>
    <mergeCell ref="B23:B25"/>
    <mergeCell ref="E38:F38"/>
    <mergeCell ref="A4:A13"/>
    <mergeCell ref="B26:B28"/>
    <mergeCell ref="B17:B18"/>
    <mergeCell ref="A17:A18"/>
    <mergeCell ref="A23:A25"/>
    <mergeCell ref="A21:A22"/>
    <mergeCell ref="A2:H2"/>
    <mergeCell ref="A3:H3"/>
    <mergeCell ref="D4:F4"/>
    <mergeCell ref="D5:F5"/>
    <mergeCell ref="D6:F6"/>
    <mergeCell ref="D7:F7"/>
    <mergeCell ref="D8:F8"/>
    <mergeCell ref="D9:F9"/>
    <mergeCell ref="D10:F10"/>
    <mergeCell ref="D11:F11"/>
    <mergeCell ref="C27:E27"/>
    <mergeCell ref="C26:E26"/>
    <mergeCell ref="D12:F12"/>
    <mergeCell ref="D13:F13"/>
    <mergeCell ref="D93:F93"/>
    <mergeCell ref="A77:H77"/>
    <mergeCell ref="B29:B31"/>
    <mergeCell ref="A43:H43"/>
    <mergeCell ref="A53:H53"/>
    <mergeCell ref="A59:H59"/>
    <mergeCell ref="A64:H64"/>
    <mergeCell ref="A72:H72"/>
    <mergeCell ref="G39:H41"/>
    <mergeCell ref="B19:B20"/>
    <mergeCell ref="A19:A20"/>
    <mergeCell ref="A26:A27"/>
  </mergeCells>
  <phoneticPr fontId="13" type="noConversion"/>
  <pageMargins left="0.75" right="0.75" top="0.5" bottom="0.5" header="0.25" footer="0.25"/>
  <pageSetup orientation="portrait" r:id="rId1"/>
  <headerFooter differentFirst="1">
    <oddHeader>&amp;LHRBF Impact Evaluation&amp;CHealth Facility Questionnaire&amp;RForm F1</oddHeader>
    <oddFooter>&amp;R&amp;P / &amp;N</oddFooter>
  </headerFooter>
  <rowBreaks count="2" manualBreakCount="2">
    <brk id="36" max="8" man="1"/>
    <brk id="71" max="8" man="1"/>
  </rowBreaks>
  <extLst>
    <ext xmlns:mx="http://schemas.microsoft.com/office/mac/excel/2008/main" uri="http://schemas.microsoft.com/office/mac/excel/2008/main">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view="pageBreakPreview" zoomScaleSheetLayoutView="100" workbookViewId="0">
      <selection activeCell="F15" sqref="F15"/>
    </sheetView>
  </sheetViews>
  <sheetFormatPr defaultColWidth="8.85546875" defaultRowHeight="15" x14ac:dyDescent="0.25"/>
  <cols>
    <col min="1" max="1" width="7" style="1463" customWidth="1"/>
    <col min="2" max="2" width="25.42578125" style="1463" customWidth="1"/>
    <col min="3" max="3" width="4" style="1456" customWidth="1"/>
    <col min="4" max="4" width="24.140625" style="1464" customWidth="1"/>
    <col min="5" max="5" width="3" style="1456" bestFit="1" customWidth="1"/>
    <col min="6" max="6" width="7.42578125" style="1456" bestFit="1" customWidth="1"/>
    <col min="7" max="7" width="7.42578125" style="1456" customWidth="1"/>
    <col min="8" max="8" width="3.140625" style="1456" customWidth="1"/>
    <col min="9" max="9" width="2.28515625" style="1456" customWidth="1"/>
    <col min="10" max="10" width="2.85546875" style="1456" customWidth="1"/>
    <col min="11" max="11" width="3.7109375" style="1456" customWidth="1"/>
    <col min="12" max="16384" width="8.85546875" style="1456"/>
  </cols>
  <sheetData>
    <row r="1" spans="1:11" ht="39" customHeight="1" thickBot="1" x14ac:dyDescent="0.3">
      <c r="A1" s="1455">
        <f>-15</f>
        <v>-15</v>
      </c>
      <c r="B1" s="2519" t="s">
        <v>146</v>
      </c>
      <c r="C1" s="2519"/>
      <c r="D1" s="2519"/>
      <c r="E1" s="2519"/>
      <c r="F1" s="2519"/>
      <c r="G1" s="2520"/>
      <c r="H1" s="2521" t="s">
        <v>640</v>
      </c>
      <c r="I1" s="2521"/>
      <c r="J1" s="2521"/>
      <c r="K1" s="2522"/>
    </row>
    <row r="2" spans="1:11" ht="18" customHeight="1" x14ac:dyDescent="0.25">
      <c r="A2" s="2523">
        <f>A1-0.01</f>
        <v>-15.01</v>
      </c>
      <c r="B2" s="2525" t="s">
        <v>193</v>
      </c>
      <c r="C2" s="1457" t="s">
        <v>192</v>
      </c>
      <c r="D2" s="1458"/>
      <c r="E2" s="1457"/>
      <c r="F2" s="1459"/>
      <c r="G2" s="1460"/>
      <c r="H2" s="1461"/>
      <c r="I2" s="1461"/>
      <c r="J2" s="1461"/>
      <c r="K2" s="1462"/>
    </row>
    <row r="3" spans="1:11" ht="18" customHeight="1" thickBot="1" x14ac:dyDescent="0.3">
      <c r="A3" s="2524"/>
      <c r="B3" s="2526"/>
      <c r="C3" s="1508" t="s">
        <v>191</v>
      </c>
      <c r="D3" s="1509"/>
      <c r="E3" s="1508"/>
      <c r="F3" s="1510"/>
      <c r="G3" s="1511"/>
      <c r="H3" s="1512"/>
      <c r="I3" s="1512"/>
      <c r="J3" s="1512"/>
      <c r="K3" s="1513"/>
    </row>
    <row r="4" spans="1:11" x14ac:dyDescent="0.25">
      <c r="C4" s="1465"/>
    </row>
    <row r="5" spans="1:11" x14ac:dyDescent="0.25">
      <c r="C5" s="1465"/>
    </row>
    <row r="6" spans="1:11" x14ac:dyDescent="0.25">
      <c r="C6" s="1465"/>
    </row>
    <row r="7" spans="1:11" x14ac:dyDescent="0.25">
      <c r="C7" s="1465"/>
    </row>
    <row r="8" spans="1:11" x14ac:dyDescent="0.25">
      <c r="A8" s="1456"/>
      <c r="B8" s="1456"/>
      <c r="C8" s="1465"/>
      <c r="D8" s="1456"/>
    </row>
    <row r="9" spans="1:11" x14ac:dyDescent="0.25">
      <c r="A9" s="1456"/>
      <c r="B9" s="1456"/>
      <c r="C9" s="1465"/>
      <c r="D9" s="1456"/>
    </row>
    <row r="10" spans="1:11" x14ac:dyDescent="0.25">
      <c r="A10" s="1456"/>
      <c r="B10" s="1456"/>
      <c r="C10" s="1465"/>
      <c r="D10" s="1456"/>
    </row>
    <row r="11" spans="1:11" x14ac:dyDescent="0.25">
      <c r="A11" s="1456"/>
      <c r="B11" s="1456"/>
      <c r="C11" s="1465"/>
      <c r="D11" s="1456"/>
    </row>
    <row r="12" spans="1:11" x14ac:dyDescent="0.25">
      <c r="A12" s="1456"/>
      <c r="B12" s="1456"/>
      <c r="C12" s="1465"/>
      <c r="D12" s="1456"/>
    </row>
    <row r="13" spans="1:11" x14ac:dyDescent="0.25">
      <c r="A13" s="1456"/>
      <c r="B13" s="1456"/>
      <c r="C13" s="1465"/>
      <c r="D13" s="1456"/>
    </row>
    <row r="14" spans="1:11" x14ac:dyDescent="0.25">
      <c r="A14" s="1456"/>
      <c r="B14" s="1456"/>
      <c r="C14" s="1465"/>
      <c r="D14" s="1456"/>
    </row>
    <row r="15" spans="1:11" x14ac:dyDescent="0.25">
      <c r="A15" s="1456"/>
      <c r="B15" s="1456"/>
      <c r="C15" s="1465"/>
      <c r="D15" s="1456"/>
    </row>
    <row r="16" spans="1:11" x14ac:dyDescent="0.25">
      <c r="A16" s="1456"/>
      <c r="B16" s="1456"/>
      <c r="C16" s="1465"/>
      <c r="D16" s="1456"/>
    </row>
    <row r="17" spans="1:4" x14ac:dyDescent="0.25">
      <c r="A17" s="1456"/>
      <c r="B17" s="1456"/>
      <c r="C17" s="1465"/>
      <c r="D17" s="1456"/>
    </row>
    <row r="18" spans="1:4" x14ac:dyDescent="0.25">
      <c r="A18" s="1456"/>
      <c r="B18" s="1456"/>
      <c r="C18" s="1465"/>
      <c r="D18" s="1456"/>
    </row>
    <row r="19" spans="1:4" x14ac:dyDescent="0.25">
      <c r="A19" s="1456"/>
      <c r="B19" s="1456"/>
      <c r="C19" s="1465"/>
      <c r="D19" s="1456"/>
    </row>
    <row r="20" spans="1:4" x14ac:dyDescent="0.25">
      <c r="A20" s="1456"/>
      <c r="B20" s="1456"/>
      <c r="C20" s="1465"/>
      <c r="D20" s="1456"/>
    </row>
    <row r="21" spans="1:4" x14ac:dyDescent="0.25">
      <c r="A21" s="1456"/>
      <c r="B21" s="1456"/>
      <c r="C21" s="1465"/>
      <c r="D21" s="1456"/>
    </row>
    <row r="22" spans="1:4" x14ac:dyDescent="0.25">
      <c r="A22" s="1456"/>
      <c r="B22" s="1456"/>
      <c r="C22" s="1465"/>
      <c r="D22" s="1456"/>
    </row>
    <row r="23" spans="1:4" x14ac:dyDescent="0.25">
      <c r="A23" s="1456"/>
      <c r="B23" s="1456"/>
      <c r="C23" s="1465"/>
      <c r="D23" s="1456"/>
    </row>
    <row r="24" spans="1:4" x14ac:dyDescent="0.25">
      <c r="A24" s="1456"/>
      <c r="B24" s="1456"/>
      <c r="C24" s="1465"/>
      <c r="D24" s="1456"/>
    </row>
    <row r="25" spans="1:4" x14ac:dyDescent="0.25">
      <c r="A25" s="1456"/>
      <c r="B25" s="1456"/>
      <c r="C25" s="1465"/>
      <c r="D25" s="1456"/>
    </row>
    <row r="26" spans="1:4" x14ac:dyDescent="0.25">
      <c r="A26" s="1456"/>
      <c r="B26" s="1456"/>
      <c r="C26" s="1465"/>
      <c r="D26" s="1456"/>
    </row>
    <row r="27" spans="1:4" x14ac:dyDescent="0.25">
      <c r="A27" s="1456"/>
      <c r="B27" s="1456"/>
      <c r="C27" s="1465"/>
      <c r="D27" s="1456"/>
    </row>
    <row r="28" spans="1:4" x14ac:dyDescent="0.25">
      <c r="A28" s="1456"/>
      <c r="B28" s="1456"/>
      <c r="C28" s="1465"/>
      <c r="D28" s="1456"/>
    </row>
    <row r="29" spans="1:4" x14ac:dyDescent="0.25">
      <c r="A29" s="1456"/>
      <c r="B29" s="1456"/>
      <c r="C29" s="1465"/>
      <c r="D29" s="1456"/>
    </row>
    <row r="30" spans="1:4" x14ac:dyDescent="0.25">
      <c r="A30" s="1456"/>
      <c r="B30" s="1456"/>
      <c r="C30" s="1465"/>
      <c r="D30" s="1456"/>
    </row>
    <row r="31" spans="1:4" x14ac:dyDescent="0.25">
      <c r="A31" s="1456"/>
      <c r="B31" s="1456"/>
      <c r="C31" s="1465"/>
      <c r="D31" s="1456"/>
    </row>
    <row r="32" spans="1:4" x14ac:dyDescent="0.25">
      <c r="A32" s="1456"/>
      <c r="B32" s="1456"/>
      <c r="C32" s="1465"/>
      <c r="D32" s="1456"/>
    </row>
    <row r="33" spans="1:4" x14ac:dyDescent="0.25">
      <c r="A33" s="1456"/>
      <c r="B33" s="1456"/>
      <c r="C33" s="1465"/>
      <c r="D33" s="1456"/>
    </row>
    <row r="34" spans="1:4" x14ac:dyDescent="0.25">
      <c r="A34" s="1456"/>
      <c r="B34" s="1456"/>
      <c r="C34" s="1465"/>
      <c r="D34" s="1456"/>
    </row>
    <row r="35" spans="1:4" x14ac:dyDescent="0.25">
      <c r="A35" s="1456"/>
      <c r="B35" s="1456"/>
      <c r="C35" s="1465"/>
      <c r="D35" s="1456"/>
    </row>
    <row r="36" spans="1:4" x14ac:dyDescent="0.25">
      <c r="A36" s="1456"/>
      <c r="B36" s="1456"/>
      <c r="C36" s="1465"/>
      <c r="D36" s="1456"/>
    </row>
  </sheetData>
  <mergeCells count="4">
    <mergeCell ref="B1:G1"/>
    <mergeCell ref="H1:K1"/>
    <mergeCell ref="A2:A3"/>
    <mergeCell ref="B2:B3"/>
  </mergeCells>
  <pageMargins left="0.75" right="0.75" top="0.5" bottom="0.5" header="0.25" footer="0.25"/>
  <pageSetup orientation="portrait" r:id="rId1"/>
  <headerFooter differentFirst="1">
    <oddHeader>&amp;LHRBF Impact Evaluation&amp;CHealth Facility Questionnaire&amp;RForm F1</oddHeader>
    <oddFooter>&amp;R&amp;P / &amp;N</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166"/>
  <sheetViews>
    <sheetView view="pageBreakPreview" topLeftCell="A151" zoomScaleNormal="100" zoomScaleSheetLayoutView="100" workbookViewId="0">
      <selection activeCell="L154" sqref="L154"/>
    </sheetView>
  </sheetViews>
  <sheetFormatPr defaultColWidth="8.85546875" defaultRowHeight="12.75" x14ac:dyDescent="0.2"/>
  <cols>
    <col min="1" max="1" width="8.85546875" style="1413"/>
    <col min="2" max="2" width="20.42578125" style="1413" customWidth="1"/>
    <col min="3" max="3" width="37.42578125" style="1413" customWidth="1"/>
    <col min="4" max="16384" width="8.85546875" style="1413"/>
  </cols>
  <sheetData>
    <row r="1" spans="1:12" ht="18.75" thickBot="1" x14ac:dyDescent="0.3">
      <c r="A1" s="1442">
        <v>16</v>
      </c>
      <c r="B1" s="1444" t="s">
        <v>1003</v>
      </c>
      <c r="C1" s="1443"/>
      <c r="D1" s="1443"/>
      <c r="E1" s="1443"/>
      <c r="F1" s="1443"/>
      <c r="G1" s="1443"/>
      <c r="H1" s="1445"/>
      <c r="I1" s="1445"/>
      <c r="J1" s="1445"/>
      <c r="K1" s="1445"/>
      <c r="L1" s="1446"/>
    </row>
    <row r="2" spans="1:12" ht="16.5" customHeight="1" x14ac:dyDescent="0.2">
      <c r="A2" s="2559" t="s">
        <v>1316</v>
      </c>
      <c r="B2" s="2559"/>
      <c r="C2" s="2559"/>
      <c r="D2" s="2559"/>
      <c r="E2" s="2559"/>
      <c r="F2" s="2559"/>
      <c r="G2" s="2559"/>
      <c r="H2" s="2559"/>
    </row>
    <row r="3" spans="1:12" ht="16.5" customHeight="1" x14ac:dyDescent="0.2">
      <c r="A3" s="2559"/>
      <c r="B3" s="2559"/>
      <c r="C3" s="2559"/>
      <c r="D3" s="2559"/>
      <c r="E3" s="2559"/>
      <c r="F3" s="2559"/>
      <c r="G3" s="2559"/>
      <c r="H3" s="2559"/>
    </row>
    <row r="4" spans="1:12" x14ac:dyDescent="0.2">
      <c r="A4" s="2559"/>
      <c r="B4" s="2559"/>
      <c r="C4" s="2559"/>
      <c r="D4" s="2559"/>
      <c r="E4" s="2559"/>
      <c r="F4" s="2559"/>
      <c r="G4" s="2559"/>
      <c r="H4" s="2559"/>
    </row>
    <row r="5" spans="1:12" ht="13.5" thickBot="1" x14ac:dyDescent="0.25">
      <c r="A5" s="2559"/>
      <c r="B5" s="2559"/>
      <c r="C5" s="2559"/>
      <c r="D5" s="2559"/>
      <c r="E5" s="2559"/>
      <c r="F5" s="2559"/>
      <c r="G5" s="2559"/>
      <c r="H5" s="2559"/>
    </row>
    <row r="6" spans="1:12" ht="13.5" thickBot="1" x14ac:dyDescent="0.25">
      <c r="A6" s="2545"/>
      <c r="B6" s="2546"/>
      <c r="C6" s="1415"/>
      <c r="D6" s="2548" t="s">
        <v>1004</v>
      </c>
      <c r="E6" s="2550"/>
      <c r="F6" s="2548" t="s">
        <v>1005</v>
      </c>
      <c r="G6" s="2550"/>
      <c r="H6" s="1416"/>
      <c r="I6" s="2548"/>
      <c r="J6" s="2550"/>
      <c r="K6" s="2548"/>
      <c r="L6" s="2550"/>
    </row>
    <row r="7" spans="1:12" ht="13.5" thickBot="1" x14ac:dyDescent="0.25">
      <c r="A7" s="2545" t="s">
        <v>1006</v>
      </c>
      <c r="B7" s="2546"/>
      <c r="C7" s="1414" t="s">
        <v>1007</v>
      </c>
      <c r="D7" s="2545">
        <v>1</v>
      </c>
      <c r="E7" s="2546"/>
      <c r="F7" s="2545">
        <v>2</v>
      </c>
      <c r="G7" s="2546"/>
      <c r="H7" s="1414"/>
      <c r="I7" s="2545"/>
      <c r="J7" s="2546"/>
      <c r="K7" s="2545"/>
      <c r="L7" s="2546"/>
    </row>
    <row r="8" spans="1:12" ht="26.25" thickBot="1" x14ac:dyDescent="0.25">
      <c r="A8" s="2545" t="s">
        <v>1008</v>
      </c>
      <c r="B8" s="2546"/>
      <c r="C8" s="1414" t="s">
        <v>1009</v>
      </c>
      <c r="D8" s="2545" t="s">
        <v>1010</v>
      </c>
      <c r="E8" s="2546"/>
      <c r="F8" s="2545"/>
      <c r="G8" s="2546"/>
      <c r="H8" s="1414"/>
      <c r="I8" s="2545"/>
      <c r="J8" s="2546"/>
      <c r="K8" s="2545"/>
      <c r="L8" s="2546"/>
    </row>
    <row r="9" spans="1:12" ht="13.5" thickBot="1" x14ac:dyDescent="0.25">
      <c r="A9" s="2545"/>
      <c r="B9" s="2546"/>
      <c r="C9" s="1414"/>
      <c r="D9" s="2545"/>
      <c r="E9" s="2546"/>
      <c r="F9" s="2548" t="s">
        <v>96</v>
      </c>
      <c r="G9" s="2550"/>
      <c r="H9" s="1417" t="s">
        <v>1004</v>
      </c>
      <c r="I9" s="2548" t="s">
        <v>1005</v>
      </c>
      <c r="J9" s="2550"/>
      <c r="K9" s="2545"/>
      <c r="L9" s="2546"/>
    </row>
    <row r="10" spans="1:12" ht="13.5" thickBot="1" x14ac:dyDescent="0.25">
      <c r="A10" s="2560" t="s">
        <v>1011</v>
      </c>
      <c r="B10" s="2561"/>
      <c r="C10" s="1418"/>
      <c r="D10" s="2545" t="s">
        <v>1012</v>
      </c>
      <c r="E10" s="2546"/>
      <c r="F10" s="2545"/>
      <c r="G10" s="2546"/>
      <c r="H10" s="1414">
        <v>1</v>
      </c>
      <c r="I10" s="2545">
        <v>2</v>
      </c>
      <c r="J10" s="2546"/>
      <c r="K10" s="2545"/>
      <c r="L10" s="2546"/>
    </row>
    <row r="11" spans="1:12" ht="30" customHeight="1" thickBot="1" x14ac:dyDescent="0.25">
      <c r="A11" s="2553"/>
      <c r="B11" s="2555"/>
      <c r="C11" s="1418" t="s">
        <v>1269</v>
      </c>
      <c r="D11" s="2545" t="s">
        <v>1013</v>
      </c>
      <c r="E11" s="2546"/>
      <c r="F11" s="2545"/>
      <c r="G11" s="2546"/>
      <c r="H11" s="1414">
        <v>1</v>
      </c>
      <c r="I11" s="2545">
        <v>2</v>
      </c>
      <c r="J11" s="2546"/>
      <c r="K11" s="2545"/>
      <c r="L11" s="2546"/>
    </row>
    <row r="12" spans="1:12" ht="13.5" thickBot="1" x14ac:dyDescent="0.25">
      <c r="A12" s="2553"/>
      <c r="B12" s="2555"/>
      <c r="C12" s="1419" t="s">
        <v>1014</v>
      </c>
      <c r="D12" s="2545" t="s">
        <v>1015</v>
      </c>
      <c r="E12" s="2546"/>
      <c r="F12" s="2545"/>
      <c r="G12" s="2546"/>
      <c r="H12" s="1414">
        <v>1</v>
      </c>
      <c r="I12" s="2545">
        <v>2</v>
      </c>
      <c r="J12" s="2546"/>
      <c r="K12" s="2545"/>
      <c r="L12" s="2546"/>
    </row>
    <row r="13" spans="1:12" ht="25.5" customHeight="1" thickBot="1" x14ac:dyDescent="0.25">
      <c r="A13" s="2553"/>
      <c r="B13" s="2555"/>
      <c r="C13" s="1418" t="s">
        <v>1016</v>
      </c>
      <c r="D13" s="2545" t="s">
        <v>1017</v>
      </c>
      <c r="E13" s="2546"/>
      <c r="F13" s="2545"/>
      <c r="G13" s="2546"/>
      <c r="H13" s="1414">
        <v>1</v>
      </c>
      <c r="I13" s="2545">
        <v>2</v>
      </c>
      <c r="J13" s="2546"/>
      <c r="K13" s="2545"/>
      <c r="L13" s="2546"/>
    </row>
    <row r="14" spans="1:12" ht="13.5" thickBot="1" x14ac:dyDescent="0.25">
      <c r="A14" s="2553"/>
      <c r="B14" s="2555"/>
      <c r="C14" s="1418" t="s">
        <v>1018</v>
      </c>
      <c r="D14" s="2545" t="s">
        <v>1019</v>
      </c>
      <c r="E14" s="2546"/>
      <c r="F14" s="2545"/>
      <c r="G14" s="2546"/>
      <c r="H14" s="1414">
        <v>1</v>
      </c>
      <c r="I14" s="2545">
        <v>2</v>
      </c>
      <c r="J14" s="2546"/>
      <c r="K14" s="2545"/>
      <c r="L14" s="2546"/>
    </row>
    <row r="15" spans="1:12" ht="13.5" thickBot="1" x14ac:dyDescent="0.25">
      <c r="A15" s="2553"/>
      <c r="B15" s="2555"/>
      <c r="C15" s="1419"/>
      <c r="D15" s="2545" t="s">
        <v>1020</v>
      </c>
      <c r="E15" s="2546"/>
      <c r="F15" s="2545"/>
      <c r="G15" s="2546"/>
      <c r="H15" s="1414">
        <v>1</v>
      </c>
      <c r="I15" s="2545">
        <v>2</v>
      </c>
      <c r="J15" s="2546"/>
      <c r="K15" s="2545"/>
      <c r="L15" s="2546"/>
    </row>
    <row r="16" spans="1:12" ht="13.5" thickBot="1" x14ac:dyDescent="0.25">
      <c r="A16" s="2553"/>
      <c r="B16" s="2555"/>
      <c r="C16" s="1419"/>
      <c r="D16" s="2545" t="s">
        <v>1021</v>
      </c>
      <c r="E16" s="2546"/>
      <c r="F16" s="2545"/>
      <c r="G16" s="2546"/>
      <c r="H16" s="1414">
        <v>1</v>
      </c>
      <c r="I16" s="2545">
        <v>2</v>
      </c>
      <c r="J16" s="2546"/>
      <c r="K16" s="2545"/>
      <c r="L16" s="2546"/>
    </row>
    <row r="17" spans="1:12" ht="25.5" customHeight="1" thickBot="1" x14ac:dyDescent="0.25">
      <c r="A17" s="2553"/>
      <c r="B17" s="2555"/>
      <c r="C17" s="1419" t="s">
        <v>1022</v>
      </c>
      <c r="D17" s="2545" t="s">
        <v>1023</v>
      </c>
      <c r="E17" s="2546"/>
      <c r="F17" s="2545"/>
      <c r="G17" s="2546"/>
      <c r="H17" s="1414">
        <v>1</v>
      </c>
      <c r="I17" s="2545">
        <v>2</v>
      </c>
      <c r="J17" s="2546"/>
      <c r="K17" s="2545"/>
      <c r="L17" s="2546"/>
    </row>
    <row r="18" spans="1:12" ht="13.5" thickBot="1" x14ac:dyDescent="0.25">
      <c r="A18" s="2553"/>
      <c r="B18" s="2555"/>
      <c r="C18" s="1418"/>
      <c r="D18" s="2545" t="s">
        <v>1024</v>
      </c>
      <c r="E18" s="2546"/>
      <c r="F18" s="2545"/>
      <c r="G18" s="2546"/>
      <c r="H18" s="1414">
        <v>1</v>
      </c>
      <c r="I18" s="2545">
        <v>2</v>
      </c>
      <c r="J18" s="2546"/>
      <c r="K18" s="2545"/>
      <c r="L18" s="2546"/>
    </row>
    <row r="19" spans="1:12" ht="13.5" thickBot="1" x14ac:dyDescent="0.25">
      <c r="A19" s="2553"/>
      <c r="B19" s="2555"/>
      <c r="C19" s="1418"/>
      <c r="D19" s="2545" t="s">
        <v>1025</v>
      </c>
      <c r="E19" s="2546"/>
      <c r="F19" s="2545"/>
      <c r="G19" s="2546"/>
      <c r="H19" s="1414">
        <v>1</v>
      </c>
      <c r="I19" s="2545">
        <v>2</v>
      </c>
      <c r="J19" s="2546"/>
      <c r="K19" s="2545"/>
      <c r="L19" s="2546"/>
    </row>
    <row r="20" spans="1:12" ht="25.5" customHeight="1" thickBot="1" x14ac:dyDescent="0.25">
      <c r="A20" s="2553"/>
      <c r="B20" s="2555"/>
      <c r="C20" s="1418"/>
      <c r="D20" s="2545" t="s">
        <v>1026</v>
      </c>
      <c r="E20" s="2546"/>
      <c r="F20" s="2545"/>
      <c r="G20" s="2546"/>
      <c r="H20" s="1414">
        <v>1</v>
      </c>
      <c r="I20" s="2545">
        <v>2</v>
      </c>
      <c r="J20" s="2546"/>
      <c r="K20" s="2545"/>
      <c r="L20" s="2546"/>
    </row>
    <row r="21" spans="1:12" x14ac:dyDescent="0.2">
      <c r="A21" s="2553"/>
      <c r="B21" s="2555"/>
      <c r="C21" s="1418"/>
      <c r="D21" s="2560" t="s">
        <v>1027</v>
      </c>
      <c r="E21" s="2561"/>
      <c r="F21" s="2560"/>
      <c r="G21" s="2561"/>
      <c r="H21" s="2551">
        <v>1</v>
      </c>
      <c r="I21" s="2560">
        <v>2</v>
      </c>
      <c r="J21" s="2561"/>
      <c r="K21" s="2560"/>
      <c r="L21" s="2561"/>
    </row>
    <row r="22" spans="1:12" ht="13.5" thickBot="1" x14ac:dyDescent="0.25">
      <c r="A22" s="2553"/>
      <c r="B22" s="2555"/>
      <c r="C22" s="1418"/>
      <c r="D22" s="2556"/>
      <c r="E22" s="2558"/>
      <c r="F22" s="2556"/>
      <c r="G22" s="2558"/>
      <c r="H22" s="2552"/>
      <c r="I22" s="2556"/>
      <c r="J22" s="2558"/>
      <c r="K22" s="2556"/>
      <c r="L22" s="2558"/>
    </row>
    <row r="23" spans="1:12" ht="13.5" thickBot="1" x14ac:dyDescent="0.25">
      <c r="A23" s="2553"/>
      <c r="B23" s="2555"/>
      <c r="C23" s="1418"/>
      <c r="D23" s="2545" t="s">
        <v>1028</v>
      </c>
      <c r="E23" s="2546"/>
      <c r="F23" s="2545"/>
      <c r="G23" s="2546"/>
      <c r="H23" s="1414">
        <v>1</v>
      </c>
      <c r="I23" s="2545">
        <v>2</v>
      </c>
      <c r="J23" s="2546"/>
      <c r="K23" s="2545"/>
      <c r="L23" s="2546"/>
    </row>
    <row r="24" spans="1:12" ht="13.5" thickBot="1" x14ac:dyDescent="0.25">
      <c r="A24" s="2553"/>
      <c r="B24" s="2555"/>
      <c r="C24" s="1418"/>
      <c r="D24" s="2545" t="s">
        <v>1029</v>
      </c>
      <c r="E24" s="2546"/>
      <c r="F24" s="2545"/>
      <c r="G24" s="2546"/>
      <c r="H24" s="1414">
        <v>1</v>
      </c>
      <c r="I24" s="2545">
        <v>2</v>
      </c>
      <c r="J24" s="2546"/>
      <c r="K24" s="2545"/>
      <c r="L24" s="2546"/>
    </row>
    <row r="25" spans="1:12" ht="13.5" thickBot="1" x14ac:dyDescent="0.25">
      <c r="A25" s="2556"/>
      <c r="B25" s="2558"/>
      <c r="C25" s="1414"/>
      <c r="D25" s="2545" t="s">
        <v>1030</v>
      </c>
      <c r="E25" s="2546"/>
      <c r="F25" s="2545"/>
      <c r="G25" s="2546"/>
      <c r="H25" s="1414">
        <v>1</v>
      </c>
      <c r="I25" s="2545">
        <v>2</v>
      </c>
      <c r="J25" s="2546"/>
      <c r="K25" s="2545"/>
      <c r="L25" s="2546"/>
    </row>
    <row r="26" spans="1:12" ht="13.5" thickBot="1" x14ac:dyDescent="0.25">
      <c r="A26" s="2560" t="s">
        <v>1031</v>
      </c>
      <c r="B26" s="2561"/>
      <c r="C26" s="2551" t="s">
        <v>1270</v>
      </c>
      <c r="D26" s="2545" t="s">
        <v>1012</v>
      </c>
      <c r="E26" s="2546"/>
      <c r="F26" s="2545"/>
      <c r="G26" s="2546"/>
      <c r="H26" s="1414"/>
      <c r="I26" s="2545"/>
      <c r="J26" s="2546"/>
      <c r="K26" s="2545"/>
      <c r="L26" s="2546"/>
    </row>
    <row r="27" spans="1:12" ht="13.5" thickBot="1" x14ac:dyDescent="0.25">
      <c r="A27" s="2553"/>
      <c r="B27" s="2555"/>
      <c r="C27" s="2562"/>
      <c r="D27" s="2545" t="s">
        <v>1013</v>
      </c>
      <c r="E27" s="2546"/>
      <c r="F27" s="2545"/>
      <c r="G27" s="2546"/>
      <c r="H27" s="1414"/>
      <c r="I27" s="2545"/>
      <c r="J27" s="2546"/>
      <c r="K27" s="2545"/>
      <c r="L27" s="2546"/>
    </row>
    <row r="28" spans="1:12" ht="13.5" thickBot="1" x14ac:dyDescent="0.25">
      <c r="A28" s="2553"/>
      <c r="B28" s="2555"/>
      <c r="C28" s="2562"/>
      <c r="D28" s="2545" t="s">
        <v>1015</v>
      </c>
      <c r="E28" s="2546"/>
      <c r="F28" s="2545"/>
      <c r="G28" s="2546"/>
      <c r="H28" s="1414"/>
      <c r="I28" s="2545"/>
      <c r="J28" s="2546"/>
      <c r="K28" s="2545"/>
      <c r="L28" s="2546"/>
    </row>
    <row r="29" spans="1:12" ht="25.5" customHeight="1" thickBot="1" x14ac:dyDescent="0.25">
      <c r="A29" s="2553"/>
      <c r="B29" s="2555"/>
      <c r="C29" s="2562"/>
      <c r="D29" s="2545" t="s">
        <v>1017</v>
      </c>
      <c r="E29" s="2546"/>
      <c r="F29" s="2545"/>
      <c r="G29" s="2546"/>
      <c r="H29" s="1414"/>
      <c r="I29" s="2545"/>
      <c r="J29" s="2546"/>
      <c r="K29" s="2545"/>
      <c r="L29" s="2546"/>
    </row>
    <row r="30" spans="1:12" ht="13.5" thickBot="1" x14ac:dyDescent="0.25">
      <c r="A30" s="2553"/>
      <c r="B30" s="2555"/>
      <c r="C30" s="2562"/>
      <c r="D30" s="2545" t="s">
        <v>1019</v>
      </c>
      <c r="E30" s="2546"/>
      <c r="F30" s="2545"/>
      <c r="G30" s="2546"/>
      <c r="H30" s="1414"/>
      <c r="I30" s="2545"/>
      <c r="J30" s="2546"/>
      <c r="K30" s="2545"/>
      <c r="L30" s="2546"/>
    </row>
    <row r="31" spans="1:12" ht="13.5" thickBot="1" x14ac:dyDescent="0.25">
      <c r="A31" s="2553"/>
      <c r="B31" s="2555"/>
      <c r="C31" s="2562"/>
      <c r="D31" s="2545" t="s">
        <v>1020</v>
      </c>
      <c r="E31" s="2546"/>
      <c r="F31" s="2545"/>
      <c r="G31" s="2546"/>
      <c r="H31" s="1414"/>
      <c r="I31" s="2545"/>
      <c r="J31" s="2546"/>
      <c r="K31" s="2545"/>
      <c r="L31" s="2546"/>
    </row>
    <row r="32" spans="1:12" ht="13.5" thickBot="1" x14ac:dyDescent="0.25">
      <c r="A32" s="2553"/>
      <c r="B32" s="2555"/>
      <c r="C32" s="2562"/>
      <c r="D32" s="2545" t="s">
        <v>1021</v>
      </c>
      <c r="E32" s="2546"/>
      <c r="F32" s="2545"/>
      <c r="G32" s="2546"/>
      <c r="H32" s="1414"/>
      <c r="I32" s="2545"/>
      <c r="J32" s="2546"/>
      <c r="K32" s="2545"/>
      <c r="L32" s="2546"/>
    </row>
    <row r="33" spans="1:12" ht="25.5" customHeight="1" thickBot="1" x14ac:dyDescent="0.25">
      <c r="A33" s="2553"/>
      <c r="B33" s="2555"/>
      <c r="C33" s="2562"/>
      <c r="D33" s="2545" t="s">
        <v>1032</v>
      </c>
      <c r="E33" s="2546"/>
      <c r="F33" s="2548"/>
      <c r="G33" s="2550"/>
      <c r="H33" s="1414"/>
      <c r="I33" s="2545"/>
      <c r="J33" s="2546"/>
      <c r="K33" s="2548"/>
      <c r="L33" s="2550"/>
    </row>
    <row r="34" spans="1:12" ht="25.5" customHeight="1" thickBot="1" x14ac:dyDescent="0.25">
      <c r="A34" s="2553"/>
      <c r="B34" s="2555"/>
      <c r="C34" s="2562"/>
      <c r="D34" s="2545" t="s">
        <v>1023</v>
      </c>
      <c r="E34" s="2546"/>
      <c r="F34" s="2548"/>
      <c r="G34" s="2550"/>
      <c r="H34" s="1414"/>
      <c r="I34" s="2545"/>
      <c r="J34" s="2546"/>
      <c r="K34" s="2548"/>
      <c r="L34" s="2550"/>
    </row>
    <row r="35" spans="1:12" ht="13.5" thickBot="1" x14ac:dyDescent="0.25">
      <c r="A35" s="2553"/>
      <c r="B35" s="2555"/>
      <c r="C35" s="2562"/>
      <c r="D35" s="2545" t="s">
        <v>1024</v>
      </c>
      <c r="E35" s="2546"/>
      <c r="F35" s="2548"/>
      <c r="G35" s="2550"/>
      <c r="H35" s="1414"/>
      <c r="I35" s="2545"/>
      <c r="J35" s="2546"/>
      <c r="K35" s="2548"/>
      <c r="L35" s="2550"/>
    </row>
    <row r="36" spans="1:12" ht="13.5" thickBot="1" x14ac:dyDescent="0.25">
      <c r="A36" s="2553"/>
      <c r="B36" s="2555"/>
      <c r="C36" s="2562"/>
      <c r="D36" s="2545" t="s">
        <v>1025</v>
      </c>
      <c r="E36" s="2546"/>
      <c r="F36" s="2548"/>
      <c r="G36" s="2550"/>
      <c r="H36" s="1414"/>
      <c r="I36" s="2545"/>
      <c r="J36" s="2546"/>
      <c r="K36" s="2548"/>
      <c r="L36" s="2550"/>
    </row>
    <row r="37" spans="1:12" ht="25.5" customHeight="1" thickBot="1" x14ac:dyDescent="0.25">
      <c r="A37" s="2553"/>
      <c r="B37" s="2555"/>
      <c r="C37" s="2562"/>
      <c r="D37" s="2545" t="s">
        <v>1026</v>
      </c>
      <c r="E37" s="2546"/>
      <c r="F37" s="2545"/>
      <c r="G37" s="2546"/>
      <c r="H37" s="1414"/>
      <c r="I37" s="2545"/>
      <c r="J37" s="2546"/>
      <c r="K37" s="2545"/>
      <c r="L37" s="2546"/>
    </row>
    <row r="38" spans="1:12" ht="13.5" thickBot="1" x14ac:dyDescent="0.25">
      <c r="A38" s="2553"/>
      <c r="B38" s="2555"/>
      <c r="C38" s="2562"/>
      <c r="D38" s="2545" t="s">
        <v>1028</v>
      </c>
      <c r="E38" s="2546"/>
      <c r="F38" s="2545"/>
      <c r="G38" s="2546"/>
      <c r="H38" s="1414"/>
      <c r="I38" s="2545"/>
      <c r="J38" s="2546"/>
      <c r="K38" s="2545"/>
      <c r="L38" s="2546"/>
    </row>
    <row r="39" spans="1:12" ht="13.5" thickBot="1" x14ac:dyDescent="0.25">
      <c r="A39" s="2556"/>
      <c r="B39" s="2558"/>
      <c r="C39" s="2552"/>
      <c r="D39" s="2545" t="s">
        <v>1030</v>
      </c>
      <c r="E39" s="2546"/>
      <c r="F39" s="2545"/>
      <c r="G39" s="2546"/>
      <c r="H39" s="1414"/>
      <c r="I39" s="2545"/>
      <c r="J39" s="2546"/>
      <c r="K39" s="2545"/>
      <c r="L39" s="2546"/>
    </row>
    <row r="40" spans="1:12" x14ac:dyDescent="0.2">
      <c r="A40" s="2560" t="s">
        <v>1038</v>
      </c>
      <c r="B40" s="2561"/>
      <c r="C40" s="1418" t="s">
        <v>1033</v>
      </c>
      <c r="D40" s="2560"/>
      <c r="E40" s="2561"/>
      <c r="F40" s="2560"/>
      <c r="G40" s="2561"/>
      <c r="H40" s="2551"/>
      <c r="I40" s="2560"/>
      <c r="J40" s="2561"/>
      <c r="K40" s="2560"/>
      <c r="L40" s="2561"/>
    </row>
    <row r="41" spans="1:12" ht="38.25" x14ac:dyDescent="0.2">
      <c r="A41" s="2553"/>
      <c r="B41" s="2555"/>
      <c r="C41" s="1419" t="s">
        <v>1034</v>
      </c>
      <c r="D41" s="2553"/>
      <c r="E41" s="2555"/>
      <c r="F41" s="2553"/>
      <c r="G41" s="2555"/>
      <c r="H41" s="2562"/>
      <c r="I41" s="2553"/>
      <c r="J41" s="2555"/>
      <c r="K41" s="2553"/>
      <c r="L41" s="2555"/>
    </row>
    <row r="42" spans="1:12" ht="13.5" thickBot="1" x14ac:dyDescent="0.25">
      <c r="A42" s="2556"/>
      <c r="B42" s="2558"/>
      <c r="C42" s="1414"/>
      <c r="D42" s="2556"/>
      <c r="E42" s="2558"/>
      <c r="F42" s="2556"/>
      <c r="G42" s="2558"/>
      <c r="H42" s="2552"/>
      <c r="I42" s="2556"/>
      <c r="J42" s="2558"/>
      <c r="K42" s="2556"/>
      <c r="L42" s="2558"/>
    </row>
    <row r="43" spans="1:12" ht="13.5" thickBot="1" x14ac:dyDescent="0.25">
      <c r="A43" s="2560" t="s">
        <v>1057</v>
      </c>
      <c r="B43" s="2561"/>
      <c r="C43" s="2551" t="s">
        <v>1035</v>
      </c>
      <c r="D43" s="2545"/>
      <c r="E43" s="2546"/>
      <c r="F43" s="2545" t="s">
        <v>1036</v>
      </c>
      <c r="G43" s="2547"/>
      <c r="H43" s="2547"/>
      <c r="I43" s="2547"/>
      <c r="J43" s="2546"/>
      <c r="K43" s="2545" t="s">
        <v>1207</v>
      </c>
      <c r="L43" s="2546"/>
    </row>
    <row r="44" spans="1:12" ht="13.5" thickBot="1" x14ac:dyDescent="0.25">
      <c r="A44" s="2553"/>
      <c r="B44" s="2555"/>
      <c r="C44" s="2562"/>
      <c r="D44" s="2545" t="s">
        <v>1214</v>
      </c>
      <c r="E44" s="2546"/>
      <c r="F44" s="2545"/>
      <c r="G44" s="2547"/>
      <c r="H44" s="2547"/>
      <c r="I44" s="2547"/>
      <c r="J44" s="2546"/>
      <c r="K44" s="2545"/>
      <c r="L44" s="2546"/>
    </row>
    <row r="45" spans="1:12" ht="25.5" customHeight="1" thickBot="1" x14ac:dyDescent="0.25">
      <c r="A45" s="2553"/>
      <c r="B45" s="2555"/>
      <c r="C45" s="2562"/>
      <c r="D45" s="2545" t="s">
        <v>1215</v>
      </c>
      <c r="E45" s="2546"/>
      <c r="F45" s="2545"/>
      <c r="G45" s="2547"/>
      <c r="H45" s="2547"/>
      <c r="I45" s="2547"/>
      <c r="J45" s="2546"/>
      <c r="K45" s="2545"/>
      <c r="L45" s="2546"/>
    </row>
    <row r="46" spans="1:12" ht="13.5" thickBot="1" x14ac:dyDescent="0.25">
      <c r="A46" s="2553"/>
      <c r="B46" s="2555"/>
      <c r="C46" s="2562"/>
      <c r="D46" s="2545" t="s">
        <v>1216</v>
      </c>
      <c r="E46" s="2546"/>
      <c r="F46" s="2545"/>
      <c r="G46" s="2547"/>
      <c r="H46" s="2547"/>
      <c r="I46" s="2547"/>
      <c r="J46" s="2546"/>
      <c r="K46" s="2545"/>
      <c r="L46" s="2546"/>
    </row>
    <row r="47" spans="1:12" ht="13.5" thickBot="1" x14ac:dyDescent="0.25">
      <c r="A47" s="2553"/>
      <c r="B47" s="2555"/>
      <c r="C47" s="2562"/>
      <c r="D47" s="2545" t="s">
        <v>1217</v>
      </c>
      <c r="E47" s="2546"/>
      <c r="F47" s="2545"/>
      <c r="G47" s="2547"/>
      <c r="H47" s="2547"/>
      <c r="I47" s="2547"/>
      <c r="J47" s="2546"/>
      <c r="K47" s="2545"/>
      <c r="L47" s="2546"/>
    </row>
    <row r="48" spans="1:12" ht="13.5" thickBot="1" x14ac:dyDescent="0.25">
      <c r="A48" s="2553"/>
      <c r="B48" s="2555"/>
      <c r="C48" s="2562"/>
      <c r="D48" s="2545" t="s">
        <v>1218</v>
      </c>
      <c r="E48" s="2546"/>
      <c r="F48" s="2545"/>
      <c r="G48" s="2547"/>
      <c r="H48" s="2547"/>
      <c r="I48" s="2547"/>
      <c r="J48" s="2546"/>
      <c r="K48" s="2545"/>
      <c r="L48" s="2546"/>
    </row>
    <row r="49" spans="1:12" ht="25.5" customHeight="1" thickBot="1" x14ac:dyDescent="0.25">
      <c r="A49" s="2553"/>
      <c r="B49" s="2555"/>
      <c r="C49" s="2562"/>
      <c r="D49" s="2545" t="s">
        <v>1219</v>
      </c>
      <c r="E49" s="2546"/>
      <c r="F49" s="2545"/>
      <c r="G49" s="2547"/>
      <c r="H49" s="2547"/>
      <c r="I49" s="2547"/>
      <c r="J49" s="2546"/>
      <c r="K49" s="2548"/>
      <c r="L49" s="2550"/>
    </row>
    <row r="50" spans="1:12" ht="25.5" customHeight="1" thickBot="1" x14ac:dyDescent="0.25">
      <c r="A50" s="2553"/>
      <c r="B50" s="2555"/>
      <c r="C50" s="2562"/>
      <c r="D50" s="2545" t="s">
        <v>1220</v>
      </c>
      <c r="E50" s="2546"/>
      <c r="F50" s="2545"/>
      <c r="G50" s="2547"/>
      <c r="H50" s="2547"/>
      <c r="I50" s="2547"/>
      <c r="J50" s="2546"/>
      <c r="K50" s="2548"/>
      <c r="L50" s="2550"/>
    </row>
    <row r="51" spans="1:12" ht="13.5" thickBot="1" x14ac:dyDescent="0.25">
      <c r="A51" s="2553"/>
      <c r="B51" s="2555"/>
      <c r="C51" s="2562"/>
      <c r="D51" s="2545" t="s">
        <v>1221</v>
      </c>
      <c r="E51" s="2546"/>
      <c r="F51" s="2545"/>
      <c r="G51" s="2547"/>
      <c r="H51" s="2547"/>
      <c r="I51" s="2547"/>
      <c r="J51" s="2546"/>
      <c r="K51" s="2548"/>
      <c r="L51" s="2550"/>
    </row>
    <row r="52" spans="1:12" ht="25.5" customHeight="1" thickBot="1" x14ac:dyDescent="0.25">
      <c r="A52" s="2553"/>
      <c r="B52" s="2555"/>
      <c r="C52" s="2562"/>
      <c r="D52" s="2545" t="s">
        <v>1222</v>
      </c>
      <c r="E52" s="2546"/>
      <c r="F52" s="2545"/>
      <c r="G52" s="2547"/>
      <c r="H52" s="2547"/>
      <c r="I52" s="2547"/>
      <c r="J52" s="2546"/>
      <c r="K52" s="2545"/>
      <c r="L52" s="2546"/>
    </row>
    <row r="53" spans="1:12" ht="13.5" thickBot="1" x14ac:dyDescent="0.25">
      <c r="A53" s="2553"/>
      <c r="B53" s="2555"/>
      <c r="C53" s="2562"/>
      <c r="D53" s="2545" t="s">
        <v>1028</v>
      </c>
      <c r="E53" s="2546"/>
      <c r="F53" s="2545"/>
      <c r="G53" s="2547"/>
      <c r="H53" s="2547"/>
      <c r="I53" s="2547"/>
      <c r="J53" s="2546"/>
      <c r="K53" s="2545"/>
      <c r="L53" s="2546"/>
    </row>
    <row r="54" spans="1:12" ht="38.25" customHeight="1" thickBot="1" x14ac:dyDescent="0.25">
      <c r="A54" s="2553"/>
      <c r="B54" s="2555"/>
      <c r="C54" s="2562"/>
      <c r="D54" s="2545" t="s">
        <v>1037</v>
      </c>
      <c r="E54" s="2546"/>
      <c r="F54" s="2545"/>
      <c r="G54" s="2547"/>
      <c r="H54" s="2547"/>
      <c r="I54" s="2547"/>
      <c r="J54" s="2546"/>
      <c r="K54" s="2545"/>
      <c r="L54" s="2546"/>
    </row>
    <row r="55" spans="1:12" ht="13.5" thickBot="1" x14ac:dyDescent="0.25">
      <c r="A55" s="2556"/>
      <c r="B55" s="2558"/>
      <c r="C55" s="2552"/>
      <c r="D55" s="2545" t="s">
        <v>1030</v>
      </c>
      <c r="E55" s="2546"/>
      <c r="F55" s="2545"/>
      <c r="G55" s="2547"/>
      <c r="H55" s="2547"/>
      <c r="I55" s="2547"/>
      <c r="J55" s="2546"/>
      <c r="K55" s="2545"/>
      <c r="L55" s="2546"/>
    </row>
    <row r="56" spans="1:12" ht="13.5" thickBot="1" x14ac:dyDescent="0.25">
      <c r="A56" s="2560" t="s">
        <v>1062</v>
      </c>
      <c r="B56" s="2561"/>
      <c r="C56" s="2551" t="s">
        <v>1271</v>
      </c>
      <c r="D56" s="2545" t="s">
        <v>1208</v>
      </c>
      <c r="E56" s="2547"/>
      <c r="F56" s="2547"/>
      <c r="G56" s="2547"/>
      <c r="H56" s="2547"/>
      <c r="I56" s="2547"/>
      <c r="J56" s="2546"/>
      <c r="K56" s="2545"/>
      <c r="L56" s="2546"/>
    </row>
    <row r="57" spans="1:12" ht="13.5" customHeight="1" thickBot="1" x14ac:dyDescent="0.25">
      <c r="A57" s="2553"/>
      <c r="B57" s="2555"/>
      <c r="C57" s="2562"/>
      <c r="D57" s="2545" t="s">
        <v>1209</v>
      </c>
      <c r="E57" s="2547"/>
      <c r="F57" s="2547"/>
      <c r="G57" s="2547"/>
      <c r="H57" s="2547"/>
      <c r="I57" s="2547"/>
      <c r="J57" s="2546"/>
      <c r="K57" s="2545"/>
      <c r="L57" s="2546"/>
    </row>
    <row r="58" spans="1:12" ht="13.5" thickBot="1" x14ac:dyDescent="0.25">
      <c r="A58" s="2553"/>
      <c r="B58" s="2555"/>
      <c r="C58" s="2562"/>
      <c r="D58" s="2545" t="s">
        <v>1210</v>
      </c>
      <c r="E58" s="2547"/>
      <c r="F58" s="2547"/>
      <c r="G58" s="2547"/>
      <c r="H58" s="2547"/>
      <c r="I58" s="2547"/>
      <c r="J58" s="2546"/>
      <c r="K58" s="2545"/>
      <c r="L58" s="2546"/>
    </row>
    <row r="59" spans="1:12" ht="13.5" thickBot="1" x14ac:dyDescent="0.25">
      <c r="A59" s="2553"/>
      <c r="B59" s="2555"/>
      <c r="C59" s="2562"/>
      <c r="D59" s="2545" t="s">
        <v>1211</v>
      </c>
      <c r="E59" s="2547"/>
      <c r="F59" s="2547"/>
      <c r="G59" s="2547"/>
      <c r="H59" s="2547"/>
      <c r="I59" s="2547"/>
      <c r="J59" s="2546"/>
      <c r="K59" s="2545"/>
      <c r="L59" s="2546"/>
    </row>
    <row r="60" spans="1:12" ht="13.5" customHeight="1" thickBot="1" x14ac:dyDescent="0.25">
      <c r="A60" s="2556"/>
      <c r="B60" s="2558"/>
      <c r="C60" s="2552"/>
      <c r="D60" s="2530" t="s">
        <v>1212</v>
      </c>
      <c r="E60" s="2531"/>
      <c r="F60" s="2531"/>
      <c r="G60" s="2531"/>
      <c r="H60" s="2531"/>
      <c r="I60" s="2531"/>
      <c r="J60" s="2532"/>
      <c r="K60" s="2545"/>
      <c r="L60" s="2546"/>
    </row>
    <row r="61" spans="1:12" ht="13.5" thickBot="1" x14ac:dyDescent="0.25">
      <c r="A61" s="2560" t="s">
        <v>1224</v>
      </c>
      <c r="B61" s="2561"/>
      <c r="C61" s="2551" t="s">
        <v>1213</v>
      </c>
      <c r="D61" s="2530" t="s">
        <v>1039</v>
      </c>
      <c r="E61" s="2531"/>
      <c r="F61" s="2531"/>
      <c r="G61" s="2531"/>
      <c r="H61" s="2531"/>
      <c r="I61" s="2531"/>
      <c r="J61" s="2532"/>
      <c r="K61" s="2545"/>
      <c r="L61" s="2546"/>
    </row>
    <row r="62" spans="1:12" ht="13.5" thickBot="1" x14ac:dyDescent="0.25">
      <c r="A62" s="2553"/>
      <c r="B62" s="2555"/>
      <c r="C62" s="2562"/>
      <c r="D62" s="2530" t="s">
        <v>1041</v>
      </c>
      <c r="E62" s="2531"/>
      <c r="F62" s="2531"/>
      <c r="G62" s="2531"/>
      <c r="H62" s="2531"/>
      <c r="I62" s="2531"/>
      <c r="J62" s="2532"/>
      <c r="K62" s="2545"/>
      <c r="L62" s="2546"/>
    </row>
    <row r="63" spans="1:12" ht="13.5" customHeight="1" thickBot="1" x14ac:dyDescent="0.25">
      <c r="A63" s="2553"/>
      <c r="B63" s="2555"/>
      <c r="C63" s="2562"/>
      <c r="D63" s="2530" t="s">
        <v>1042</v>
      </c>
      <c r="E63" s="2531"/>
      <c r="F63" s="2531"/>
      <c r="G63" s="2531"/>
      <c r="H63" s="2531"/>
      <c r="I63" s="2531"/>
      <c r="J63" s="2532"/>
      <c r="K63" s="2545"/>
      <c r="L63" s="2546"/>
    </row>
    <row r="64" spans="1:12" ht="13.5" customHeight="1" thickBot="1" x14ac:dyDescent="0.25">
      <c r="A64" s="2553"/>
      <c r="B64" s="2555"/>
      <c r="C64" s="2562"/>
      <c r="D64" s="2530" t="s">
        <v>1043</v>
      </c>
      <c r="E64" s="2531"/>
      <c r="F64" s="2531"/>
      <c r="G64" s="2531"/>
      <c r="H64" s="2531"/>
      <c r="I64" s="2531"/>
      <c r="J64" s="2532"/>
      <c r="K64" s="2545"/>
      <c r="L64" s="2546"/>
    </row>
    <row r="65" spans="1:12" ht="13.5" customHeight="1" thickBot="1" x14ac:dyDescent="0.25">
      <c r="A65" s="2553"/>
      <c r="B65" s="2555"/>
      <c r="C65" s="2562"/>
      <c r="D65" s="2530" t="s">
        <v>1044</v>
      </c>
      <c r="E65" s="2531"/>
      <c r="F65" s="2531"/>
      <c r="G65" s="2531"/>
      <c r="H65" s="2531"/>
      <c r="I65" s="2531"/>
      <c r="J65" s="2532"/>
      <c r="K65" s="2545"/>
      <c r="L65" s="2546"/>
    </row>
    <row r="66" spans="1:12" ht="13.5" thickBot="1" x14ac:dyDescent="0.25">
      <c r="A66" s="2553"/>
      <c r="B66" s="2555"/>
      <c r="C66" s="2562"/>
      <c r="D66" s="2530" t="s">
        <v>1045</v>
      </c>
      <c r="E66" s="2531"/>
      <c r="F66" s="2531"/>
      <c r="G66" s="2531"/>
      <c r="H66" s="2531"/>
      <c r="I66" s="2531"/>
      <c r="J66" s="2532"/>
      <c r="K66" s="2545"/>
      <c r="L66" s="2546"/>
    </row>
    <row r="67" spans="1:12" ht="13.5" thickBot="1" x14ac:dyDescent="0.25">
      <c r="A67" s="2553"/>
      <c r="B67" s="2555"/>
      <c r="C67" s="2562"/>
      <c r="D67" s="2530" t="s">
        <v>1046</v>
      </c>
      <c r="E67" s="2531"/>
      <c r="F67" s="2531"/>
      <c r="G67" s="2531"/>
      <c r="H67" s="2531"/>
      <c r="I67" s="2531"/>
      <c r="J67" s="2532"/>
      <c r="K67" s="2545"/>
      <c r="L67" s="2546"/>
    </row>
    <row r="68" spans="1:12" ht="13.5" customHeight="1" thickBot="1" x14ac:dyDescent="0.25">
      <c r="A68" s="2553"/>
      <c r="B68" s="2555"/>
      <c r="C68" s="2562"/>
      <c r="D68" s="2530" t="s">
        <v>1047</v>
      </c>
      <c r="E68" s="2531"/>
      <c r="F68" s="2531"/>
      <c r="G68" s="2531"/>
      <c r="H68" s="2531"/>
      <c r="I68" s="2531"/>
      <c r="J68" s="2532"/>
      <c r="K68" s="2545"/>
      <c r="L68" s="2546"/>
    </row>
    <row r="69" spans="1:12" ht="13.5" customHeight="1" thickBot="1" x14ac:dyDescent="0.25">
      <c r="A69" s="2553"/>
      <c r="B69" s="2555"/>
      <c r="C69" s="2562"/>
      <c r="D69" s="2530" t="s">
        <v>1048</v>
      </c>
      <c r="E69" s="2531"/>
      <c r="F69" s="2531"/>
      <c r="G69" s="2531"/>
      <c r="H69" s="2531"/>
      <c r="I69" s="2531"/>
      <c r="J69" s="2532"/>
      <c r="K69" s="2545"/>
      <c r="L69" s="2546"/>
    </row>
    <row r="70" spans="1:12" ht="13.5" thickBot="1" x14ac:dyDescent="0.25">
      <c r="A70" s="2553"/>
      <c r="B70" s="2555"/>
      <c r="C70" s="2562"/>
      <c r="D70" s="2530" t="s">
        <v>1049</v>
      </c>
      <c r="E70" s="2531"/>
      <c r="F70" s="2531"/>
      <c r="G70" s="2531"/>
      <c r="H70" s="2531"/>
      <c r="I70" s="2531"/>
      <c r="J70" s="2532"/>
      <c r="K70" s="2545"/>
      <c r="L70" s="2546"/>
    </row>
    <row r="71" spans="1:12" ht="13.5" customHeight="1" thickBot="1" x14ac:dyDescent="0.25">
      <c r="A71" s="2553"/>
      <c r="B71" s="2555"/>
      <c r="C71" s="2562"/>
      <c r="D71" s="2530" t="s">
        <v>1050</v>
      </c>
      <c r="E71" s="2531"/>
      <c r="F71" s="2531"/>
      <c r="G71" s="2531"/>
      <c r="H71" s="2531"/>
      <c r="I71" s="2531"/>
      <c r="J71" s="2532"/>
      <c r="K71" s="2545"/>
      <c r="L71" s="2546"/>
    </row>
    <row r="72" spans="1:12" ht="13.5" customHeight="1" thickBot="1" x14ac:dyDescent="0.25">
      <c r="A72" s="2553"/>
      <c r="B72" s="2555"/>
      <c r="C72" s="2562"/>
      <c r="D72" s="2530" t="s">
        <v>1051</v>
      </c>
      <c r="E72" s="2531"/>
      <c r="F72" s="2531"/>
      <c r="G72" s="2531"/>
      <c r="H72" s="2531"/>
      <c r="I72" s="2531"/>
      <c r="J72" s="2532"/>
      <c r="K72" s="2545"/>
      <c r="L72" s="2546"/>
    </row>
    <row r="73" spans="1:12" ht="13.5" customHeight="1" thickBot="1" x14ac:dyDescent="0.25">
      <c r="A73" s="2553"/>
      <c r="B73" s="2555"/>
      <c r="C73" s="2562"/>
      <c r="D73" s="2530" t="s">
        <v>1052</v>
      </c>
      <c r="E73" s="2531"/>
      <c r="F73" s="2531"/>
      <c r="G73" s="2531"/>
      <c r="H73" s="2531"/>
      <c r="I73" s="2531"/>
      <c r="J73" s="2532"/>
      <c r="K73" s="2545"/>
      <c r="L73" s="2546"/>
    </row>
    <row r="74" spans="1:12" ht="13.5" customHeight="1" thickBot="1" x14ac:dyDescent="0.25">
      <c r="A74" s="2553"/>
      <c r="B74" s="2555"/>
      <c r="C74" s="2562"/>
      <c r="D74" s="2530" t="s">
        <v>1053</v>
      </c>
      <c r="E74" s="2531"/>
      <c r="F74" s="2531"/>
      <c r="G74" s="2531"/>
      <c r="H74" s="2531"/>
      <c r="I74" s="2531"/>
      <c r="J74" s="2532"/>
      <c r="K74" s="2545"/>
      <c r="L74" s="2546"/>
    </row>
    <row r="75" spans="1:12" ht="13.5" customHeight="1" thickBot="1" x14ac:dyDescent="0.25">
      <c r="A75" s="2553"/>
      <c r="B75" s="2555"/>
      <c r="C75" s="2562"/>
      <c r="D75" s="2530" t="s">
        <v>1054</v>
      </c>
      <c r="E75" s="2531"/>
      <c r="F75" s="2531"/>
      <c r="G75" s="2531"/>
      <c r="H75" s="2531"/>
      <c r="I75" s="2531"/>
      <c r="J75" s="2532"/>
      <c r="K75" s="2545"/>
      <c r="L75" s="2546"/>
    </row>
    <row r="76" spans="1:12" ht="13.5" thickBot="1" x14ac:dyDescent="0.25">
      <c r="A76" s="2553"/>
      <c r="B76" s="2555"/>
      <c r="C76" s="2562"/>
      <c r="D76" s="2530" t="s">
        <v>1055</v>
      </c>
      <c r="E76" s="2531"/>
      <c r="F76" s="2531"/>
      <c r="G76" s="2531"/>
      <c r="H76" s="2531"/>
      <c r="I76" s="2531"/>
      <c r="J76" s="2532"/>
      <c r="K76" s="2545"/>
      <c r="L76" s="2546"/>
    </row>
    <row r="77" spans="1:12" ht="13.5" customHeight="1" thickBot="1" x14ac:dyDescent="0.25">
      <c r="A77" s="2556"/>
      <c r="B77" s="2558"/>
      <c r="C77" s="2552"/>
      <c r="D77" s="2530" t="s">
        <v>1056</v>
      </c>
      <c r="E77" s="2531"/>
      <c r="F77" s="2531"/>
      <c r="G77" s="2531"/>
      <c r="H77" s="2531"/>
      <c r="I77" s="2531"/>
      <c r="J77" s="2532"/>
      <c r="K77" s="2545"/>
      <c r="L77" s="2546"/>
    </row>
    <row r="78" spans="1:12" ht="13.5" thickBot="1" x14ac:dyDescent="0.25">
      <c r="A78" s="2551" t="s">
        <v>1072</v>
      </c>
      <c r="B78" s="2560" t="s">
        <v>1058</v>
      </c>
      <c r="C78" s="2563"/>
      <c r="D78" s="2561"/>
      <c r="E78" s="2548" t="s">
        <v>1059</v>
      </c>
      <c r="F78" s="2549"/>
      <c r="G78" s="2549"/>
      <c r="H78" s="2549"/>
      <c r="I78" s="2550"/>
      <c r="J78" s="2548" t="s">
        <v>1060</v>
      </c>
      <c r="K78" s="2550"/>
      <c r="L78" s="1417"/>
    </row>
    <row r="79" spans="1:12" ht="13.5" thickBot="1" x14ac:dyDescent="0.25">
      <c r="A79" s="2562"/>
      <c r="B79" s="2553"/>
      <c r="C79" s="2554"/>
      <c r="D79" s="2555"/>
      <c r="E79" s="2545">
        <v>1</v>
      </c>
      <c r="F79" s="2547"/>
      <c r="G79" s="2547"/>
      <c r="H79" s="2547"/>
      <c r="I79" s="2546"/>
      <c r="J79" s="2545">
        <v>2</v>
      </c>
      <c r="K79" s="2546"/>
      <c r="L79" s="1414"/>
    </row>
    <row r="80" spans="1:12" ht="13.5" thickBot="1" x14ac:dyDescent="0.25">
      <c r="A80" s="2552"/>
      <c r="B80" s="2556"/>
      <c r="C80" s="2557"/>
      <c r="D80" s="2558"/>
      <c r="E80" s="2545" t="s">
        <v>1061</v>
      </c>
      <c r="F80" s="2547"/>
      <c r="G80" s="2547"/>
      <c r="H80" s="2547"/>
      <c r="I80" s="2546"/>
      <c r="J80" s="2545"/>
      <c r="K80" s="2546"/>
      <c r="L80" s="1414"/>
    </row>
    <row r="81" spans="1:12" ht="13.5" thickBot="1" x14ac:dyDescent="0.25">
      <c r="A81" s="1430"/>
      <c r="B81" s="2545"/>
      <c r="C81" s="2547"/>
      <c r="D81" s="2546"/>
      <c r="E81" s="2545"/>
      <c r="F81" s="2546"/>
      <c r="G81" s="2548" t="s">
        <v>1004</v>
      </c>
      <c r="H81" s="2549"/>
      <c r="I81" s="2550"/>
      <c r="J81" s="2548" t="s">
        <v>1005</v>
      </c>
      <c r="K81" s="2550"/>
      <c r="L81" s="1414"/>
    </row>
    <row r="82" spans="1:12" ht="25.5" customHeight="1" thickBot="1" x14ac:dyDescent="0.25">
      <c r="A82" s="2551" t="s">
        <v>1074</v>
      </c>
      <c r="B82" s="2560" t="s">
        <v>1063</v>
      </c>
      <c r="C82" s="2563"/>
      <c r="D82" s="2561"/>
      <c r="E82" s="2545" t="s">
        <v>1064</v>
      </c>
      <c r="F82" s="2546"/>
      <c r="G82" s="2545">
        <v>1</v>
      </c>
      <c r="H82" s="2547"/>
      <c r="I82" s="2546"/>
      <c r="J82" s="2545">
        <v>2</v>
      </c>
      <c r="K82" s="2546"/>
      <c r="L82" s="1414"/>
    </row>
    <row r="83" spans="1:12" ht="25.5" customHeight="1" x14ac:dyDescent="0.2">
      <c r="A83" s="2562"/>
      <c r="B83" s="2564" t="s">
        <v>1065</v>
      </c>
      <c r="C83" s="2565"/>
      <c r="D83" s="2566"/>
      <c r="E83" s="2560" t="s">
        <v>1066</v>
      </c>
      <c r="F83" s="2561"/>
      <c r="G83" s="2560"/>
      <c r="H83" s="2563"/>
      <c r="I83" s="2561"/>
      <c r="J83" s="2560"/>
      <c r="K83" s="2561"/>
      <c r="L83" s="2551"/>
    </row>
    <row r="84" spans="1:12" ht="13.5" thickBot="1" x14ac:dyDescent="0.25">
      <c r="A84" s="2562"/>
      <c r="B84" s="2553" t="s">
        <v>1067</v>
      </c>
      <c r="C84" s="2554"/>
      <c r="D84" s="2555"/>
      <c r="E84" s="2556"/>
      <c r="F84" s="2558"/>
      <c r="G84" s="2556">
        <v>1</v>
      </c>
      <c r="H84" s="2557"/>
      <c r="I84" s="2558"/>
      <c r="J84" s="2556">
        <v>2</v>
      </c>
      <c r="K84" s="2558"/>
      <c r="L84" s="2552"/>
    </row>
    <row r="85" spans="1:12" ht="13.5" thickBot="1" x14ac:dyDescent="0.25">
      <c r="A85" s="2562"/>
      <c r="B85" s="2553" t="s">
        <v>1068</v>
      </c>
      <c r="C85" s="2554"/>
      <c r="D85" s="2555"/>
      <c r="E85" s="2545" t="s">
        <v>1069</v>
      </c>
      <c r="F85" s="2546"/>
      <c r="G85" s="2545">
        <v>1</v>
      </c>
      <c r="H85" s="2547"/>
      <c r="I85" s="2546"/>
      <c r="J85" s="2545">
        <v>2</v>
      </c>
      <c r="K85" s="2546"/>
      <c r="L85" s="1414"/>
    </row>
    <row r="86" spans="1:12" ht="13.5" thickBot="1" x14ac:dyDescent="0.25">
      <c r="A86" s="2562"/>
      <c r="B86" s="2553"/>
      <c r="C86" s="2554"/>
      <c r="D86" s="2555"/>
      <c r="E86" s="2545" t="s">
        <v>1070</v>
      </c>
      <c r="F86" s="2546"/>
      <c r="G86" s="2545">
        <v>1</v>
      </c>
      <c r="H86" s="2547"/>
      <c r="I86" s="2546"/>
      <c r="J86" s="2545">
        <v>2</v>
      </c>
      <c r="K86" s="2546"/>
      <c r="L86" s="1414"/>
    </row>
    <row r="87" spans="1:12" x14ac:dyDescent="0.2">
      <c r="A87" s="2562"/>
      <c r="B87" s="2553"/>
      <c r="C87" s="2554"/>
      <c r="D87" s="2555"/>
      <c r="E87" s="2560" t="s">
        <v>1071</v>
      </c>
      <c r="F87" s="2563"/>
      <c r="G87" s="2563"/>
      <c r="H87" s="2563"/>
      <c r="I87" s="2563"/>
      <c r="J87" s="2563"/>
      <c r="K87" s="2563"/>
      <c r="L87" s="2561"/>
    </row>
    <row r="88" spans="1:12" ht="13.5" thickBot="1" x14ac:dyDescent="0.25">
      <c r="A88" s="2552"/>
      <c r="B88" s="2556"/>
      <c r="C88" s="2557"/>
      <c r="D88" s="2558"/>
      <c r="E88" s="2556"/>
      <c r="F88" s="2557"/>
      <c r="G88" s="2557"/>
      <c r="H88" s="2557"/>
      <c r="I88" s="2557"/>
      <c r="J88" s="2557"/>
      <c r="K88" s="2557"/>
      <c r="L88" s="2558"/>
    </row>
    <row r="89" spans="1:12" ht="13.5" thickBot="1" x14ac:dyDescent="0.25">
      <c r="A89" s="1430" t="s">
        <v>1075</v>
      </c>
      <c r="B89" s="2545" t="s">
        <v>1073</v>
      </c>
      <c r="C89" s="2547"/>
      <c r="D89" s="2546"/>
      <c r="E89" s="2545"/>
      <c r="F89" s="2546"/>
      <c r="G89" s="2545">
        <v>1</v>
      </c>
      <c r="H89" s="2547"/>
      <c r="I89" s="2546"/>
      <c r="J89" s="2545">
        <v>2</v>
      </c>
      <c r="K89" s="2546"/>
      <c r="L89" s="1414"/>
    </row>
    <row r="90" spans="1:12" ht="13.5" thickBot="1" x14ac:dyDescent="0.25">
      <c r="A90" s="1430" t="s">
        <v>1076</v>
      </c>
      <c r="B90" s="2545" t="s">
        <v>1223</v>
      </c>
      <c r="C90" s="2547"/>
      <c r="D90" s="2546"/>
      <c r="E90" s="2545"/>
      <c r="F90" s="2546"/>
      <c r="G90" s="2545">
        <v>1</v>
      </c>
      <c r="H90" s="2547"/>
      <c r="I90" s="2546"/>
      <c r="J90" s="2545">
        <v>2</v>
      </c>
      <c r="K90" s="2546"/>
      <c r="L90" s="1414"/>
    </row>
    <row r="92" spans="1:12" ht="13.5" thickBot="1" x14ac:dyDescent="0.25">
      <c r="A92" s="1412" t="s">
        <v>1273</v>
      </c>
    </row>
    <row r="93" spans="1:12" ht="13.5" customHeight="1" x14ac:dyDescent="0.2">
      <c r="A93" s="2551" t="s">
        <v>1078</v>
      </c>
      <c r="B93" s="2533" t="s">
        <v>1199</v>
      </c>
      <c r="C93" s="2534"/>
      <c r="D93" s="2534"/>
      <c r="E93" s="2539"/>
      <c r="F93" s="2539"/>
      <c r="G93" s="2539"/>
      <c r="H93" s="2539"/>
      <c r="I93" s="2539"/>
      <c r="J93" s="2539"/>
      <c r="K93" s="2540"/>
      <c r="L93" s="1323"/>
    </row>
    <row r="94" spans="1:12" x14ac:dyDescent="0.2">
      <c r="A94" s="2562"/>
      <c r="B94" s="2535"/>
      <c r="C94" s="2536"/>
      <c r="D94" s="2536"/>
      <c r="E94" s="2541"/>
      <c r="F94" s="2541"/>
      <c r="G94" s="2541"/>
      <c r="H94" s="2541"/>
      <c r="I94" s="2541"/>
      <c r="J94" s="2541"/>
      <c r="K94" s="2542"/>
    </row>
    <row r="95" spans="1:12" ht="13.5" thickBot="1" x14ac:dyDescent="0.25">
      <c r="A95" s="2552"/>
      <c r="B95" s="2537"/>
      <c r="C95" s="2538"/>
      <c r="D95" s="2538"/>
      <c r="E95" s="2543"/>
      <c r="F95" s="2543"/>
      <c r="G95" s="2543"/>
      <c r="H95" s="2543"/>
      <c r="I95" s="2543"/>
      <c r="J95" s="2543"/>
      <c r="K95" s="2544"/>
    </row>
    <row r="96" spans="1:12" ht="13.5" thickBot="1" x14ac:dyDescent="0.25">
      <c r="A96" s="2567" t="s">
        <v>1225</v>
      </c>
      <c r="B96" s="2551" t="s">
        <v>1267</v>
      </c>
      <c r="C96" s="2545" t="s">
        <v>1039</v>
      </c>
      <c r="D96" s="2546"/>
      <c r="E96" s="2527" t="s">
        <v>1040</v>
      </c>
      <c r="F96" s="2528"/>
      <c r="G96" s="2528"/>
      <c r="H96" s="2528"/>
      <c r="I96" s="2528"/>
      <c r="J96" s="2528"/>
      <c r="K96" s="2529"/>
    </row>
    <row r="97" spans="1:12" ht="13.5" thickBot="1" x14ac:dyDescent="0.25">
      <c r="A97" s="2568"/>
      <c r="B97" s="2562"/>
      <c r="C97" s="2545" t="s">
        <v>1077</v>
      </c>
      <c r="D97" s="2546"/>
      <c r="E97" s="2527"/>
      <c r="F97" s="2528"/>
      <c r="G97" s="2528"/>
      <c r="H97" s="2528"/>
      <c r="I97" s="2528"/>
      <c r="J97" s="2528"/>
      <c r="K97" s="2529"/>
    </row>
    <row r="98" spans="1:12" ht="13.5" thickBot="1" x14ac:dyDescent="0.25">
      <c r="A98" s="2568"/>
      <c r="B98" s="2562"/>
      <c r="C98" s="2545" t="s">
        <v>1042</v>
      </c>
      <c r="D98" s="2546"/>
      <c r="E98" s="2527"/>
      <c r="F98" s="2528"/>
      <c r="G98" s="2528"/>
      <c r="H98" s="2528"/>
      <c r="I98" s="2528"/>
      <c r="J98" s="2528"/>
      <c r="K98" s="2529"/>
      <c r="L98" s="1323"/>
    </row>
    <row r="99" spans="1:12" ht="13.5" thickBot="1" x14ac:dyDescent="0.25">
      <c r="A99" s="2568"/>
      <c r="B99" s="2562"/>
      <c r="C99" s="2545" t="s">
        <v>1043</v>
      </c>
      <c r="D99" s="2546"/>
      <c r="E99" s="2527"/>
      <c r="F99" s="2528"/>
      <c r="G99" s="2528"/>
      <c r="H99" s="2528"/>
      <c r="I99" s="2528"/>
      <c r="J99" s="2528"/>
      <c r="K99" s="2529"/>
    </row>
    <row r="100" spans="1:12" ht="13.5" thickBot="1" x14ac:dyDescent="0.25">
      <c r="A100" s="2568"/>
      <c r="B100" s="2562"/>
      <c r="C100" s="2545" t="s">
        <v>1206</v>
      </c>
      <c r="D100" s="2546"/>
      <c r="E100" s="2527"/>
      <c r="F100" s="2528"/>
      <c r="G100" s="2528"/>
      <c r="H100" s="2528"/>
      <c r="I100" s="2528"/>
      <c r="J100" s="2528"/>
      <c r="K100" s="2529"/>
    </row>
    <row r="101" spans="1:12" ht="13.5" thickBot="1" x14ac:dyDescent="0.25">
      <c r="A101" s="2568"/>
      <c r="B101" s="2562"/>
      <c r="C101" s="2545" t="s">
        <v>1045</v>
      </c>
      <c r="D101" s="2546"/>
      <c r="E101" s="2527"/>
      <c r="F101" s="2528"/>
      <c r="G101" s="2528"/>
      <c r="H101" s="2528"/>
      <c r="I101" s="2528"/>
      <c r="J101" s="2528"/>
      <c r="K101" s="2529"/>
    </row>
    <row r="102" spans="1:12" ht="13.5" thickBot="1" x14ac:dyDescent="0.25">
      <c r="A102" s="2568"/>
      <c r="B102" s="2562"/>
      <c r="C102" s="2545" t="s">
        <v>1046</v>
      </c>
      <c r="D102" s="2546"/>
      <c r="E102" s="2527"/>
      <c r="F102" s="2528"/>
      <c r="G102" s="2528"/>
      <c r="H102" s="2528"/>
      <c r="I102" s="2528"/>
      <c r="J102" s="2528"/>
      <c r="K102" s="2529"/>
    </row>
    <row r="103" spans="1:12" ht="13.5" thickBot="1" x14ac:dyDescent="0.25">
      <c r="A103" s="2568"/>
      <c r="B103" s="2562"/>
      <c r="C103" s="2545" t="s">
        <v>1047</v>
      </c>
      <c r="D103" s="2546"/>
      <c r="E103" s="2527"/>
      <c r="F103" s="2528"/>
      <c r="G103" s="2528"/>
      <c r="H103" s="2528"/>
      <c r="I103" s="2528"/>
      <c r="J103" s="2528"/>
      <c r="K103" s="2529"/>
    </row>
    <row r="104" spans="1:12" ht="13.5" thickBot="1" x14ac:dyDescent="0.25">
      <c r="A104" s="2568"/>
      <c r="B104" s="2562"/>
      <c r="C104" s="2545" t="s">
        <v>1048</v>
      </c>
      <c r="D104" s="2546"/>
      <c r="E104" s="2527"/>
      <c r="F104" s="2528"/>
      <c r="G104" s="2528"/>
      <c r="H104" s="2528"/>
      <c r="I104" s="2528"/>
      <c r="J104" s="2528"/>
      <c r="K104" s="2529"/>
    </row>
    <row r="105" spans="1:12" ht="13.5" thickBot="1" x14ac:dyDescent="0.25">
      <c r="A105" s="2568"/>
      <c r="B105" s="2562"/>
      <c r="C105" s="2545" t="s">
        <v>1049</v>
      </c>
      <c r="D105" s="2546"/>
      <c r="E105" s="2527"/>
      <c r="F105" s="2528"/>
      <c r="G105" s="2528"/>
      <c r="H105" s="2528"/>
      <c r="I105" s="2528"/>
      <c r="J105" s="2528"/>
      <c r="K105" s="2529"/>
    </row>
    <row r="106" spans="1:12" ht="13.5" thickBot="1" x14ac:dyDescent="0.25">
      <c r="A106" s="2568"/>
      <c r="B106" s="2562"/>
      <c r="C106" s="2545" t="s">
        <v>1050</v>
      </c>
      <c r="D106" s="2546"/>
      <c r="E106" s="2527"/>
      <c r="F106" s="2528"/>
      <c r="G106" s="2528"/>
      <c r="H106" s="2528"/>
      <c r="I106" s="2528"/>
      <c r="J106" s="2528"/>
      <c r="K106" s="2529"/>
    </row>
    <row r="107" spans="1:12" ht="13.5" thickBot="1" x14ac:dyDescent="0.25">
      <c r="A107" s="2568"/>
      <c r="B107" s="2562"/>
      <c r="C107" s="2545" t="s">
        <v>1051</v>
      </c>
      <c r="D107" s="2546"/>
      <c r="E107" s="2527"/>
      <c r="F107" s="2528"/>
      <c r="G107" s="2528"/>
      <c r="H107" s="2528"/>
      <c r="I107" s="2528"/>
      <c r="J107" s="2528"/>
      <c r="K107" s="2529"/>
    </row>
    <row r="108" spans="1:12" ht="13.5" thickBot="1" x14ac:dyDescent="0.25">
      <c r="A108" s="2568"/>
      <c r="B108" s="2562"/>
      <c r="C108" s="2545" t="s">
        <v>1052</v>
      </c>
      <c r="D108" s="2546"/>
      <c r="E108" s="2527"/>
      <c r="F108" s="2528"/>
      <c r="G108" s="2528"/>
      <c r="H108" s="2528"/>
      <c r="I108" s="2528"/>
      <c r="J108" s="2528"/>
      <c r="K108" s="2529"/>
    </row>
    <row r="109" spans="1:12" ht="13.5" thickBot="1" x14ac:dyDescent="0.25">
      <c r="A109" s="2568"/>
      <c r="B109" s="2562"/>
      <c r="C109" s="2545" t="s">
        <v>1053</v>
      </c>
      <c r="D109" s="2546"/>
      <c r="E109" s="2527"/>
      <c r="F109" s="2528"/>
      <c r="G109" s="2528"/>
      <c r="H109" s="2528"/>
      <c r="I109" s="2528"/>
      <c r="J109" s="2528"/>
      <c r="K109" s="2529"/>
    </row>
    <row r="110" spans="1:12" ht="13.5" thickBot="1" x14ac:dyDescent="0.25">
      <c r="A110" s="2568"/>
      <c r="B110" s="2562"/>
      <c r="C110" s="2545" t="s">
        <v>1054</v>
      </c>
      <c r="D110" s="2546"/>
      <c r="E110" s="2527"/>
      <c r="F110" s="2528"/>
      <c r="G110" s="2528"/>
      <c r="H110" s="2528"/>
      <c r="I110" s="2528"/>
      <c r="J110" s="2528"/>
      <c r="K110" s="2529"/>
    </row>
    <row r="111" spans="1:12" ht="13.5" thickBot="1" x14ac:dyDescent="0.25">
      <c r="A111" s="2568"/>
      <c r="B111" s="2562"/>
      <c r="C111" s="2545" t="s">
        <v>1055</v>
      </c>
      <c r="D111" s="2546"/>
      <c r="E111" s="2527"/>
      <c r="F111" s="2528"/>
      <c r="G111" s="2528"/>
      <c r="H111" s="2528"/>
      <c r="I111" s="2528"/>
      <c r="J111" s="2528"/>
      <c r="K111" s="2529"/>
    </row>
    <row r="112" spans="1:12" ht="13.5" thickBot="1" x14ac:dyDescent="0.25">
      <c r="A112" s="2569"/>
      <c r="B112" s="2552"/>
      <c r="C112" s="2545" t="s">
        <v>1056</v>
      </c>
      <c r="D112" s="2546"/>
      <c r="E112" s="2527"/>
      <c r="F112" s="2528"/>
      <c r="G112" s="2528"/>
      <c r="H112" s="2528"/>
      <c r="I112" s="2528"/>
      <c r="J112" s="2528"/>
      <c r="K112" s="2529"/>
    </row>
    <row r="113" spans="1:11" ht="102.75" thickBot="1" x14ac:dyDescent="0.25">
      <c r="A113" s="1430" t="s">
        <v>1079</v>
      </c>
      <c r="B113" s="1414" t="s">
        <v>1268</v>
      </c>
      <c r="C113" s="2545"/>
      <c r="D113" s="2546"/>
      <c r="E113" s="2527"/>
      <c r="F113" s="2528"/>
      <c r="G113" s="2528"/>
      <c r="H113" s="2528"/>
      <c r="I113" s="2528"/>
      <c r="J113" s="2528"/>
      <c r="K113" s="2529"/>
    </row>
    <row r="114" spans="1:11" ht="33" customHeight="1" x14ac:dyDescent="0.2">
      <c r="A114" s="1420"/>
      <c r="B114" s="1420"/>
      <c r="C114" s="1420"/>
      <c r="D114" s="1420"/>
      <c r="E114" s="1420"/>
      <c r="F114" s="1420"/>
      <c r="G114" s="1420"/>
      <c r="H114" s="1420"/>
      <c r="I114" s="1420"/>
      <c r="J114" s="1420"/>
      <c r="K114" s="1420"/>
    </row>
    <row r="116" spans="1:11" x14ac:dyDescent="0.2">
      <c r="A116" s="1412" t="s">
        <v>1088</v>
      </c>
    </row>
    <row r="117" spans="1:11" ht="15.75" customHeight="1" x14ac:dyDescent="0.2">
      <c r="A117" s="2559" t="s">
        <v>1203</v>
      </c>
      <c r="B117" s="2559"/>
      <c r="C117" s="2559"/>
      <c r="D117" s="2559"/>
      <c r="E117" s="2559"/>
      <c r="F117" s="2559"/>
      <c r="G117" s="2559"/>
      <c r="H117" s="2559"/>
      <c r="I117" s="2559"/>
      <c r="J117" s="2559"/>
    </row>
    <row r="118" spans="1:11" x14ac:dyDescent="0.2">
      <c r="A118" s="2559"/>
      <c r="B118" s="2559"/>
      <c r="C118" s="2559"/>
      <c r="D118" s="2559"/>
      <c r="E118" s="2559"/>
      <c r="F118" s="2559"/>
      <c r="G118" s="2559"/>
      <c r="H118" s="2559"/>
      <c r="I118" s="2559"/>
      <c r="J118" s="2559"/>
    </row>
    <row r="119" spans="1:11" ht="13.5" thickBot="1" x14ac:dyDescent="0.25">
      <c r="A119" s="2559"/>
      <c r="B119" s="2559"/>
      <c r="C119" s="2559"/>
      <c r="D119" s="2559"/>
      <c r="E119" s="2559"/>
      <c r="F119" s="2559"/>
      <c r="G119" s="2559"/>
      <c r="H119" s="2559"/>
      <c r="I119" s="2559"/>
      <c r="J119" s="2559"/>
    </row>
    <row r="120" spans="1:11" ht="90" customHeight="1" x14ac:dyDescent="0.2">
      <c r="A120" s="1421"/>
      <c r="B120" s="1431" t="s">
        <v>1204</v>
      </c>
      <c r="C120" s="1432" t="s">
        <v>1089</v>
      </c>
      <c r="D120" s="1432" t="s">
        <v>1090</v>
      </c>
      <c r="E120" s="1432" t="s">
        <v>1091</v>
      </c>
      <c r="F120" s="1432" t="s">
        <v>1092</v>
      </c>
      <c r="G120" s="1432" t="s">
        <v>1093</v>
      </c>
      <c r="H120" s="1720" t="s">
        <v>1317</v>
      </c>
      <c r="I120" s="1720" t="s">
        <v>1317</v>
      </c>
      <c r="J120" s="1720" t="s">
        <v>1317</v>
      </c>
      <c r="K120" s="1720" t="s">
        <v>1317</v>
      </c>
    </row>
    <row r="121" spans="1:11" x14ac:dyDescent="0.2">
      <c r="A121" s="1422" t="s">
        <v>1205</v>
      </c>
      <c r="B121" s="1433" t="s">
        <v>1094</v>
      </c>
      <c r="C121" s="1434"/>
      <c r="D121" s="1434"/>
      <c r="E121" s="1434"/>
      <c r="F121" s="1434"/>
      <c r="G121" s="1434"/>
      <c r="H121" s="1721"/>
      <c r="I121" s="1721"/>
      <c r="J121" s="1721"/>
      <c r="K121" s="1721"/>
    </row>
    <row r="122" spans="1:11" x14ac:dyDescent="0.2">
      <c r="A122" s="1422" t="s">
        <v>1226</v>
      </c>
      <c r="B122" s="1433" t="s">
        <v>400</v>
      </c>
      <c r="C122" s="1434"/>
      <c r="D122" s="1434"/>
      <c r="E122" s="1434"/>
      <c r="F122" s="1434"/>
      <c r="G122" s="1434"/>
      <c r="H122" s="1721"/>
      <c r="I122" s="1721"/>
      <c r="J122" s="1721"/>
      <c r="K122" s="1721"/>
    </row>
    <row r="123" spans="1:11" x14ac:dyDescent="0.2">
      <c r="A123" s="1422" t="s">
        <v>1227</v>
      </c>
      <c r="B123" s="1433" t="s">
        <v>1255</v>
      </c>
      <c r="C123" s="1435"/>
      <c r="D123" s="1435"/>
      <c r="E123" s="1435"/>
      <c r="F123" s="1435"/>
      <c r="G123" s="1435"/>
      <c r="H123" s="1722"/>
      <c r="I123" s="1722"/>
      <c r="J123" s="1722"/>
      <c r="K123" s="1722"/>
    </row>
    <row r="124" spans="1:11" x14ac:dyDescent="0.2">
      <c r="A124" s="1422" t="s">
        <v>1228</v>
      </c>
      <c r="B124" s="1433" t="s">
        <v>1256</v>
      </c>
      <c r="C124" s="1435"/>
      <c r="D124" s="1435"/>
      <c r="E124" s="1435"/>
      <c r="F124" s="1435"/>
      <c r="G124" s="1435"/>
      <c r="H124" s="1722"/>
      <c r="I124" s="1722"/>
      <c r="J124" s="1722"/>
      <c r="K124" s="1722"/>
    </row>
    <row r="125" spans="1:11" x14ac:dyDescent="0.2">
      <c r="A125" s="1422" t="s">
        <v>1229</v>
      </c>
      <c r="B125" s="1433" t="s">
        <v>1272</v>
      </c>
      <c r="C125" s="1435"/>
      <c r="D125" s="1435"/>
      <c r="E125" s="1435"/>
      <c r="F125" s="1435"/>
      <c r="G125" s="1435"/>
      <c r="H125" s="1722"/>
      <c r="I125" s="1722"/>
      <c r="J125" s="1722"/>
      <c r="K125" s="1722"/>
    </row>
    <row r="126" spans="1:11" x14ac:dyDescent="0.2">
      <c r="A126" s="1422" t="s">
        <v>1230</v>
      </c>
      <c r="B126" s="1433" t="s">
        <v>1257</v>
      </c>
      <c r="C126" s="1435"/>
      <c r="D126" s="1435"/>
      <c r="E126" s="1435"/>
      <c r="F126" s="1435"/>
      <c r="G126" s="1435"/>
      <c r="H126" s="1722"/>
      <c r="I126" s="1722"/>
      <c r="J126" s="1722"/>
      <c r="K126" s="1722"/>
    </row>
    <row r="127" spans="1:11" x14ac:dyDescent="0.2">
      <c r="A127" s="1422" t="s">
        <v>1231</v>
      </c>
      <c r="B127" s="1433" t="s">
        <v>1258</v>
      </c>
      <c r="C127" s="1435"/>
      <c r="D127" s="1435"/>
      <c r="E127" s="1435"/>
      <c r="F127" s="1435"/>
      <c r="G127" s="1435"/>
      <c r="H127" s="1722"/>
      <c r="I127" s="1722"/>
      <c r="J127" s="1722"/>
      <c r="K127" s="1722"/>
    </row>
    <row r="128" spans="1:11" x14ac:dyDescent="0.2">
      <c r="A128" s="1422" t="s">
        <v>1232</v>
      </c>
      <c r="B128" s="1433" t="s">
        <v>1259</v>
      </c>
      <c r="C128" s="1435"/>
      <c r="D128" s="1435"/>
      <c r="E128" s="1435"/>
      <c r="F128" s="1435"/>
      <c r="G128" s="1435"/>
      <c r="H128" s="1722"/>
      <c r="I128" s="1722"/>
      <c r="J128" s="1722"/>
      <c r="K128" s="1722"/>
    </row>
    <row r="129" spans="1:11" x14ac:dyDescent="0.2">
      <c r="A129" s="1422" t="s">
        <v>1233</v>
      </c>
      <c r="B129" s="1433" t="s">
        <v>1260</v>
      </c>
      <c r="C129" s="1435"/>
      <c r="D129" s="1435"/>
      <c r="E129" s="1435"/>
      <c r="F129" s="1435"/>
      <c r="G129" s="1435"/>
      <c r="H129" s="1722"/>
      <c r="I129" s="1722"/>
      <c r="J129" s="1722"/>
      <c r="K129" s="1722"/>
    </row>
    <row r="130" spans="1:11" x14ac:dyDescent="0.2">
      <c r="A130" s="1422" t="s">
        <v>1234</v>
      </c>
      <c r="B130" s="1433" t="s">
        <v>1261</v>
      </c>
      <c r="C130" s="1435"/>
      <c r="D130" s="1435"/>
      <c r="E130" s="1435"/>
      <c r="F130" s="1435"/>
      <c r="G130" s="1435"/>
      <c r="H130" s="1722"/>
      <c r="I130" s="1722"/>
      <c r="J130" s="1722"/>
      <c r="K130" s="1722"/>
    </row>
    <row r="131" spans="1:11" x14ac:dyDescent="0.2">
      <c r="A131" s="1422" t="s">
        <v>1235</v>
      </c>
      <c r="B131" s="1433" t="s">
        <v>1262</v>
      </c>
      <c r="C131" s="1435"/>
      <c r="D131" s="1435"/>
      <c r="E131" s="1435"/>
      <c r="F131" s="1435"/>
      <c r="G131" s="1435"/>
      <c r="H131" s="1722"/>
      <c r="I131" s="1722"/>
      <c r="J131" s="1722"/>
      <c r="K131" s="1722"/>
    </row>
    <row r="132" spans="1:11" x14ac:dyDescent="0.2">
      <c r="A132" s="1422" t="s">
        <v>1236</v>
      </c>
      <c r="B132" s="1433" t="s">
        <v>1263</v>
      </c>
      <c r="C132" s="1435"/>
      <c r="D132" s="1435"/>
      <c r="E132" s="1435"/>
      <c r="F132" s="1435"/>
      <c r="G132" s="1435"/>
      <c r="H132" s="1722"/>
      <c r="I132" s="1722"/>
      <c r="J132" s="1722"/>
      <c r="K132" s="1722"/>
    </row>
    <row r="133" spans="1:11" x14ac:dyDescent="0.2">
      <c r="A133" s="1422" t="s">
        <v>1237</v>
      </c>
      <c r="B133" s="1433" t="s">
        <v>1263</v>
      </c>
      <c r="C133" s="1435"/>
      <c r="D133" s="1435"/>
      <c r="E133" s="1435"/>
      <c r="F133" s="1435"/>
      <c r="G133" s="1435"/>
      <c r="H133" s="1722"/>
      <c r="I133" s="1722"/>
      <c r="J133" s="1722"/>
      <c r="K133" s="1722"/>
    </row>
    <row r="134" spans="1:11" ht="13.5" thickBot="1" x14ac:dyDescent="0.25">
      <c r="A134" s="1423" t="s">
        <v>1265</v>
      </c>
      <c r="B134" s="1436" t="s">
        <v>1264</v>
      </c>
      <c r="C134" s="1424"/>
      <c r="D134" s="1424"/>
      <c r="E134" s="1424"/>
      <c r="F134" s="1424"/>
      <c r="G134" s="1424"/>
      <c r="H134" s="1723"/>
      <c r="I134" s="1723"/>
      <c r="J134" s="1723"/>
      <c r="K134" s="1723"/>
    </row>
    <row r="135" spans="1:11" s="1425" customFormat="1" ht="45" customHeight="1" thickBot="1" x14ac:dyDescent="0.25">
      <c r="A135" s="2570" t="s">
        <v>1095</v>
      </c>
      <c r="B135" s="2570"/>
      <c r="C135" s="2570"/>
      <c r="D135" s="2570"/>
      <c r="E135" s="2570"/>
      <c r="F135" s="2570"/>
      <c r="G135" s="2570"/>
      <c r="H135" s="2570"/>
    </row>
    <row r="136" spans="1:11" s="1425" customFormat="1" ht="77.25" customHeight="1" x14ac:dyDescent="0.2">
      <c r="A136" s="1426"/>
      <c r="B136" s="1437" t="s">
        <v>1204</v>
      </c>
      <c r="C136" s="1438" t="s">
        <v>1089</v>
      </c>
      <c r="D136" s="1438" t="s">
        <v>1090</v>
      </c>
      <c r="E136" s="1438" t="s">
        <v>1091</v>
      </c>
      <c r="F136" s="1438" t="s">
        <v>1092</v>
      </c>
      <c r="G136" s="1438" t="s">
        <v>1093</v>
      </c>
      <c r="H136" s="1720" t="s">
        <v>1317</v>
      </c>
      <c r="I136" s="1720" t="s">
        <v>1317</v>
      </c>
      <c r="J136" s="1720" t="s">
        <v>1317</v>
      </c>
      <c r="K136" s="1720" t="s">
        <v>1317</v>
      </c>
    </row>
    <row r="137" spans="1:11" s="1425" customFormat="1" x14ac:dyDescent="0.2">
      <c r="A137" s="1427" t="s">
        <v>1080</v>
      </c>
      <c r="B137" s="1433" t="s">
        <v>1094</v>
      </c>
      <c r="C137" s="1439"/>
      <c r="D137" s="1439"/>
      <c r="E137" s="1439"/>
      <c r="F137" s="1439"/>
      <c r="G137" s="1439"/>
      <c r="H137" s="1721"/>
      <c r="I137" s="1721"/>
      <c r="J137" s="1721"/>
      <c r="K137" s="1721"/>
    </row>
    <row r="138" spans="1:11" s="1425" customFormat="1" x14ac:dyDescent="0.2">
      <c r="A138" s="1427" t="s">
        <v>1238</v>
      </c>
      <c r="B138" s="1433" t="s">
        <v>400</v>
      </c>
      <c r="C138" s="1439"/>
      <c r="D138" s="1439"/>
      <c r="E138" s="1439"/>
      <c r="F138" s="1439"/>
      <c r="G138" s="1439"/>
      <c r="H138" s="1721"/>
      <c r="I138" s="1721"/>
      <c r="J138" s="1721"/>
      <c r="K138" s="1721"/>
    </row>
    <row r="139" spans="1:11" s="1425" customFormat="1" x14ac:dyDescent="0.2">
      <c r="A139" s="1427" t="s">
        <v>1081</v>
      </c>
      <c r="B139" s="1433" t="s">
        <v>1255</v>
      </c>
      <c r="C139" s="1440"/>
      <c r="D139" s="1440"/>
      <c r="E139" s="1440"/>
      <c r="F139" s="1440"/>
      <c r="G139" s="1440"/>
      <c r="H139" s="1722"/>
      <c r="I139" s="1722"/>
      <c r="J139" s="1722"/>
      <c r="K139" s="1722"/>
    </row>
    <row r="140" spans="1:11" s="1425" customFormat="1" x14ac:dyDescent="0.2">
      <c r="A140" s="1427" t="s">
        <v>1082</v>
      </c>
      <c r="B140" s="1433" t="s">
        <v>1256</v>
      </c>
      <c r="C140" s="1440"/>
      <c r="D140" s="1440"/>
      <c r="E140" s="1440"/>
      <c r="F140" s="1440"/>
      <c r="G140" s="1440"/>
      <c r="H140" s="1722"/>
      <c r="I140" s="1722"/>
      <c r="J140" s="1722"/>
      <c r="K140" s="1722"/>
    </row>
    <row r="141" spans="1:11" s="1425" customFormat="1" x14ac:dyDescent="0.2">
      <c r="A141" s="1427" t="s">
        <v>1083</v>
      </c>
      <c r="B141" s="1433" t="s">
        <v>1272</v>
      </c>
      <c r="C141" s="1440"/>
      <c r="D141" s="1440"/>
      <c r="E141" s="1440"/>
      <c r="F141" s="1440"/>
      <c r="G141" s="1440"/>
      <c r="H141" s="1722"/>
      <c r="I141" s="1722"/>
      <c r="J141" s="1722"/>
      <c r="K141" s="1722"/>
    </row>
    <row r="142" spans="1:11" s="1425" customFormat="1" x14ac:dyDescent="0.2">
      <c r="A142" s="1427" t="s">
        <v>1084</v>
      </c>
      <c r="B142" s="1433" t="s">
        <v>1257</v>
      </c>
      <c r="C142" s="1440"/>
      <c r="D142" s="1440"/>
      <c r="E142" s="1440"/>
      <c r="F142" s="1440"/>
      <c r="G142" s="1440"/>
      <c r="H142" s="1722"/>
      <c r="I142" s="1722"/>
      <c r="J142" s="1722"/>
      <c r="K142" s="1722"/>
    </row>
    <row r="143" spans="1:11" s="1425" customFormat="1" x14ac:dyDescent="0.2">
      <c r="A143" s="1427" t="s">
        <v>1085</v>
      </c>
      <c r="B143" s="1433" t="s">
        <v>1258</v>
      </c>
      <c r="C143" s="1440"/>
      <c r="D143" s="1440"/>
      <c r="E143" s="1440"/>
      <c r="F143" s="1440"/>
      <c r="G143" s="1440"/>
      <c r="H143" s="1722"/>
      <c r="I143" s="1722"/>
      <c r="J143" s="1722"/>
      <c r="K143" s="1722"/>
    </row>
    <row r="144" spans="1:11" s="1425" customFormat="1" x14ac:dyDescent="0.2">
      <c r="A144" s="1427" t="s">
        <v>1086</v>
      </c>
      <c r="B144" s="1433" t="s">
        <v>1259</v>
      </c>
      <c r="C144" s="1440"/>
      <c r="D144" s="1440"/>
      <c r="E144" s="1440"/>
      <c r="F144" s="1440"/>
      <c r="G144" s="1440"/>
      <c r="H144" s="1722"/>
      <c r="I144" s="1722"/>
      <c r="J144" s="1722"/>
      <c r="K144" s="1722"/>
    </row>
    <row r="145" spans="1:11" s="1425" customFormat="1" x14ac:dyDescent="0.2">
      <c r="A145" s="1427" t="s">
        <v>1087</v>
      </c>
      <c r="B145" s="1433" t="s">
        <v>1260</v>
      </c>
      <c r="C145" s="1440"/>
      <c r="D145" s="1440"/>
      <c r="E145" s="1440"/>
      <c r="F145" s="1440"/>
      <c r="G145" s="1440"/>
      <c r="H145" s="1722"/>
      <c r="I145" s="1722"/>
      <c r="J145" s="1722"/>
      <c r="K145" s="1722"/>
    </row>
    <row r="146" spans="1:11" s="1425" customFormat="1" x14ac:dyDescent="0.2">
      <c r="A146" s="1427" t="s">
        <v>1239</v>
      </c>
      <c r="B146" s="1433" t="s">
        <v>1261</v>
      </c>
      <c r="C146" s="1440"/>
      <c r="D146" s="1440"/>
      <c r="E146" s="1440"/>
      <c r="F146" s="1440"/>
      <c r="G146" s="1440"/>
      <c r="H146" s="1722"/>
      <c r="I146" s="1722"/>
      <c r="J146" s="1722"/>
      <c r="K146" s="1722"/>
    </row>
    <row r="147" spans="1:11" s="1425" customFormat="1" x14ac:dyDescent="0.2">
      <c r="A147" s="1427" t="s">
        <v>1240</v>
      </c>
      <c r="B147" s="1433" t="s">
        <v>1262</v>
      </c>
      <c r="C147" s="1440"/>
      <c r="D147" s="1440"/>
      <c r="E147" s="1440"/>
      <c r="F147" s="1440"/>
      <c r="G147" s="1440"/>
      <c r="H147" s="1722"/>
      <c r="I147" s="1722"/>
      <c r="J147" s="1722"/>
      <c r="K147" s="1722"/>
    </row>
    <row r="148" spans="1:11" s="1425" customFormat="1" x14ac:dyDescent="0.2">
      <c r="A148" s="1427" t="s">
        <v>1241</v>
      </c>
      <c r="B148" s="1433" t="s">
        <v>1263</v>
      </c>
      <c r="C148" s="1440"/>
      <c r="D148" s="1440"/>
      <c r="E148" s="1440"/>
      <c r="F148" s="1440"/>
      <c r="G148" s="1440"/>
      <c r="H148" s="1722"/>
      <c r="I148" s="1722"/>
      <c r="J148" s="1722"/>
      <c r="K148" s="1722"/>
    </row>
    <row r="149" spans="1:11" s="1425" customFormat="1" x14ac:dyDescent="0.2">
      <c r="A149" s="1427" t="s">
        <v>1242</v>
      </c>
      <c r="B149" s="1433" t="s">
        <v>1263</v>
      </c>
      <c r="C149" s="1440"/>
      <c r="D149" s="1440"/>
      <c r="E149" s="1440"/>
      <c r="F149" s="1440"/>
      <c r="G149" s="1440"/>
      <c r="H149" s="1722"/>
      <c r="I149" s="1722"/>
      <c r="J149" s="1722"/>
      <c r="K149" s="1722"/>
    </row>
    <row r="150" spans="1:11" s="1425" customFormat="1" ht="13.5" thickBot="1" x14ac:dyDescent="0.25">
      <c r="A150" s="1428" t="s">
        <v>1266</v>
      </c>
      <c r="B150" s="1436" t="s">
        <v>1264</v>
      </c>
      <c r="C150" s="1429"/>
      <c r="D150" s="1429"/>
      <c r="E150" s="1429"/>
      <c r="F150" s="1429"/>
      <c r="G150" s="1429"/>
      <c r="H150" s="1723"/>
      <c r="I150" s="1723"/>
      <c r="J150" s="1723"/>
      <c r="K150" s="1723"/>
    </row>
    <row r="151" spans="1:11" s="1425" customFormat="1" ht="15.75" customHeight="1" x14ac:dyDescent="0.2">
      <c r="A151" s="2570" t="s">
        <v>1096</v>
      </c>
      <c r="B151" s="2570"/>
      <c r="C151" s="2570"/>
      <c r="D151" s="2570"/>
      <c r="E151" s="2570"/>
      <c r="F151" s="2570"/>
      <c r="G151" s="2570"/>
      <c r="H151" s="2570"/>
    </row>
    <row r="152" spans="1:11" s="1425" customFormat="1" x14ac:dyDescent="0.2">
      <c r="A152" s="2570"/>
      <c r="B152" s="2570"/>
      <c r="C152" s="2570"/>
      <c r="D152" s="2570"/>
      <c r="E152" s="2570"/>
      <c r="F152" s="2570"/>
      <c r="G152" s="2570"/>
      <c r="H152" s="2570"/>
    </row>
    <row r="153" spans="1:11" s="1425" customFormat="1" ht="13.5" thickBot="1" x14ac:dyDescent="0.25">
      <c r="A153" s="2570"/>
      <c r="B153" s="2570"/>
      <c r="C153" s="2570"/>
      <c r="D153" s="2570"/>
      <c r="E153" s="2570"/>
      <c r="F153" s="2570"/>
      <c r="G153" s="2570"/>
      <c r="H153" s="2570"/>
    </row>
    <row r="154" spans="1:11" s="1425" customFormat="1" ht="90" customHeight="1" x14ac:dyDescent="0.2">
      <c r="A154" s="1426"/>
      <c r="B154" s="1437" t="s">
        <v>1097</v>
      </c>
      <c r="C154" s="1437" t="s">
        <v>1089</v>
      </c>
      <c r="D154" s="1437" t="s">
        <v>1090</v>
      </c>
      <c r="E154" s="1437" t="s">
        <v>1091</v>
      </c>
      <c r="F154" s="1437" t="s">
        <v>1092</v>
      </c>
      <c r="G154" s="1437" t="s">
        <v>1093</v>
      </c>
      <c r="H154" s="1720" t="s">
        <v>1317</v>
      </c>
      <c r="I154" s="1720" t="s">
        <v>1317</v>
      </c>
      <c r="J154" s="1720" t="s">
        <v>1317</v>
      </c>
      <c r="K154" s="1720" t="s">
        <v>1317</v>
      </c>
    </row>
    <row r="155" spans="1:11" s="1425" customFormat="1" ht="51" x14ac:dyDescent="0.2">
      <c r="A155" s="1427" t="s">
        <v>1243</v>
      </c>
      <c r="B155" s="1440" t="s">
        <v>1098</v>
      </c>
      <c r="C155" s="1440"/>
      <c r="D155" s="1440"/>
      <c r="E155" s="1440"/>
      <c r="F155" s="1440"/>
      <c r="G155" s="1440"/>
      <c r="H155" s="1722"/>
      <c r="I155" s="1722"/>
      <c r="J155" s="1722"/>
      <c r="K155" s="1722"/>
    </row>
    <row r="156" spans="1:11" s="1425" customFormat="1" ht="25.5" x14ac:dyDescent="0.2">
      <c r="A156" s="1427" t="s">
        <v>1244</v>
      </c>
      <c r="B156" s="1440" t="s">
        <v>1099</v>
      </c>
      <c r="C156" s="1440"/>
      <c r="D156" s="1440"/>
      <c r="E156" s="1440"/>
      <c r="F156" s="1440"/>
      <c r="G156" s="1440"/>
      <c r="H156" s="1722"/>
      <c r="I156" s="1722"/>
      <c r="J156" s="1722"/>
      <c r="K156" s="1722"/>
    </row>
    <row r="157" spans="1:11" s="1425" customFormat="1" x14ac:dyDescent="0.2">
      <c r="A157" s="1427" t="s">
        <v>1245</v>
      </c>
      <c r="B157" s="1440" t="s">
        <v>1100</v>
      </c>
      <c r="C157" s="1440"/>
      <c r="D157" s="1440"/>
      <c r="E157" s="1440"/>
      <c r="F157" s="1440"/>
      <c r="G157" s="1440"/>
      <c r="H157" s="1722"/>
      <c r="I157" s="1722"/>
      <c r="J157" s="1722"/>
      <c r="K157" s="1722"/>
    </row>
    <row r="158" spans="1:11" s="1425" customFormat="1" ht="51" x14ac:dyDescent="0.2">
      <c r="A158" s="1427" t="s">
        <v>1246</v>
      </c>
      <c r="B158" s="1440" t="s">
        <v>1101</v>
      </c>
      <c r="C158" s="1440"/>
      <c r="D158" s="1440"/>
      <c r="E158" s="1440"/>
      <c r="F158" s="1440"/>
      <c r="G158" s="1440"/>
      <c r="H158" s="1722"/>
      <c r="I158" s="1722"/>
      <c r="J158" s="1722"/>
      <c r="K158" s="1722"/>
    </row>
    <row r="159" spans="1:11" s="1425" customFormat="1" ht="25.5" x14ac:dyDescent="0.2">
      <c r="A159" s="1427" t="s">
        <v>1247</v>
      </c>
      <c r="B159" s="1440" t="s">
        <v>1102</v>
      </c>
      <c r="C159" s="1440"/>
      <c r="D159" s="1440"/>
      <c r="E159" s="1440"/>
      <c r="F159" s="1440"/>
      <c r="G159" s="1440"/>
      <c r="H159" s="1722"/>
      <c r="I159" s="1722"/>
      <c r="J159" s="1722"/>
      <c r="K159" s="1722"/>
    </row>
    <row r="160" spans="1:11" s="1425" customFormat="1" x14ac:dyDescent="0.2">
      <c r="A160" s="1427" t="s">
        <v>1248</v>
      </c>
      <c r="B160" s="1440" t="s">
        <v>1103</v>
      </c>
      <c r="C160" s="1440"/>
      <c r="D160" s="1440"/>
      <c r="E160" s="1440"/>
      <c r="F160" s="1440"/>
      <c r="G160" s="1440"/>
      <c r="H160" s="1722"/>
      <c r="I160" s="1722"/>
      <c r="J160" s="1722"/>
      <c r="K160" s="1722"/>
    </row>
    <row r="161" spans="1:11" s="1425" customFormat="1" ht="38.25" x14ac:dyDescent="0.2">
      <c r="A161" s="1427" t="s">
        <v>1249</v>
      </c>
      <c r="B161" s="1440" t="s">
        <v>1104</v>
      </c>
      <c r="C161" s="1440"/>
      <c r="D161" s="1440"/>
      <c r="E161" s="1440"/>
      <c r="F161" s="1440"/>
      <c r="G161" s="1440"/>
      <c r="H161" s="1722"/>
      <c r="I161" s="1722"/>
      <c r="J161" s="1722"/>
      <c r="K161" s="1722"/>
    </row>
    <row r="162" spans="1:11" s="1425" customFormat="1" x14ac:dyDescent="0.2">
      <c r="A162" s="1427" t="s">
        <v>1250</v>
      </c>
      <c r="B162" s="1440" t="s">
        <v>1105</v>
      </c>
      <c r="C162" s="1440"/>
      <c r="D162" s="1440"/>
      <c r="E162" s="1440"/>
      <c r="F162" s="1440"/>
      <c r="G162" s="1440"/>
      <c r="H162" s="1722"/>
      <c r="I162" s="1722"/>
      <c r="J162" s="1722"/>
      <c r="K162" s="1722"/>
    </row>
    <row r="163" spans="1:11" s="1425" customFormat="1" ht="38.25" x14ac:dyDescent="0.2">
      <c r="A163" s="1427" t="s">
        <v>1251</v>
      </c>
      <c r="B163" s="1440" t="s">
        <v>1106</v>
      </c>
      <c r="C163" s="1440"/>
      <c r="D163" s="1440"/>
      <c r="E163" s="1440"/>
      <c r="F163" s="1440"/>
      <c r="G163" s="1440"/>
      <c r="H163" s="1722"/>
      <c r="I163" s="1722"/>
      <c r="J163" s="1722"/>
      <c r="K163" s="1722"/>
    </row>
    <row r="164" spans="1:11" s="1425" customFormat="1" x14ac:dyDescent="0.2">
      <c r="A164" s="1427" t="s">
        <v>1252</v>
      </c>
      <c r="B164" s="1440" t="s">
        <v>1107</v>
      </c>
      <c r="C164" s="1440"/>
      <c r="D164" s="1440"/>
      <c r="E164" s="1440"/>
      <c r="F164" s="1440"/>
      <c r="G164" s="1440"/>
      <c r="H164" s="1722"/>
      <c r="I164" s="1722"/>
      <c r="J164" s="1722"/>
      <c r="K164" s="1722"/>
    </row>
    <row r="165" spans="1:11" s="1425" customFormat="1" x14ac:dyDescent="0.2">
      <c r="A165" s="1427" t="s">
        <v>1253</v>
      </c>
      <c r="B165" s="1440" t="s">
        <v>1108</v>
      </c>
      <c r="C165" s="1440"/>
      <c r="D165" s="1440"/>
      <c r="E165" s="1440"/>
      <c r="F165" s="1440"/>
      <c r="G165" s="1440"/>
      <c r="H165" s="1722"/>
      <c r="I165" s="1722"/>
      <c r="J165" s="1722"/>
      <c r="K165" s="1722"/>
    </row>
    <row r="166" spans="1:11" s="1425" customFormat="1" ht="13.5" thickBot="1" x14ac:dyDescent="0.25">
      <c r="A166" s="1428" t="s">
        <v>1254</v>
      </c>
      <c r="B166" s="1441" t="s">
        <v>1109</v>
      </c>
      <c r="C166" s="1441"/>
      <c r="D166" s="1441"/>
      <c r="E166" s="1441"/>
      <c r="F166" s="1441"/>
      <c r="G166" s="1441"/>
      <c r="H166" s="1724"/>
      <c r="I166" s="1724"/>
      <c r="J166" s="1724"/>
      <c r="K166" s="1724"/>
    </row>
  </sheetData>
  <mergeCells count="324">
    <mergeCell ref="C113:D113"/>
    <mergeCell ref="C111:D111"/>
    <mergeCell ref="C112:D112"/>
    <mergeCell ref="E111:K111"/>
    <mergeCell ref="E112:K112"/>
    <mergeCell ref="E113:K113"/>
    <mergeCell ref="A117:J119"/>
    <mergeCell ref="A151:H153"/>
    <mergeCell ref="A135:H135"/>
    <mergeCell ref="C98:D98"/>
    <mergeCell ref="C103:D103"/>
    <mergeCell ref="A93:A95"/>
    <mergeCell ref="A96:A112"/>
    <mergeCell ref="E101:K101"/>
    <mergeCell ref="C101:D101"/>
    <mergeCell ref="C102:D102"/>
    <mergeCell ref="B96:B112"/>
    <mergeCell ref="C96:D96"/>
    <mergeCell ref="C97:D97"/>
    <mergeCell ref="C99:D99"/>
    <mergeCell ref="C100:D100"/>
    <mergeCell ref="C105:D105"/>
    <mergeCell ref="C106:D106"/>
    <mergeCell ref="C104:D104"/>
    <mergeCell ref="C109:D109"/>
    <mergeCell ref="C110:D110"/>
    <mergeCell ref="C107:D107"/>
    <mergeCell ref="C108:D108"/>
    <mergeCell ref="E102:K102"/>
    <mergeCell ref="E103:K103"/>
    <mergeCell ref="E104:K104"/>
    <mergeCell ref="E105:K105"/>
    <mergeCell ref="E106:K106"/>
    <mergeCell ref="B89:D89"/>
    <mergeCell ref="E89:F89"/>
    <mergeCell ref="G89:I89"/>
    <mergeCell ref="J89:K89"/>
    <mergeCell ref="B90:D90"/>
    <mergeCell ref="E90:F90"/>
    <mergeCell ref="G90:I90"/>
    <mergeCell ref="J90:K90"/>
    <mergeCell ref="E86:F86"/>
    <mergeCell ref="G86:I86"/>
    <mergeCell ref="J86:K86"/>
    <mergeCell ref="B87:D87"/>
    <mergeCell ref="E87:L88"/>
    <mergeCell ref="B88:D88"/>
    <mergeCell ref="J85:K85"/>
    <mergeCell ref="A82:A88"/>
    <mergeCell ref="B82:D82"/>
    <mergeCell ref="E82:F82"/>
    <mergeCell ref="G82:I82"/>
    <mergeCell ref="J82:K82"/>
    <mergeCell ref="B83:D83"/>
    <mergeCell ref="E83:F84"/>
    <mergeCell ref="G83:I83"/>
    <mergeCell ref="J83:K83"/>
    <mergeCell ref="B86:D86"/>
    <mergeCell ref="J84:K84"/>
    <mergeCell ref="B85:D85"/>
    <mergeCell ref="E85:F85"/>
    <mergeCell ref="G85:I85"/>
    <mergeCell ref="K71:L71"/>
    <mergeCell ref="K72:L72"/>
    <mergeCell ref="D71:J71"/>
    <mergeCell ref="D73:J73"/>
    <mergeCell ref="D74:J74"/>
    <mergeCell ref="A78:A80"/>
    <mergeCell ref="B78:D80"/>
    <mergeCell ref="E78:I78"/>
    <mergeCell ref="J78:K78"/>
    <mergeCell ref="E79:I79"/>
    <mergeCell ref="J79:K79"/>
    <mergeCell ref="K75:L75"/>
    <mergeCell ref="K76:L76"/>
    <mergeCell ref="A61:B77"/>
    <mergeCell ref="C61:C77"/>
    <mergeCell ref="K61:L61"/>
    <mergeCell ref="K62:L62"/>
    <mergeCell ref="E80:I80"/>
    <mergeCell ref="J80:K80"/>
    <mergeCell ref="K77:L77"/>
    <mergeCell ref="K65:L65"/>
    <mergeCell ref="K66:L66"/>
    <mergeCell ref="K63:L63"/>
    <mergeCell ref="K64:L64"/>
    <mergeCell ref="K69:L69"/>
    <mergeCell ref="K70:L70"/>
    <mergeCell ref="K67:L67"/>
    <mergeCell ref="K68:L68"/>
    <mergeCell ref="D67:J67"/>
    <mergeCell ref="D68:J68"/>
    <mergeCell ref="D69:J69"/>
    <mergeCell ref="D70:J70"/>
    <mergeCell ref="K58:L58"/>
    <mergeCell ref="K59:L59"/>
    <mergeCell ref="D58:J58"/>
    <mergeCell ref="D59:J59"/>
    <mergeCell ref="D60:J60"/>
    <mergeCell ref="D61:J61"/>
    <mergeCell ref="D62:J62"/>
    <mergeCell ref="D63:J63"/>
    <mergeCell ref="D64:J64"/>
    <mergeCell ref="D65:J65"/>
    <mergeCell ref="D66:J66"/>
    <mergeCell ref="A56:B60"/>
    <mergeCell ref="C56:C60"/>
    <mergeCell ref="K56:L56"/>
    <mergeCell ref="K57:L57"/>
    <mergeCell ref="K60:L60"/>
    <mergeCell ref="D56:J56"/>
    <mergeCell ref="D57:J57"/>
    <mergeCell ref="F48:J48"/>
    <mergeCell ref="K48:L48"/>
    <mergeCell ref="D49:E49"/>
    <mergeCell ref="F49:J49"/>
    <mergeCell ref="K49:L49"/>
    <mergeCell ref="D54:E54"/>
    <mergeCell ref="F54:J54"/>
    <mergeCell ref="K54:L54"/>
    <mergeCell ref="D55:E55"/>
    <mergeCell ref="F55:J55"/>
    <mergeCell ref="K55:L55"/>
    <mergeCell ref="D52:E52"/>
    <mergeCell ref="F52:J52"/>
    <mergeCell ref="K52:L52"/>
    <mergeCell ref="D53:E53"/>
    <mergeCell ref="F53:J53"/>
    <mergeCell ref="K53:L53"/>
    <mergeCell ref="K45:L45"/>
    <mergeCell ref="D46:E46"/>
    <mergeCell ref="F46:J46"/>
    <mergeCell ref="K46:L46"/>
    <mergeCell ref="D47:E47"/>
    <mergeCell ref="F47:J47"/>
    <mergeCell ref="K47:L47"/>
    <mergeCell ref="A43:B55"/>
    <mergeCell ref="C43:C55"/>
    <mergeCell ref="D43:E43"/>
    <mergeCell ref="F43:J43"/>
    <mergeCell ref="K43:L43"/>
    <mergeCell ref="D44:E44"/>
    <mergeCell ref="F44:J44"/>
    <mergeCell ref="K44:L44"/>
    <mergeCell ref="D45:E45"/>
    <mergeCell ref="F45:J45"/>
    <mergeCell ref="D50:E50"/>
    <mergeCell ref="F50:J50"/>
    <mergeCell ref="K50:L50"/>
    <mergeCell ref="D51:E51"/>
    <mergeCell ref="F51:J51"/>
    <mergeCell ref="K51:L51"/>
    <mergeCell ref="D48:E48"/>
    <mergeCell ref="A40:B42"/>
    <mergeCell ref="D40:E42"/>
    <mergeCell ref="F40:G42"/>
    <mergeCell ref="H40:H42"/>
    <mergeCell ref="I40:J42"/>
    <mergeCell ref="K40:L42"/>
    <mergeCell ref="D38:E38"/>
    <mergeCell ref="F38:G38"/>
    <mergeCell ref="I38:J38"/>
    <mergeCell ref="K38:L38"/>
    <mergeCell ref="D39:E39"/>
    <mergeCell ref="F39:G39"/>
    <mergeCell ref="I39:J39"/>
    <mergeCell ref="K39:L39"/>
    <mergeCell ref="D36:E36"/>
    <mergeCell ref="F36:G36"/>
    <mergeCell ref="I36:J36"/>
    <mergeCell ref="K36:L36"/>
    <mergeCell ref="D37:E37"/>
    <mergeCell ref="F37:G37"/>
    <mergeCell ref="I37:J37"/>
    <mergeCell ref="K37:L37"/>
    <mergeCell ref="D34:E34"/>
    <mergeCell ref="F34:G34"/>
    <mergeCell ref="I34:J34"/>
    <mergeCell ref="K34:L34"/>
    <mergeCell ref="D35:E35"/>
    <mergeCell ref="F35:G35"/>
    <mergeCell ref="I35:J35"/>
    <mergeCell ref="K35:L35"/>
    <mergeCell ref="I33:J33"/>
    <mergeCell ref="K33:L33"/>
    <mergeCell ref="D30:E30"/>
    <mergeCell ref="F30:G30"/>
    <mergeCell ref="I30:J30"/>
    <mergeCell ref="K30:L30"/>
    <mergeCell ref="D31:E31"/>
    <mergeCell ref="F31:G31"/>
    <mergeCell ref="I31:J31"/>
    <mergeCell ref="K31:L31"/>
    <mergeCell ref="D28:E28"/>
    <mergeCell ref="F28:G28"/>
    <mergeCell ref="I28:J28"/>
    <mergeCell ref="K28:L28"/>
    <mergeCell ref="D29:E29"/>
    <mergeCell ref="F29:G29"/>
    <mergeCell ref="I29:J29"/>
    <mergeCell ref="K29:L29"/>
    <mergeCell ref="A26:B39"/>
    <mergeCell ref="C26:C39"/>
    <mergeCell ref="D26:E26"/>
    <mergeCell ref="F26:G26"/>
    <mergeCell ref="I26:J26"/>
    <mergeCell ref="K26:L26"/>
    <mergeCell ref="D27:E27"/>
    <mergeCell ref="F27:G27"/>
    <mergeCell ref="I27:J27"/>
    <mergeCell ref="K27:L27"/>
    <mergeCell ref="D32:E32"/>
    <mergeCell ref="F32:G32"/>
    <mergeCell ref="I32:J32"/>
    <mergeCell ref="K32:L32"/>
    <mergeCell ref="D33:E33"/>
    <mergeCell ref="F33:G33"/>
    <mergeCell ref="D24:E24"/>
    <mergeCell ref="F24:G24"/>
    <mergeCell ref="I24:J24"/>
    <mergeCell ref="K24:L24"/>
    <mergeCell ref="D25:E25"/>
    <mergeCell ref="F25:G25"/>
    <mergeCell ref="I25:J25"/>
    <mergeCell ref="K25:L25"/>
    <mergeCell ref="D21:E22"/>
    <mergeCell ref="F21:G22"/>
    <mergeCell ref="H21:H22"/>
    <mergeCell ref="I21:J22"/>
    <mergeCell ref="K21:L22"/>
    <mergeCell ref="D23:E23"/>
    <mergeCell ref="F23:G23"/>
    <mergeCell ref="I23:J23"/>
    <mergeCell ref="K23:L23"/>
    <mergeCell ref="D20:E20"/>
    <mergeCell ref="F20:G20"/>
    <mergeCell ref="I20:J20"/>
    <mergeCell ref="K20:L20"/>
    <mergeCell ref="D17:E17"/>
    <mergeCell ref="F17:G17"/>
    <mergeCell ref="I17:J17"/>
    <mergeCell ref="K17:L17"/>
    <mergeCell ref="D18:E18"/>
    <mergeCell ref="F18:G18"/>
    <mergeCell ref="I18:J18"/>
    <mergeCell ref="K18:L18"/>
    <mergeCell ref="I13:J13"/>
    <mergeCell ref="K13:L13"/>
    <mergeCell ref="D14:E14"/>
    <mergeCell ref="F14:G14"/>
    <mergeCell ref="I14:J14"/>
    <mergeCell ref="K14:L14"/>
    <mergeCell ref="D19:E19"/>
    <mergeCell ref="F19:G19"/>
    <mergeCell ref="I19:J19"/>
    <mergeCell ref="K19:L19"/>
    <mergeCell ref="D12:E12"/>
    <mergeCell ref="F12:G12"/>
    <mergeCell ref="I12:J12"/>
    <mergeCell ref="K12:L12"/>
    <mergeCell ref="A9:B9"/>
    <mergeCell ref="D9:E9"/>
    <mergeCell ref="F9:G9"/>
    <mergeCell ref="I9:J9"/>
    <mergeCell ref="K9:L9"/>
    <mergeCell ref="A10:B25"/>
    <mergeCell ref="D10:E10"/>
    <mergeCell ref="F10:G10"/>
    <mergeCell ref="I10:J10"/>
    <mergeCell ref="K10:L10"/>
    <mergeCell ref="D15:E15"/>
    <mergeCell ref="F15:G15"/>
    <mergeCell ref="I15:J15"/>
    <mergeCell ref="K15:L15"/>
    <mergeCell ref="D16:E16"/>
    <mergeCell ref="F16:G16"/>
    <mergeCell ref="I16:J16"/>
    <mergeCell ref="K16:L16"/>
    <mergeCell ref="D13:E13"/>
    <mergeCell ref="F13:G13"/>
    <mergeCell ref="A2:H5"/>
    <mergeCell ref="A6:B6"/>
    <mergeCell ref="D6:E6"/>
    <mergeCell ref="F6:G6"/>
    <mergeCell ref="I6:J6"/>
    <mergeCell ref="K6:L6"/>
    <mergeCell ref="A7:B7"/>
    <mergeCell ref="D7:E7"/>
    <mergeCell ref="F7:G7"/>
    <mergeCell ref="I7:J7"/>
    <mergeCell ref="K7:L7"/>
    <mergeCell ref="A8:B8"/>
    <mergeCell ref="D8:E8"/>
    <mergeCell ref="F8:G8"/>
    <mergeCell ref="I8:J8"/>
    <mergeCell ref="K8:L8"/>
    <mergeCell ref="D11:E11"/>
    <mergeCell ref="F11:G11"/>
    <mergeCell ref="I11:J11"/>
    <mergeCell ref="K11:L11"/>
    <mergeCell ref="E107:K107"/>
    <mergeCell ref="E108:K108"/>
    <mergeCell ref="E109:K109"/>
    <mergeCell ref="E110:K110"/>
    <mergeCell ref="D75:J75"/>
    <mergeCell ref="D76:J76"/>
    <mergeCell ref="D77:J77"/>
    <mergeCell ref="D72:J72"/>
    <mergeCell ref="E96:K96"/>
    <mergeCell ref="E97:K97"/>
    <mergeCell ref="E98:K98"/>
    <mergeCell ref="E99:K99"/>
    <mergeCell ref="E100:K100"/>
    <mergeCell ref="B93:D95"/>
    <mergeCell ref="E93:K95"/>
    <mergeCell ref="K73:L73"/>
    <mergeCell ref="K74:L74"/>
    <mergeCell ref="B81:D81"/>
    <mergeCell ref="E81:F81"/>
    <mergeCell ref="G81:I81"/>
    <mergeCell ref="J81:K81"/>
    <mergeCell ref="L83:L84"/>
    <mergeCell ref="B84:D84"/>
    <mergeCell ref="G84:I84"/>
  </mergeCells>
  <pageMargins left="0.7" right="0.7" top="0.75" bottom="0.75" header="0.3" footer="0.3"/>
  <pageSetup scale="44" orientation="portrait" r:id="rId1"/>
  <rowBreaks count="2" manualBreakCount="2">
    <brk id="55" max="11" man="1"/>
    <brk id="113" max="11" man="1"/>
  </rowBreaks>
  <colBreaks count="1" manualBreakCount="1">
    <brk id="12" max="1048575" man="1"/>
  </colBreaks>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25"/>
  <sheetViews>
    <sheetView view="pageBreakPreview" zoomScaleNormal="100" zoomScaleSheetLayoutView="100" workbookViewId="0">
      <selection activeCell="E6" sqref="E6"/>
    </sheetView>
  </sheetViews>
  <sheetFormatPr defaultColWidth="8.85546875" defaultRowHeight="15" x14ac:dyDescent="0.25"/>
  <cols>
    <col min="1" max="1" width="5.28515625" style="1321" customWidth="1"/>
    <col min="2" max="2" width="44.28515625" style="1321" bestFit="1" customWidth="1"/>
    <col min="3" max="3" width="11.140625" style="1321" customWidth="1"/>
    <col min="4" max="4" width="16.140625" style="1321" customWidth="1"/>
    <col min="5" max="5" width="18.28515625" style="1321" customWidth="1"/>
    <col min="6" max="6" width="20.85546875" style="1321" customWidth="1"/>
    <col min="7" max="7" width="23.7109375" style="1321" customWidth="1"/>
    <col min="8" max="8" width="19.140625" style="1321" customWidth="1"/>
    <col min="9" max="9" width="18.28515625" style="1321" customWidth="1"/>
    <col min="10" max="10" width="25.7109375" style="1321" customWidth="1"/>
    <col min="11" max="16384" width="8.85546875" style="1321"/>
  </cols>
  <sheetData>
    <row r="1" spans="1:10" ht="18.75" customHeight="1" thickBot="1" x14ac:dyDescent="0.3">
      <c r="A1" s="711">
        <f>-17</f>
        <v>-17</v>
      </c>
      <c r="B1" s="1360" t="s">
        <v>1202</v>
      </c>
      <c r="C1" s="1362"/>
      <c r="D1" s="1360"/>
      <c r="E1" s="1360"/>
      <c r="F1" s="1360"/>
      <c r="G1" s="1360"/>
      <c r="H1" s="1360"/>
      <c r="I1" s="1360"/>
      <c r="J1" s="1361"/>
    </row>
    <row r="2" spans="1:10" s="1504" customFormat="1" ht="18.75" customHeight="1" x14ac:dyDescent="0.25">
      <c r="A2" s="1506"/>
      <c r="B2" s="1507" t="s">
        <v>1293</v>
      </c>
      <c r="C2" s="1502"/>
      <c r="D2" s="1501"/>
      <c r="E2" s="1501"/>
      <c r="F2" s="1501"/>
      <c r="G2" s="1501"/>
      <c r="H2" s="1501"/>
      <c r="I2" s="1501"/>
      <c r="J2" s="1503"/>
    </row>
    <row r="3" spans="1:10" x14ac:dyDescent="0.25">
      <c r="A3" s="1505"/>
      <c r="B3" s="1481" t="s">
        <v>350</v>
      </c>
      <c r="C3" s="1476"/>
      <c r="D3" s="1476"/>
      <c r="E3" s="1476"/>
      <c r="F3" s="1476"/>
      <c r="G3" s="1476"/>
      <c r="H3" s="1476"/>
      <c r="I3" s="1476"/>
      <c r="J3" s="1482"/>
    </row>
    <row r="4" spans="1:10" x14ac:dyDescent="0.25">
      <c r="A4" s="1483"/>
      <c r="B4" s="1481" t="s">
        <v>1292</v>
      </c>
      <c r="C4" s="1476"/>
      <c r="D4" s="1476"/>
      <c r="E4" s="1476"/>
      <c r="F4" s="1476"/>
      <c r="G4" s="1476"/>
      <c r="H4" s="1476"/>
      <c r="I4" s="1476"/>
      <c r="J4" s="1482"/>
    </row>
    <row r="5" spans="1:10" x14ac:dyDescent="0.25">
      <c r="A5" s="1484"/>
      <c r="B5" s="1485">
        <f>A1-0.01</f>
        <v>-17.010000000000002</v>
      </c>
      <c r="C5" s="1486">
        <f t="shared" ref="C5" si="0">B5-0.01</f>
        <v>-17.020000000000003</v>
      </c>
      <c r="D5" s="1487">
        <f t="shared" ref="D5:J5" si="1">C5-0.01</f>
        <v>-17.030000000000005</v>
      </c>
      <c r="E5" s="1486">
        <f t="shared" si="1"/>
        <v>-17.040000000000006</v>
      </c>
      <c r="F5" s="1488">
        <f t="shared" si="1"/>
        <v>-17.050000000000008</v>
      </c>
      <c r="G5" s="1488">
        <f t="shared" si="1"/>
        <v>-17.060000000000009</v>
      </c>
      <c r="H5" s="1488">
        <f t="shared" si="1"/>
        <v>-17.070000000000011</v>
      </c>
      <c r="I5" s="1489">
        <f t="shared" si="1"/>
        <v>-17.080000000000013</v>
      </c>
      <c r="J5" s="1489">
        <f t="shared" si="1"/>
        <v>-17.090000000000014</v>
      </c>
    </row>
    <row r="6" spans="1:10" s="1322" customFormat="1" ht="345" customHeight="1" x14ac:dyDescent="0.25">
      <c r="A6" s="1490" t="s">
        <v>236</v>
      </c>
      <c r="B6" s="1466" t="s">
        <v>996</v>
      </c>
      <c r="C6" s="1467" t="s">
        <v>997</v>
      </c>
      <c r="D6" s="1467" t="s">
        <v>998</v>
      </c>
      <c r="E6" s="1467" t="s">
        <v>999</v>
      </c>
      <c r="F6" s="1467" t="s">
        <v>1287</v>
      </c>
      <c r="G6" s="1499" t="s">
        <v>1288</v>
      </c>
      <c r="H6" s="1467" t="s">
        <v>1289</v>
      </c>
      <c r="I6" s="1467" t="s">
        <v>1290</v>
      </c>
      <c r="J6" s="1500" t="s">
        <v>1291</v>
      </c>
    </row>
    <row r="7" spans="1:10" s="1322" customFormat="1" ht="18" customHeight="1" x14ac:dyDescent="0.25">
      <c r="A7" s="1491"/>
      <c r="B7" s="1468"/>
      <c r="C7" s="2571" t="s">
        <v>1000</v>
      </c>
      <c r="D7" s="2572"/>
      <c r="E7" s="2572"/>
      <c r="F7" s="2572"/>
      <c r="G7" s="2572"/>
      <c r="H7" s="2572"/>
      <c r="I7" s="2572"/>
      <c r="J7" s="2573"/>
    </row>
    <row r="8" spans="1:10" ht="15" customHeight="1" x14ac:dyDescent="0.25">
      <c r="A8" s="1492">
        <v>1</v>
      </c>
      <c r="B8" s="1468" t="s">
        <v>154</v>
      </c>
      <c r="C8" s="1468"/>
      <c r="D8" s="1469"/>
      <c r="E8" s="1470"/>
      <c r="F8" s="1470"/>
      <c r="G8" s="1470"/>
      <c r="H8" s="1470"/>
      <c r="I8" s="1470"/>
      <c r="J8" s="1471"/>
    </row>
    <row r="9" spans="1:10" x14ac:dyDescent="0.25">
      <c r="A9" s="1492">
        <f t="shared" ref="A9:A22" si="2">A8+1</f>
        <v>2</v>
      </c>
      <c r="B9" s="1472" t="s">
        <v>686</v>
      </c>
      <c r="C9" s="1472"/>
      <c r="D9" s="1469"/>
      <c r="E9" s="1470"/>
      <c r="F9" s="1470"/>
      <c r="G9" s="1470"/>
      <c r="H9" s="1470"/>
      <c r="I9" s="1470"/>
      <c r="J9" s="1471"/>
    </row>
    <row r="10" spans="1:10" ht="15" customHeight="1" x14ac:dyDescent="0.25">
      <c r="A10" s="1492">
        <f t="shared" si="2"/>
        <v>3</v>
      </c>
      <c r="B10" s="1469" t="s">
        <v>689</v>
      </c>
      <c r="C10" s="1469"/>
      <c r="D10" s="1469"/>
      <c r="E10" s="1470"/>
      <c r="F10" s="1470"/>
      <c r="G10" s="1470"/>
      <c r="H10" s="1470"/>
      <c r="I10" s="1470"/>
      <c r="J10" s="1471"/>
    </row>
    <row r="11" spans="1:10" x14ac:dyDescent="0.25">
      <c r="A11" s="1493">
        <f t="shared" si="2"/>
        <v>4</v>
      </c>
      <c r="B11" s="1473" t="s">
        <v>962</v>
      </c>
      <c r="C11" s="1473"/>
      <c r="D11" s="1469"/>
      <c r="E11" s="1470"/>
      <c r="F11" s="1470"/>
      <c r="G11" s="1470"/>
      <c r="H11" s="1470"/>
      <c r="I11" s="1470"/>
      <c r="J11" s="1471"/>
    </row>
    <row r="12" spans="1:10" x14ac:dyDescent="0.25">
      <c r="A12" s="1493">
        <f t="shared" si="2"/>
        <v>5</v>
      </c>
      <c r="B12" s="1474" t="s">
        <v>963</v>
      </c>
      <c r="C12" s="1474"/>
      <c r="D12" s="1469"/>
      <c r="E12" s="1470"/>
      <c r="F12" s="1470"/>
      <c r="G12" s="1470"/>
      <c r="H12" s="1470"/>
      <c r="I12" s="1470"/>
      <c r="J12" s="1471"/>
    </row>
    <row r="13" spans="1:10" x14ac:dyDescent="0.25">
      <c r="A13" s="1493">
        <f t="shared" si="2"/>
        <v>6</v>
      </c>
      <c r="B13" s="1470" t="s">
        <v>344</v>
      </c>
      <c r="C13" s="1469"/>
      <c r="D13" s="1470"/>
      <c r="E13" s="1470"/>
      <c r="F13" s="1470"/>
      <c r="G13" s="1470"/>
      <c r="H13" s="1470"/>
      <c r="I13" s="1470"/>
      <c r="J13" s="1471"/>
    </row>
    <row r="14" spans="1:10" x14ac:dyDescent="0.25">
      <c r="A14" s="1492">
        <f t="shared" si="2"/>
        <v>7</v>
      </c>
      <c r="B14" s="1475" t="s">
        <v>155</v>
      </c>
      <c r="C14" s="1476"/>
      <c r="D14" s="1477"/>
      <c r="E14" s="1470"/>
      <c r="F14" s="1470"/>
      <c r="G14" s="1470"/>
      <c r="H14" s="1470"/>
      <c r="I14" s="1470" t="s">
        <v>96</v>
      </c>
      <c r="J14" s="1471"/>
    </row>
    <row r="15" spans="1:10" x14ac:dyDescent="0.25">
      <c r="A15" s="1492">
        <f t="shared" si="2"/>
        <v>8</v>
      </c>
      <c r="B15" s="1470" t="s">
        <v>156</v>
      </c>
      <c r="C15" s="1469"/>
      <c r="D15" s="1470"/>
      <c r="E15" s="1470"/>
      <c r="F15" s="1470"/>
      <c r="G15" s="1470"/>
      <c r="H15" s="1470"/>
      <c r="I15" s="1470"/>
      <c r="J15" s="1471"/>
    </row>
    <row r="16" spans="1:10" x14ac:dyDescent="0.25">
      <c r="A16" s="1492">
        <f t="shared" si="2"/>
        <v>9</v>
      </c>
      <c r="B16" s="1475" t="s">
        <v>157</v>
      </c>
      <c r="C16" s="1474"/>
      <c r="D16" s="1469"/>
      <c r="E16" s="1470"/>
      <c r="F16" s="1470"/>
      <c r="G16" s="1470"/>
      <c r="H16" s="1470"/>
      <c r="I16" s="1470"/>
      <c r="J16" s="1471"/>
    </row>
    <row r="17" spans="1:10" x14ac:dyDescent="0.25">
      <c r="A17" s="1493">
        <f t="shared" si="2"/>
        <v>10</v>
      </c>
      <c r="B17" s="1470" t="s">
        <v>158</v>
      </c>
      <c r="C17" s="1469"/>
      <c r="D17" s="1469"/>
      <c r="E17" s="1470"/>
      <c r="F17" s="1470"/>
      <c r="G17" s="1470"/>
      <c r="H17" s="1470"/>
      <c r="I17" s="1470"/>
      <c r="J17" s="1471"/>
    </row>
    <row r="18" spans="1:10" x14ac:dyDescent="0.25">
      <c r="A18" s="1493">
        <f t="shared" si="2"/>
        <v>11</v>
      </c>
      <c r="B18" s="1475" t="s">
        <v>336</v>
      </c>
      <c r="C18" s="1474"/>
      <c r="D18" s="1469"/>
      <c r="E18" s="1470"/>
      <c r="F18" s="1470"/>
      <c r="G18" s="1470"/>
      <c r="H18" s="1470"/>
      <c r="I18" s="1470"/>
      <c r="J18" s="1471"/>
    </row>
    <row r="19" spans="1:10" x14ac:dyDescent="0.25">
      <c r="A19" s="1493">
        <f t="shared" si="2"/>
        <v>12</v>
      </c>
      <c r="B19" s="1470" t="s">
        <v>159</v>
      </c>
      <c r="C19" s="1469"/>
      <c r="D19" s="1478"/>
      <c r="E19" s="1470"/>
      <c r="F19" s="1470"/>
      <c r="G19" s="1470"/>
      <c r="H19" s="1470"/>
      <c r="I19" s="1470"/>
      <c r="J19" s="1471"/>
    </row>
    <row r="20" spans="1:10" x14ac:dyDescent="0.25">
      <c r="A20" s="1492">
        <f t="shared" si="2"/>
        <v>13</v>
      </c>
      <c r="B20" s="1479" t="s">
        <v>1001</v>
      </c>
      <c r="C20" s="1469"/>
      <c r="D20" s="1469"/>
      <c r="E20" s="1470"/>
      <c r="F20" s="1470"/>
      <c r="G20" s="1470"/>
      <c r="H20" s="1470"/>
      <c r="I20" s="1470"/>
      <c r="J20" s="1471"/>
    </row>
    <row r="21" spans="1:10" x14ac:dyDescent="0.25">
      <c r="A21" s="1492">
        <f t="shared" si="2"/>
        <v>14</v>
      </c>
      <c r="B21" s="1479" t="s">
        <v>1002</v>
      </c>
      <c r="C21" s="1469"/>
      <c r="D21" s="1469"/>
      <c r="E21" s="1470"/>
      <c r="F21" s="1470"/>
      <c r="G21" s="1470"/>
      <c r="H21" s="1470"/>
      <c r="I21" s="1470"/>
      <c r="J21" s="1471"/>
    </row>
    <row r="22" spans="1:10" ht="15.75" thickBot="1" x14ac:dyDescent="0.3">
      <c r="A22" s="1494">
        <f t="shared" si="2"/>
        <v>15</v>
      </c>
      <c r="B22" s="1480" t="s">
        <v>1201</v>
      </c>
      <c r="C22" s="1495"/>
      <c r="D22" s="1496"/>
      <c r="E22" s="1495"/>
      <c r="F22" s="1497"/>
      <c r="G22" s="1497"/>
      <c r="H22" s="1496"/>
      <c r="I22" s="1498"/>
      <c r="J22" s="1495"/>
    </row>
    <row r="25" spans="1:10" x14ac:dyDescent="0.25">
      <c r="B25" s="1359" t="s">
        <v>96</v>
      </c>
    </row>
  </sheetData>
  <mergeCells count="1">
    <mergeCell ref="C7:J7"/>
  </mergeCells>
  <pageMargins left="0.7" right="0.7" top="0.75" bottom="0.75" header="0.3" footer="0.3"/>
  <pageSetup scale="44"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21</vt:i4>
      </vt:variant>
    </vt:vector>
  </HeadingPairs>
  <TitlesOfParts>
    <vt:vector size="38" baseType="lpstr">
      <vt:lpstr>Cover</vt:lpstr>
      <vt:lpstr>1General</vt:lpstr>
      <vt:lpstr>2Admin</vt:lpstr>
      <vt:lpstr>3HRM</vt:lpstr>
      <vt:lpstr>4Roster</vt:lpstr>
      <vt:lpstr>5Lab</vt:lpstr>
      <vt:lpstr>6Services</vt:lpstr>
      <vt:lpstr>7GenHMIS</vt:lpstr>
      <vt:lpstr>8UtilHMIS</vt:lpstr>
      <vt:lpstr>10Leadership</vt:lpstr>
      <vt:lpstr>11Autonomy</vt:lpstr>
      <vt:lpstr>12DO</vt:lpstr>
      <vt:lpstr>13DOEquipment</vt:lpstr>
      <vt:lpstr>14DODrugs</vt:lpstr>
      <vt:lpstr>15CatchmentA</vt:lpstr>
      <vt:lpstr>16Finances</vt:lpstr>
      <vt:lpstr>17RBFeffects</vt:lpstr>
      <vt:lpstr>'15CatchmentA'!_Print_Area</vt:lpstr>
      <vt:lpstr>'16Finances'!_Toc283162339</vt:lpstr>
      <vt:lpstr>'10Leadership'!Print_Area</vt:lpstr>
      <vt:lpstr>'11Autonomy'!Print_Area</vt:lpstr>
      <vt:lpstr>'12DO'!Print_Area</vt:lpstr>
      <vt:lpstr>'13DOEquipment'!Print_Area</vt:lpstr>
      <vt:lpstr>'14DODrugs'!Print_Area</vt:lpstr>
      <vt:lpstr>'15CatchmentA'!Print_Area</vt:lpstr>
      <vt:lpstr>'16Finances'!Print_Area</vt:lpstr>
      <vt:lpstr>'17RBFeffects'!Print_Area</vt:lpstr>
      <vt:lpstr>'1General'!Print_Area</vt:lpstr>
      <vt:lpstr>'2Admin'!Print_Area</vt:lpstr>
      <vt:lpstr>'3HRM'!Print_Area</vt:lpstr>
      <vt:lpstr>'4Roster'!Print_Area</vt:lpstr>
      <vt:lpstr>'5Lab'!Print_Area</vt:lpstr>
      <vt:lpstr>'6Services'!Print_Area</vt:lpstr>
      <vt:lpstr>'7GenHMIS'!Print_Area</vt:lpstr>
      <vt:lpstr>'8UtilHMIS'!Print_Area</vt:lpstr>
      <vt:lpstr>Cover!Print_Area</vt:lpstr>
      <vt:lpstr>'4Roster'!Print_Titles</vt:lpstr>
      <vt:lpstr>'8UtilHMIS'!Print_Titles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Health Facility Questionnaire</dc:title>
  <dc:creator>Jennifer Sturdy</dc:creator>
  <cp:lastModifiedBy>Ashis Kumar Das</cp:lastModifiedBy>
  <cp:lastPrinted>2014-08-29T15:57:57Z</cp:lastPrinted>
  <dcterms:created xsi:type="dcterms:W3CDTF">2009-08-13T19:57:21Z</dcterms:created>
  <dcterms:modified xsi:type="dcterms:W3CDTF">2014-09-02T16:03:17Z</dcterms:modified>
</cp:coreProperties>
</file>