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El Salvador/"/>
    </mc:Choice>
  </mc:AlternateContent>
  <xr:revisionPtr revIDLastSave="108" documentId="13_ncr:1_{B1F0D5A5-1881-4D92-8025-284970595017}" xr6:coauthVersionLast="47" xr6:coauthVersionMax="47" xr10:uidLastSave="{A6B2FCD2-D6B6-4561-8902-BFCA07CE98CC}"/>
  <bookViews>
    <workbookView xWindow="-110" yWindow="-110" windowWidth="19420" windowHeight="10300" xr2:uid="{F06712C0-76D2-40CB-BBE2-89768C80B5C9}"/>
  </bookViews>
  <sheets>
    <sheet name="Data Summary" sheetId="1" r:id="rId1"/>
    <sheet name="Stakeholder Grouping" sheetId="2" r:id="rId2"/>
    <sheet name="Stakeholders Breakdown" sheetId="3" r:id="rId3"/>
    <sheet name="Year Comparison FY21 vs. FY24" sheetId="5" r:id="rId4"/>
  </sheets>
  <definedNames>
    <definedName name="_xlnm._FilterDatabase" localSheetId="0" hidden="1">'Data Summary'!$AT$2:$AV$7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2" l="1"/>
  <c r="E8" i="2" s="1"/>
  <c r="E9" i="2" l="1"/>
  <c r="E7" i="2"/>
  <c r="E6" i="2"/>
  <c r="E5" i="2"/>
  <c r="E4" i="2"/>
  <c r="E11" i="2"/>
  <c r="E3" i="2"/>
  <c r="E10" i="2"/>
  <c r="W4" i="1"/>
  <c r="W3" i="1"/>
  <c r="Q3" i="1"/>
  <c r="Q4" i="1"/>
  <c r="K4" i="1"/>
  <c r="K3" i="1"/>
  <c r="D7" i="1"/>
  <c r="D8" i="1"/>
  <c r="D6" i="1"/>
  <c r="D3" i="1"/>
  <c r="D5" i="1"/>
  <c r="D9" i="1"/>
  <c r="D4" i="1"/>
  <c r="D11" i="1"/>
  <c r="D10" i="1"/>
</calcChain>
</file>

<file path=xl/sharedStrings.xml><?xml version="1.0" encoding="utf-8"?>
<sst xmlns="http://schemas.openxmlformats.org/spreadsheetml/2006/main" count="1258" uniqueCount="346">
  <si>
    <t>Appendix A: Responses to All Questions across All Respondents (N=201)</t>
  </si>
  <si>
    <t>Q1. What is your primary professional affiliation?  (Select only 1 response)</t>
  </si>
  <si>
    <t>freq</t>
  </si>
  <si>
    <t>n_observ</t>
  </si>
  <si>
    <t xml:space="preserve">Q3. Do you collaborate/work with the World Bank Group (WBG) in El Salvador? </t>
  </si>
  <si>
    <t>C5.  Have you ever used the WBG’s knowledge work, including participating in workshops or training programs?</t>
  </si>
  <si>
    <t xml:space="preserve">E2.  Do you recall seeing or hearing anything about the WBG recently?  </t>
  </si>
  <si>
    <t>F1.  What is the primary specialization of your work? (Select only 1 response)</t>
  </si>
  <si>
    <t xml:space="preserve">F2.  What is your gender? </t>
  </si>
  <si>
    <t xml:space="preserve">F3.  What is your age? </t>
  </si>
  <si>
    <t>F4.  Which best represents your geographic location?</t>
  </si>
  <si>
    <t>Civil Society Organization: local and regional (NGO; Community-Based Organization; Private Foundation; Professional / Trade association, Faith-Based Group, Youth Group)</t>
  </si>
  <si>
    <t>No</t>
  </si>
  <si>
    <t>Yes</t>
  </si>
  <si>
    <t xml:space="preserve">Female </t>
  </si>
  <si>
    <t>25 or younger</t>
  </si>
  <si>
    <t>Central Zone</t>
  </si>
  <si>
    <t>Government Institution: Employee of a Ministry / Ministerial Department / Project Implementation Unit / Independent Government Institution (e.g., Central Bank, Regulatory or Oversight Agency) / Judiciary / 
State-Owned Enterprise</t>
  </si>
  <si>
    <t xml:space="preserve">Yes </t>
  </si>
  <si>
    <t>Education</t>
  </si>
  <si>
    <t>Male</t>
  </si>
  <si>
    <t xml:space="preserve">26-35 </t>
  </si>
  <si>
    <t>East</t>
  </si>
  <si>
    <t>Bilateral or Multilateral Agency (e.g., embassy, development organization, development bank, UN Agency)</t>
  </si>
  <si>
    <t>Generalist (specialize in multiple sectors)</t>
  </si>
  <si>
    <t>Other</t>
  </si>
  <si>
    <t>36-45</t>
  </si>
  <si>
    <t>North Zone</t>
  </si>
  <si>
    <t>Private Sector: Private Company / Financial Sector Organization / Private Bank</t>
  </si>
  <si>
    <t>Public sector governance</t>
  </si>
  <si>
    <t>Prefer not to specify</t>
  </si>
  <si>
    <t>46-55</t>
  </si>
  <si>
    <t>West</t>
  </si>
  <si>
    <t>Media</t>
  </si>
  <si>
    <t>Macroeconomics, fiscal / debt management</t>
  </si>
  <si>
    <t>56 and above</t>
  </si>
  <si>
    <t>South Zone</t>
  </si>
  <si>
    <t>Academia / Research Centers</t>
  </si>
  <si>
    <t>Private sector development / trade</t>
  </si>
  <si>
    <t>Local Government Office or Staff</t>
  </si>
  <si>
    <t>Agriculture and food security</t>
  </si>
  <si>
    <t>Office of the President, Minister</t>
  </si>
  <si>
    <t>Gender equity</t>
  </si>
  <si>
    <t>Office of a Parliamentarian (Legislative Assembly)</t>
  </si>
  <si>
    <t>Social protection</t>
  </si>
  <si>
    <t xml:space="preserve">Legal / human rights </t>
  </si>
  <si>
    <t>Urban development</t>
  </si>
  <si>
    <t>Health / pandemic preparedness</t>
  </si>
  <si>
    <t xml:space="preserve">Energy </t>
  </si>
  <si>
    <t>Digital development</t>
  </si>
  <si>
    <t>Water / sanitation</t>
  </si>
  <si>
    <t>Environment / natural resource management</t>
  </si>
  <si>
    <t>Q4. Which of the following WBG agencies do you collaborate/work with in El Salvador? (Select ALL that apply)</t>
  </si>
  <si>
    <t>B1.  Which WBG instruments do you VALUE the most in El Salvador?  (Select up to 2)</t>
  </si>
  <si>
    <t>B2. Which areas should the WBG prioritize to have the most impact on development results in El Salvador?  (Select up to 5)</t>
  </si>
  <si>
    <t>C3. In addition to its partnership with the national government, which of the following should the WBG collaborate with more to have greater impact in El Salvador?  (Select up to 2)</t>
  </si>
  <si>
    <t xml:space="preserve">E1. How would you prefer to receive communication from the WBG? (Select up to 2) </t>
  </si>
  <si>
    <t xml:space="preserve">E3.  If you answered “Yes” for E2, where do you recall seeing or hearing this information? (Select ALL that apply) </t>
  </si>
  <si>
    <t xml:space="preserve">E4. If you answered “Yes” for E2, what topics were included in what you saw or heard about WBG’s work or research? (Select ALL that apply) </t>
  </si>
  <si>
    <t>World Bank (IBRD)</t>
  </si>
  <si>
    <t>Financial resources (e.g., budget support, investment lending, grants, trust funds)</t>
  </si>
  <si>
    <t>Civil society (e.g., NGOs, CBOs)</t>
  </si>
  <si>
    <t>Direct contact with staff (e.g., in person, virtually, phone, email)</t>
  </si>
  <si>
    <t>Social media</t>
  </si>
  <si>
    <t>Ending poverty in developing countries</t>
  </si>
  <si>
    <t xml:space="preserve">International Finance Corporation (IFC) </t>
  </si>
  <si>
    <t>Technical assistance and implementation support (incl. project design and implementation)</t>
  </si>
  <si>
    <t>Jobs</t>
  </si>
  <si>
    <t>Academia / research centers</t>
  </si>
  <si>
    <t>Event / conference / seminar / workshop (in person or online)</t>
  </si>
  <si>
    <t>Direct contact with WBG staff (e.g., in person, virtually, phone, email)</t>
  </si>
  <si>
    <t>Human capital (education, health)</t>
  </si>
  <si>
    <t>Multilateral Investment Guarantee Agency (MIGA)</t>
  </si>
  <si>
    <t>Knowledge and analytical products (e.g., data, reports, policy notes)</t>
  </si>
  <si>
    <t>Agriculture / food security</t>
  </si>
  <si>
    <t>Private sector</t>
  </si>
  <si>
    <t>e-Newsletters</t>
  </si>
  <si>
    <t>WBG websites</t>
  </si>
  <si>
    <t>WBG economic forecasts</t>
  </si>
  <si>
    <t>International Centre for Settlement of Investment Disputes (ICSID)</t>
  </si>
  <si>
    <t>Mobilizing third party financial resources (incl. both public and private)</t>
  </si>
  <si>
    <t xml:space="preserve">Water / sanitation </t>
  </si>
  <si>
    <t>Local government</t>
  </si>
  <si>
    <t>Social media (e.g., Facebook, Twitter)</t>
  </si>
  <si>
    <t>Event / conference / seminar (in person or online)</t>
  </si>
  <si>
    <t>Climate change</t>
  </si>
  <si>
    <t>Capacity development and training</t>
  </si>
  <si>
    <t>Other donors and development partners</t>
  </si>
  <si>
    <t>Direct messaging (e.g., WhatsApp, Telegram, Viber)</t>
  </si>
  <si>
    <t>Newspapers (print or online)</t>
  </si>
  <si>
    <t>Women empowerment</t>
  </si>
  <si>
    <t>Convening / bringing together different groups of stakeholders</t>
  </si>
  <si>
    <t>Legislative Assembly</t>
  </si>
  <si>
    <t xml:space="preserve">Other </t>
  </si>
  <si>
    <t>Job creation / employment</t>
  </si>
  <si>
    <t>Donor coordination</t>
  </si>
  <si>
    <t>Digital infrastructure development</t>
  </si>
  <si>
    <t>Television (TV)</t>
  </si>
  <si>
    <t>Food security</t>
  </si>
  <si>
    <t>Faith-based institutions</t>
  </si>
  <si>
    <t>Youth development</t>
  </si>
  <si>
    <t>Debt management</t>
  </si>
  <si>
    <t>Blogs</t>
  </si>
  <si>
    <t>Social inclusion (e.g., protecting vulnerable households, LGBTIQ+ groups, afro descendants, people with disabilities)</t>
  </si>
  <si>
    <t>Podcasts</t>
  </si>
  <si>
    <t>Digital economy</t>
  </si>
  <si>
    <t>Pandemic preparedness</t>
  </si>
  <si>
    <t>Transport infrastructure</t>
  </si>
  <si>
    <t>Radio</t>
  </si>
  <si>
    <t>Debt relief for developing countries</t>
  </si>
  <si>
    <t>Changes to the WBG financial and operational model</t>
  </si>
  <si>
    <t>Private sector development</t>
  </si>
  <si>
    <t>BACKGROUND INFORMATION</t>
  </si>
  <si>
    <t>Q2. How familiar are you with the work of these organizations in El Salvador? (1-Not familiar at all; 10 - Very familiar)</t>
  </si>
  <si>
    <t>Level of Familiarity</t>
  </si>
  <si>
    <t>N</t>
  </si>
  <si>
    <t>DK</t>
  </si>
  <si>
    <t>Mean</t>
  </si>
  <si>
    <t>SD</t>
  </si>
  <si>
    <t>World Bank Group</t>
  </si>
  <si>
    <t>N/A</t>
  </si>
  <si>
    <t>International Monetary Fund</t>
  </si>
  <si>
    <t>United Nations</t>
  </si>
  <si>
    <t>European Union</t>
  </si>
  <si>
    <t>Inter-American Development Bank (IDB/BID)</t>
  </si>
  <si>
    <t>Latin American Development Bank (CAF)</t>
  </si>
  <si>
    <t>Central American Bank for Economic Integration (CABEI/BCIE)</t>
  </si>
  <si>
    <t>SECTION A:  OVERALL ATTITUDES TOWARD THE WORLD BANK GROUP IN El Salvador</t>
  </si>
  <si>
    <t>A1. How much do you trust each of the following institutions to do what is right for El Salvador? (1- Not at all; 10 - Very much)</t>
  </si>
  <si>
    <t>Level of Trust</t>
  </si>
  <si>
    <t>National government</t>
  </si>
  <si>
    <t xml:space="preserve">Legislative Assembly </t>
  </si>
  <si>
    <t>El Salvador’s Central Bank</t>
  </si>
  <si>
    <t>Regional development banks (e.g., CABEI, IDB)</t>
  </si>
  <si>
    <t xml:space="preserve">Private sector </t>
  </si>
  <si>
    <t xml:space="preserve">Civil society (e.g., NGOs, CBOs) </t>
  </si>
  <si>
    <t xml:space="preserve">Academia / research centers </t>
  </si>
  <si>
    <t>A2</t>
  </si>
  <si>
    <t>How effective is the World Bank Group (WBG) in helping El Salvador achieve development results? (1-Not effective at all 10-Very effective)</t>
  </si>
  <si>
    <t>A3</t>
  </si>
  <si>
    <t>How significant a contribution do you believe the WBG’s knowledge work makes to development results in El Salvador? (1-Not significant at all, 10-Very significant)</t>
  </si>
  <si>
    <r>
      <t xml:space="preserve">To what extent do you agree with the following statements? </t>
    </r>
    <r>
      <rPr>
        <b/>
        <i/>
        <sz val="9"/>
        <color rgb="FF000000"/>
        <rFont val="Calibri"/>
        <family val="2"/>
        <scheme val="minor"/>
      </rPr>
      <t xml:space="preserve">(1-Strongly disagree, 10-Strongly agree) </t>
    </r>
  </si>
  <si>
    <t>Level of Agreement</t>
  </si>
  <si>
    <t>A4</t>
  </si>
  <si>
    <t>The WBG currently plays a relevant role in development in El Salvador</t>
  </si>
  <si>
    <t>A5</t>
  </si>
  <si>
    <t>The WBG’s work is aligned with what I consider the development priorities for El Salvador</t>
  </si>
  <si>
    <t>A6</t>
  </si>
  <si>
    <t>The WBG has a positive influence on shaping development policy in El Salvador</t>
  </si>
  <si>
    <t>A7</t>
  </si>
  <si>
    <t>The WBG’s work helps end poverty in El Salvador</t>
  </si>
  <si>
    <t>SECTION B:  WORLD BANK GROUP’S WORK AND EFFECTIVENESS IN El Salvador</t>
  </si>
  <si>
    <r>
      <t xml:space="preserve">B3. How EFFECTIVE has the WBG been at achieving development results in each of these areas of </t>
    </r>
    <r>
      <rPr>
        <b/>
        <i/>
        <sz val="9"/>
        <color rgb="FF000000"/>
        <rFont val="Calibri"/>
        <family val="2"/>
        <scheme val="minor"/>
      </rPr>
      <t>human development</t>
    </r>
    <r>
      <rPr>
        <b/>
        <sz val="9"/>
        <color rgb="FF000000"/>
        <rFont val="Calibri"/>
        <family val="2"/>
        <scheme val="minor"/>
      </rPr>
      <t xml:space="preserve"> in El Salvador? </t>
    </r>
    <r>
      <rPr>
        <b/>
        <sz val="9"/>
        <color rgb="FFFF0000"/>
        <rFont val="Calibri"/>
        <family val="2"/>
        <scheme val="minor"/>
      </rPr>
      <t xml:space="preserve"> </t>
    </r>
    <r>
      <rPr>
        <b/>
        <sz val="9"/>
        <color rgb="FF000000"/>
        <rFont val="Calibri"/>
        <family val="2"/>
        <scheme val="minor"/>
      </rPr>
      <t xml:space="preserve">(1-Not effective at all, 10-Very effective) </t>
    </r>
  </si>
  <si>
    <t>Effectiveness</t>
  </si>
  <si>
    <t>Education: more resilient and equitable education systems</t>
  </si>
  <si>
    <t>Health: universal health coverage, primary health systems, pandemic preparedness, eradicating infectious diseases</t>
  </si>
  <si>
    <r>
      <rPr>
        <sz val="9"/>
        <color rgb="FF000000"/>
        <rFont val="Calibri"/>
        <family val="2"/>
        <scheme val="minor"/>
      </rPr>
      <t>Social protection:</t>
    </r>
    <r>
      <rPr>
        <b/>
        <sz val="9"/>
        <color rgb="FF000000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pensions, social assistance, social safety nets</t>
    </r>
  </si>
  <si>
    <r>
      <rPr>
        <sz val="9"/>
        <color rgb="FF000000"/>
        <rFont val="Calibri"/>
        <family val="2"/>
        <scheme val="minor"/>
      </rPr>
      <t>Social inclusion:</t>
    </r>
    <r>
      <rPr>
        <b/>
        <sz val="9"/>
        <color rgb="FF000000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increasing opportunities for marginalized people to participate fully in markets, services, technologies, and society</t>
    </r>
  </si>
  <si>
    <t>Gender equity: close gender gaps in health, education, social protection, economic opportunities, and voice and agency</t>
  </si>
  <si>
    <t xml:space="preserve">B4. How EFFECTIVE has the WBG been at achieving development results in each of these areas of infrastructure in El Salvador? 
(1-Not effective at all, 10-Very effective) </t>
  </si>
  <si>
    <t>Transport: roads, bridges, sustainable transportation</t>
  </si>
  <si>
    <t>Public service infrastructure: hospitals, schools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</si>
  <si>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</si>
  <si>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</si>
  <si>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</si>
  <si>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</si>
  <si>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t xml:space="preserve">B5. How EFFECTIVE has the WBG been at achieving development results in each of these areas of finance / institutions / economic growth in El Salvador? 
(1-Not effective at all, 10-Very effective) 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</si>
  <si>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</si>
  <si>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</si>
  <si>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</si>
  <si>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</si>
  <si>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</si>
  <si>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</si>
  <si>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</si>
  <si>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 xml:space="preserve">B6. How EFFECTIVE has the WBG been at achieving development results in each of these areas of environmental sustainability in El Salvador? 
(1-Not effective at all, 10-Very effective) </t>
  </si>
  <si>
    <t>Environment / natural resource management: air/water quality, sustainable land and aquatic resource management, biodiversity</t>
  </si>
  <si>
    <t>Climate change: transition to low-carbon economy</t>
  </si>
  <si>
    <t>Agriculture and food security: sustainable agriculture, inclusive and efficient food systems</t>
  </si>
  <si>
    <t>SECTION C:  WORLD BANK GROUP’S ENGAGEMENT AND COLLABORATION IN El Salvador</t>
  </si>
  <si>
    <r>
      <t xml:space="preserve">C1. To what extent do you agree/disagree with the following statements? </t>
    </r>
    <r>
      <rPr>
        <b/>
        <i/>
        <sz val="9"/>
        <color rgb="FF000000"/>
        <rFont val="Calibri"/>
        <family val="2"/>
        <scheme val="minor"/>
      </rPr>
      <t xml:space="preserve">(1-Strongly disagree, 10-Strongly agree) </t>
    </r>
  </si>
  <si>
    <t>Responsiveness to needs in El Salvador</t>
  </si>
  <si>
    <t>Access to WBG staff and experts</t>
  </si>
  <si>
    <t>Openness (sharing data and other information)</t>
  </si>
  <si>
    <t>Being a long-term partner to El Salvador</t>
  </si>
  <si>
    <t>Flexibility when circumstances change in El Salvador</t>
  </si>
  <si>
    <t>C2. To what extent is the WBG an effective development partner in El Salvador, in terms of collaborating with the following groups? (1-To no degree at all, 10 - To a very significant degree)</t>
  </si>
  <si>
    <t>Level of Effectiveness</t>
  </si>
  <si>
    <t>Other donors and development partners (e.g., Central American Bank for Economic Integration (CABEI/BCIE), Inter-American Development Bank (IDB/BID))</t>
  </si>
  <si>
    <r>
      <t xml:space="preserve">C4. To what extent do you agree/disagree with the following statements? </t>
    </r>
    <r>
      <rPr>
        <b/>
        <i/>
        <sz val="9"/>
        <color rgb="FF000000"/>
        <rFont val="Calibri"/>
        <family val="2"/>
        <scheme val="minor"/>
      </rPr>
      <t xml:space="preserve">(1-Strongly disagree, 10-Strongly agree) </t>
    </r>
  </si>
  <si>
    <t>The WBG’s financial instruments (i.e., budget support, loans, grants, trust funds) meet the needs of El Salvador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</si>
  <si>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</si>
  <si>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</si>
  <si>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</si>
  <si>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</si>
  <si>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El Salvador</t>
  </si>
  <si>
    <r>
      <t xml:space="preserve">C6. To what extent do you agree/disagree with the following statements? </t>
    </r>
    <r>
      <rPr>
        <b/>
        <i/>
        <sz val="9"/>
        <color rgb="FF000000"/>
        <rFont val="Calibri"/>
        <family val="2"/>
        <scheme val="minor"/>
      </rPr>
      <t xml:space="preserve">(1-Strongly disagree, 10-Strongly agree) </t>
    </r>
  </si>
  <si>
    <t>I am satisfied with the quality of the WBG’s knowledge work in El Salvador</t>
  </si>
  <si>
    <t xml:space="preserve">Working with the WBG increases El Salvador’s institutional capacity </t>
  </si>
  <si>
    <t>The WBG brings global expertise to El Salvador as part of its knowledge work</t>
  </si>
  <si>
    <t>The WBG’s knowledge work is tailored to El Salvador’s context</t>
  </si>
  <si>
    <t>When I need to consult the WBG’s knowledge work, I know how to find it</t>
  </si>
  <si>
    <t>E5. How concerned are you about the following potential impacts of climate change in El Salvador?</t>
  </si>
  <si>
    <t xml:space="preserve">Percentage of Respondents </t>
  </si>
  <si>
    <t>B6</t>
  </si>
  <si>
    <t xml:space="preserve">Not concerned at all </t>
  </si>
  <si>
    <t xml:space="preserve">A little concerned </t>
  </si>
  <si>
    <t>Somewhat concerned</t>
  </si>
  <si>
    <t>Very concerned</t>
  </si>
  <si>
    <t>More frequent and intense wild 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</si>
  <si>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</si>
  <si>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</si>
  <si>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</si>
  <si>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</si>
  <si>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</si>
  <si>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</si>
  <si>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</si>
  <si>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</si>
  <si>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</si>
  <si>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</si>
  <si>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</si>
  <si>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</si>
  <si>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Group #</t>
  </si>
  <si>
    <t>Office of a Parliamentarian0Office of a Parliamentarian4 Sample</t>
  </si>
  <si>
    <t>Percentage in  sample</t>
  </si>
  <si>
    <t>Regrouped as…</t>
  </si>
  <si>
    <t>Government Institutions</t>
  </si>
  <si>
    <t>Office of a Parliamentarian</t>
  </si>
  <si>
    <t>Parliamentarians</t>
  </si>
  <si>
    <t>Government Institution</t>
  </si>
  <si>
    <t>Local Government</t>
  </si>
  <si>
    <t>Bilateral or Multilateral Agency</t>
  </si>
  <si>
    <t>Bilateral/Multilateral Agency</t>
  </si>
  <si>
    <t>Civil Society Organization</t>
  </si>
  <si>
    <t>Civil Society</t>
  </si>
  <si>
    <t>Private Sector</t>
  </si>
  <si>
    <t>Academia / Research Center</t>
  </si>
  <si>
    <t>Academia</t>
  </si>
  <si>
    <t>Appendix B: Responses to Selected Questions by Stakeholder Groups</t>
  </si>
  <si>
    <t>Q2. How familiar are you with the work of these organizations in El Salvador? (1-Not familiar at all, 10-Extremely familiar)</t>
  </si>
  <si>
    <t>Bilateral/ Multilateral Agency</t>
  </si>
  <si>
    <t>United Nations*</t>
  </si>
  <si>
    <t>Inter-American Development Bank (IDB/BID)*</t>
  </si>
  <si>
    <t>Latin American Development Bank (CAF)*</t>
  </si>
  <si>
    <t>Central American Bank for Economic Integration (CABEI/BCIE)*</t>
  </si>
  <si>
    <t>Q3. Do you collaborate/work with the World Bank Group (WBG) in El Salvador?*</t>
  </si>
  <si>
    <t>%</t>
  </si>
  <si>
    <t>Q4.</t>
  </si>
  <si>
    <t>World Bank (IBRD)*</t>
  </si>
  <si>
    <t>Multilateral Investment Guarantee Agency (MIGA)*</t>
  </si>
  <si>
    <t>A1. How much do you trust each of the following institutions to do what is right for El Salvador? (1-Not at all, 10-Very much)</t>
  </si>
  <si>
    <t>National government*</t>
  </si>
  <si>
    <t>Local government*</t>
  </si>
  <si>
    <t>Legislative Assembly*</t>
  </si>
  <si>
    <t>El Salvador’s Central Bank*</t>
  </si>
  <si>
    <t>World Bank Group*</t>
  </si>
  <si>
    <t>International Monetary Fund*</t>
  </si>
  <si>
    <t>Regional development banks (e.g., CABEI, IDB)*</t>
  </si>
  <si>
    <t>Private sector *</t>
  </si>
  <si>
    <t>Civil society (e.g., NGOs, CBOs) *</t>
  </si>
  <si>
    <t>Faith-based institutions*</t>
  </si>
  <si>
    <t>How effective is the World Bank Group (WBG) in helping El Salvador achieve development results?* (1-Not effective at all, 10-Very effective)</t>
  </si>
  <si>
    <t>How significant a contribution do you believe the WBG’s knowledge work makes to development results in El Salvador?* (1-Not significant at all, 10-Very significant)</t>
  </si>
  <si>
    <r>
      <t xml:space="preserve">To what extent do you agree with the following statements? </t>
    </r>
    <r>
      <rPr>
        <i/>
        <sz val="11"/>
        <color rgb="FF000000"/>
        <rFont val="Calibri"/>
        <family val="2"/>
        <scheme val="minor"/>
      </rPr>
      <t>(1-Strongly disagree, 10-Strongly agree)</t>
    </r>
  </si>
  <si>
    <t>The WBG currently plays a relevant role in development in El Salvador*</t>
  </si>
  <si>
    <t>The WBG’s work is aligned with what I consider the development priorities for El Salvador*</t>
  </si>
  <si>
    <t>The WBG has a positive influence on shaping development policy in El Salvador*</t>
  </si>
  <si>
    <t>The WBG’s work helps end poverty and reduce inequality in El Salvador*</t>
  </si>
  <si>
    <t>Knowledge and analytical products (e.g., data, reports, policy notes)*</t>
  </si>
  <si>
    <t>Other (please specify): ________________________</t>
  </si>
  <si>
    <t>Gender equity*</t>
  </si>
  <si>
    <t>Agriculture / food security*</t>
  </si>
  <si>
    <t>Digital infrastructure development*</t>
  </si>
  <si>
    <t>Private sector development*</t>
  </si>
  <si>
    <t>Social protection*</t>
  </si>
  <si>
    <t>Social inclusion (e.g., protecting vulnerable households, LGBTIQ+ groups, afro descendants, people with disabilities)*</t>
  </si>
  <si>
    <t>Other (please specify): _____________________</t>
  </si>
  <si>
    <t>B3. How EFFECTIVE has the WBG been at achieving development results in each of these areas of human development in El Salvador? (1-Not effective at all, 10-Very effective)</t>
  </si>
  <si>
    <t>Health: universal health coverage, primary health systems, pandemic preparedness, eradicating infectious diseases*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</si>
  <si>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</si>
  <si>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</si>
  <si>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B4. How EFFECTIVE has the WBG been at achieving development results in each of these areas of infrastructure in El Salvador? (1-Not effective at all, 10-Very effective)</t>
  </si>
  <si>
    <t>Transport: roads, bridges, sustainable transportation*</t>
  </si>
  <si>
    <t>Public service infrastructure: hospitals, schools*</t>
  </si>
  <si>
    <t>Water supply and sanitation infrastructure*</t>
  </si>
  <si>
    <t>Digital development: digital infrastructure, digital services, digital skills development*</t>
  </si>
  <si>
    <t>Urban development: urban planning, services, and institutions*</t>
  </si>
  <si>
    <t>Energy / extractives: access to energy, transition to cleaner energy sources; governance of oil, gas, and mineral resources*</t>
  </si>
  <si>
    <t>B5. How EFFECTIVE has the WBG been at achieving development results in each of these areas of finance / institutions / economic growth in El Salvador? (1-Not effective at all, 10-Very effective)</t>
  </si>
  <si>
    <t>Public sector governance: efficiency, effectiveness, accountability, and transparency of the government institutions*</t>
  </si>
  <si>
    <t>Debt sustainability: management, relief, financing, and transparency*</t>
  </si>
  <si>
    <t>Trade: access to markets, tariffs, customs*</t>
  </si>
  <si>
    <t>Private sector development: business regulation, access to finance, improved competitiveness*</t>
  </si>
  <si>
    <t>Job creation / employment: labor policies, skills development*</t>
  </si>
  <si>
    <t>Macroeconomic stability: sustainable fiscal policy, effective tax administration, monetary policy*</t>
  </si>
  <si>
    <t>Regional integration: promote common physical and institutional infrastructure*</t>
  </si>
  <si>
    <t>B6. How EFFECTIVE has the WBG been at achieving development results in each of these areas of environmental sustainability in El Salvador? (1-Not effective at all, 10-Very effective)</t>
  </si>
  <si>
    <t>Environment / natural resource management: air/water quality, sustainable land and aquatic resource management, biodiversity*</t>
  </si>
  <si>
    <t>Climate change: transition to low-carbon economy*</t>
  </si>
  <si>
    <r>
      <t xml:space="preserve">C1. To what extent is the WBG an effective development partner in terms of the following?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</si>
  <si>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t>Responsiveness to needs in El Salvador*</t>
  </si>
  <si>
    <t>Access to WBG staff and experts*</t>
  </si>
  <si>
    <t>Flexibility when circumstances change in El Salvador*</t>
  </si>
  <si>
    <t>Openness (sharing data and other information)*</t>
  </si>
  <si>
    <t>Being a long-term partner to El Salvador*</t>
  </si>
  <si>
    <r>
      <t xml:space="preserve">C2. To what extent is the WBG an effective development partner in El Salvador, in terms of collaborating with the following groups?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</si>
  <si>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t>Other donors and development partners (e.g., Central American Bank for Economic Integration (CABEI/BCIE), Inter-American Development Bank (IDB/BID))*</t>
  </si>
  <si>
    <t>Academia / research centers*</t>
  </si>
  <si>
    <t>C3.  In addition to its partnership with the national government, which of the following should the WBG collaborate with more to have greater impact in El Salvador? (Select up to 2)</t>
  </si>
  <si>
    <t>Private sector*</t>
  </si>
  <si>
    <t>Civil society (e.g., NGOs, CBOs)*</t>
  </si>
  <si>
    <t>Other donors and development partners*</t>
  </si>
  <si>
    <t>Other (please specify): ________________________*</t>
  </si>
  <si>
    <r>
      <t xml:space="preserve">C4. To what extent do you agree with the following statements? </t>
    </r>
    <r>
      <rPr>
        <i/>
        <sz val="11"/>
        <color rgb="FF000000"/>
        <rFont val="Calibri"/>
        <family val="2"/>
        <scheme val="minor"/>
      </rPr>
      <t>(1-Strongly disagree, 10-Strongly agree)</t>
    </r>
  </si>
  <si>
    <t>The WBG insists on accountability through its lending (e.g., performance-based financing, resources tied to results)*</t>
  </si>
  <si>
    <t>The WBG effectively monitors and evaluates the projects it supports in El Salvador*</t>
  </si>
  <si>
    <t xml:space="preserve">C5.  Have you ever used the WBG’s knowledge work, including participating in workshops or training programs? </t>
  </si>
  <si>
    <r>
      <t xml:space="preserve">C6. To what extent do you agree with the following statements? </t>
    </r>
    <r>
      <rPr>
        <i/>
        <sz val="11"/>
        <color rgb="FF000000"/>
        <rFont val="Calibri"/>
        <family val="2"/>
        <scheme val="minor"/>
      </rPr>
      <t>(1-Strongly disagree, 10-Strongly agree)</t>
    </r>
  </si>
  <si>
    <t>Other (please specify):  ______________________</t>
  </si>
  <si>
    <t>E2.  Do you recall seeing or hearing anything about the WBG recently?</t>
  </si>
  <si>
    <t xml:space="preserve">E3. If you answered “Yes” for E2, where do you recall seeing or hearing this information? (Select ALL that apply) </t>
  </si>
  <si>
    <t>WBG websites*</t>
  </si>
  <si>
    <t>Direct contact with WBG staff (e.g., in person, virtually, phone, email)*</t>
  </si>
  <si>
    <t xml:space="preserve">E4. If you answered “Yes” for E2, what topics were included in what you saw or heard about WBG’s work or research?  (Select ALL that apply) </t>
  </si>
  <si>
    <t>Pandemic preparedness*</t>
  </si>
  <si>
    <t>Food security*</t>
  </si>
  <si>
    <t>WBG economic forecasts*</t>
  </si>
  <si>
    <t>Appendix C: Responses to Selected Questions by Year</t>
  </si>
  <si>
    <t>Q2.  How familiar are you with the work of these organizations in El Salvador?  (1-Not familiar at all, 10-Very familiar)</t>
  </si>
  <si>
    <t>FY 2021</t>
  </si>
  <si>
    <t>FY 2024</t>
  </si>
  <si>
    <t>n/a</t>
  </si>
  <si>
    <t>A1. How much do you trust each of the following institutions to do what is right for El Salvador?   (1-Not at all, 10-Very much)</t>
  </si>
  <si>
    <t>Media*</t>
  </si>
  <si>
    <t>How effective is the World Bank Group (WBG) in helping El Salvador achieve development results? (1-Not effective at all, 10-Very effective)</t>
  </si>
  <si>
    <r>
      <t xml:space="preserve">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</si>
  <si>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Education: more resilient and equitable education systems*</t>
  </si>
  <si>
    <t>Social protection: pensions, social assistance, social safety nets*</t>
  </si>
  <si>
    <t>Social inclusion: increasing opportunities for marginalized people to participate fully in markets, services, technologies, and society*</t>
  </si>
  <si>
    <t>Gender equity: close gender gaps in health, education, social protection, economic opportunities, and voice and agency*</t>
  </si>
  <si>
    <t>B5. How EFFECTIVE has the WBG been at achieving development results in each of these areas of finance / institutions / economic growth in El Salvador?  (1-Not effective at all, 10-Very effective)</t>
  </si>
  <si>
    <r>
      <t xml:space="preserve">C1.  To what extent is the WBG an effective development partner in terms of the following?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</si>
  <si>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C2. To what extent is the WBG an effective development partner in El Salvador, in terms of collaborating with the following groups?  (1-To no degree at all, 10-To a very significant degree)</t>
  </si>
  <si>
    <r>
      <t xml:space="preserve">C4. 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</si>
  <si>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r>
      <t xml:space="preserve">C6. To what extent do you agree with the following statements: 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</si>
  <si>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*Significant difference between years</t>
  </si>
  <si>
    <t>*Significant difference between stakeholder groups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</si>
</sst>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0.000"/>
    <numFmt numFmtId="166" formatCode="###0"/>
    <numFmt numFmtId="167" formatCode="###0.00"/>
  </numFmts>
  <fonts count="33" x14ac:knownFonts="1">
    <font>
      <sz val="11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9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  <scheme val="minor"/>
    </font>
    <font>
      <b/>
      <sz val="8"/>
      <color rgb="FF000000"/>
      <name val="Calibri"/>
      <family val="2"/>
    </font>
    <font>
      <b/>
      <sz val="9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1"/>
      <scheme val="minor"/>
    </font>
    <font>
      <sz val="10"/>
      <name val="Arial"/>
      <family val="2"/>
    </font>
    <font>
      <sz val="11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b/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9"/>
      <color indexed="6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1"/>
      </left>
      <right style="thin">
        <color indexed="61"/>
      </right>
      <top/>
      <bottom style="thin">
        <color indexed="62"/>
      </bottom>
      <diagonal/>
    </border>
    <border>
      <left style="medium">
        <color indexed="64"/>
      </left>
      <right style="thin">
        <color indexed="61"/>
      </right>
      <top style="medium">
        <color indexed="64"/>
      </top>
      <bottom style="medium">
        <color indexed="64"/>
      </bottom>
      <diagonal/>
    </border>
    <border>
      <left/>
      <right style="thin">
        <color indexed="61"/>
      </right>
      <top style="medium">
        <color indexed="64"/>
      </top>
      <bottom style="medium">
        <color indexed="64"/>
      </bottom>
      <diagonal/>
    </border>
    <border>
      <left style="thin">
        <color indexed="6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1"/>
      </left>
      <right/>
      <top style="medium">
        <color indexed="64"/>
      </top>
      <bottom style="medium">
        <color indexed="64"/>
      </bottom>
      <diagonal/>
    </border>
    <border>
      <left style="thin">
        <color indexed="61"/>
      </left>
      <right style="medium">
        <color indexed="64"/>
      </right>
      <top style="medium">
        <color indexed="64"/>
      </top>
      <bottom style="thin">
        <color indexed="62"/>
      </bottom>
      <diagonal/>
    </border>
    <border>
      <left style="thin">
        <color indexed="6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1"/>
      </right>
      <top style="medium">
        <color indexed="64"/>
      </top>
      <bottom style="thin">
        <color indexed="63"/>
      </bottom>
      <diagonal/>
    </border>
    <border>
      <left style="thin">
        <color indexed="6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1"/>
      </right>
      <top style="thin">
        <color indexed="63"/>
      </top>
      <bottom/>
      <diagonal/>
    </border>
    <border>
      <left style="thin">
        <color indexed="61"/>
      </left>
      <right/>
      <top style="thin">
        <color indexed="62"/>
      </top>
      <bottom/>
      <diagonal/>
    </border>
    <border>
      <left/>
      <right style="thin">
        <color indexed="61"/>
      </right>
      <top style="thin">
        <color indexed="63"/>
      </top>
      <bottom style="thin">
        <color indexed="62"/>
      </bottom>
      <diagonal/>
    </border>
    <border>
      <left style="thin">
        <color indexed="61"/>
      </left>
      <right style="medium">
        <color indexed="64"/>
      </right>
      <top style="thin">
        <color indexed="62"/>
      </top>
      <bottom style="thin">
        <color indexed="62"/>
      </bottom>
      <diagonal/>
    </border>
    <border>
      <left/>
      <right style="thin">
        <color indexed="61"/>
      </right>
      <top style="thin">
        <color indexed="62"/>
      </top>
      <bottom style="thin">
        <color indexed="62"/>
      </bottom>
      <diagonal/>
    </border>
    <border>
      <left/>
      <right style="thin">
        <color indexed="61"/>
      </right>
      <top style="thin">
        <color indexed="63"/>
      </top>
      <bottom style="medium">
        <color indexed="64"/>
      </bottom>
      <diagonal/>
    </border>
    <border>
      <left style="thin">
        <color indexed="61"/>
      </left>
      <right style="medium">
        <color indexed="64"/>
      </right>
      <top style="thin">
        <color indexed="62"/>
      </top>
      <bottom style="medium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3"/>
      </top>
      <bottom style="thin">
        <color indexed="62"/>
      </bottom>
      <diagonal/>
    </border>
    <border>
      <left style="medium">
        <color indexed="64"/>
      </left>
      <right style="thin">
        <color indexed="61"/>
      </right>
      <top style="thin">
        <color indexed="63"/>
      </top>
      <bottom style="thin">
        <color indexed="63"/>
      </bottom>
      <diagonal/>
    </border>
    <border>
      <left style="thin">
        <color indexed="61"/>
      </left>
      <right style="thin">
        <color indexed="61"/>
      </right>
      <top style="thin">
        <color indexed="63"/>
      </top>
      <bottom/>
      <diagonal/>
    </border>
    <border>
      <left style="medium">
        <color indexed="64"/>
      </left>
      <right style="thin">
        <color indexed="61"/>
      </right>
      <top style="thin">
        <color indexed="63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7" fillId="0" borderId="0"/>
    <xf numFmtId="9" fontId="12" fillId="0" borderId="0" applyFont="0" applyFill="0" applyBorder="0" applyAlignment="0" applyProtection="0"/>
    <xf numFmtId="0" fontId="14" fillId="0" borderId="0"/>
    <xf numFmtId="0" fontId="22" fillId="0" borderId="0"/>
    <xf numFmtId="0" fontId="14" fillId="0" borderId="0"/>
    <xf numFmtId="0" fontId="14" fillId="0" borderId="0"/>
    <xf numFmtId="0" fontId="7" fillId="0" borderId="0"/>
  </cellStyleXfs>
  <cellXfs count="501">
    <xf numFmtId="0" fontId="0" fillId="0" borderId="0" xfId="0"/>
    <xf numFmtId="0" fontId="1" fillId="4" borderId="0" xfId="0" applyFont="1" applyFill="1" applyAlignment="1">
      <alignment vertical="center"/>
    </xf>
    <xf numFmtId="0" fontId="3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4" borderId="0" xfId="0" applyFont="1" applyFill="1"/>
    <xf numFmtId="0" fontId="2" fillId="3" borderId="0" xfId="0" applyFont="1" applyFill="1" applyAlignment="1">
      <alignment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wrapText="1"/>
    </xf>
    <xf numFmtId="164" fontId="2" fillId="0" borderId="0" xfId="0" applyNumberFormat="1" applyFont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2" fillId="3" borderId="0" xfId="0" applyFont="1" applyFill="1"/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/>
    <xf numFmtId="0" fontId="2" fillId="0" borderId="10" xfId="0" applyFont="1" applyBorder="1"/>
    <xf numFmtId="0" fontId="3" fillId="0" borderId="0" xfId="0" applyFont="1" applyAlignment="1">
      <alignment horizontal="left" vertical="top"/>
    </xf>
    <xf numFmtId="0" fontId="2" fillId="0" borderId="12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2" fontId="2" fillId="0" borderId="1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2" fillId="0" borderId="0" xfId="0" applyFont="1" applyAlignment="1">
      <alignment horizontal="left" vertical="top"/>
    </xf>
    <xf numFmtId="2" fontId="2" fillId="0" borderId="8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16" xfId="0" applyFont="1" applyBorder="1"/>
    <xf numFmtId="0" fontId="2" fillId="0" borderId="7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horizontal="left" vertical="center" wrapText="1"/>
    </xf>
    <xf numFmtId="2" fontId="2" fillId="0" borderId="8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2" fontId="2" fillId="0" borderId="11" xfId="0" applyNumberFormat="1" applyFont="1" applyBorder="1" applyAlignment="1">
      <alignment horizontal="center" vertical="center"/>
    </xf>
    <xf numFmtId="0" fontId="3" fillId="3" borderId="0" xfId="0" applyFont="1" applyFill="1" applyAlignment="1">
      <alignment horizontal="left" wrapText="1"/>
    </xf>
    <xf numFmtId="0" fontId="2" fillId="0" borderId="0" xfId="0" applyFont="1" applyAlignment="1">
      <alignment horizontal="left"/>
    </xf>
    <xf numFmtId="164" fontId="3" fillId="3" borderId="0" xfId="0" applyNumberFormat="1" applyFont="1" applyFill="1" applyAlignment="1">
      <alignment horizontal="right" wrapText="1"/>
    </xf>
    <xf numFmtId="0" fontId="3" fillId="3" borderId="0" xfId="0" applyFont="1" applyFill="1" applyAlignment="1">
      <alignment horizontal="right" wrapText="1"/>
    </xf>
    <xf numFmtId="164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wrapText="1"/>
    </xf>
    <xf numFmtId="0" fontId="2" fillId="2" borderId="7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164" fontId="10" fillId="2" borderId="13" xfId="0" applyNumberFormat="1" applyFont="1" applyFill="1" applyBorder="1" applyAlignment="1">
      <alignment horizontal="center" vertical="center" wrapText="1"/>
    </xf>
    <xf numFmtId="164" fontId="10" fillId="2" borderId="0" xfId="0" applyNumberFormat="1" applyFont="1" applyFill="1" applyAlignment="1">
      <alignment horizontal="center" vertical="center" wrapText="1"/>
    </xf>
    <xf numFmtId="164" fontId="10" fillId="2" borderId="10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22" xfId="0" applyFont="1" applyBorder="1" applyAlignment="1">
      <alignment wrapText="1"/>
    </xf>
    <xf numFmtId="0" fontId="2" fillId="0" borderId="23" xfId="0" applyFont="1" applyBorder="1" applyAlignment="1">
      <alignment wrapText="1"/>
    </xf>
    <xf numFmtId="0" fontId="2" fillId="0" borderId="24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vertical="center" wrapText="1"/>
    </xf>
    <xf numFmtId="2" fontId="2" fillId="0" borderId="10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wrapText="1"/>
    </xf>
    <xf numFmtId="0" fontId="2" fillId="0" borderId="26" xfId="0" applyFont="1" applyBorder="1" applyAlignment="1">
      <alignment wrapText="1"/>
    </xf>
    <xf numFmtId="0" fontId="2" fillId="0" borderId="27" xfId="0" applyFont="1" applyBorder="1" applyAlignment="1">
      <alignment wrapText="1"/>
    </xf>
    <xf numFmtId="0" fontId="2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2" applyFont="1" applyFill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wrapText="1"/>
    </xf>
    <xf numFmtId="0" fontId="0" fillId="5" borderId="0" xfId="0" applyFill="1" applyAlignment="1">
      <alignment horizontal="center"/>
    </xf>
    <xf numFmtId="9" fontId="0" fillId="5" borderId="0" xfId="2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wrapText="1"/>
    </xf>
    <xf numFmtId="0" fontId="13" fillId="6" borderId="11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12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2" fillId="0" borderId="27" xfId="0" applyFont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0" fontId="0" fillId="0" borderId="31" xfId="0" applyBorder="1" applyAlignment="1">
      <alignment vertical="center" wrapText="1"/>
    </xf>
    <xf numFmtId="0" fontId="2" fillId="0" borderId="35" xfId="0" applyFont="1" applyBorder="1" applyAlignment="1">
      <alignment horizontal="center" vertical="center"/>
    </xf>
    <xf numFmtId="2" fontId="15" fillId="2" borderId="5" xfId="3" applyNumberFormat="1" applyFont="1" applyFill="1" applyBorder="1" applyAlignment="1">
      <alignment horizontal="center" vertical="center" wrapText="1"/>
    </xf>
    <xf numFmtId="1" fontId="15" fillId="2" borderId="18" xfId="3" applyNumberFormat="1" applyFont="1" applyFill="1" applyBorder="1" applyAlignment="1">
      <alignment horizontal="center" vertical="center" wrapText="1"/>
    </xf>
    <xf numFmtId="2" fontId="15" fillId="2" borderId="36" xfId="3" applyNumberFormat="1" applyFont="1" applyFill="1" applyBorder="1" applyAlignment="1">
      <alignment horizontal="center" vertical="center" wrapText="1"/>
    </xf>
    <xf numFmtId="1" fontId="15" fillId="2" borderId="37" xfId="3" applyNumberFormat="1" applyFont="1" applyFill="1" applyBorder="1" applyAlignment="1">
      <alignment horizontal="center" vertical="center" wrapText="1"/>
    </xf>
    <xf numFmtId="2" fontId="15" fillId="2" borderId="21" xfId="3" applyNumberFormat="1" applyFont="1" applyFill="1" applyBorder="1" applyAlignment="1">
      <alignment horizontal="center" vertical="center" wrapText="1"/>
    </xf>
    <xf numFmtId="1" fontId="15" fillId="2" borderId="38" xfId="3" applyNumberFormat="1" applyFont="1" applyFill="1" applyBorder="1" applyAlignment="1">
      <alignment horizontal="center" vertical="center" wrapText="1"/>
    </xf>
    <xf numFmtId="0" fontId="15" fillId="2" borderId="36" xfId="3" applyFont="1" applyFill="1" applyBorder="1" applyAlignment="1">
      <alignment horizontal="center" vertical="center" wrapText="1"/>
    </xf>
    <xf numFmtId="164" fontId="0" fillId="0" borderId="12" xfId="2" applyNumberFormat="1" applyFont="1" applyFill="1" applyBorder="1" applyAlignment="1">
      <alignment horizontal="center" vertical="center"/>
    </xf>
    <xf numFmtId="1" fontId="0" fillId="0" borderId="28" xfId="2" applyNumberFormat="1" applyFont="1" applyFill="1" applyBorder="1" applyAlignment="1">
      <alignment horizontal="center" vertical="center"/>
    </xf>
    <xf numFmtId="164" fontId="0" fillId="0" borderId="39" xfId="2" applyNumberFormat="1" applyFont="1" applyFill="1" applyBorder="1" applyAlignment="1">
      <alignment horizontal="center" vertical="center"/>
    </xf>
    <xf numFmtId="0" fontId="0" fillId="0" borderId="39" xfId="0" applyBorder="1" applyAlignment="1">
      <alignment vertical="center" wrapText="1"/>
    </xf>
    <xf numFmtId="0" fontId="2" fillId="0" borderId="28" xfId="0" applyFont="1" applyBorder="1" applyAlignment="1">
      <alignment horizontal="center" vertical="center"/>
    </xf>
    <xf numFmtId="1" fontId="0" fillId="0" borderId="33" xfId="2" applyNumberFormat="1" applyFont="1" applyFill="1" applyBorder="1" applyAlignment="1">
      <alignment horizontal="center" vertical="center"/>
    </xf>
    <xf numFmtId="164" fontId="0" fillId="0" borderId="40" xfId="2" applyNumberFormat="1" applyFont="1" applyFill="1" applyBorder="1" applyAlignment="1">
      <alignment horizontal="center" vertical="center"/>
    </xf>
    <xf numFmtId="0" fontId="0" fillId="0" borderId="40" xfId="0" applyBorder="1" applyAlignment="1">
      <alignment vertical="center" wrapText="1"/>
    </xf>
    <xf numFmtId="0" fontId="2" fillId="0" borderId="33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7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2" fillId="0" borderId="25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9" fillId="0" borderId="0" xfId="0" applyFont="1" applyAlignment="1">
      <alignment vertical="center" wrapText="1"/>
    </xf>
    <xf numFmtId="2" fontId="0" fillId="0" borderId="39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1" fontId="0" fillId="0" borderId="41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2" fontId="0" fillId="0" borderId="42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2" fontId="0" fillId="0" borderId="40" xfId="0" applyNumberFormat="1" applyBorder="1" applyAlignment="1">
      <alignment horizontal="center" vertical="center"/>
    </xf>
    <xf numFmtId="0" fontId="0" fillId="0" borderId="31" xfId="0" applyBorder="1" applyAlignment="1">
      <alignment horizontal="left" vertical="center" wrapText="1"/>
    </xf>
    <xf numFmtId="0" fontId="15" fillId="2" borderId="37" xfId="3" applyFont="1" applyFill="1" applyBorder="1" applyAlignment="1">
      <alignment horizontal="center" vertical="center" wrapText="1"/>
    </xf>
    <xf numFmtId="0" fontId="15" fillId="2" borderId="21" xfId="3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7" borderId="12" xfId="2" applyNumberFormat="1" applyFont="1" applyFill="1" applyBorder="1" applyAlignment="1">
      <alignment horizontal="center" vertical="center"/>
    </xf>
    <xf numFmtId="1" fontId="0" fillId="7" borderId="28" xfId="2" applyNumberFormat="1" applyFont="1" applyFill="1" applyBorder="1" applyAlignment="1">
      <alignment horizontal="center" vertical="center"/>
    </xf>
    <xf numFmtId="164" fontId="0" fillId="7" borderId="29" xfId="2" applyNumberFormat="1" applyFont="1" applyFill="1" applyBorder="1" applyAlignment="1">
      <alignment horizontal="center" vertical="center"/>
    </xf>
    <xf numFmtId="164" fontId="0" fillId="7" borderId="27" xfId="2" applyNumberFormat="1" applyFont="1" applyFill="1" applyBorder="1" applyAlignment="1">
      <alignment horizontal="center" vertical="center"/>
    </xf>
    <xf numFmtId="1" fontId="0" fillId="7" borderId="27" xfId="2" applyNumberFormat="1" applyFont="1" applyFill="1" applyBorder="1" applyAlignment="1">
      <alignment horizontal="center" vertical="center"/>
    </xf>
    <xf numFmtId="0" fontId="0" fillId="7" borderId="29" xfId="0" applyFill="1" applyBorder="1" applyAlignment="1">
      <alignment vertical="center" wrapText="1"/>
    </xf>
    <xf numFmtId="0" fontId="2" fillId="7" borderId="27" xfId="0" applyFont="1" applyFill="1" applyBorder="1" applyAlignment="1">
      <alignment horizontal="center" vertical="center"/>
    </xf>
    <xf numFmtId="164" fontId="0" fillId="7" borderId="31" xfId="2" applyNumberFormat="1" applyFont="1" applyFill="1" applyBorder="1" applyAlignment="1">
      <alignment horizontal="center" vertical="center"/>
    </xf>
    <xf numFmtId="1" fontId="0" fillId="7" borderId="33" xfId="2" applyNumberFormat="1" applyFont="1" applyFill="1" applyBorder="1" applyAlignment="1">
      <alignment horizontal="center" vertical="center"/>
    </xf>
    <xf numFmtId="164" fontId="0" fillId="7" borderId="34" xfId="2" applyNumberFormat="1" applyFont="1" applyFill="1" applyBorder="1" applyAlignment="1">
      <alignment horizontal="center" vertical="center"/>
    </xf>
    <xf numFmtId="1" fontId="0" fillId="7" borderId="32" xfId="2" applyNumberFormat="1" applyFont="1" applyFill="1" applyBorder="1" applyAlignment="1">
      <alignment horizontal="center" vertical="center"/>
    </xf>
    <xf numFmtId="164" fontId="0" fillId="7" borderId="35" xfId="2" applyNumberFormat="1" applyFont="1" applyFill="1" applyBorder="1" applyAlignment="1">
      <alignment horizontal="center" vertical="center"/>
    </xf>
    <xf numFmtId="1" fontId="0" fillId="7" borderId="35" xfId="2" applyNumberFormat="1" applyFont="1" applyFill="1" applyBorder="1" applyAlignment="1">
      <alignment horizontal="center" vertical="center"/>
    </xf>
    <xf numFmtId="0" fontId="0" fillId="7" borderId="34" xfId="0" applyFill="1" applyBorder="1" applyAlignment="1">
      <alignment vertical="center" wrapText="1"/>
    </xf>
    <xf numFmtId="0" fontId="2" fillId="7" borderId="25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" fontId="21" fillId="2" borderId="36" xfId="3" applyNumberFormat="1" applyFont="1" applyFill="1" applyBorder="1" applyAlignment="1">
      <alignment horizontal="center" vertical="center" wrapText="1"/>
    </xf>
    <xf numFmtId="0" fontId="21" fillId="2" borderId="37" xfId="3" applyFont="1" applyFill="1" applyBorder="1" applyAlignment="1">
      <alignment horizontal="center" vertical="center" wrapText="1"/>
    </xf>
    <xf numFmtId="2" fontId="21" fillId="2" borderId="21" xfId="3" applyNumberFormat="1" applyFont="1" applyFill="1" applyBorder="1" applyAlignment="1">
      <alignment horizontal="center" vertical="center" wrapText="1"/>
    </xf>
    <xf numFmtId="1" fontId="21" fillId="2" borderId="38" xfId="3" applyNumberFormat="1" applyFont="1" applyFill="1" applyBorder="1" applyAlignment="1">
      <alignment horizontal="center" vertical="center" wrapText="1"/>
    </xf>
    <xf numFmtId="0" fontId="21" fillId="2" borderId="36" xfId="3" applyFont="1" applyFill="1" applyBorder="1" applyAlignment="1">
      <alignment horizontal="center" vertical="center" wrapText="1"/>
    </xf>
    <xf numFmtId="0" fontId="21" fillId="2" borderId="38" xfId="3" applyFont="1" applyFill="1" applyBorder="1" applyAlignment="1">
      <alignment horizontal="center" vertical="center" wrapText="1"/>
    </xf>
    <xf numFmtId="164" fontId="0" fillId="0" borderId="39" xfId="0" applyNumberForma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1" fontId="0" fillId="0" borderId="41" xfId="0" applyNumberForma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2" fontId="0" fillId="0" borderId="42" xfId="0" applyNumberForma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2" fontId="0" fillId="0" borderId="40" xfId="0" applyNumberForma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2" fillId="0" borderId="11" xfId="0" applyFont="1" applyBorder="1" applyAlignment="1">
      <alignment vertical="center"/>
    </xf>
    <xf numFmtId="164" fontId="0" fillId="0" borderId="44" xfId="0" applyNumberFormat="1" applyBorder="1" applyAlignment="1">
      <alignment horizontal="center" vertical="center"/>
    </xf>
    <xf numFmtId="1" fontId="0" fillId="0" borderId="45" xfId="0" applyNumberForma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0" fillId="0" borderId="22" xfId="0" applyBorder="1" applyAlignment="1">
      <alignment vertical="center" wrapText="1"/>
    </xf>
    <xf numFmtId="1" fontId="15" fillId="2" borderId="47" xfId="3" applyNumberFormat="1" applyFont="1" applyFill="1" applyBorder="1" applyAlignment="1">
      <alignment horizontal="center" vertical="center" wrapText="1"/>
    </xf>
    <xf numFmtId="2" fontId="15" fillId="2" borderId="48" xfId="3" applyNumberFormat="1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2" fontId="0" fillId="0" borderId="49" xfId="0" applyNumberForma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0" fillId="0" borderId="10" xfId="0" applyBorder="1"/>
    <xf numFmtId="0" fontId="0" fillId="0" borderId="8" xfId="0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164" fontId="0" fillId="0" borderId="0" xfId="2" applyNumberFormat="1" applyFont="1" applyAlignment="1">
      <alignment horizontal="center" vertical="center"/>
    </xf>
    <xf numFmtId="1" fontId="0" fillId="0" borderId="0" xfId="2" applyNumberFormat="1" applyFont="1" applyAlignment="1">
      <alignment horizontal="center" vertical="center"/>
    </xf>
    <xf numFmtId="164" fontId="0" fillId="0" borderId="0" xfId="2" applyNumberFormat="1" applyFont="1" applyFill="1" applyAlignment="1">
      <alignment horizontal="center" vertical="center"/>
    </xf>
    <xf numFmtId="1" fontId="0" fillId="0" borderId="0" xfId="2" applyNumberFormat="1" applyFont="1" applyFill="1" applyAlignment="1">
      <alignment horizontal="center" vertical="center"/>
    </xf>
    <xf numFmtId="164" fontId="0" fillId="0" borderId="29" xfId="2" applyNumberFormat="1" applyFont="1" applyFill="1" applyBorder="1" applyAlignment="1">
      <alignment horizontal="center" vertical="center"/>
    </xf>
    <xf numFmtId="164" fontId="0" fillId="0" borderId="31" xfId="2" applyNumberFormat="1" applyFont="1" applyFill="1" applyBorder="1" applyAlignment="1">
      <alignment horizontal="center" vertical="center"/>
    </xf>
    <xf numFmtId="164" fontId="0" fillId="0" borderId="34" xfId="2" applyNumberFormat="1" applyFont="1" applyFill="1" applyBorder="1" applyAlignment="1">
      <alignment horizontal="center" vertical="center"/>
    </xf>
    <xf numFmtId="2" fontId="14" fillId="2" borderId="36" xfId="3" applyNumberFormat="1" applyFill="1" applyBorder="1" applyAlignment="1">
      <alignment horizontal="center" vertical="center" wrapText="1"/>
    </xf>
    <xf numFmtId="1" fontId="14" fillId="2" borderId="38" xfId="3" applyNumberFormat="1" applyFill="1" applyBorder="1" applyAlignment="1">
      <alignment horizontal="center" vertical="center" wrapText="1"/>
    </xf>
    <xf numFmtId="2" fontId="14" fillId="2" borderId="5" xfId="3" applyNumberFormat="1" applyFill="1" applyBorder="1" applyAlignment="1">
      <alignment horizontal="center" vertical="center" wrapText="1"/>
    </xf>
    <xf numFmtId="1" fontId="14" fillId="2" borderId="6" xfId="3" applyNumberFormat="1" applyFill="1" applyBorder="1" applyAlignment="1">
      <alignment horizontal="center" vertical="center" wrapText="1"/>
    </xf>
    <xf numFmtId="2" fontId="14" fillId="2" borderId="21" xfId="3" applyNumberFormat="1" applyFill="1" applyBorder="1" applyAlignment="1">
      <alignment horizontal="center" vertical="center" wrapText="1"/>
    </xf>
    <xf numFmtId="1" fontId="14" fillId="2" borderId="47" xfId="3" applyNumberFormat="1" applyFill="1" applyBorder="1" applyAlignment="1">
      <alignment horizontal="center" vertical="center" wrapText="1"/>
    </xf>
    <xf numFmtId="1" fontId="14" fillId="2" borderId="18" xfId="3" applyNumberFormat="1" applyFill="1" applyBorder="1" applyAlignment="1">
      <alignment horizontal="center" vertical="center" wrapText="1"/>
    </xf>
    <xf numFmtId="2" fontId="14" fillId="2" borderId="48" xfId="3" applyNumberFormat="1" applyFill="1" applyBorder="1" applyAlignment="1">
      <alignment horizontal="center" vertical="center" wrapText="1"/>
    </xf>
    <xf numFmtId="0" fontId="14" fillId="2" borderId="36" xfId="3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" fontId="0" fillId="0" borderId="0" xfId="0" applyNumberFormat="1" applyAlignment="1">
      <alignment vertical="center"/>
    </xf>
    <xf numFmtId="0" fontId="18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1" fontId="0" fillId="4" borderId="0" xfId="0" applyNumberFormat="1" applyFill="1" applyAlignment="1">
      <alignment vertical="center"/>
    </xf>
    <xf numFmtId="0" fontId="2" fillId="4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27" xfId="0" applyBorder="1" applyAlignment="1">
      <alignment horizontal="left" vertical="center" wrapText="1"/>
    </xf>
    <xf numFmtId="0" fontId="0" fillId="0" borderId="17" xfId="0" applyBorder="1" applyAlignment="1">
      <alignment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21" fillId="2" borderId="37" xfId="3" applyNumberFormat="1" applyFont="1" applyFill="1" applyBorder="1" applyAlignment="1">
      <alignment horizontal="center" vertical="center" wrapText="1"/>
    </xf>
    <xf numFmtId="0" fontId="22" fillId="0" borderId="0" xfId="4"/>
    <xf numFmtId="0" fontId="0" fillId="0" borderId="16" xfId="0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164" fontId="0" fillId="0" borderId="10" xfId="2" applyNumberFormat="1" applyFont="1" applyFill="1" applyBorder="1" applyAlignment="1">
      <alignment horizontal="center" vertical="center"/>
    </xf>
    <xf numFmtId="164" fontId="0" fillId="0" borderId="16" xfId="2" applyNumberFormat="1" applyFont="1" applyFill="1" applyBorder="1" applyAlignment="1">
      <alignment horizontal="center" vertical="center"/>
    </xf>
    <xf numFmtId="164" fontId="0" fillId="0" borderId="0" xfId="2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left" vertical="center" wrapText="1"/>
    </xf>
    <xf numFmtId="164" fontId="0" fillId="0" borderId="36" xfId="2" applyNumberFormat="1" applyFont="1" applyFill="1" applyBorder="1" applyAlignment="1">
      <alignment horizontal="center" vertical="center"/>
    </xf>
    <xf numFmtId="0" fontId="21" fillId="2" borderId="51" xfId="3" applyFont="1" applyFill="1" applyBorder="1" applyAlignment="1">
      <alignment horizontal="center" vertical="center" wrapText="1"/>
    </xf>
    <xf numFmtId="2" fontId="21" fillId="2" borderId="52" xfId="3" applyNumberFormat="1" applyFont="1" applyFill="1" applyBorder="1" applyAlignment="1">
      <alignment horizontal="center" vertical="center" wrapText="1"/>
    </xf>
    <xf numFmtId="0" fontId="21" fillId="2" borderId="53" xfId="3" applyFont="1" applyFill="1" applyBorder="1" applyAlignment="1">
      <alignment horizontal="center" vertical="center" wrapText="1"/>
    </xf>
    <xf numFmtId="0" fontId="21" fillId="2" borderId="52" xfId="3" applyFont="1" applyFill="1" applyBorder="1" applyAlignment="1">
      <alignment horizontal="center" vertical="center" wrapText="1"/>
    </xf>
    <xf numFmtId="1" fontId="21" fillId="2" borderId="53" xfId="3" applyNumberFormat="1" applyFont="1" applyFill="1" applyBorder="1" applyAlignment="1">
      <alignment horizontal="center" vertical="center" wrapText="1"/>
    </xf>
    <xf numFmtId="2" fontId="21" fillId="2" borderId="54" xfId="3" applyNumberFormat="1" applyFont="1" applyFill="1" applyBorder="1" applyAlignment="1">
      <alignment horizontal="center" vertical="center" wrapText="1"/>
    </xf>
    <xf numFmtId="167" fontId="23" fillId="0" borderId="55" xfId="4" applyNumberFormat="1" applyFont="1" applyBorder="1" applyAlignment="1">
      <alignment horizontal="right" vertical="top"/>
    </xf>
    <xf numFmtId="0" fontId="0" fillId="0" borderId="50" xfId="0" applyBorder="1" applyAlignment="1">
      <alignment horizontal="center" vertical="center"/>
    </xf>
    <xf numFmtId="2" fontId="0" fillId="0" borderId="46" xfId="0" applyNumberFormat="1" applyBorder="1" applyAlignment="1">
      <alignment horizontal="center" vertical="center"/>
    </xf>
    <xf numFmtId="1" fontId="0" fillId="0" borderId="42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" fontId="0" fillId="0" borderId="50" xfId="0" applyNumberFormat="1" applyBorder="1" applyAlignment="1">
      <alignment horizontal="center" vertical="center"/>
    </xf>
    <xf numFmtId="2" fontId="24" fillId="0" borderId="0" xfId="4" applyNumberFormat="1" applyFont="1" applyAlignment="1">
      <alignment horizontal="center" vertical="center"/>
    </xf>
    <xf numFmtId="2" fontId="24" fillId="0" borderId="40" xfId="4" applyNumberFormat="1" applyFont="1" applyBorder="1" applyAlignment="1">
      <alignment horizontal="center" vertical="center"/>
    </xf>
    <xf numFmtId="0" fontId="14" fillId="0" borderId="0" xfId="5"/>
    <xf numFmtId="2" fontId="0" fillId="0" borderId="16" xfId="0" applyNumberFormat="1" applyBorder="1" applyAlignment="1">
      <alignment horizontal="center" vertical="center"/>
    </xf>
    <xf numFmtId="0" fontId="0" fillId="0" borderId="9" xfId="0" applyBorder="1"/>
    <xf numFmtId="0" fontId="0" fillId="0" borderId="26" xfId="0" applyBorder="1" applyAlignment="1">
      <alignment horizontal="left" vertical="center" wrapText="1"/>
    </xf>
    <xf numFmtId="2" fontId="0" fillId="0" borderId="2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12" fillId="0" borderId="31" xfId="0" applyNumberFormat="1" applyFont="1" applyBorder="1" applyAlignment="1">
      <alignment horizontal="center" vertical="center"/>
    </xf>
    <xf numFmtId="164" fontId="24" fillId="0" borderId="31" xfId="0" applyNumberFormat="1" applyFont="1" applyBorder="1" applyAlignment="1">
      <alignment horizontal="center" vertical="center"/>
    </xf>
    <xf numFmtId="164" fontId="24" fillId="0" borderId="34" xfId="0" applyNumberFormat="1" applyFont="1" applyBorder="1" applyAlignment="1">
      <alignment horizontal="center" vertical="center"/>
    </xf>
    <xf numFmtId="166" fontId="25" fillId="0" borderId="56" xfId="5" applyNumberFormat="1" applyFont="1" applyBorder="1" applyAlignment="1">
      <alignment horizontal="center" vertical="center"/>
    </xf>
    <xf numFmtId="167" fontId="25" fillId="0" borderId="59" xfId="5" applyNumberFormat="1" applyFont="1" applyBorder="1" applyAlignment="1">
      <alignment horizontal="center" vertical="center"/>
    </xf>
    <xf numFmtId="167" fontId="25" fillId="0" borderId="58" xfId="5" applyNumberFormat="1" applyFont="1" applyBorder="1" applyAlignment="1">
      <alignment horizontal="center" vertical="center"/>
    </xf>
    <xf numFmtId="166" fontId="25" fillId="0" borderId="57" xfId="5" applyNumberFormat="1" applyFont="1" applyBorder="1" applyAlignment="1">
      <alignment horizontal="center" vertical="center"/>
    </xf>
    <xf numFmtId="167" fontId="25" fillId="0" borderId="61" xfId="5" applyNumberFormat="1" applyFont="1" applyBorder="1" applyAlignment="1">
      <alignment horizontal="center" vertical="center"/>
    </xf>
    <xf numFmtId="167" fontId="25" fillId="0" borderId="60" xfId="5" applyNumberFormat="1" applyFont="1" applyBorder="1" applyAlignment="1">
      <alignment horizontal="center" vertical="center"/>
    </xf>
    <xf numFmtId="166" fontId="24" fillId="0" borderId="62" xfId="5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164" fontId="12" fillId="0" borderId="63" xfId="0" applyNumberFormat="1" applyFont="1" applyBorder="1" applyAlignment="1">
      <alignment horizontal="center" vertical="center"/>
    </xf>
    <xf numFmtId="164" fontId="24" fillId="0" borderId="63" xfId="0" applyNumberFormat="1" applyFont="1" applyBorder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0" fontId="19" fillId="0" borderId="16" xfId="0" applyFont="1" applyBorder="1" applyAlignment="1">
      <alignment vertical="center" wrapText="1"/>
    </xf>
    <xf numFmtId="0" fontId="2" fillId="0" borderId="17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1" fontId="0" fillId="0" borderId="53" xfId="2" applyNumberFormat="1" applyFont="1" applyFill="1" applyBorder="1" applyAlignment="1">
      <alignment horizontal="center" vertical="center"/>
    </xf>
    <xf numFmtId="164" fontId="0" fillId="0" borderId="52" xfId="2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2" fontId="0" fillId="0" borderId="11" xfId="0" applyNumberFormat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 wrapText="1"/>
    </xf>
    <xf numFmtId="0" fontId="0" fillId="4" borderId="0" xfId="0" applyFill="1"/>
    <xf numFmtId="0" fontId="29" fillId="0" borderId="28" xfId="3" applyFont="1" applyBorder="1" applyAlignment="1">
      <alignment horizontal="center" vertical="center" wrapText="1"/>
    </xf>
    <xf numFmtId="0" fontId="29" fillId="0" borderId="39" xfId="3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34" xfId="0" applyFont="1" applyBorder="1" applyAlignment="1">
      <alignment wrapText="1"/>
    </xf>
    <xf numFmtId="166" fontId="29" fillId="0" borderId="32" xfId="6" applyNumberFormat="1" applyFont="1" applyBorder="1" applyAlignment="1">
      <alignment horizontal="center" vertical="center"/>
    </xf>
    <xf numFmtId="2" fontId="29" fillId="0" borderId="46" xfId="2" applyNumberFormat="1" applyFont="1" applyBorder="1" applyAlignment="1">
      <alignment horizontal="center" vertical="center"/>
    </xf>
    <xf numFmtId="2" fontId="29" fillId="0" borderId="40" xfId="2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166" fontId="29" fillId="0" borderId="30" xfId="6" applyNumberFormat="1" applyFont="1" applyBorder="1" applyAlignment="1">
      <alignment horizontal="center" vertical="center"/>
    </xf>
    <xf numFmtId="2" fontId="29" fillId="0" borderId="42" xfId="2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wrapText="1"/>
    </xf>
    <xf numFmtId="0" fontId="30" fillId="0" borderId="0" xfId="0" applyFont="1"/>
    <xf numFmtId="0" fontId="0" fillId="0" borderId="16" xfId="0" applyBorder="1"/>
    <xf numFmtId="166" fontId="29" fillId="0" borderId="28" xfId="6" applyNumberFormat="1" applyFont="1" applyBorder="1" applyAlignment="1">
      <alignment horizontal="center" vertical="center"/>
    </xf>
    <xf numFmtId="2" fontId="29" fillId="0" borderId="39" xfId="2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66" fontId="29" fillId="0" borderId="18" xfId="6" applyNumberFormat="1" applyFont="1" applyBorder="1" applyAlignment="1">
      <alignment horizontal="center" vertical="center"/>
    </xf>
    <xf numFmtId="2" fontId="29" fillId="0" borderId="21" xfId="2" applyNumberFormat="1" applyFont="1" applyBorder="1" applyAlignment="1">
      <alignment horizontal="center" vertical="center"/>
    </xf>
    <xf numFmtId="166" fontId="29" fillId="0" borderId="0" xfId="6" applyNumberFormat="1" applyFont="1" applyAlignment="1">
      <alignment horizontal="center" vertical="center"/>
    </xf>
    <xf numFmtId="2" fontId="29" fillId="0" borderId="0" xfId="2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6" fontId="29" fillId="0" borderId="33" xfId="6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2" fontId="29" fillId="0" borderId="39" xfId="2" applyNumberFormat="1" applyFont="1" applyFill="1" applyBorder="1" applyAlignment="1">
      <alignment horizontal="center" vertical="center"/>
    </xf>
    <xf numFmtId="2" fontId="29" fillId="0" borderId="40" xfId="2" applyNumberFormat="1" applyFont="1" applyFill="1" applyBorder="1" applyAlignment="1">
      <alignment horizontal="center" vertical="center"/>
    </xf>
    <xf numFmtId="164" fontId="32" fillId="0" borderId="0" xfId="0" applyNumberFormat="1" applyFont="1"/>
    <xf numFmtId="0" fontId="31" fillId="3" borderId="0" xfId="0" applyFont="1" applyFill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2" fontId="0" fillId="0" borderId="16" xfId="0" applyNumberFormat="1" applyBorder="1" applyAlignment="1">
      <alignment horizontal="center" vertical="center" wrapText="1"/>
    </xf>
    <xf numFmtId="1" fontId="0" fillId="0" borderId="16" xfId="0" applyNumberFormat="1" applyBorder="1" applyAlignment="1">
      <alignment horizontal="center" vertical="center" wrapText="1"/>
    </xf>
    <xf numFmtId="0" fontId="2" fillId="0" borderId="22" xfId="0" applyFont="1" applyBorder="1" applyAlignment="1">
      <alignment horizontal="left" wrapText="1"/>
    </xf>
    <xf numFmtId="2" fontId="2" fillId="0" borderId="25" xfId="0" applyNumberFormat="1" applyFont="1" applyBorder="1" applyAlignment="1">
      <alignment horizontal="center" vertical="center"/>
    </xf>
    <xf numFmtId="0" fontId="2" fillId="0" borderId="43" xfId="0" applyFont="1" applyBorder="1" applyAlignment="1">
      <alignment horizontal="left" wrapText="1"/>
    </xf>
    <xf numFmtId="2" fontId="2" fillId="0" borderId="35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left" wrapText="1"/>
    </xf>
    <xf numFmtId="2" fontId="2" fillId="0" borderId="26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2" fontId="2" fillId="0" borderId="31" xfId="0" applyNumberFormat="1" applyFont="1" applyBorder="1" applyAlignment="1">
      <alignment horizontal="center" vertical="center"/>
    </xf>
    <xf numFmtId="0" fontId="2" fillId="0" borderId="43" xfId="0" applyFont="1" applyBorder="1" applyAlignment="1">
      <alignment vertical="center" wrapText="1"/>
    </xf>
    <xf numFmtId="0" fontId="2" fillId="0" borderId="23" xfId="0" applyFont="1" applyBorder="1" applyAlignment="1">
      <alignment horizontal="left"/>
    </xf>
    <xf numFmtId="165" fontId="2" fillId="0" borderId="9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2" fontId="2" fillId="0" borderId="25" xfId="0" applyNumberFormat="1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2" fontId="2" fillId="0" borderId="26" xfId="0" applyNumberFormat="1" applyFont="1" applyBorder="1" applyAlignment="1">
      <alignment horizontal="center"/>
    </xf>
    <xf numFmtId="0" fontId="3" fillId="0" borderId="23" xfId="0" applyFont="1" applyBorder="1" applyAlignment="1">
      <alignment horizontal="left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left" wrapText="1"/>
    </xf>
    <xf numFmtId="0" fontId="2" fillId="0" borderId="34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166" fontId="29" fillId="0" borderId="23" xfId="6" applyNumberFormat="1" applyFont="1" applyBorder="1" applyAlignment="1">
      <alignment horizontal="center" vertical="center"/>
    </xf>
    <xf numFmtId="167" fontId="29" fillId="0" borderId="42" xfId="6" applyNumberFormat="1" applyFont="1" applyBorder="1" applyAlignment="1">
      <alignment horizontal="center" vertical="center"/>
    </xf>
    <xf numFmtId="0" fontId="2" fillId="0" borderId="2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2" fontId="29" fillId="0" borderId="42" xfId="2" applyNumberFormat="1" applyFont="1" applyFill="1" applyBorder="1" applyAlignment="1">
      <alignment horizontal="center" vertical="center"/>
    </xf>
    <xf numFmtId="0" fontId="2" fillId="0" borderId="65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2" fontId="29" fillId="0" borderId="21" xfId="2" applyNumberFormat="1" applyFont="1" applyFill="1" applyBorder="1" applyAlignment="1">
      <alignment horizontal="center" vertical="center"/>
    </xf>
    <xf numFmtId="2" fontId="2" fillId="0" borderId="64" xfId="0" applyNumberFormat="1" applyFont="1" applyBorder="1" applyAlignment="1">
      <alignment horizontal="center"/>
    </xf>
    <xf numFmtId="2" fontId="2" fillId="0" borderId="66" xfId="0" applyNumberFormat="1" applyFont="1" applyBorder="1" applyAlignment="1">
      <alignment horizontal="center"/>
    </xf>
    <xf numFmtId="2" fontId="2" fillId="0" borderId="64" xfId="0" applyNumberFormat="1" applyFont="1" applyBorder="1" applyAlignment="1">
      <alignment horizontal="center" vertical="center"/>
    </xf>
    <xf numFmtId="2" fontId="2" fillId="0" borderId="66" xfId="0" applyNumberFormat="1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 wrapText="1"/>
    </xf>
    <xf numFmtId="2" fontId="2" fillId="0" borderId="67" xfId="0" applyNumberFormat="1" applyFont="1" applyBorder="1" applyAlignment="1">
      <alignment horizontal="center" vertical="center"/>
    </xf>
    <xf numFmtId="0" fontId="2" fillId="0" borderId="67" xfId="0" applyFont="1" applyBorder="1" applyAlignment="1">
      <alignment horizontal="center"/>
    </xf>
    <xf numFmtId="0" fontId="2" fillId="0" borderId="66" xfId="0" applyFont="1" applyBorder="1" applyAlignment="1">
      <alignment horizontal="center"/>
    </xf>
    <xf numFmtId="0" fontId="0" fillId="0" borderId="66" xfId="0" applyBorder="1" applyAlignment="1">
      <alignment horizontal="left" vertical="center" wrapText="1"/>
    </xf>
    <xf numFmtId="1" fontId="0" fillId="0" borderId="68" xfId="0" applyNumberForma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left" vertical="center" wrapText="1"/>
    </xf>
    <xf numFmtId="2" fontId="0" fillId="0" borderId="71" xfId="0" applyNumberFormat="1" applyBorder="1" applyAlignment="1">
      <alignment horizontal="center" vertical="center"/>
    </xf>
    <xf numFmtId="1" fontId="0" fillId="0" borderId="72" xfId="0" applyNumberFormat="1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164" fontId="0" fillId="0" borderId="71" xfId="2" applyNumberFormat="1" applyFont="1" applyFill="1" applyBorder="1" applyAlignment="1">
      <alignment horizontal="center" vertical="center"/>
    </xf>
    <xf numFmtId="167" fontId="23" fillId="0" borderId="0" xfId="5" applyNumberFormat="1" applyFont="1" applyAlignment="1">
      <alignment horizontal="right" vertical="top"/>
    </xf>
    <xf numFmtId="166" fontId="25" fillId="0" borderId="73" xfId="5" applyNumberFormat="1" applyFont="1" applyBorder="1" applyAlignment="1">
      <alignment horizontal="center" vertical="center"/>
    </xf>
    <xf numFmtId="167" fontId="25" fillId="0" borderId="74" xfId="5" applyNumberFormat="1" applyFont="1" applyBorder="1" applyAlignment="1">
      <alignment horizontal="center" vertical="center"/>
    </xf>
    <xf numFmtId="166" fontId="25" fillId="0" borderId="75" xfId="5" applyNumberFormat="1" applyFont="1" applyBorder="1" applyAlignment="1">
      <alignment horizontal="center" vertical="center"/>
    </xf>
    <xf numFmtId="167" fontId="25" fillId="0" borderId="76" xfId="5" applyNumberFormat="1" applyFont="1" applyBorder="1" applyAlignment="1">
      <alignment horizontal="center" vertical="center"/>
    </xf>
    <xf numFmtId="166" fontId="25" fillId="0" borderId="77" xfId="5" applyNumberFormat="1" applyFont="1" applyBorder="1" applyAlignment="1">
      <alignment horizontal="center" vertical="center"/>
    </xf>
    <xf numFmtId="166" fontId="25" fillId="0" borderId="78" xfId="5" applyNumberFormat="1" applyFont="1" applyBorder="1" applyAlignment="1">
      <alignment horizontal="center" vertical="center"/>
    </xf>
    <xf numFmtId="167" fontId="25" fillId="0" borderId="79" xfId="5" applyNumberFormat="1" applyFont="1" applyBorder="1" applyAlignment="1">
      <alignment horizontal="center" vertical="center"/>
    </xf>
    <xf numFmtId="166" fontId="24" fillId="0" borderId="80" xfId="5" applyNumberFormat="1" applyFont="1" applyBorder="1" applyAlignment="1">
      <alignment horizontal="center" vertical="center"/>
    </xf>
    <xf numFmtId="166" fontId="24" fillId="0" borderId="75" xfId="5" applyNumberFormat="1" applyFont="1" applyBorder="1" applyAlignment="1">
      <alignment horizontal="center" vertical="center"/>
    </xf>
    <xf numFmtId="166" fontId="24" fillId="0" borderId="81" xfId="5" applyNumberFormat="1" applyFont="1" applyBorder="1" applyAlignment="1">
      <alignment horizontal="center" vertical="center"/>
    </xf>
    <xf numFmtId="166" fontId="24" fillId="0" borderId="73" xfId="5" applyNumberFormat="1" applyFont="1" applyBorder="1" applyAlignment="1">
      <alignment horizontal="center" vertical="center"/>
    </xf>
    <xf numFmtId="166" fontId="24" fillId="0" borderId="82" xfId="5" applyNumberFormat="1" applyFont="1" applyBorder="1" applyAlignment="1">
      <alignment horizontal="center" vertical="center"/>
    </xf>
    <xf numFmtId="166" fontId="24" fillId="0" borderId="83" xfId="5" applyNumberFormat="1" applyFont="1" applyBorder="1" applyAlignment="1">
      <alignment horizontal="center" vertical="center"/>
    </xf>
    <xf numFmtId="166" fontId="23" fillId="0" borderId="0" xfId="5" applyNumberFormat="1" applyFont="1" applyAlignment="1">
      <alignment horizontal="right" vertical="top"/>
    </xf>
    <xf numFmtId="164" fontId="0" fillId="0" borderId="84" xfId="0" applyNumberFormat="1" applyBorder="1" applyAlignment="1">
      <alignment horizontal="center" vertical="center"/>
    </xf>
    <xf numFmtId="164" fontId="0" fillId="0" borderId="85" xfId="0" applyNumberFormat="1" applyBorder="1" applyAlignment="1">
      <alignment horizontal="center" vertical="center"/>
    </xf>
    <xf numFmtId="1" fontId="0" fillId="0" borderId="86" xfId="0" applyNumberFormat="1" applyBorder="1" applyAlignment="1">
      <alignment horizontal="center" vertical="center"/>
    </xf>
    <xf numFmtId="164" fontId="0" fillId="0" borderId="87" xfId="0" applyNumberFormat="1" applyBorder="1" applyAlignment="1">
      <alignment horizontal="center" vertical="center"/>
    </xf>
    <xf numFmtId="1" fontId="0" fillId="0" borderId="88" xfId="0" applyNumberFormat="1" applyBorder="1" applyAlignment="1">
      <alignment horizontal="center" vertical="center"/>
    </xf>
    <xf numFmtId="164" fontId="0" fillId="0" borderId="89" xfId="0" applyNumberFormat="1" applyBorder="1" applyAlignment="1">
      <alignment horizontal="center" vertical="center"/>
    </xf>
    <xf numFmtId="0" fontId="0" fillId="0" borderId="68" xfId="0" applyBorder="1" applyAlignment="1">
      <alignment horizontal="center" vertical="center" wrapText="1"/>
    </xf>
    <xf numFmtId="1" fontId="0" fillId="0" borderId="68" xfId="0" applyNumberFormat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0" fillId="0" borderId="71" xfId="0" applyBorder="1" applyAlignment="1">
      <alignment horizontal="center" vertical="center"/>
    </xf>
    <xf numFmtId="164" fontId="0" fillId="7" borderId="64" xfId="2" applyNumberFormat="1" applyFont="1" applyFill="1" applyBorder="1" applyAlignment="1">
      <alignment horizontal="center" vertical="center"/>
    </xf>
    <xf numFmtId="0" fontId="0" fillId="0" borderId="66" xfId="0" applyBorder="1" applyAlignment="1">
      <alignment vertical="center" wrapText="1"/>
    </xf>
    <xf numFmtId="164" fontId="0" fillId="0" borderId="64" xfId="2" applyNumberFormat="1" applyFont="1" applyFill="1" applyBorder="1" applyAlignment="1">
      <alignment horizontal="center" vertical="center"/>
    </xf>
    <xf numFmtId="0" fontId="0" fillId="0" borderId="87" xfId="0" applyBorder="1" applyAlignment="1">
      <alignment vertical="center" wrapText="1"/>
    </xf>
    <xf numFmtId="1" fontId="0" fillId="0" borderId="90" xfId="0" applyNumberFormat="1" applyBorder="1" applyAlignment="1">
      <alignment horizontal="center" vertical="center"/>
    </xf>
    <xf numFmtId="0" fontId="2" fillId="0" borderId="67" xfId="0" applyFont="1" applyBorder="1" applyAlignment="1">
      <alignment wrapText="1"/>
    </xf>
    <xf numFmtId="0" fontId="3" fillId="0" borderId="69" xfId="0" applyFont="1" applyBorder="1" applyAlignment="1">
      <alignment horizontal="center" vertical="center" wrapText="1"/>
    </xf>
    <xf numFmtId="0" fontId="2" fillId="0" borderId="89" xfId="0" applyFont="1" applyBorder="1" applyAlignment="1">
      <alignment wrapText="1"/>
    </xf>
    <xf numFmtId="166" fontId="29" fillId="0" borderId="90" xfId="6" applyNumberFormat="1" applyFont="1" applyBorder="1" applyAlignment="1">
      <alignment horizontal="center" vertical="center"/>
    </xf>
    <xf numFmtId="2" fontId="29" fillId="0" borderId="71" xfId="2" applyNumberFormat="1" applyFont="1" applyBorder="1" applyAlignment="1">
      <alignment horizontal="center" vertical="center"/>
    </xf>
    <xf numFmtId="0" fontId="2" fillId="0" borderId="67" xfId="0" applyFont="1" applyBorder="1" applyAlignment="1">
      <alignment vertical="center" wrapText="1"/>
    </xf>
    <xf numFmtId="0" fontId="2" fillId="0" borderId="89" xfId="0" applyFont="1" applyBorder="1" applyAlignment="1">
      <alignment vertical="center" wrapText="1"/>
    </xf>
    <xf numFmtId="9" fontId="2" fillId="0" borderId="26" xfId="0" applyNumberFormat="1" applyFont="1" applyBorder="1" applyAlignment="1">
      <alignment horizontal="center" vertical="center"/>
    </xf>
    <xf numFmtId="9" fontId="2" fillId="0" borderId="66" xfId="0" applyNumberFormat="1" applyFont="1" applyBorder="1" applyAlignment="1">
      <alignment horizontal="center" vertical="center"/>
    </xf>
    <xf numFmtId="9" fontId="2" fillId="0" borderId="8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67" fontId="23" fillId="0" borderId="0" xfId="4" applyNumberFormat="1" applyFont="1" applyBorder="1" applyAlignment="1">
      <alignment horizontal="right" vertical="top"/>
    </xf>
    <xf numFmtId="0" fontId="3" fillId="3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left" wrapText="1"/>
    </xf>
    <xf numFmtId="0" fontId="3" fillId="2" borderId="4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3" fillId="2" borderId="8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wrapText="1"/>
    </xf>
    <xf numFmtId="0" fontId="3" fillId="2" borderId="17" xfId="0" applyFont="1" applyFill="1" applyBorder="1" applyAlignment="1">
      <alignment horizontal="center" vertical="center"/>
    </xf>
    <xf numFmtId="164" fontId="8" fillId="2" borderId="18" xfId="0" applyNumberFormat="1" applyFont="1" applyFill="1" applyBorder="1" applyAlignment="1">
      <alignment horizontal="center" vertical="center"/>
    </xf>
    <xf numFmtId="164" fontId="8" fillId="2" borderId="19" xfId="0" applyNumberFormat="1" applyFont="1" applyFill="1" applyBorder="1" applyAlignment="1">
      <alignment horizontal="center" vertical="center"/>
    </xf>
    <xf numFmtId="164" fontId="8" fillId="2" borderId="20" xfId="0" applyNumberFormat="1" applyFont="1" applyFill="1" applyBorder="1" applyAlignment="1">
      <alignment horizontal="center" vertical="center"/>
    </xf>
    <xf numFmtId="164" fontId="8" fillId="2" borderId="2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left" vertical="center" wrapText="1"/>
    </xf>
    <xf numFmtId="164" fontId="8" fillId="2" borderId="2" xfId="0" applyNumberFormat="1" applyFont="1" applyFill="1" applyBorder="1" applyAlignment="1">
      <alignment horizontal="left" vertical="center" wrapText="1"/>
    </xf>
    <xf numFmtId="164" fontId="8" fillId="2" borderId="9" xfId="0" applyNumberFormat="1" applyFont="1" applyFill="1" applyBorder="1" applyAlignment="1">
      <alignment horizontal="left" vertical="center" wrapText="1"/>
    </xf>
    <xf numFmtId="164" fontId="8" fillId="2" borderId="10" xfId="0" applyNumberFormat="1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8" fillId="2" borderId="5" xfId="0" applyFont="1" applyFill="1" applyBorder="1" applyAlignment="1">
      <alignment horizontal="left" vertical="center" wrapText="1"/>
    </xf>
    <xf numFmtId="0" fontId="16" fillId="2" borderId="14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7" fillId="2" borderId="15" xfId="3" applyFont="1" applyFill="1" applyBorder="1" applyAlignment="1">
      <alignment horizontal="center" vertical="center" wrapText="1"/>
    </xf>
    <xf numFmtId="0" fontId="17" fillId="2" borderId="6" xfId="3" applyFont="1" applyFill="1" applyBorder="1" applyAlignment="1">
      <alignment horizontal="center" vertical="center" wrapText="1"/>
    </xf>
    <xf numFmtId="1" fontId="17" fillId="2" borderId="14" xfId="3" applyNumberFormat="1" applyFont="1" applyFill="1" applyBorder="1" applyAlignment="1">
      <alignment horizontal="center" vertical="center" wrapText="1"/>
    </xf>
    <xf numFmtId="1" fontId="17" fillId="2" borderId="6" xfId="3" applyNumberFormat="1" applyFont="1" applyFill="1" applyBorder="1" applyAlignment="1">
      <alignment horizontal="center" vertical="center" wrapText="1"/>
    </xf>
    <xf numFmtId="0" fontId="17" fillId="2" borderId="14" xfId="3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left" vertical="center" wrapText="1"/>
    </xf>
    <xf numFmtId="0" fontId="18" fillId="2" borderId="31" xfId="0" applyFont="1" applyFill="1" applyBorder="1" applyAlignment="1">
      <alignment horizontal="left" vertical="center" wrapText="1"/>
    </xf>
    <xf numFmtId="0" fontId="18" fillId="2" borderId="9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left" vertical="center" wrapText="1"/>
    </xf>
    <xf numFmtId="0" fontId="17" fillId="2" borderId="4" xfId="3" applyFont="1" applyFill="1" applyBorder="1" applyAlignment="1">
      <alignment horizontal="center" vertical="center" wrapText="1"/>
    </xf>
    <xf numFmtId="0" fontId="17" fillId="2" borderId="5" xfId="3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 readingOrder="1"/>
    </xf>
    <xf numFmtId="0" fontId="3" fillId="2" borderId="2" xfId="0" applyFont="1" applyFill="1" applyBorder="1" applyAlignment="1">
      <alignment horizontal="left" vertical="center" wrapText="1" readingOrder="1"/>
    </xf>
    <xf numFmtId="0" fontId="3" fillId="2" borderId="4" xfId="0" applyFont="1" applyFill="1" applyBorder="1" applyAlignment="1">
      <alignment horizontal="left" vertical="center" wrapText="1" readingOrder="1"/>
    </xf>
    <xf numFmtId="0" fontId="3" fillId="2" borderId="11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7" fillId="2" borderId="11" xfId="3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left" vertical="center" wrapText="1"/>
    </xf>
    <xf numFmtId="1" fontId="17" fillId="2" borderId="4" xfId="3" applyNumberFormat="1" applyFont="1" applyFill="1" applyBorder="1" applyAlignment="1">
      <alignment horizontal="center" vertical="center" wrapText="1"/>
    </xf>
    <xf numFmtId="1" fontId="17" fillId="2" borderId="5" xfId="3" applyNumberFormat="1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28" fillId="2" borderId="22" xfId="3" applyFont="1" applyFill="1" applyBorder="1" applyAlignment="1">
      <alignment horizontal="center" vertical="center" wrapText="1"/>
    </xf>
    <xf numFmtId="0" fontId="28" fillId="2" borderId="64" xfId="3" applyFont="1" applyFill="1" applyBorder="1" applyAlignment="1">
      <alignment horizontal="center" vertical="center" wrapText="1"/>
    </xf>
  </cellXfs>
  <cellStyles count="8">
    <cellStyle name="Normal" xfId="0" builtinId="0"/>
    <cellStyle name="Normal 2" xfId="1" xr:uid="{8ADAA632-FEAE-48A8-AAFD-984D32AFB846}"/>
    <cellStyle name="Normal 2 2" xfId="7" xr:uid="{7D257ED3-115F-4141-889F-C638C684CFDA}"/>
    <cellStyle name="Normal_Stakeholders Breakdown" xfId="4" xr:uid="{EAA9B15F-45FF-4B96-AF7B-6287C73379BD}"/>
    <cellStyle name="Normal_Stakeholders Breakdown_1" xfId="5" xr:uid="{CECB1855-3A99-4A6D-8D84-C1776E18AB29}"/>
    <cellStyle name="Normal_Stakeholders10pt" xfId="6" xr:uid="{E11DD45B-7BE1-4F25-B3C6-EAFBEAF91EF3}"/>
    <cellStyle name="Normal_Stakeholders10pt_1" xfId="3" xr:uid="{D5EC996D-EEA0-4D4C-84A3-1004AB1F6126}"/>
    <cellStyle name="Percent 2" xfId="2" xr:uid="{1DEDCABB-6939-4DFF-A843-4D4FF56B3914}"/>
  </cellStyles>
  <dxfs count="118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88"/>
  <sheetViews>
    <sheetView tabSelected="1" zoomScaleNormal="100" workbookViewId="0">
      <selection activeCell="J178" sqref="J178"/>
    </sheetView>
  </sheetViews>
  <sheetFormatPr defaultColWidth="11.453125" defaultRowHeight="12" x14ac:dyDescent="0.3"/>
  <cols>
    <col min="1" max="1" width="11.453125" style="5"/>
    <col min="2" max="2" width="5.81640625" style="6" customWidth="1"/>
    <col min="3" max="3" width="55" style="5" customWidth="1"/>
    <col min="4" max="9" width="11.453125" style="5"/>
    <col min="10" max="10" width="45.7265625" style="5" customWidth="1"/>
    <col min="11" max="15" width="11.453125" style="5"/>
    <col min="16" max="16" width="45.7265625" style="5" customWidth="1"/>
    <col min="17" max="21" width="11.453125" style="5"/>
    <col min="22" max="22" width="45.7265625" style="5" customWidth="1"/>
    <col min="23" max="27" width="11.453125" style="5"/>
    <col min="28" max="28" width="45.7265625" style="5" customWidth="1"/>
    <col min="29" max="33" width="11.453125" style="5"/>
    <col min="34" max="34" width="45.7265625" style="5" customWidth="1"/>
    <col min="35" max="38" width="11.453125" style="5"/>
    <col min="39" max="39" width="39.7265625" style="5" customWidth="1"/>
    <col min="40" max="45" width="11.453125" style="5"/>
    <col min="46" max="46" width="50.453125" style="5" customWidth="1"/>
    <col min="47" max="16384" width="11.453125" style="5"/>
  </cols>
  <sheetData>
    <row r="1" spans="1:57" ht="50.15" customHeight="1" x14ac:dyDescent="0.3">
      <c r="A1" s="14"/>
      <c r="B1" s="14"/>
      <c r="C1" s="1" t="s">
        <v>0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</row>
    <row r="2" spans="1:57" s="15" customFormat="1" ht="24" customHeight="1" x14ac:dyDescent="0.3">
      <c r="B2" s="16"/>
      <c r="C2" s="55" t="s">
        <v>1</v>
      </c>
      <c r="D2" s="57" t="s">
        <v>2</v>
      </c>
      <c r="E2" s="58" t="s">
        <v>3</v>
      </c>
      <c r="I2" s="17"/>
      <c r="J2" s="55" t="s">
        <v>4</v>
      </c>
      <c r="K2" s="57" t="s">
        <v>2</v>
      </c>
      <c r="L2" s="58" t="s">
        <v>3</v>
      </c>
      <c r="O2" s="17"/>
      <c r="P2" s="17" t="s">
        <v>5</v>
      </c>
      <c r="Q2" s="57" t="s">
        <v>2</v>
      </c>
      <c r="R2" s="58" t="s">
        <v>3</v>
      </c>
      <c r="U2" s="17"/>
      <c r="V2" s="17" t="s">
        <v>6</v>
      </c>
      <c r="W2" s="57" t="s">
        <v>2</v>
      </c>
      <c r="X2" s="58" t="s">
        <v>3</v>
      </c>
      <c r="AA2" s="310"/>
      <c r="AB2" s="310" t="s">
        <v>7</v>
      </c>
      <c r="AC2" s="310" t="s">
        <v>2</v>
      </c>
      <c r="AD2" s="310" t="s">
        <v>3</v>
      </c>
      <c r="AE2" s="310"/>
      <c r="AF2" s="310"/>
      <c r="AG2" s="310"/>
      <c r="AH2" s="310" t="s">
        <v>8</v>
      </c>
      <c r="AI2" s="310" t="s">
        <v>2</v>
      </c>
      <c r="AJ2" s="310" t="s">
        <v>3</v>
      </c>
      <c r="AK2" s="310"/>
      <c r="AL2" s="310"/>
      <c r="AM2" s="310" t="s">
        <v>9</v>
      </c>
      <c r="AN2" s="310" t="s">
        <v>2</v>
      </c>
      <c r="AO2" s="310" t="s">
        <v>3</v>
      </c>
      <c r="AQ2" s="310"/>
      <c r="AR2" s="310"/>
      <c r="AS2" s="310"/>
      <c r="AT2" s="310" t="s">
        <v>10</v>
      </c>
      <c r="AU2" s="310" t="s">
        <v>2</v>
      </c>
      <c r="AV2" s="310" t="s">
        <v>3</v>
      </c>
      <c r="AW2" s="310"/>
    </row>
    <row r="3" spans="1:57" ht="14.5" x14ac:dyDescent="0.35">
      <c r="C3" s="56" t="s">
        <v>11</v>
      </c>
      <c r="D3" s="59">
        <f>20.895522/100</f>
        <v>0.20895522</v>
      </c>
      <c r="E3" s="60">
        <v>201</v>
      </c>
      <c r="J3" s="56" t="s">
        <v>12</v>
      </c>
      <c r="K3" s="59">
        <f>73.631841/100</f>
        <v>0.73631840999999998</v>
      </c>
      <c r="L3" s="60">
        <v>201</v>
      </c>
      <c r="P3" s="5" t="s">
        <v>12</v>
      </c>
      <c r="Q3" s="59">
        <f>60.540541/100</f>
        <v>0.60540540999999992</v>
      </c>
      <c r="R3" s="60">
        <v>185</v>
      </c>
      <c r="V3" s="5" t="s">
        <v>13</v>
      </c>
      <c r="W3" s="59">
        <f>63.934426/100</f>
        <v>0.63934426</v>
      </c>
      <c r="X3" s="60">
        <v>183</v>
      </c>
      <c r="AA3"/>
      <c r="AB3" t="s">
        <v>25</v>
      </c>
      <c r="AC3" s="309">
        <v>0.20441988950276199</v>
      </c>
      <c r="AD3">
        <v>181</v>
      </c>
      <c r="AE3"/>
      <c r="AF3"/>
      <c r="AG3"/>
      <c r="AH3" t="s">
        <v>14</v>
      </c>
      <c r="AI3" s="309">
        <v>0.405555555555556</v>
      </c>
      <c r="AJ3">
        <v>180</v>
      </c>
      <c r="AK3"/>
      <c r="AL3"/>
      <c r="AM3" t="s">
        <v>15</v>
      </c>
      <c r="AN3" s="309">
        <v>1.1049723756906099E-2</v>
      </c>
      <c r="AO3">
        <v>181</v>
      </c>
      <c r="AQ3"/>
      <c r="AR3"/>
      <c r="AS3"/>
      <c r="AT3" t="s">
        <v>16</v>
      </c>
      <c r="AU3" s="309">
        <v>0.898876404494382</v>
      </c>
      <c r="AV3">
        <v>178</v>
      </c>
      <c r="AW3"/>
    </row>
    <row r="4" spans="1:57" ht="14.5" x14ac:dyDescent="0.35">
      <c r="C4" s="56" t="s">
        <v>17</v>
      </c>
      <c r="D4" s="59">
        <f>18.905473/100</f>
        <v>0.18905473</v>
      </c>
      <c r="E4" s="60">
        <v>201</v>
      </c>
      <c r="J4" s="56" t="s">
        <v>18</v>
      </c>
      <c r="K4" s="59">
        <f>26.368159/100</f>
        <v>0.26368158999999997</v>
      </c>
      <c r="L4" s="60">
        <v>201</v>
      </c>
      <c r="P4" s="5" t="s">
        <v>13</v>
      </c>
      <c r="Q4" s="59">
        <f>39.459459/100</f>
        <v>0.39459459000000002</v>
      </c>
      <c r="R4" s="60">
        <v>185</v>
      </c>
      <c r="V4" s="5" t="s">
        <v>12</v>
      </c>
      <c r="W4" s="59">
        <f>36.065574/100</f>
        <v>0.36065574</v>
      </c>
      <c r="X4" s="60">
        <v>183</v>
      </c>
      <c r="AA4"/>
      <c r="AB4" t="s">
        <v>19</v>
      </c>
      <c r="AC4" s="309">
        <v>0.16574585635359099</v>
      </c>
      <c r="AD4">
        <v>181</v>
      </c>
      <c r="AE4"/>
      <c r="AF4"/>
      <c r="AG4"/>
      <c r="AH4" t="s">
        <v>20</v>
      </c>
      <c r="AI4" s="309">
        <v>0.54444444444444395</v>
      </c>
      <c r="AJ4">
        <v>180</v>
      </c>
      <c r="AK4"/>
      <c r="AL4"/>
      <c r="AM4" t="s">
        <v>21</v>
      </c>
      <c r="AN4" s="309">
        <v>9.9447513812154706E-2</v>
      </c>
      <c r="AO4">
        <v>181</v>
      </c>
      <c r="AQ4"/>
      <c r="AR4"/>
      <c r="AS4"/>
      <c r="AT4" t="s">
        <v>22</v>
      </c>
      <c r="AU4" s="309">
        <v>3.9325842696629199E-2</v>
      </c>
      <c r="AV4">
        <v>178</v>
      </c>
      <c r="AW4"/>
    </row>
    <row r="5" spans="1:57" ht="14.5" x14ac:dyDescent="0.35">
      <c r="C5" s="56" t="s">
        <v>23</v>
      </c>
      <c r="D5" s="59">
        <f>14.925373/100</f>
        <v>0.14925373</v>
      </c>
      <c r="E5" s="60">
        <v>201</v>
      </c>
      <c r="F5"/>
      <c r="K5" s="18"/>
      <c r="Q5" s="18"/>
      <c r="W5" s="31"/>
      <c r="AA5"/>
      <c r="AB5" t="s">
        <v>24</v>
      </c>
      <c r="AC5" s="309">
        <v>0.121546961325967</v>
      </c>
      <c r="AD5">
        <v>181</v>
      </c>
      <c r="AE5"/>
      <c r="AF5"/>
      <c r="AG5"/>
      <c r="AH5" t="s">
        <v>25</v>
      </c>
      <c r="AI5" s="309">
        <v>1.1111111111111099E-2</v>
      </c>
      <c r="AJ5">
        <v>180</v>
      </c>
      <c r="AK5"/>
      <c r="AL5"/>
      <c r="AM5" t="s">
        <v>26</v>
      </c>
      <c r="AN5" s="309">
        <v>0.31491712707182301</v>
      </c>
      <c r="AO5">
        <v>181</v>
      </c>
      <c r="AQ5"/>
      <c r="AR5"/>
      <c r="AS5"/>
      <c r="AT5" t="s">
        <v>27</v>
      </c>
      <c r="AU5" s="309">
        <v>3.3707865168539297E-2</v>
      </c>
      <c r="AV5">
        <v>178</v>
      </c>
      <c r="AW5"/>
    </row>
    <row r="6" spans="1:57" ht="14.5" x14ac:dyDescent="0.35">
      <c r="C6" s="56" t="s">
        <v>28</v>
      </c>
      <c r="D6" s="59">
        <f>12.437811/100</f>
        <v>0.12437811</v>
      </c>
      <c r="E6" s="60">
        <v>201</v>
      </c>
      <c r="F6"/>
      <c r="K6" s="18"/>
      <c r="Q6" s="18"/>
      <c r="W6" s="18"/>
      <c r="AA6"/>
      <c r="AB6" t="s">
        <v>29</v>
      </c>
      <c r="AC6" s="309">
        <v>0.110497237569061</v>
      </c>
      <c r="AD6">
        <v>181</v>
      </c>
      <c r="AE6"/>
      <c r="AF6"/>
      <c r="AG6"/>
      <c r="AH6" t="s">
        <v>30</v>
      </c>
      <c r="AI6" s="309">
        <v>3.8888888888888903E-2</v>
      </c>
      <c r="AJ6">
        <v>180</v>
      </c>
      <c r="AK6"/>
      <c r="AL6"/>
      <c r="AM6" t="s">
        <v>31</v>
      </c>
      <c r="AN6" s="309">
        <v>0.243093922651934</v>
      </c>
      <c r="AO6">
        <v>181</v>
      </c>
      <c r="AQ6"/>
      <c r="AR6"/>
      <c r="AS6"/>
      <c r="AT6" t="s">
        <v>32</v>
      </c>
      <c r="AU6" s="309">
        <v>1.6853932584269701E-2</v>
      </c>
      <c r="AV6">
        <v>178</v>
      </c>
      <c r="AW6"/>
    </row>
    <row r="7" spans="1:57" ht="14.5" x14ac:dyDescent="0.35">
      <c r="C7" s="56" t="s">
        <v>33</v>
      </c>
      <c r="D7" s="59">
        <f>10.447761/100</f>
        <v>0.10447761</v>
      </c>
      <c r="E7" s="60">
        <v>201</v>
      </c>
      <c r="F7"/>
      <c r="K7" s="18"/>
      <c r="Q7" s="18"/>
      <c r="W7" s="18"/>
      <c r="AA7"/>
      <c r="AB7" t="s">
        <v>34</v>
      </c>
      <c r="AC7" s="309">
        <v>6.0773480662983402E-2</v>
      </c>
      <c r="AD7">
        <v>181</v>
      </c>
      <c r="AE7"/>
      <c r="AF7"/>
      <c r="AG7"/>
      <c r="AH7"/>
      <c r="AI7" s="309"/>
      <c r="AJ7"/>
      <c r="AK7"/>
      <c r="AL7"/>
      <c r="AM7" t="s">
        <v>35</v>
      </c>
      <c r="AN7" s="309">
        <v>0.30939226519336999</v>
      </c>
      <c r="AO7">
        <v>181</v>
      </c>
      <c r="AQ7"/>
      <c r="AR7"/>
      <c r="AS7"/>
      <c r="AT7" t="s">
        <v>36</v>
      </c>
      <c r="AU7" s="309">
        <v>1.1235955056179799E-2</v>
      </c>
      <c r="AV7">
        <v>178</v>
      </c>
      <c r="AW7"/>
    </row>
    <row r="8" spans="1:57" ht="14.5" x14ac:dyDescent="0.35">
      <c r="C8" s="56" t="s">
        <v>37</v>
      </c>
      <c r="D8" s="59">
        <f>7.960199/100</f>
        <v>7.9601989999999997E-2</v>
      </c>
      <c r="E8" s="60">
        <v>201</v>
      </c>
      <c r="F8"/>
      <c r="K8" s="18"/>
      <c r="Q8" s="18"/>
      <c r="W8" s="18"/>
      <c r="AA8"/>
      <c r="AB8" t="s">
        <v>38</v>
      </c>
      <c r="AC8" s="309">
        <v>5.5248618784530398E-2</v>
      </c>
      <c r="AD8">
        <v>181</v>
      </c>
      <c r="AE8"/>
      <c r="AF8"/>
      <c r="AG8"/>
      <c r="AH8"/>
      <c r="AI8" s="309"/>
      <c r="AJ8"/>
      <c r="AK8"/>
      <c r="AL8"/>
      <c r="AM8" t="s">
        <v>30</v>
      </c>
      <c r="AN8" s="309">
        <v>2.2099447513812199E-2</v>
      </c>
      <c r="AO8">
        <v>181</v>
      </c>
      <c r="AQ8"/>
      <c r="AR8"/>
      <c r="AS8"/>
      <c r="AT8"/>
      <c r="AU8" s="309"/>
      <c r="AV8"/>
      <c r="AW8"/>
    </row>
    <row r="9" spans="1:57" ht="14.5" x14ac:dyDescent="0.35">
      <c r="C9" s="56" t="s">
        <v>39</v>
      </c>
      <c r="D9" s="59">
        <f>6.467662/100</f>
        <v>6.4676620000000004E-2</v>
      </c>
      <c r="E9" s="60">
        <v>201</v>
      </c>
      <c r="F9"/>
      <c r="K9" s="18"/>
      <c r="Q9" s="18"/>
      <c r="W9" s="18"/>
      <c r="AA9"/>
      <c r="AB9" t="s">
        <v>40</v>
      </c>
      <c r="AC9" s="309">
        <v>4.9723756906077297E-2</v>
      </c>
      <c r="AD9">
        <v>181</v>
      </c>
      <c r="AE9"/>
      <c r="AF9"/>
      <c r="AG9"/>
      <c r="AH9"/>
      <c r="AI9" s="309"/>
      <c r="AJ9"/>
      <c r="AK9"/>
      <c r="AL9"/>
      <c r="AM9"/>
      <c r="AN9"/>
      <c r="AO9" s="309"/>
      <c r="AP9"/>
      <c r="AQ9"/>
      <c r="AR9"/>
      <c r="AS9"/>
      <c r="AT9"/>
      <c r="AU9" s="309"/>
      <c r="AV9"/>
      <c r="AW9"/>
    </row>
    <row r="10" spans="1:57" ht="14.5" x14ac:dyDescent="0.35">
      <c r="C10" s="56" t="s">
        <v>41</v>
      </c>
      <c r="D10" s="59">
        <f>4.975124/100</f>
        <v>4.9751240000000002E-2</v>
      </c>
      <c r="E10" s="60">
        <v>201</v>
      </c>
      <c r="F10"/>
      <c r="K10" s="18"/>
      <c r="Q10" s="18"/>
      <c r="W10" s="18"/>
      <c r="AA10"/>
      <c r="AB10" t="s">
        <v>42</v>
      </c>
      <c r="AC10" s="309">
        <v>4.9723756906077297E-2</v>
      </c>
      <c r="AD10">
        <v>181</v>
      </c>
      <c r="AE10"/>
      <c r="AF10"/>
      <c r="AG10"/>
      <c r="AH10"/>
      <c r="AI10" s="309"/>
      <c r="AJ10"/>
      <c r="AK10"/>
      <c r="AL10"/>
      <c r="AM10"/>
      <c r="AN10"/>
      <c r="AO10" s="309"/>
      <c r="AP10"/>
      <c r="AQ10"/>
      <c r="AR10"/>
      <c r="AS10"/>
      <c r="AT10"/>
      <c r="AU10" s="309"/>
      <c r="AV10"/>
      <c r="AW10"/>
    </row>
    <row r="11" spans="1:57" ht="14.5" x14ac:dyDescent="0.35">
      <c r="C11" s="56" t="s">
        <v>43</v>
      </c>
      <c r="D11" s="59">
        <f>2.985075/100</f>
        <v>2.9850750000000002E-2</v>
      </c>
      <c r="E11" s="60">
        <v>201</v>
      </c>
      <c r="F11"/>
      <c r="K11" s="18"/>
      <c r="Q11" s="18"/>
      <c r="W11" s="18"/>
      <c r="AA11"/>
      <c r="AB11" t="s">
        <v>44</v>
      </c>
      <c r="AC11" s="309">
        <v>4.4198895027624301E-2</v>
      </c>
      <c r="AD11">
        <v>181</v>
      </c>
      <c r="AE11"/>
      <c r="AF11"/>
      <c r="AG11"/>
      <c r="AH11"/>
      <c r="AI11" s="309"/>
      <c r="AJ11"/>
      <c r="AK11"/>
      <c r="AL11"/>
      <c r="AM11"/>
      <c r="AN11"/>
      <c r="AO11" s="309"/>
      <c r="AP11"/>
      <c r="AQ11"/>
      <c r="AR11"/>
      <c r="AS11"/>
      <c r="AT11"/>
      <c r="AU11" s="309"/>
      <c r="AV11"/>
      <c r="AW11"/>
    </row>
    <row r="12" spans="1:57" ht="14.5" x14ac:dyDescent="0.35">
      <c r="D12" s="31"/>
      <c r="F12"/>
      <c r="K12" s="18"/>
      <c r="Q12" s="18"/>
      <c r="W12" s="18"/>
      <c r="AA12"/>
      <c r="AB12" t="s">
        <v>45</v>
      </c>
      <c r="AC12" s="309">
        <v>3.3149171270718203E-2</v>
      </c>
      <c r="AD12">
        <v>181</v>
      </c>
      <c r="AE12"/>
      <c r="AF12"/>
      <c r="AG12"/>
      <c r="AH12"/>
      <c r="AI12" s="309"/>
      <c r="AJ12"/>
      <c r="AK12"/>
      <c r="AL12"/>
      <c r="AM12"/>
      <c r="AN12"/>
      <c r="AO12" s="309"/>
      <c r="AP12"/>
      <c r="AQ12"/>
      <c r="AR12"/>
      <c r="AS12"/>
      <c r="AT12"/>
      <c r="AU12" s="309"/>
      <c r="AV12"/>
      <c r="AW12"/>
    </row>
    <row r="13" spans="1:57" ht="14.5" x14ac:dyDescent="0.35">
      <c r="D13" s="31"/>
      <c r="F13"/>
      <c r="K13" s="18"/>
      <c r="Q13" s="18"/>
      <c r="W13" s="18"/>
      <c r="AA13"/>
      <c r="AB13" t="s">
        <v>46</v>
      </c>
      <c r="AC13" s="309">
        <v>2.7624309392265199E-2</v>
      </c>
      <c r="AD13">
        <v>181</v>
      </c>
      <c r="AE13"/>
      <c r="AF13"/>
      <c r="AG13"/>
      <c r="AH13"/>
      <c r="AI13" s="309"/>
      <c r="AJ13"/>
      <c r="AK13"/>
      <c r="AL13"/>
      <c r="AM13"/>
      <c r="AN13"/>
      <c r="AO13" s="309"/>
      <c r="AP13"/>
      <c r="AQ13"/>
      <c r="AR13"/>
      <c r="AS13"/>
      <c r="AT13"/>
      <c r="AU13" s="309"/>
      <c r="AV13"/>
      <c r="AW13"/>
    </row>
    <row r="14" spans="1:57" ht="14.5" x14ac:dyDescent="0.35">
      <c r="D14" s="31"/>
      <c r="F14"/>
      <c r="K14" s="18"/>
      <c r="Q14" s="18"/>
      <c r="W14" s="18"/>
      <c r="AA14"/>
      <c r="AB14" t="s">
        <v>47</v>
      </c>
      <c r="AC14" s="309">
        <v>2.2099447513812199E-2</v>
      </c>
      <c r="AD14">
        <v>181</v>
      </c>
      <c r="AE14"/>
      <c r="AF14"/>
      <c r="AG14"/>
      <c r="AH14"/>
      <c r="AI14" s="309"/>
      <c r="AJ14"/>
      <c r="AK14"/>
      <c r="AL14"/>
      <c r="AM14"/>
      <c r="AN14"/>
      <c r="AO14" s="309"/>
      <c r="AP14"/>
      <c r="AQ14"/>
      <c r="AR14"/>
      <c r="AS14"/>
      <c r="AT14"/>
      <c r="AU14" s="309"/>
      <c r="AV14"/>
      <c r="AW14"/>
    </row>
    <row r="15" spans="1:57" ht="14.5" x14ac:dyDescent="0.35">
      <c r="D15" s="31"/>
      <c r="F15"/>
      <c r="K15" s="18"/>
      <c r="Q15" s="18"/>
      <c r="W15" s="18"/>
      <c r="AA15"/>
      <c r="AB15" t="s">
        <v>48</v>
      </c>
      <c r="AC15" s="309">
        <v>2.2099447513812199E-2</v>
      </c>
      <c r="AD15">
        <v>181</v>
      </c>
      <c r="AE15"/>
      <c r="AF15"/>
      <c r="AG15"/>
      <c r="AH15"/>
      <c r="AI15" s="309"/>
      <c r="AJ15"/>
      <c r="AK15"/>
      <c r="AL15"/>
      <c r="AM15"/>
      <c r="AN15"/>
      <c r="AO15" s="309"/>
      <c r="AP15"/>
      <c r="AQ15"/>
      <c r="AR15"/>
      <c r="AS15"/>
      <c r="AT15"/>
      <c r="AU15" s="309"/>
      <c r="AV15"/>
      <c r="AW15"/>
    </row>
    <row r="16" spans="1:57" ht="14.5" x14ac:dyDescent="0.35">
      <c r="D16" s="31"/>
      <c r="F16"/>
      <c r="K16" s="18"/>
      <c r="Q16" s="18"/>
      <c r="W16" s="18"/>
      <c r="AA16"/>
      <c r="AB16" t="s">
        <v>49</v>
      </c>
      <c r="AC16" s="309">
        <v>1.6574585635359101E-2</v>
      </c>
      <c r="AD16">
        <v>181</v>
      </c>
      <c r="AE16"/>
      <c r="AF16"/>
      <c r="AG16"/>
      <c r="AH16"/>
      <c r="AI16" s="309"/>
      <c r="AJ16"/>
      <c r="AK16"/>
      <c r="AL16"/>
      <c r="AM16"/>
      <c r="AN16"/>
      <c r="AO16" s="309"/>
      <c r="AP16"/>
      <c r="AQ16"/>
      <c r="AR16"/>
      <c r="AS16"/>
      <c r="AT16"/>
      <c r="AU16" s="309"/>
      <c r="AV16"/>
      <c r="AW16"/>
    </row>
    <row r="17" spans="2:50" ht="14.5" x14ac:dyDescent="0.35">
      <c r="D17" s="31"/>
      <c r="F17"/>
      <c r="K17" s="18"/>
      <c r="Q17" s="18"/>
      <c r="W17" s="18"/>
      <c r="AA17"/>
      <c r="AB17" t="s">
        <v>50</v>
      </c>
      <c r="AC17" s="309">
        <v>1.1049723756906099E-2</v>
      </c>
      <c r="AD17">
        <v>181</v>
      </c>
      <c r="AE17"/>
      <c r="AF17"/>
      <c r="AG17"/>
      <c r="AH17"/>
      <c r="AI17" s="309"/>
      <c r="AJ17"/>
      <c r="AK17"/>
      <c r="AL17"/>
      <c r="AM17"/>
      <c r="AN17"/>
      <c r="AO17" s="309"/>
      <c r="AP17"/>
      <c r="AQ17"/>
      <c r="AR17"/>
      <c r="AS17"/>
      <c r="AT17"/>
      <c r="AU17" s="309"/>
      <c r="AV17"/>
      <c r="AW17"/>
    </row>
    <row r="18" spans="2:50" ht="14.5" x14ac:dyDescent="0.35">
      <c r="D18" s="31"/>
      <c r="F18"/>
      <c r="K18" s="18"/>
      <c r="Q18" s="18"/>
      <c r="W18" s="18"/>
      <c r="AA18"/>
      <c r="AB18" t="s">
        <v>51</v>
      </c>
      <c r="AC18" s="309">
        <v>5.5248618784530402E-3</v>
      </c>
      <c r="AD18">
        <v>181</v>
      </c>
      <c r="AE18"/>
      <c r="AF18"/>
      <c r="AG18"/>
      <c r="AH18"/>
      <c r="AI18" s="309"/>
      <c r="AJ18"/>
      <c r="AK18"/>
      <c r="AL18"/>
      <c r="AM18"/>
      <c r="AN18"/>
      <c r="AO18" s="309"/>
      <c r="AP18"/>
      <c r="AQ18"/>
      <c r="AR18"/>
      <c r="AS18"/>
      <c r="AT18"/>
      <c r="AU18" s="309"/>
      <c r="AV18"/>
      <c r="AW18"/>
    </row>
    <row r="19" spans="2:50" ht="14.5" x14ac:dyDescent="0.35">
      <c r="D19" s="31"/>
      <c r="F19"/>
      <c r="K19" s="18"/>
      <c r="Q19" s="18"/>
      <c r="W19" s="18"/>
      <c r="AC19" s="18"/>
      <c r="AI19" s="18"/>
      <c r="AN19" s="61"/>
      <c r="AO19" s="60"/>
    </row>
    <row r="20" spans="2:50" x14ac:dyDescent="0.3">
      <c r="D20" s="31"/>
      <c r="K20" s="18"/>
      <c r="Q20" s="18"/>
      <c r="W20" s="18"/>
      <c r="AC20" s="18"/>
      <c r="AI20" s="18"/>
      <c r="AN20" s="61"/>
      <c r="AO20" s="60"/>
    </row>
    <row r="21" spans="2:50" x14ac:dyDescent="0.3">
      <c r="D21" s="18"/>
      <c r="K21" s="18"/>
      <c r="Q21" s="18"/>
      <c r="W21" s="18"/>
      <c r="AC21" s="18"/>
      <c r="AI21" s="18"/>
    </row>
    <row r="22" spans="2:50" s="20" customFormat="1" ht="58.5" customHeight="1" x14ac:dyDescent="0.3">
      <c r="B22" s="19"/>
      <c r="C22" s="55" t="s">
        <v>52</v>
      </c>
      <c r="D22" s="58" t="s">
        <v>2</v>
      </c>
      <c r="E22" s="58" t="s">
        <v>3</v>
      </c>
      <c r="F22" s="19"/>
      <c r="G22" s="19"/>
      <c r="H22" s="19"/>
      <c r="I22" s="19"/>
      <c r="J22" s="55" t="s">
        <v>53</v>
      </c>
      <c r="K22" s="58" t="s">
        <v>2</v>
      </c>
      <c r="L22" s="58" t="s">
        <v>3</v>
      </c>
      <c r="M22" s="19"/>
      <c r="N22" s="19"/>
      <c r="O22" s="19"/>
      <c r="P22" s="55" t="s">
        <v>54</v>
      </c>
      <c r="Q22" s="58" t="s">
        <v>2</v>
      </c>
      <c r="R22" s="58" t="s">
        <v>3</v>
      </c>
      <c r="S22" s="19"/>
      <c r="T22" s="19"/>
      <c r="U22" s="19"/>
      <c r="V22" s="55" t="s">
        <v>55</v>
      </c>
      <c r="W22" s="58" t="s">
        <v>2</v>
      </c>
      <c r="X22" s="58" t="s">
        <v>3</v>
      </c>
      <c r="Y22" s="19"/>
      <c r="Z22" s="19"/>
      <c r="AA22" s="19"/>
      <c r="AB22" s="55" t="s">
        <v>56</v>
      </c>
      <c r="AC22" s="58" t="s">
        <v>2</v>
      </c>
      <c r="AD22" s="58" t="s">
        <v>3</v>
      </c>
      <c r="AE22" s="19"/>
      <c r="AF22" s="19"/>
      <c r="AG22" s="19"/>
      <c r="AH22" s="55" t="s">
        <v>57</v>
      </c>
      <c r="AI22" s="58" t="s">
        <v>2</v>
      </c>
      <c r="AJ22" s="58" t="s">
        <v>3</v>
      </c>
      <c r="AK22" s="19"/>
      <c r="AM22" s="17" t="s">
        <v>58</v>
      </c>
      <c r="AN22" s="58" t="s">
        <v>2</v>
      </c>
      <c r="AO22" s="58" t="s">
        <v>3</v>
      </c>
      <c r="AT22" s="431"/>
      <c r="AU22" s="431"/>
      <c r="AV22" s="431"/>
      <c r="AW22" s="19"/>
      <c r="AX22" s="19"/>
    </row>
    <row r="23" spans="2:50" x14ac:dyDescent="0.3">
      <c r="B23" s="5"/>
      <c r="C23" s="62" t="s">
        <v>59</v>
      </c>
      <c r="D23" s="61">
        <v>0.94339600000000001</v>
      </c>
      <c r="E23" s="60">
        <v>53</v>
      </c>
      <c r="J23" s="56" t="s">
        <v>60</v>
      </c>
      <c r="K23" s="61">
        <v>0.6</v>
      </c>
      <c r="L23" s="60">
        <v>200</v>
      </c>
      <c r="P23" s="5" t="s">
        <v>19</v>
      </c>
      <c r="Q23" s="61">
        <v>0.58794000000000002</v>
      </c>
      <c r="R23" s="60">
        <v>199</v>
      </c>
      <c r="V23" s="5" t="s">
        <v>61</v>
      </c>
      <c r="W23" s="61">
        <v>0.5</v>
      </c>
      <c r="X23" s="60">
        <v>186</v>
      </c>
      <c r="AB23" s="5" t="s">
        <v>62</v>
      </c>
      <c r="AC23" s="61">
        <v>0.56284199999999995</v>
      </c>
      <c r="AD23" s="60">
        <v>183</v>
      </c>
      <c r="AH23" s="5" t="s">
        <v>63</v>
      </c>
      <c r="AI23" s="61">
        <v>0.41379300000000002</v>
      </c>
      <c r="AJ23" s="60">
        <v>116</v>
      </c>
      <c r="AM23" s="5" t="s">
        <v>64</v>
      </c>
      <c r="AN23" s="61">
        <v>0.38793100000000003</v>
      </c>
      <c r="AO23" s="60">
        <v>116</v>
      </c>
      <c r="AW23" s="22"/>
    </row>
    <row r="24" spans="2:50" ht="13" x14ac:dyDescent="0.3">
      <c r="B24" s="5"/>
      <c r="C24" s="62" t="s">
        <v>65</v>
      </c>
      <c r="D24" s="61">
        <v>0.16981099999999999</v>
      </c>
      <c r="E24" s="60">
        <v>53</v>
      </c>
      <c r="J24" s="56" t="s">
        <v>66</v>
      </c>
      <c r="K24" s="61">
        <v>0.41499999999999998</v>
      </c>
      <c r="L24" s="60">
        <v>200</v>
      </c>
      <c r="P24" s="5" t="s">
        <v>67</v>
      </c>
      <c r="Q24" s="61">
        <v>0.48241200000000001</v>
      </c>
      <c r="R24" s="60">
        <v>199</v>
      </c>
      <c r="V24" s="5" t="s">
        <v>68</v>
      </c>
      <c r="W24" s="61">
        <v>0.34946199999999999</v>
      </c>
      <c r="X24" s="60">
        <v>186</v>
      </c>
      <c r="AB24" s="5" t="s">
        <v>69</v>
      </c>
      <c r="AC24" s="61">
        <v>0.55737700000000001</v>
      </c>
      <c r="AD24" s="60">
        <v>183</v>
      </c>
      <c r="AH24" s="5" t="s">
        <v>70</v>
      </c>
      <c r="AI24" s="61">
        <v>0.36206899999999997</v>
      </c>
      <c r="AJ24" s="60">
        <v>116</v>
      </c>
      <c r="AM24" s="5" t="s">
        <v>71</v>
      </c>
      <c r="AN24" s="61">
        <v>0.35344799999999998</v>
      </c>
      <c r="AO24" s="60">
        <v>116</v>
      </c>
      <c r="AT24" s="32"/>
      <c r="AW24" s="22"/>
    </row>
    <row r="25" spans="2:50" x14ac:dyDescent="0.3">
      <c r="B25" s="5"/>
      <c r="C25" s="62" t="s">
        <v>72</v>
      </c>
      <c r="D25" s="61">
        <v>3.7735999999999999E-2</v>
      </c>
      <c r="E25" s="60">
        <v>53</v>
      </c>
      <c r="J25" s="56" t="s">
        <v>73</v>
      </c>
      <c r="K25" s="61">
        <v>0.27500000000000002</v>
      </c>
      <c r="L25" s="60">
        <v>200</v>
      </c>
      <c r="P25" s="5" t="s">
        <v>74</v>
      </c>
      <c r="Q25" s="61">
        <v>0.35678399999999999</v>
      </c>
      <c r="R25" s="60">
        <v>199</v>
      </c>
      <c r="V25" s="5" t="s">
        <v>75</v>
      </c>
      <c r="W25" s="61">
        <v>0.33871000000000001</v>
      </c>
      <c r="X25" s="60">
        <v>186</v>
      </c>
      <c r="AB25" s="5" t="s">
        <v>76</v>
      </c>
      <c r="AC25" s="61">
        <v>0.36065599999999998</v>
      </c>
      <c r="AD25" s="60">
        <v>183</v>
      </c>
      <c r="AH25" s="5" t="s">
        <v>77</v>
      </c>
      <c r="AI25" s="61">
        <v>0.34482800000000002</v>
      </c>
      <c r="AJ25" s="60">
        <v>116</v>
      </c>
      <c r="AM25" s="5" t="s">
        <v>78</v>
      </c>
      <c r="AN25" s="61">
        <v>0.275862</v>
      </c>
      <c r="AO25" s="60">
        <v>116</v>
      </c>
      <c r="AT25" s="33"/>
      <c r="AW25" s="22"/>
    </row>
    <row r="26" spans="2:50" x14ac:dyDescent="0.3">
      <c r="B26" s="5"/>
      <c r="C26" s="62" t="s">
        <v>79</v>
      </c>
      <c r="D26" s="61">
        <v>1.8867999999999999E-2</v>
      </c>
      <c r="E26" s="60">
        <v>53</v>
      </c>
      <c r="J26" s="56" t="s">
        <v>80</v>
      </c>
      <c r="K26" s="61">
        <v>0.21</v>
      </c>
      <c r="L26" s="60">
        <v>200</v>
      </c>
      <c r="P26" s="5" t="s">
        <v>81</v>
      </c>
      <c r="Q26" s="61">
        <v>0.306533</v>
      </c>
      <c r="R26" s="60">
        <v>199</v>
      </c>
      <c r="V26" s="5" t="s">
        <v>82</v>
      </c>
      <c r="W26" s="61">
        <v>0.29569899999999999</v>
      </c>
      <c r="X26" s="60">
        <v>186</v>
      </c>
      <c r="AB26" s="5" t="s">
        <v>83</v>
      </c>
      <c r="AC26" s="61">
        <v>0.202186</v>
      </c>
      <c r="AD26" s="60">
        <v>183</v>
      </c>
      <c r="AH26" s="5" t="s">
        <v>84</v>
      </c>
      <c r="AI26" s="61">
        <v>0.26724100000000001</v>
      </c>
      <c r="AJ26" s="60">
        <v>116</v>
      </c>
      <c r="AM26" s="5" t="s">
        <v>85</v>
      </c>
      <c r="AN26" s="61">
        <v>0.26724100000000001</v>
      </c>
      <c r="AO26" s="60">
        <v>116</v>
      </c>
      <c r="AW26" s="22"/>
    </row>
    <row r="27" spans="2:50" x14ac:dyDescent="0.3">
      <c r="B27" s="5"/>
      <c r="C27" s="21"/>
      <c r="D27" s="22"/>
      <c r="J27" s="56" t="s">
        <v>86</v>
      </c>
      <c r="K27" s="61">
        <v>0.185</v>
      </c>
      <c r="L27" s="60">
        <v>200</v>
      </c>
      <c r="P27" s="5" t="s">
        <v>85</v>
      </c>
      <c r="Q27" s="61">
        <v>0.26130700000000001</v>
      </c>
      <c r="R27" s="60">
        <v>199</v>
      </c>
      <c r="V27" s="5" t="s">
        <v>87</v>
      </c>
      <c r="W27" s="61">
        <v>0.28494599999999998</v>
      </c>
      <c r="X27" s="60">
        <v>186</v>
      </c>
      <c r="AB27" s="5" t="s">
        <v>88</v>
      </c>
      <c r="AC27" s="61">
        <v>0.153005</v>
      </c>
      <c r="AD27" s="60">
        <v>183</v>
      </c>
      <c r="AH27" s="5" t="s">
        <v>89</v>
      </c>
      <c r="AI27" s="61">
        <v>0.24137900000000001</v>
      </c>
      <c r="AJ27" s="60">
        <v>116</v>
      </c>
      <c r="AM27" s="5" t="s">
        <v>90</v>
      </c>
      <c r="AN27" s="61">
        <v>0.24137900000000001</v>
      </c>
      <c r="AO27" s="60">
        <v>116</v>
      </c>
      <c r="AW27" s="22"/>
    </row>
    <row r="28" spans="2:50" x14ac:dyDescent="0.3">
      <c r="B28" s="5"/>
      <c r="C28" s="21"/>
      <c r="D28" s="22"/>
      <c r="J28" s="56" t="s">
        <v>91</v>
      </c>
      <c r="K28" s="61">
        <v>0.125</v>
      </c>
      <c r="L28" s="60">
        <v>200</v>
      </c>
      <c r="P28" s="5" t="s">
        <v>51</v>
      </c>
      <c r="Q28" s="61">
        <v>0.24623100000000001</v>
      </c>
      <c r="R28" s="60">
        <v>199</v>
      </c>
      <c r="V28" s="5" t="s">
        <v>92</v>
      </c>
      <c r="W28" s="61">
        <v>6.4516000000000004E-2</v>
      </c>
      <c r="X28" s="60">
        <v>186</v>
      </c>
      <c r="AB28" s="5" t="s">
        <v>93</v>
      </c>
      <c r="AC28" s="61">
        <v>1.0928999999999999E-2</v>
      </c>
      <c r="AD28" s="60">
        <v>183</v>
      </c>
      <c r="AH28" s="5" t="s">
        <v>76</v>
      </c>
      <c r="AI28" s="61">
        <v>0.19827600000000001</v>
      </c>
      <c r="AJ28" s="60">
        <v>116</v>
      </c>
      <c r="AM28" s="5" t="s">
        <v>94</v>
      </c>
      <c r="AN28" s="61">
        <v>0.19827600000000001</v>
      </c>
      <c r="AO28" s="60">
        <v>116</v>
      </c>
      <c r="AW28" s="22"/>
    </row>
    <row r="29" spans="2:50" x14ac:dyDescent="0.3">
      <c r="B29" s="5"/>
      <c r="C29" s="21"/>
      <c r="D29" s="22"/>
      <c r="J29" s="56" t="s">
        <v>95</v>
      </c>
      <c r="K29" s="61">
        <v>0.08</v>
      </c>
      <c r="L29" s="60">
        <v>200</v>
      </c>
      <c r="P29" s="5" t="s">
        <v>96</v>
      </c>
      <c r="Q29" s="61">
        <v>0.241206</v>
      </c>
      <c r="R29" s="60">
        <v>199</v>
      </c>
      <c r="V29" s="5" t="s">
        <v>93</v>
      </c>
      <c r="W29" s="61">
        <v>3.7634000000000001E-2</v>
      </c>
      <c r="X29" s="60">
        <v>186</v>
      </c>
      <c r="AH29" s="5" t="s">
        <v>97</v>
      </c>
      <c r="AI29" s="61">
        <v>9.4827999999999996E-2</v>
      </c>
      <c r="AJ29" s="60">
        <v>116</v>
      </c>
      <c r="AM29" s="5" t="s">
        <v>98</v>
      </c>
      <c r="AN29" s="61">
        <v>0.18965499999999999</v>
      </c>
      <c r="AO29" s="60">
        <v>116</v>
      </c>
      <c r="AW29" s="22"/>
    </row>
    <row r="30" spans="2:50" x14ac:dyDescent="0.3">
      <c r="B30" s="5"/>
      <c r="C30" s="21"/>
      <c r="D30" s="22"/>
      <c r="J30" s="56" t="s">
        <v>93</v>
      </c>
      <c r="K30" s="61">
        <v>0.03</v>
      </c>
      <c r="L30" s="60">
        <v>200</v>
      </c>
      <c r="P30" s="5" t="s">
        <v>44</v>
      </c>
      <c r="Q30" s="61">
        <v>0.236181</v>
      </c>
      <c r="R30" s="60">
        <v>199</v>
      </c>
      <c r="V30" s="5" t="s">
        <v>99</v>
      </c>
      <c r="W30" s="61">
        <v>3.2258000000000002E-2</v>
      </c>
      <c r="X30" s="60">
        <v>186</v>
      </c>
      <c r="AC30" s="22"/>
      <c r="AH30" s="5" t="s">
        <v>88</v>
      </c>
      <c r="AI30" s="61">
        <v>8.6207000000000006E-2</v>
      </c>
      <c r="AJ30" s="60">
        <v>116</v>
      </c>
      <c r="AM30" s="5" t="s">
        <v>100</v>
      </c>
      <c r="AN30" s="61">
        <v>0.18965499999999999</v>
      </c>
      <c r="AO30" s="60">
        <v>116</v>
      </c>
      <c r="AW30" s="22"/>
    </row>
    <row r="31" spans="2:50" x14ac:dyDescent="0.3">
      <c r="B31" s="5"/>
      <c r="C31" s="21"/>
      <c r="D31" s="22"/>
      <c r="K31" s="22"/>
      <c r="P31" s="5" t="s">
        <v>101</v>
      </c>
      <c r="Q31" s="61">
        <v>0.231156</v>
      </c>
      <c r="R31" s="60">
        <v>199</v>
      </c>
      <c r="W31" s="22"/>
      <c r="AC31" s="22"/>
      <c r="AH31" s="5" t="s">
        <v>102</v>
      </c>
      <c r="AI31" s="61">
        <v>6.0345000000000003E-2</v>
      </c>
      <c r="AJ31" s="60">
        <v>116</v>
      </c>
      <c r="AM31" s="5" t="s">
        <v>93</v>
      </c>
      <c r="AN31" s="61">
        <v>0.155172</v>
      </c>
      <c r="AO31" s="60">
        <v>116</v>
      </c>
      <c r="AW31" s="22"/>
    </row>
    <row r="32" spans="2:50" x14ac:dyDescent="0.3">
      <c r="B32" s="5"/>
      <c r="C32" s="21"/>
      <c r="D32" s="22"/>
      <c r="K32" s="22"/>
      <c r="P32" s="5" t="s">
        <v>103</v>
      </c>
      <c r="Q32" s="61">
        <v>0.20100499999999999</v>
      </c>
      <c r="R32" s="60">
        <v>199</v>
      </c>
      <c r="W32" s="22"/>
      <c r="AC32" s="22"/>
      <c r="AH32" s="5" t="s">
        <v>104</v>
      </c>
      <c r="AI32" s="61">
        <v>5.1723999999999999E-2</v>
      </c>
      <c r="AJ32" s="60">
        <v>116</v>
      </c>
      <c r="AM32" s="5" t="s">
        <v>105</v>
      </c>
      <c r="AN32" s="61">
        <v>0.137931</v>
      </c>
      <c r="AO32" s="60">
        <v>116</v>
      </c>
      <c r="AW32" s="22"/>
    </row>
    <row r="33" spans="1:49" ht="13" x14ac:dyDescent="0.3">
      <c r="B33" s="5"/>
      <c r="C33" s="21"/>
      <c r="D33" s="22"/>
      <c r="K33" s="22"/>
      <c r="P33" s="5" t="s">
        <v>29</v>
      </c>
      <c r="Q33" s="61">
        <v>0.19597999999999999</v>
      </c>
      <c r="R33" s="60">
        <v>199</v>
      </c>
      <c r="W33" s="22"/>
      <c r="AC33" s="22"/>
      <c r="AH33" s="5" t="s">
        <v>93</v>
      </c>
      <c r="AI33" s="61">
        <v>4.3103000000000002E-2</v>
      </c>
      <c r="AJ33" s="60">
        <v>116</v>
      </c>
      <c r="AM33" s="5" t="s">
        <v>106</v>
      </c>
      <c r="AN33" s="61">
        <v>0.12931000000000001</v>
      </c>
      <c r="AO33" s="60">
        <v>116</v>
      </c>
      <c r="AT33" s="32"/>
      <c r="AW33" s="22"/>
    </row>
    <row r="34" spans="1:49" x14ac:dyDescent="0.3">
      <c r="B34" s="5"/>
      <c r="C34" s="21"/>
      <c r="D34" s="22"/>
      <c r="K34" s="22"/>
      <c r="P34" s="5" t="s">
        <v>107</v>
      </c>
      <c r="Q34" s="61">
        <v>0.18593000000000001</v>
      </c>
      <c r="R34" s="60">
        <v>199</v>
      </c>
      <c r="W34" s="22"/>
      <c r="AC34" s="22"/>
      <c r="AH34" s="5" t="s">
        <v>108</v>
      </c>
      <c r="AI34" s="61">
        <v>2.5862E-2</v>
      </c>
      <c r="AJ34" s="60">
        <v>116</v>
      </c>
      <c r="AM34" s="5" t="s">
        <v>109</v>
      </c>
      <c r="AN34" s="61">
        <v>0.103448</v>
      </c>
      <c r="AO34" s="60">
        <v>116</v>
      </c>
      <c r="AT34" s="33"/>
      <c r="AW34" s="22"/>
    </row>
    <row r="35" spans="1:49" x14ac:dyDescent="0.3">
      <c r="B35" s="5"/>
      <c r="C35" s="21"/>
      <c r="D35" s="22"/>
      <c r="K35" s="22"/>
      <c r="P35" s="5" t="s">
        <v>42</v>
      </c>
      <c r="Q35" s="61">
        <v>0.150754</v>
      </c>
      <c r="R35" s="60">
        <v>199</v>
      </c>
      <c r="W35" s="22"/>
      <c r="AC35" s="22"/>
      <c r="AI35" s="22"/>
      <c r="AM35" s="5" t="s">
        <v>110</v>
      </c>
      <c r="AN35" s="61">
        <v>0.103448</v>
      </c>
      <c r="AO35" s="60">
        <v>116</v>
      </c>
      <c r="AW35" s="22"/>
    </row>
    <row r="36" spans="1:49" x14ac:dyDescent="0.3">
      <c r="B36" s="5"/>
      <c r="C36" s="21"/>
      <c r="D36" s="22"/>
      <c r="K36" s="22"/>
      <c r="P36" s="5" t="s">
        <v>111</v>
      </c>
      <c r="Q36" s="61">
        <v>0.145729</v>
      </c>
      <c r="R36" s="60">
        <v>199</v>
      </c>
      <c r="W36" s="22"/>
      <c r="AC36" s="22"/>
      <c r="AI36" s="22"/>
    </row>
    <row r="37" spans="1:49" x14ac:dyDescent="0.3">
      <c r="B37" s="5"/>
      <c r="C37" s="21"/>
      <c r="D37" s="22"/>
      <c r="K37" s="22"/>
      <c r="P37" s="5" t="s">
        <v>47</v>
      </c>
      <c r="Q37" s="61">
        <v>0.13567799999999999</v>
      </c>
      <c r="R37" s="60">
        <v>199</v>
      </c>
      <c r="W37" s="22"/>
      <c r="AC37" s="22"/>
      <c r="AI37" s="22"/>
    </row>
    <row r="38" spans="1:49" x14ac:dyDescent="0.3">
      <c r="B38" s="5"/>
      <c r="C38" s="21"/>
      <c r="D38" s="22"/>
      <c r="K38" s="22"/>
      <c r="P38" s="5" t="s">
        <v>48</v>
      </c>
      <c r="Q38" s="61">
        <v>0.13065299999999999</v>
      </c>
      <c r="R38" s="60">
        <v>199</v>
      </c>
      <c r="W38" s="22"/>
      <c r="AC38" s="22"/>
      <c r="AI38" s="22"/>
    </row>
    <row r="39" spans="1:49" x14ac:dyDescent="0.3">
      <c r="B39" s="5"/>
      <c r="C39" s="21"/>
      <c r="D39" s="22"/>
      <c r="K39" s="22"/>
      <c r="P39" s="5" t="s">
        <v>46</v>
      </c>
      <c r="Q39" s="61">
        <v>0.13065299999999999</v>
      </c>
      <c r="R39" s="60">
        <v>199</v>
      </c>
      <c r="W39" s="22"/>
      <c r="AC39" s="22"/>
      <c r="AI39" s="22"/>
    </row>
    <row r="40" spans="1:49" x14ac:dyDescent="0.3">
      <c r="B40" s="5"/>
      <c r="C40" s="21"/>
      <c r="D40" s="22"/>
      <c r="K40" s="22"/>
      <c r="P40" s="5" t="s">
        <v>93</v>
      </c>
      <c r="Q40" s="61">
        <v>5.0250999999999997E-2</v>
      </c>
      <c r="R40" s="60">
        <v>199</v>
      </c>
      <c r="W40" s="22"/>
      <c r="AC40" s="22"/>
      <c r="AI40" s="22"/>
    </row>
    <row r="41" spans="1:49" x14ac:dyDescent="0.3">
      <c r="B41" s="2" t="s">
        <v>112</v>
      </c>
      <c r="C41" s="21"/>
      <c r="D41" s="22"/>
      <c r="K41" s="22"/>
      <c r="Q41" s="22"/>
      <c r="W41" s="22"/>
      <c r="AC41" s="22"/>
      <c r="AI41" s="22"/>
    </row>
    <row r="42" spans="1:49" x14ac:dyDescent="0.3">
      <c r="B42" s="5"/>
      <c r="D42" s="22"/>
      <c r="K42" s="22"/>
      <c r="Q42" s="22"/>
      <c r="W42" s="22"/>
      <c r="AC42" s="22"/>
      <c r="AI42" s="22"/>
    </row>
    <row r="43" spans="1:49" ht="12.5" thickBot="1" x14ac:dyDescent="0.35">
      <c r="B43" s="5"/>
      <c r="C43" s="21"/>
      <c r="D43" s="22"/>
      <c r="K43" s="22"/>
      <c r="Q43" s="22"/>
      <c r="W43" s="22"/>
      <c r="AC43" s="22"/>
      <c r="AI43" s="22"/>
    </row>
    <row r="44" spans="1:49" ht="16" customHeight="1" thickBot="1" x14ac:dyDescent="0.35">
      <c r="B44" s="447" t="s">
        <v>113</v>
      </c>
      <c r="C44" s="448"/>
      <c r="D44" s="440" t="s">
        <v>114</v>
      </c>
      <c r="E44" s="440"/>
      <c r="F44" s="440"/>
      <c r="G44" s="440"/>
      <c r="H44" s="27"/>
      <c r="K44" s="22"/>
      <c r="Q44" s="22"/>
      <c r="W44" s="22"/>
      <c r="AC44" s="22"/>
      <c r="AI44" s="22"/>
    </row>
    <row r="45" spans="1:49" ht="16" customHeight="1" thickBot="1" x14ac:dyDescent="0.35">
      <c r="B45" s="449"/>
      <c r="C45" s="450"/>
      <c r="D45" s="12" t="s">
        <v>115</v>
      </c>
      <c r="E45" s="12" t="s">
        <v>116</v>
      </c>
      <c r="F45" s="12" t="s">
        <v>117</v>
      </c>
      <c r="G45" s="11" t="s">
        <v>118</v>
      </c>
      <c r="H45" s="27"/>
      <c r="K45" s="22"/>
      <c r="Q45" s="22"/>
      <c r="W45" s="22"/>
      <c r="AC45" s="22"/>
      <c r="AI45" s="22"/>
    </row>
    <row r="46" spans="1:49" ht="16" customHeight="1" x14ac:dyDescent="0.3">
      <c r="A46" s="23"/>
      <c r="B46" s="339">
        <v>1</v>
      </c>
      <c r="C46" s="71" t="s">
        <v>119</v>
      </c>
      <c r="D46" s="332">
        <v>201</v>
      </c>
      <c r="E46" s="332" t="s">
        <v>120</v>
      </c>
      <c r="F46" s="333">
        <v>6.850746</v>
      </c>
      <c r="G46" s="361">
        <v>2.6547339999999999</v>
      </c>
      <c r="H46" s="49"/>
      <c r="K46" s="22"/>
      <c r="Q46" s="22"/>
      <c r="W46" s="22"/>
      <c r="AC46" s="22"/>
      <c r="AI46" s="22"/>
    </row>
    <row r="47" spans="1:49" ht="16" customHeight="1" x14ac:dyDescent="0.3">
      <c r="A47" s="23"/>
      <c r="B47" s="340">
        <v>2</v>
      </c>
      <c r="C47" s="72" t="s">
        <v>121</v>
      </c>
      <c r="D47" s="334">
        <v>201</v>
      </c>
      <c r="E47" s="334" t="s">
        <v>120</v>
      </c>
      <c r="F47" s="335">
        <v>6.134328</v>
      </c>
      <c r="G47" s="362">
        <v>2.8331719999999998</v>
      </c>
      <c r="H47" s="49"/>
      <c r="K47" s="22"/>
      <c r="Q47" s="22"/>
      <c r="W47" s="22"/>
      <c r="AC47" s="22"/>
      <c r="AI47" s="22"/>
    </row>
    <row r="48" spans="1:49" ht="16" customHeight="1" x14ac:dyDescent="0.3">
      <c r="A48" s="23"/>
      <c r="B48" s="340">
        <v>3</v>
      </c>
      <c r="C48" s="72" t="s">
        <v>122</v>
      </c>
      <c r="D48" s="334">
        <v>201</v>
      </c>
      <c r="E48" s="334" t="s">
        <v>120</v>
      </c>
      <c r="F48" s="335">
        <v>7.7562189999999998</v>
      </c>
      <c r="G48" s="362">
        <v>2.2924380000000002</v>
      </c>
      <c r="H48" s="49"/>
      <c r="K48" s="22"/>
      <c r="Q48" s="22"/>
      <c r="W48" s="22"/>
      <c r="AC48" s="22"/>
      <c r="AI48" s="22"/>
    </row>
    <row r="49" spans="1:35" ht="16" customHeight="1" x14ac:dyDescent="0.3">
      <c r="A49" s="23"/>
      <c r="B49" s="340">
        <v>4</v>
      </c>
      <c r="C49" s="72" t="s">
        <v>123</v>
      </c>
      <c r="D49" s="334">
        <v>201</v>
      </c>
      <c r="E49" s="334" t="s">
        <v>120</v>
      </c>
      <c r="F49" s="335">
        <v>7.1094530000000002</v>
      </c>
      <c r="G49" s="362">
        <v>2.4714290000000001</v>
      </c>
      <c r="H49" s="49"/>
      <c r="K49" s="22"/>
      <c r="Q49" s="22"/>
      <c r="W49" s="22"/>
      <c r="AC49" s="22"/>
      <c r="AI49" s="22"/>
    </row>
    <row r="50" spans="1:35" ht="16" customHeight="1" x14ac:dyDescent="0.3">
      <c r="A50" s="23"/>
      <c r="B50" s="340">
        <v>5</v>
      </c>
      <c r="C50" s="72" t="s">
        <v>124</v>
      </c>
      <c r="D50" s="334">
        <v>201</v>
      </c>
      <c r="E50" s="334" t="s">
        <v>120</v>
      </c>
      <c r="F50" s="335">
        <v>7.2736320000000001</v>
      </c>
      <c r="G50" s="362">
        <v>2.4838979999999999</v>
      </c>
      <c r="H50" s="49"/>
      <c r="K50" s="22"/>
      <c r="Q50" s="22"/>
      <c r="W50" s="22"/>
      <c r="AC50" s="22"/>
      <c r="AI50" s="22"/>
    </row>
    <row r="51" spans="1:35" ht="16" customHeight="1" x14ac:dyDescent="0.3">
      <c r="A51" s="23"/>
      <c r="B51" s="340">
        <v>6</v>
      </c>
      <c r="C51" s="72" t="s">
        <v>125</v>
      </c>
      <c r="D51" s="334">
        <v>201</v>
      </c>
      <c r="E51" s="334" t="s">
        <v>120</v>
      </c>
      <c r="F51" s="335">
        <v>5.427861</v>
      </c>
      <c r="G51" s="362">
        <v>3.010983</v>
      </c>
      <c r="H51" s="49"/>
      <c r="K51" s="22"/>
      <c r="Q51" s="22"/>
      <c r="W51" s="22"/>
      <c r="AC51" s="22"/>
      <c r="AI51" s="22"/>
    </row>
    <row r="52" spans="1:35" ht="16" customHeight="1" thickBot="1" x14ac:dyDescent="0.35">
      <c r="A52" s="23"/>
      <c r="B52" s="341">
        <v>7</v>
      </c>
      <c r="C52" s="75" t="s">
        <v>126</v>
      </c>
      <c r="D52" s="44">
        <v>201</v>
      </c>
      <c r="E52" s="44" t="s">
        <v>120</v>
      </c>
      <c r="F52" s="46">
        <v>6.58209</v>
      </c>
      <c r="G52" s="43">
        <v>2.838041</v>
      </c>
      <c r="H52" s="49"/>
      <c r="K52" s="22"/>
      <c r="Q52" s="22"/>
      <c r="W52" s="22"/>
      <c r="AC52" s="22"/>
      <c r="AI52" s="22"/>
    </row>
    <row r="53" spans="1:35" ht="16" customHeight="1" x14ac:dyDescent="0.3">
      <c r="D53" s="38"/>
      <c r="K53" s="22"/>
      <c r="Q53" s="22"/>
      <c r="W53" s="22"/>
      <c r="AC53" s="22"/>
      <c r="AI53" s="22"/>
    </row>
    <row r="54" spans="1:35" ht="16" customHeight="1" x14ac:dyDescent="0.3">
      <c r="K54" s="22"/>
      <c r="Q54" s="22"/>
      <c r="W54" s="22"/>
      <c r="AC54" s="22"/>
      <c r="AI54" s="22"/>
    </row>
    <row r="55" spans="1:35" ht="16" customHeight="1" x14ac:dyDescent="0.3">
      <c r="B55" s="24" t="s">
        <v>127</v>
      </c>
    </row>
    <row r="56" spans="1:35" ht="16" customHeight="1" thickBot="1" x14ac:dyDescent="0.35"/>
    <row r="57" spans="1:35" ht="16" customHeight="1" thickBot="1" x14ac:dyDescent="0.35">
      <c r="B57" s="432" t="s">
        <v>128</v>
      </c>
      <c r="C57" s="433"/>
      <c r="D57" s="440" t="s">
        <v>129</v>
      </c>
      <c r="E57" s="440"/>
      <c r="F57" s="440"/>
      <c r="G57" s="440"/>
      <c r="H57" s="27"/>
    </row>
    <row r="58" spans="1:35" ht="16" customHeight="1" thickBot="1" x14ac:dyDescent="0.35">
      <c r="B58" s="445"/>
      <c r="C58" s="446"/>
      <c r="D58" s="8" t="s">
        <v>115</v>
      </c>
      <c r="E58" s="9" t="s">
        <v>116</v>
      </c>
      <c r="F58" s="9" t="s">
        <v>117</v>
      </c>
      <c r="G58" s="8" t="s">
        <v>118</v>
      </c>
      <c r="H58" s="27"/>
    </row>
    <row r="59" spans="1:35" ht="16" customHeight="1" x14ac:dyDescent="0.3">
      <c r="A59" s="23"/>
      <c r="B59" s="339">
        <v>1</v>
      </c>
      <c r="C59" s="325" t="s">
        <v>130</v>
      </c>
      <c r="D59" s="132">
        <v>193</v>
      </c>
      <c r="E59" s="132">
        <v>7</v>
      </c>
      <c r="F59" s="320">
        <v>6.8082900000000004</v>
      </c>
      <c r="G59" s="363">
        <v>2.9740000000000002</v>
      </c>
      <c r="H59" s="36"/>
    </row>
    <row r="60" spans="1:35" ht="16" customHeight="1" x14ac:dyDescent="0.3">
      <c r="A60" s="23"/>
      <c r="B60" s="340">
        <v>2</v>
      </c>
      <c r="C60" s="326" t="s">
        <v>82</v>
      </c>
      <c r="D60" s="104">
        <v>191</v>
      </c>
      <c r="E60" s="104">
        <v>9</v>
      </c>
      <c r="F60" s="324">
        <v>6.3560210000000001</v>
      </c>
      <c r="G60" s="364">
        <v>2.65</v>
      </c>
      <c r="H60" s="36"/>
    </row>
    <row r="61" spans="1:35" ht="16" customHeight="1" x14ac:dyDescent="0.3">
      <c r="A61" s="23"/>
      <c r="B61" s="340">
        <v>3</v>
      </c>
      <c r="C61" s="326" t="s">
        <v>131</v>
      </c>
      <c r="D61" s="104">
        <v>193</v>
      </c>
      <c r="E61" s="104">
        <v>7</v>
      </c>
      <c r="F61" s="324">
        <v>6.0103629999999999</v>
      </c>
      <c r="G61" s="364">
        <v>3.2629999999999999</v>
      </c>
      <c r="H61" s="36"/>
    </row>
    <row r="62" spans="1:35" ht="16" customHeight="1" x14ac:dyDescent="0.3">
      <c r="A62" s="23"/>
      <c r="B62" s="340">
        <v>4</v>
      </c>
      <c r="C62" s="326" t="s">
        <v>132</v>
      </c>
      <c r="D62" s="104">
        <v>188</v>
      </c>
      <c r="E62" s="104">
        <v>11</v>
      </c>
      <c r="F62" s="324">
        <v>6.803191</v>
      </c>
      <c r="G62" s="364">
        <v>2.74</v>
      </c>
      <c r="H62" s="36"/>
    </row>
    <row r="63" spans="1:35" ht="16" customHeight="1" x14ac:dyDescent="0.3">
      <c r="A63" s="23"/>
      <c r="B63" s="177">
        <v>5</v>
      </c>
      <c r="C63" s="326" t="s">
        <v>119</v>
      </c>
      <c r="D63" s="104">
        <v>187</v>
      </c>
      <c r="E63" s="104">
        <v>13</v>
      </c>
      <c r="F63" s="324">
        <v>8.0481280000000002</v>
      </c>
      <c r="G63" s="364">
        <v>1.764</v>
      </c>
      <c r="H63" s="36"/>
    </row>
    <row r="64" spans="1:35" ht="16" customHeight="1" x14ac:dyDescent="0.3">
      <c r="A64" s="23"/>
      <c r="B64" s="340">
        <v>6</v>
      </c>
      <c r="C64" s="326" t="s">
        <v>121</v>
      </c>
      <c r="D64" s="104">
        <v>182</v>
      </c>
      <c r="E64" s="104">
        <v>17</v>
      </c>
      <c r="F64" s="324">
        <v>7.4670329999999998</v>
      </c>
      <c r="G64" s="364">
        <v>2.0369999999999999</v>
      </c>
      <c r="H64" s="36"/>
    </row>
    <row r="65" spans="1:8" ht="16" customHeight="1" x14ac:dyDescent="0.3">
      <c r="A65" s="23"/>
      <c r="B65" s="340">
        <v>7</v>
      </c>
      <c r="C65" s="326" t="s">
        <v>122</v>
      </c>
      <c r="D65" s="104">
        <v>189</v>
      </c>
      <c r="E65" s="104">
        <v>8</v>
      </c>
      <c r="F65" s="324">
        <v>7.7619049999999996</v>
      </c>
      <c r="G65" s="364">
        <v>1.927</v>
      </c>
      <c r="H65" s="36"/>
    </row>
    <row r="66" spans="1:8" ht="16" customHeight="1" x14ac:dyDescent="0.3">
      <c r="A66" s="23"/>
      <c r="B66" s="340">
        <v>8</v>
      </c>
      <c r="C66" s="326" t="s">
        <v>133</v>
      </c>
      <c r="D66" s="104">
        <v>189</v>
      </c>
      <c r="E66" s="104">
        <v>8</v>
      </c>
      <c r="F66" s="324">
        <v>7.5502649999999996</v>
      </c>
      <c r="G66" s="364">
        <v>1.982</v>
      </c>
      <c r="H66" s="36"/>
    </row>
    <row r="67" spans="1:8" ht="16" customHeight="1" x14ac:dyDescent="0.3">
      <c r="A67" s="23"/>
      <c r="B67" s="340">
        <v>9</v>
      </c>
      <c r="C67" s="326" t="s">
        <v>134</v>
      </c>
      <c r="D67" s="104">
        <v>193</v>
      </c>
      <c r="E67" s="104">
        <v>5</v>
      </c>
      <c r="F67" s="324">
        <v>7.1398960000000002</v>
      </c>
      <c r="G67" s="364">
        <v>2.0630000000000002</v>
      </c>
      <c r="H67" s="6"/>
    </row>
    <row r="68" spans="1:8" ht="16" customHeight="1" x14ac:dyDescent="0.3">
      <c r="A68" s="23"/>
      <c r="B68" s="340">
        <v>10</v>
      </c>
      <c r="C68" s="326" t="s">
        <v>135</v>
      </c>
      <c r="D68" s="104">
        <v>192</v>
      </c>
      <c r="E68" s="104">
        <v>6</v>
      </c>
      <c r="F68" s="324">
        <v>7.7239579999999997</v>
      </c>
      <c r="G68" s="364">
        <v>1.845</v>
      </c>
      <c r="H68" s="36"/>
    </row>
    <row r="69" spans="1:8" ht="16" customHeight="1" x14ac:dyDescent="0.3">
      <c r="A69" s="23"/>
      <c r="B69" s="340">
        <v>11</v>
      </c>
      <c r="C69" s="326" t="s">
        <v>136</v>
      </c>
      <c r="D69" s="104">
        <v>189</v>
      </c>
      <c r="E69" s="104">
        <v>9</v>
      </c>
      <c r="F69" s="324">
        <v>7.7460319999999996</v>
      </c>
      <c r="G69" s="364">
        <v>1.726</v>
      </c>
      <c r="H69" s="36"/>
    </row>
    <row r="70" spans="1:8" ht="16" customHeight="1" x14ac:dyDescent="0.3">
      <c r="A70" s="23"/>
      <c r="B70" s="340">
        <v>12</v>
      </c>
      <c r="C70" s="326" t="s">
        <v>99</v>
      </c>
      <c r="D70" s="104">
        <v>187</v>
      </c>
      <c r="E70" s="104">
        <v>11</v>
      </c>
      <c r="F70" s="324">
        <v>6.8395720000000004</v>
      </c>
      <c r="G70" s="364">
        <v>2.4220000000000002</v>
      </c>
      <c r="H70" s="36"/>
    </row>
    <row r="71" spans="1:8" ht="16" customHeight="1" thickBot="1" x14ac:dyDescent="0.35">
      <c r="A71" s="23"/>
      <c r="B71" s="341">
        <v>13</v>
      </c>
      <c r="C71" s="76" t="s">
        <v>33</v>
      </c>
      <c r="D71" s="4">
        <v>185</v>
      </c>
      <c r="E71" s="4">
        <v>13</v>
      </c>
      <c r="F71" s="34">
        <v>6.8270270000000002</v>
      </c>
      <c r="G71" s="35">
        <v>2.0910000000000002</v>
      </c>
      <c r="H71" s="36"/>
    </row>
    <row r="72" spans="1:8" ht="16" customHeight="1" x14ac:dyDescent="0.3">
      <c r="C72" s="21"/>
      <c r="D72" s="6"/>
      <c r="E72" s="6"/>
      <c r="F72" s="6"/>
      <c r="G72" s="6"/>
      <c r="H72" s="6"/>
    </row>
    <row r="73" spans="1:8" ht="16" customHeight="1" thickBot="1" x14ac:dyDescent="0.35">
      <c r="C73" s="21"/>
      <c r="D73" s="6"/>
      <c r="E73" s="6"/>
      <c r="F73" s="6"/>
      <c r="G73" s="6"/>
      <c r="H73" s="6"/>
    </row>
    <row r="74" spans="1:8" ht="16" customHeight="1" thickBot="1" x14ac:dyDescent="0.35">
      <c r="B74" s="63"/>
      <c r="C74" s="26"/>
      <c r="D74" s="12" t="s">
        <v>115</v>
      </c>
      <c r="E74" s="12" t="s">
        <v>116</v>
      </c>
      <c r="F74" s="12" t="s">
        <v>117</v>
      </c>
      <c r="G74" s="11" t="s">
        <v>118</v>
      </c>
      <c r="H74" s="27"/>
    </row>
    <row r="75" spans="1:8" ht="30.65" customHeight="1" thickBot="1" x14ac:dyDescent="0.35">
      <c r="B75" s="195" t="s">
        <v>137</v>
      </c>
      <c r="C75" s="45" t="s">
        <v>138</v>
      </c>
      <c r="D75" s="4">
        <v>179</v>
      </c>
      <c r="E75" s="4">
        <v>22</v>
      </c>
      <c r="F75" s="34">
        <v>7.5139659999999999</v>
      </c>
      <c r="G75" s="35">
        <v>1.9001999999999999</v>
      </c>
      <c r="H75" s="36"/>
    </row>
    <row r="76" spans="1:8" ht="16" customHeight="1" x14ac:dyDescent="0.3">
      <c r="C76" s="2"/>
      <c r="D76" s="6"/>
      <c r="E76" s="6"/>
      <c r="F76" s="6"/>
      <c r="G76" s="6"/>
      <c r="H76" s="6"/>
    </row>
    <row r="77" spans="1:8" ht="16" customHeight="1" thickBot="1" x14ac:dyDescent="0.35">
      <c r="C77" s="2"/>
      <c r="D77" s="6"/>
      <c r="E77" s="6"/>
      <c r="F77" s="6"/>
      <c r="G77" s="6"/>
      <c r="H77" s="6"/>
    </row>
    <row r="78" spans="1:8" ht="16" customHeight="1" thickBot="1" x14ac:dyDescent="0.35">
      <c r="B78" s="64"/>
      <c r="C78" s="26"/>
      <c r="D78" s="11" t="s">
        <v>115</v>
      </c>
      <c r="E78" s="11" t="s">
        <v>116</v>
      </c>
      <c r="F78" s="11" t="s">
        <v>117</v>
      </c>
      <c r="G78" s="11" t="s">
        <v>118</v>
      </c>
      <c r="H78" s="27"/>
    </row>
    <row r="79" spans="1:8" ht="36.65" customHeight="1" thickBot="1" x14ac:dyDescent="0.35">
      <c r="B79" s="346" t="s">
        <v>139</v>
      </c>
      <c r="C79" s="39" t="s">
        <v>140</v>
      </c>
      <c r="D79" s="3">
        <v>187</v>
      </c>
      <c r="E79" s="3">
        <v>14</v>
      </c>
      <c r="F79" s="35">
        <v>7.6844919999999997</v>
      </c>
      <c r="G79" s="35">
        <v>1.8115300000000001</v>
      </c>
      <c r="H79" s="36"/>
    </row>
    <row r="80" spans="1:8" ht="16" customHeight="1" x14ac:dyDescent="0.3">
      <c r="C80" s="21"/>
      <c r="D80" s="6"/>
      <c r="E80" s="6"/>
      <c r="F80" s="6"/>
      <c r="G80" s="6"/>
      <c r="H80" s="6"/>
    </row>
    <row r="81" spans="2:8" ht="16" customHeight="1" thickBot="1" x14ac:dyDescent="0.35">
      <c r="C81" s="21"/>
      <c r="D81" s="6"/>
      <c r="E81" s="6"/>
      <c r="F81" s="6"/>
      <c r="G81" s="6"/>
      <c r="H81" s="6"/>
    </row>
    <row r="82" spans="2:8" ht="16" customHeight="1" thickBot="1" x14ac:dyDescent="0.35">
      <c r="B82" s="441" t="s">
        <v>141</v>
      </c>
      <c r="C82" s="442"/>
      <c r="D82" s="440" t="s">
        <v>142</v>
      </c>
      <c r="E82" s="440"/>
      <c r="F82" s="440"/>
      <c r="G82" s="440"/>
      <c r="H82" s="27"/>
    </row>
    <row r="83" spans="2:8" ht="16" customHeight="1" thickBot="1" x14ac:dyDescent="0.35">
      <c r="B83" s="443"/>
      <c r="C83" s="444"/>
      <c r="D83" s="8" t="s">
        <v>115</v>
      </c>
      <c r="E83" s="8" t="s">
        <v>116</v>
      </c>
      <c r="F83" s="8" t="s">
        <v>117</v>
      </c>
      <c r="G83" s="8" t="s">
        <v>118</v>
      </c>
      <c r="H83" s="27"/>
    </row>
    <row r="84" spans="2:8" ht="16" customHeight="1" x14ac:dyDescent="0.3">
      <c r="B84" s="344" t="s">
        <v>143</v>
      </c>
      <c r="C84" s="78" t="s">
        <v>144</v>
      </c>
      <c r="D84" s="365">
        <v>191</v>
      </c>
      <c r="E84" s="365">
        <v>10</v>
      </c>
      <c r="F84" s="363">
        <v>7.8010469999999996</v>
      </c>
      <c r="G84" s="363">
        <v>1.914542</v>
      </c>
      <c r="H84" s="36"/>
    </row>
    <row r="85" spans="2:8" ht="27.65" customHeight="1" x14ac:dyDescent="0.3">
      <c r="B85" s="343" t="s">
        <v>145</v>
      </c>
      <c r="C85" s="79" t="s">
        <v>146</v>
      </c>
      <c r="D85" s="366">
        <v>186</v>
      </c>
      <c r="E85" s="366">
        <v>15</v>
      </c>
      <c r="F85" s="364">
        <v>7.5698920000000003</v>
      </c>
      <c r="G85" s="364">
        <v>1.9994479999999999</v>
      </c>
      <c r="H85" s="36"/>
    </row>
    <row r="86" spans="2:8" x14ac:dyDescent="0.3">
      <c r="B86" s="343" t="s">
        <v>147</v>
      </c>
      <c r="C86" s="79" t="s">
        <v>148</v>
      </c>
      <c r="D86" s="366">
        <v>182</v>
      </c>
      <c r="E86" s="366">
        <v>19</v>
      </c>
      <c r="F86" s="364">
        <v>7.4505489999999996</v>
      </c>
      <c r="G86" s="364">
        <v>2.165851</v>
      </c>
      <c r="H86" s="36"/>
    </row>
    <row r="87" spans="2:8" ht="16" customHeight="1" thickBot="1" x14ac:dyDescent="0.35">
      <c r="B87" s="345" t="s">
        <v>149</v>
      </c>
      <c r="C87" s="80" t="s">
        <v>150</v>
      </c>
      <c r="D87" s="25">
        <v>185</v>
      </c>
      <c r="E87" s="25">
        <v>16</v>
      </c>
      <c r="F87" s="30">
        <v>6.9783780000000002</v>
      </c>
      <c r="G87" s="30">
        <v>2.1466780000000001</v>
      </c>
      <c r="H87" s="36"/>
    </row>
    <row r="88" spans="2:8" ht="16" customHeight="1" x14ac:dyDescent="0.3">
      <c r="C88" s="21"/>
      <c r="D88" s="6"/>
      <c r="E88" s="6"/>
      <c r="F88" s="6"/>
      <c r="G88" s="6"/>
      <c r="H88" s="6"/>
    </row>
    <row r="89" spans="2:8" ht="16" customHeight="1" x14ac:dyDescent="0.3">
      <c r="C89" s="21"/>
      <c r="D89" s="6"/>
      <c r="E89" s="6"/>
      <c r="F89" s="6"/>
      <c r="G89" s="6"/>
      <c r="H89" s="6"/>
    </row>
    <row r="90" spans="2:8" ht="16" customHeight="1" x14ac:dyDescent="0.3">
      <c r="B90" s="7" t="s">
        <v>151</v>
      </c>
      <c r="C90" s="21"/>
      <c r="D90" s="6"/>
      <c r="E90" s="6"/>
      <c r="F90" s="6"/>
      <c r="G90" s="6"/>
      <c r="H90" s="6"/>
    </row>
    <row r="91" spans="2:8" ht="16" customHeight="1" thickBot="1" x14ac:dyDescent="0.35">
      <c r="B91" s="27"/>
      <c r="C91" s="21"/>
      <c r="D91" s="6"/>
      <c r="E91" s="6"/>
      <c r="F91" s="6"/>
      <c r="G91" s="6"/>
      <c r="H91" s="6"/>
    </row>
    <row r="92" spans="2:8" ht="16" customHeight="1" thickBot="1" x14ac:dyDescent="0.35">
      <c r="B92" s="432" t="s">
        <v>152</v>
      </c>
      <c r="C92" s="433"/>
      <c r="D92" s="440" t="s">
        <v>153</v>
      </c>
      <c r="E92" s="440"/>
      <c r="F92" s="440"/>
      <c r="G92" s="440"/>
      <c r="H92" s="27"/>
    </row>
    <row r="93" spans="2:8" ht="26.5" customHeight="1" thickBot="1" x14ac:dyDescent="0.35">
      <c r="B93" s="434"/>
      <c r="C93" s="439"/>
      <c r="D93" s="12" t="s">
        <v>115</v>
      </c>
      <c r="E93" s="11" t="s">
        <v>116</v>
      </c>
      <c r="F93" s="11" t="s">
        <v>117</v>
      </c>
      <c r="G93" s="11" t="s">
        <v>118</v>
      </c>
      <c r="H93" s="27"/>
    </row>
    <row r="94" spans="2:8" ht="16" customHeight="1" x14ac:dyDescent="0.3">
      <c r="B94" s="339">
        <v>1</v>
      </c>
      <c r="C94" s="319" t="s">
        <v>154</v>
      </c>
      <c r="D94" s="132">
        <v>137</v>
      </c>
      <c r="E94" s="132">
        <v>58</v>
      </c>
      <c r="F94" s="320">
        <v>7.0510950000000001</v>
      </c>
      <c r="G94" s="363">
        <v>2.0804450000000001</v>
      </c>
      <c r="H94" s="36"/>
    </row>
    <row r="95" spans="2:8" ht="24.65" customHeight="1" x14ac:dyDescent="0.3">
      <c r="B95" s="340">
        <v>2</v>
      </c>
      <c r="C95" s="323" t="s">
        <v>155</v>
      </c>
      <c r="D95" s="104">
        <v>124</v>
      </c>
      <c r="E95" s="104">
        <v>71</v>
      </c>
      <c r="F95" s="324">
        <v>7.1129030000000002</v>
      </c>
      <c r="G95" s="364">
        <v>2.0410810000000001</v>
      </c>
      <c r="H95" s="36"/>
    </row>
    <row r="96" spans="2:8" ht="16" customHeight="1" x14ac:dyDescent="0.3">
      <c r="B96" s="340">
        <v>3</v>
      </c>
      <c r="C96" s="336" t="s">
        <v>156</v>
      </c>
      <c r="D96" s="104">
        <v>108</v>
      </c>
      <c r="E96" s="104">
        <v>86</v>
      </c>
      <c r="F96" s="324">
        <v>6.1666670000000003</v>
      </c>
      <c r="G96" s="364">
        <v>2.4817089999999999</v>
      </c>
      <c r="H96" s="36"/>
    </row>
    <row r="97" spans="2:8" ht="26.5" customHeight="1" x14ac:dyDescent="0.3">
      <c r="B97" s="340">
        <v>4</v>
      </c>
      <c r="C97" s="336" t="s">
        <v>157</v>
      </c>
      <c r="D97" s="104">
        <v>129</v>
      </c>
      <c r="E97" s="104">
        <v>64</v>
      </c>
      <c r="F97" s="324">
        <v>6.6046509999999996</v>
      </c>
      <c r="G97" s="364">
        <v>2.3130700000000002</v>
      </c>
      <c r="H97" s="36"/>
    </row>
    <row r="98" spans="2:8" ht="25" customHeight="1" thickBot="1" x14ac:dyDescent="0.35">
      <c r="B98" s="341">
        <v>5</v>
      </c>
      <c r="C98" s="70" t="s">
        <v>158</v>
      </c>
      <c r="D98" s="4">
        <v>126</v>
      </c>
      <c r="E98" s="4">
        <v>67</v>
      </c>
      <c r="F98" s="34">
        <v>6.8015869999999996</v>
      </c>
      <c r="G98" s="35">
        <v>2.1541399999999999</v>
      </c>
      <c r="H98" s="36"/>
    </row>
    <row r="99" spans="2:8" ht="16" customHeight="1" x14ac:dyDescent="0.3">
      <c r="B99" s="51"/>
      <c r="C99" s="51"/>
      <c r="D99" s="6"/>
      <c r="E99" s="6"/>
      <c r="F99" s="36"/>
      <c r="G99" s="36"/>
      <c r="H99" s="36"/>
    </row>
    <row r="100" spans="2:8" ht="16" customHeight="1" thickBot="1" x14ac:dyDescent="0.35">
      <c r="B100" s="52"/>
      <c r="C100" s="53"/>
      <c r="D100" s="52"/>
      <c r="E100" s="52"/>
      <c r="F100" s="52"/>
      <c r="G100" s="54"/>
      <c r="H100" s="36"/>
    </row>
    <row r="101" spans="2:8" ht="16" customHeight="1" thickBot="1" x14ac:dyDescent="0.35">
      <c r="B101" s="445" t="s">
        <v>159</v>
      </c>
      <c r="C101" s="446"/>
      <c r="D101" s="451" t="s">
        <v>153</v>
      </c>
      <c r="E101" s="451"/>
      <c r="F101" s="451"/>
      <c r="G101" s="451"/>
      <c r="H101" s="27"/>
    </row>
    <row r="102" spans="2:8" ht="16" customHeight="1" x14ac:dyDescent="0.3">
      <c r="B102" s="445"/>
      <c r="C102" s="446"/>
      <c r="D102" s="452" t="s">
        <v>115</v>
      </c>
      <c r="E102" s="452" t="s">
        <v>116</v>
      </c>
      <c r="F102" s="452" t="s">
        <v>117</v>
      </c>
      <c r="G102" s="452" t="s">
        <v>118</v>
      </c>
      <c r="H102" s="27"/>
    </row>
    <row r="103" spans="2:8" ht="16" customHeight="1" thickBot="1" x14ac:dyDescent="0.35">
      <c r="B103" s="434"/>
      <c r="C103" s="435"/>
      <c r="D103" s="451"/>
      <c r="E103" s="455"/>
      <c r="F103" s="455"/>
      <c r="G103" s="455"/>
      <c r="H103" s="27"/>
    </row>
    <row r="104" spans="2:8" ht="16" customHeight="1" x14ac:dyDescent="0.3">
      <c r="B104" s="339">
        <v>1</v>
      </c>
      <c r="C104" s="325" t="s">
        <v>160</v>
      </c>
      <c r="D104" s="132">
        <v>94</v>
      </c>
      <c r="E104" s="132">
        <v>96</v>
      </c>
      <c r="F104" s="320">
        <v>7.1382979999999998</v>
      </c>
      <c r="G104" s="363">
        <v>2.3307250000000002</v>
      </c>
      <c r="H104" s="36"/>
    </row>
    <row r="105" spans="2:8" ht="16" customHeight="1" x14ac:dyDescent="0.3">
      <c r="B105" s="342">
        <v>2</v>
      </c>
      <c r="C105" s="329" t="s">
        <v>161</v>
      </c>
      <c r="D105" s="111">
        <v>118</v>
      </c>
      <c r="E105" s="111">
        <v>73</v>
      </c>
      <c r="F105" s="322">
        <v>7.169492</v>
      </c>
      <c r="G105" s="328">
        <v>2.11347</v>
      </c>
      <c r="H105" s="36"/>
    </row>
    <row r="106" spans="2:8" ht="16" customHeight="1" x14ac:dyDescent="0.3">
      <c r="B106" s="342">
        <v>3</v>
      </c>
      <c r="C106" s="329" t="s">
        <v>162</v>
      </c>
      <c r="D106" s="111">
        <v>107</v>
      </c>
      <c r="E106" s="111">
        <v>83</v>
      </c>
      <c r="F106" s="322">
        <v>6.9439250000000001</v>
      </c>
      <c r="G106" s="328">
        <v>2.2479830000000001</v>
      </c>
      <c r="H106" s="36"/>
    </row>
    <row r="107" spans="2:8" ht="24" customHeight="1" x14ac:dyDescent="0.3">
      <c r="B107" s="342">
        <v>4</v>
      </c>
      <c r="C107" s="329" t="s">
        <v>163</v>
      </c>
      <c r="D107" s="111">
        <v>98</v>
      </c>
      <c r="E107" s="111">
        <v>93</v>
      </c>
      <c r="F107" s="322">
        <v>6.8775510000000004</v>
      </c>
      <c r="G107" s="328">
        <v>2.2024599999999999</v>
      </c>
      <c r="H107" s="36"/>
    </row>
    <row r="108" spans="2:8" ht="16" customHeight="1" x14ac:dyDescent="0.3">
      <c r="B108" s="184">
        <v>5</v>
      </c>
      <c r="C108" s="327" t="s">
        <v>164</v>
      </c>
      <c r="D108" s="111">
        <v>91</v>
      </c>
      <c r="E108" s="111">
        <v>100</v>
      </c>
      <c r="F108" s="322">
        <v>6.6813190000000002</v>
      </c>
      <c r="G108" s="328">
        <v>2.3938769999999998</v>
      </c>
      <c r="H108" s="36"/>
    </row>
    <row r="109" spans="2:8" ht="26.15" customHeight="1" thickBot="1" x14ac:dyDescent="0.35">
      <c r="B109" s="341">
        <v>6</v>
      </c>
      <c r="C109" s="76" t="s">
        <v>165</v>
      </c>
      <c r="D109" s="4">
        <v>74</v>
      </c>
      <c r="E109" s="4">
        <v>117</v>
      </c>
      <c r="F109" s="34">
        <v>6.5270270000000004</v>
      </c>
      <c r="G109" s="35">
        <v>2.4674480000000001</v>
      </c>
      <c r="H109" s="36"/>
    </row>
    <row r="110" spans="2:8" ht="16" customHeight="1" x14ac:dyDescent="0.3">
      <c r="B110" s="40"/>
      <c r="C110" s="41"/>
      <c r="D110" s="40"/>
      <c r="E110" s="6"/>
      <c r="F110" s="6"/>
      <c r="G110" s="40"/>
      <c r="H110" s="6"/>
    </row>
    <row r="111" spans="2:8" ht="16" customHeight="1" thickBot="1" x14ac:dyDescent="0.35">
      <c r="C111" s="21"/>
      <c r="D111" s="6"/>
      <c r="E111" s="6"/>
      <c r="F111" s="6"/>
      <c r="G111" s="6"/>
      <c r="H111" s="6"/>
    </row>
    <row r="112" spans="2:8" ht="16" customHeight="1" thickBot="1" x14ac:dyDescent="0.35">
      <c r="B112" s="432" t="s">
        <v>166</v>
      </c>
      <c r="C112" s="433"/>
      <c r="D112" s="440" t="s">
        <v>153</v>
      </c>
      <c r="E112" s="440"/>
      <c r="F112" s="440"/>
      <c r="G112" s="440"/>
      <c r="H112" s="27"/>
    </row>
    <row r="113" spans="2:8" ht="16" customHeight="1" x14ac:dyDescent="0.3">
      <c r="B113" s="445"/>
      <c r="C113" s="446"/>
      <c r="D113" s="452" t="s">
        <v>115</v>
      </c>
      <c r="E113" s="452" t="s">
        <v>116</v>
      </c>
      <c r="F113" s="452" t="s">
        <v>117</v>
      </c>
      <c r="G113" s="452" t="s">
        <v>118</v>
      </c>
      <c r="H113" s="27"/>
    </row>
    <row r="114" spans="2:8" ht="16" customHeight="1" thickBot="1" x14ac:dyDescent="0.35">
      <c r="B114" s="434"/>
      <c r="C114" s="435"/>
      <c r="D114" s="455"/>
      <c r="E114" s="455"/>
      <c r="F114" s="451"/>
      <c r="G114" s="451"/>
      <c r="H114" s="27"/>
    </row>
    <row r="115" spans="2:8" ht="24.65" customHeight="1" x14ac:dyDescent="0.3">
      <c r="B115" s="339">
        <v>1</v>
      </c>
      <c r="C115" s="325" t="s">
        <v>167</v>
      </c>
      <c r="D115" s="132">
        <v>134</v>
      </c>
      <c r="E115" s="132">
        <v>55</v>
      </c>
      <c r="F115" s="320">
        <v>6.567164</v>
      </c>
      <c r="G115" s="363">
        <v>2.6682419999999998</v>
      </c>
      <c r="H115" s="36"/>
    </row>
    <row r="116" spans="2:8" ht="16" customHeight="1" x14ac:dyDescent="0.3">
      <c r="B116" s="340">
        <v>2</v>
      </c>
      <c r="C116" s="326" t="s">
        <v>168</v>
      </c>
      <c r="D116" s="104">
        <v>121</v>
      </c>
      <c r="E116" s="104">
        <v>68</v>
      </c>
      <c r="F116" s="324">
        <v>6.2975209999999997</v>
      </c>
      <c r="G116" s="364">
        <v>2.672841</v>
      </c>
      <c r="H116" s="36"/>
    </row>
    <row r="117" spans="2:8" ht="23.15" customHeight="1" x14ac:dyDescent="0.3">
      <c r="B117" s="340">
        <v>3</v>
      </c>
      <c r="C117" s="326" t="s">
        <v>169</v>
      </c>
      <c r="D117" s="104">
        <v>99</v>
      </c>
      <c r="E117" s="104">
        <v>89</v>
      </c>
      <c r="F117" s="324">
        <v>6.8585859999999998</v>
      </c>
      <c r="G117" s="364">
        <v>2.2039390000000001</v>
      </c>
      <c r="H117" s="36"/>
    </row>
    <row r="118" spans="2:8" ht="25" customHeight="1" x14ac:dyDescent="0.3">
      <c r="B118" s="340">
        <v>4</v>
      </c>
      <c r="C118" s="326" t="s">
        <v>170</v>
      </c>
      <c r="D118" s="104">
        <v>102</v>
      </c>
      <c r="E118" s="104">
        <v>85</v>
      </c>
      <c r="F118" s="324">
        <v>6.901961</v>
      </c>
      <c r="G118" s="364">
        <v>2.2138620000000002</v>
      </c>
      <c r="H118" s="36"/>
    </row>
    <row r="119" spans="2:8" ht="16" customHeight="1" x14ac:dyDescent="0.3">
      <c r="B119" s="340">
        <v>5</v>
      </c>
      <c r="C119" s="326" t="s">
        <v>171</v>
      </c>
      <c r="D119" s="104">
        <v>107</v>
      </c>
      <c r="E119" s="104">
        <v>82</v>
      </c>
      <c r="F119" s="324">
        <v>6.5140190000000002</v>
      </c>
      <c r="G119" s="364">
        <v>2.4003320000000001</v>
      </c>
      <c r="H119" s="36"/>
    </row>
    <row r="120" spans="2:8" ht="26.5" customHeight="1" x14ac:dyDescent="0.3">
      <c r="B120" s="340">
        <v>6</v>
      </c>
      <c r="C120" s="326" t="s">
        <v>172</v>
      </c>
      <c r="D120" s="104">
        <v>115</v>
      </c>
      <c r="E120" s="104">
        <v>75</v>
      </c>
      <c r="F120" s="324">
        <v>6.5826089999999997</v>
      </c>
      <c r="G120" s="364">
        <v>2.3804120000000002</v>
      </c>
      <c r="H120" s="36"/>
    </row>
    <row r="121" spans="2:8" ht="26.5" customHeight="1" thickBot="1" x14ac:dyDescent="0.35">
      <c r="B121" s="341">
        <v>7</v>
      </c>
      <c r="C121" s="76" t="s">
        <v>173</v>
      </c>
      <c r="D121" s="4">
        <v>99</v>
      </c>
      <c r="E121" s="4">
        <v>90</v>
      </c>
      <c r="F121" s="34">
        <v>6.4242419999999996</v>
      </c>
      <c r="G121" s="35">
        <v>2.5358290000000001</v>
      </c>
      <c r="H121" s="36"/>
    </row>
    <row r="122" spans="2:8" ht="16" customHeight="1" x14ac:dyDescent="0.3">
      <c r="B122" s="40"/>
      <c r="C122" s="41"/>
      <c r="D122" s="6"/>
      <c r="E122" s="6"/>
      <c r="F122" s="6"/>
      <c r="G122" s="6"/>
      <c r="H122" s="6"/>
    </row>
    <row r="123" spans="2:8" ht="16" customHeight="1" thickBot="1" x14ac:dyDescent="0.35">
      <c r="C123" s="21"/>
      <c r="D123" s="6"/>
      <c r="E123" s="6"/>
      <c r="F123" s="6"/>
      <c r="G123" s="6"/>
      <c r="H123" s="6"/>
    </row>
    <row r="124" spans="2:8" ht="16" customHeight="1" thickBot="1" x14ac:dyDescent="0.35">
      <c r="B124" s="447" t="s">
        <v>174</v>
      </c>
      <c r="C124" s="448"/>
      <c r="D124" s="440" t="s">
        <v>153</v>
      </c>
      <c r="E124" s="440"/>
      <c r="F124" s="440"/>
      <c r="G124" s="440"/>
      <c r="H124" s="27"/>
    </row>
    <row r="125" spans="2:8" ht="16" customHeight="1" x14ac:dyDescent="0.3">
      <c r="B125" s="453"/>
      <c r="C125" s="454"/>
      <c r="D125" s="452" t="s">
        <v>115</v>
      </c>
      <c r="E125" s="452" t="s">
        <v>116</v>
      </c>
      <c r="F125" s="452" t="s">
        <v>117</v>
      </c>
      <c r="G125" s="452" t="s">
        <v>118</v>
      </c>
      <c r="H125" s="27"/>
    </row>
    <row r="126" spans="2:8" ht="16" customHeight="1" thickBot="1" x14ac:dyDescent="0.35">
      <c r="B126" s="449"/>
      <c r="C126" s="450"/>
      <c r="D126" s="455"/>
      <c r="E126" s="455"/>
      <c r="F126" s="455"/>
      <c r="G126" s="455"/>
      <c r="H126" s="27"/>
    </row>
    <row r="127" spans="2:8" ht="24" customHeight="1" x14ac:dyDescent="0.3">
      <c r="B127" s="339">
        <v>1</v>
      </c>
      <c r="C127" s="325" t="s">
        <v>175</v>
      </c>
      <c r="D127" s="132">
        <v>111</v>
      </c>
      <c r="E127" s="132">
        <v>79</v>
      </c>
      <c r="F127" s="320">
        <v>6.6486489999999998</v>
      </c>
      <c r="G127" s="363">
        <v>2.368922</v>
      </c>
      <c r="H127" s="36"/>
    </row>
    <row r="128" spans="2:8" ht="16.5" customHeight="1" x14ac:dyDescent="0.3">
      <c r="B128" s="340">
        <v>2</v>
      </c>
      <c r="C128" s="326" t="s">
        <v>176</v>
      </c>
      <c r="D128" s="104">
        <v>104</v>
      </c>
      <c r="E128" s="104">
        <v>85</v>
      </c>
      <c r="F128" s="324">
        <v>6.5192310000000004</v>
      </c>
      <c r="G128" s="364">
        <v>2.3810769999999999</v>
      </c>
      <c r="H128" s="36"/>
    </row>
    <row r="129" spans="1:8" ht="26.15" customHeight="1" thickBot="1" x14ac:dyDescent="0.35">
      <c r="B129" s="341">
        <v>3</v>
      </c>
      <c r="C129" s="76" t="s">
        <v>177</v>
      </c>
      <c r="D129" s="4">
        <v>104</v>
      </c>
      <c r="E129" s="4">
        <v>85</v>
      </c>
      <c r="F129" s="34">
        <v>6.211538</v>
      </c>
      <c r="G129" s="35">
        <v>2.5339369999999999</v>
      </c>
      <c r="H129" s="36"/>
    </row>
    <row r="130" spans="1:8" ht="16" customHeight="1" x14ac:dyDescent="0.3">
      <c r="B130" s="40"/>
      <c r="C130" s="41"/>
      <c r="D130" s="6"/>
      <c r="E130" s="40"/>
      <c r="F130" s="40"/>
      <c r="G130" s="40"/>
      <c r="H130" s="6"/>
    </row>
    <row r="131" spans="1:8" ht="16" customHeight="1" x14ac:dyDescent="0.3">
      <c r="C131" s="21"/>
      <c r="D131" s="6"/>
      <c r="E131" s="6"/>
      <c r="F131" s="6"/>
      <c r="G131" s="6"/>
      <c r="H131" s="6"/>
    </row>
    <row r="132" spans="1:8" s="13" customFormat="1" ht="16" customHeight="1" x14ac:dyDescent="0.3">
      <c r="B132" s="7" t="s">
        <v>178</v>
      </c>
      <c r="C132" s="24"/>
      <c r="D132" s="28"/>
      <c r="E132" s="28"/>
      <c r="F132" s="28"/>
      <c r="G132" s="28"/>
      <c r="H132" s="28"/>
    </row>
    <row r="133" spans="1:8" s="13" customFormat="1" ht="16" customHeight="1" thickBot="1" x14ac:dyDescent="0.35">
      <c r="B133" s="7"/>
      <c r="C133" s="24"/>
      <c r="D133" s="28"/>
      <c r="E133" s="28"/>
      <c r="F133" s="28"/>
      <c r="G133" s="28"/>
      <c r="H133" s="28"/>
    </row>
    <row r="134" spans="1:8" s="13" customFormat="1" ht="16" customHeight="1" thickBot="1" x14ac:dyDescent="0.35">
      <c r="B134" s="432" t="s">
        <v>179</v>
      </c>
      <c r="C134" s="433"/>
      <c r="D134" s="436" t="s">
        <v>142</v>
      </c>
      <c r="E134" s="437"/>
      <c r="F134" s="437"/>
      <c r="G134" s="438"/>
      <c r="H134" s="27"/>
    </row>
    <row r="135" spans="1:8" s="13" customFormat="1" ht="16" customHeight="1" thickBot="1" x14ac:dyDescent="0.35">
      <c r="B135" s="434"/>
      <c r="C135" s="435"/>
      <c r="D135" s="12" t="s">
        <v>115</v>
      </c>
      <c r="E135" s="10" t="s">
        <v>116</v>
      </c>
      <c r="F135" s="12" t="s">
        <v>117</v>
      </c>
      <c r="G135" s="12" t="s">
        <v>118</v>
      </c>
      <c r="H135" s="27"/>
    </row>
    <row r="136" spans="1:8" ht="16" customHeight="1" x14ac:dyDescent="0.3">
      <c r="A136" s="23"/>
      <c r="B136" s="337">
        <v>1</v>
      </c>
      <c r="C136" s="325" t="s">
        <v>180</v>
      </c>
      <c r="D136" s="132">
        <v>166</v>
      </c>
      <c r="E136" s="132">
        <v>21</v>
      </c>
      <c r="F136" s="320">
        <v>7.3313249999999996</v>
      </c>
      <c r="G136" s="363">
        <v>2.049061</v>
      </c>
      <c r="H136" s="37"/>
    </row>
    <row r="137" spans="1:8" ht="16" customHeight="1" x14ac:dyDescent="0.3">
      <c r="B137" s="338">
        <v>2</v>
      </c>
      <c r="C137" s="326" t="s">
        <v>181</v>
      </c>
      <c r="D137" s="104">
        <v>150</v>
      </c>
      <c r="E137" s="104">
        <v>35</v>
      </c>
      <c r="F137" s="324">
        <v>7.3933330000000002</v>
      </c>
      <c r="G137" s="364">
        <v>2.1671640000000001</v>
      </c>
      <c r="H137" s="37"/>
    </row>
    <row r="138" spans="1:8" ht="16" customHeight="1" x14ac:dyDescent="0.3">
      <c r="B138" s="338">
        <v>4</v>
      </c>
      <c r="C138" s="326" t="s">
        <v>182</v>
      </c>
      <c r="D138" s="104">
        <v>162</v>
      </c>
      <c r="E138" s="104">
        <v>23</v>
      </c>
      <c r="F138" s="324">
        <v>7.135802</v>
      </c>
      <c r="G138" s="364">
        <v>2.3682850000000002</v>
      </c>
      <c r="H138" s="37"/>
    </row>
    <row r="139" spans="1:8" ht="16" customHeight="1" x14ac:dyDescent="0.3">
      <c r="B139" s="338">
        <v>5</v>
      </c>
      <c r="C139" s="326" t="s">
        <v>183</v>
      </c>
      <c r="D139" s="104">
        <v>166</v>
      </c>
      <c r="E139" s="104">
        <v>21</v>
      </c>
      <c r="F139" s="324">
        <v>7.9096390000000003</v>
      </c>
      <c r="G139" s="364">
        <v>2.0826039999999999</v>
      </c>
      <c r="H139" s="37"/>
    </row>
    <row r="140" spans="1:8" ht="16" customHeight="1" thickBot="1" x14ac:dyDescent="0.35">
      <c r="B140" s="274">
        <v>6</v>
      </c>
      <c r="C140" s="76" t="s">
        <v>184</v>
      </c>
      <c r="D140" s="4">
        <v>150</v>
      </c>
      <c r="E140" s="4">
        <v>36</v>
      </c>
      <c r="F140" s="34">
        <v>7.0266669999999998</v>
      </c>
      <c r="G140" s="35">
        <v>2.3314210000000002</v>
      </c>
      <c r="H140" s="37"/>
    </row>
    <row r="141" spans="1:8" ht="16" customHeight="1" x14ac:dyDescent="0.3">
      <c r="B141" s="42"/>
      <c r="C141" s="41"/>
      <c r="D141" s="40"/>
      <c r="E141" s="6"/>
      <c r="F141" s="36"/>
      <c r="G141" s="37"/>
      <c r="H141" s="37"/>
    </row>
    <row r="142" spans="1:8" ht="16" customHeight="1" thickBot="1" x14ac:dyDescent="0.35">
      <c r="B142" s="28"/>
      <c r="C142" s="21"/>
      <c r="D142" s="6"/>
      <c r="E142" s="6"/>
      <c r="F142" s="36"/>
      <c r="G142" s="37"/>
      <c r="H142" s="37"/>
    </row>
    <row r="143" spans="1:8" ht="16" customHeight="1" thickBot="1" x14ac:dyDescent="0.35">
      <c r="B143" s="432" t="s">
        <v>185</v>
      </c>
      <c r="C143" s="433"/>
      <c r="D143" s="436" t="s">
        <v>186</v>
      </c>
      <c r="E143" s="437"/>
      <c r="F143" s="437"/>
      <c r="G143" s="438"/>
      <c r="H143" s="27"/>
    </row>
    <row r="144" spans="1:8" ht="16" customHeight="1" thickBot="1" x14ac:dyDescent="0.35">
      <c r="B144" s="434"/>
      <c r="C144" s="435"/>
      <c r="D144" s="12" t="s">
        <v>115</v>
      </c>
      <c r="E144" s="10" t="s">
        <v>116</v>
      </c>
      <c r="F144" s="12" t="s">
        <v>117</v>
      </c>
      <c r="G144" s="12" t="s">
        <v>118</v>
      </c>
      <c r="H144" s="27"/>
    </row>
    <row r="145" spans="1:8" ht="16" customHeight="1" x14ac:dyDescent="0.3">
      <c r="B145" s="339">
        <v>1</v>
      </c>
      <c r="C145" s="319" t="s">
        <v>130</v>
      </c>
      <c r="D145" s="132">
        <v>164</v>
      </c>
      <c r="E145" s="132">
        <v>22</v>
      </c>
      <c r="F145" s="320">
        <v>7.8536590000000004</v>
      </c>
      <c r="G145" s="363">
        <v>2.29495</v>
      </c>
      <c r="H145" s="37"/>
    </row>
    <row r="146" spans="1:8" ht="15" customHeight="1" x14ac:dyDescent="0.3">
      <c r="B146" s="347">
        <v>2</v>
      </c>
      <c r="C146" s="69" t="s">
        <v>82</v>
      </c>
      <c r="D146" s="47">
        <v>127</v>
      </c>
      <c r="E146" s="47">
        <v>55</v>
      </c>
      <c r="F146" s="48">
        <v>6.8897640000000004</v>
      </c>
      <c r="G146" s="77">
        <v>2.7320220000000002</v>
      </c>
      <c r="H146" s="37"/>
    </row>
    <row r="147" spans="1:8" ht="16" customHeight="1" x14ac:dyDescent="0.3">
      <c r="A147" s="23"/>
      <c r="B147" s="367">
        <v>3</v>
      </c>
      <c r="C147" s="323" t="s">
        <v>92</v>
      </c>
      <c r="D147" s="104">
        <v>114</v>
      </c>
      <c r="E147" s="104">
        <v>65</v>
      </c>
      <c r="F147" s="324">
        <v>6.3157889999999997</v>
      </c>
      <c r="G147" s="324">
        <v>2.9004599999999998</v>
      </c>
      <c r="H147" s="37"/>
    </row>
    <row r="148" spans="1:8" ht="16" customHeight="1" x14ac:dyDescent="0.3">
      <c r="A148" s="23"/>
      <c r="B148" s="367">
        <v>4</v>
      </c>
      <c r="C148" s="323" t="s">
        <v>75</v>
      </c>
      <c r="D148" s="104">
        <v>127</v>
      </c>
      <c r="E148" s="104">
        <v>56</v>
      </c>
      <c r="F148" s="324">
        <v>6.9921259999999998</v>
      </c>
      <c r="G148" s="324">
        <v>2.3418079999999999</v>
      </c>
      <c r="H148" s="37"/>
    </row>
    <row r="149" spans="1:8" ht="16" customHeight="1" x14ac:dyDescent="0.3">
      <c r="A149" s="23"/>
      <c r="B149" s="348">
        <v>5</v>
      </c>
      <c r="C149" s="321" t="s">
        <v>61</v>
      </c>
      <c r="D149" s="111">
        <v>132</v>
      </c>
      <c r="E149" s="111">
        <v>51</v>
      </c>
      <c r="F149" s="322">
        <v>6.8863640000000004</v>
      </c>
      <c r="G149" s="322">
        <v>2.4327529999999999</v>
      </c>
      <c r="H149" s="37"/>
    </row>
    <row r="150" spans="1:8" ht="33.65" customHeight="1" x14ac:dyDescent="0.3">
      <c r="B150" s="340">
        <v>6</v>
      </c>
      <c r="C150" s="323" t="s">
        <v>187</v>
      </c>
      <c r="D150" s="104">
        <v>130</v>
      </c>
      <c r="E150" s="104">
        <v>53</v>
      </c>
      <c r="F150" s="324">
        <v>7.4153849999999997</v>
      </c>
      <c r="G150" s="364">
        <v>2.2918280000000002</v>
      </c>
      <c r="H150" s="37"/>
    </row>
    <row r="151" spans="1:8" ht="16" customHeight="1" x14ac:dyDescent="0.3">
      <c r="B151" s="340">
        <v>7</v>
      </c>
      <c r="C151" s="323" t="s">
        <v>68</v>
      </c>
      <c r="D151" s="104">
        <v>125</v>
      </c>
      <c r="E151" s="104">
        <v>57</v>
      </c>
      <c r="F151" s="324">
        <v>6.9119999999999999</v>
      </c>
      <c r="G151" s="364">
        <v>2.4495420000000001</v>
      </c>
      <c r="H151" s="37"/>
    </row>
    <row r="152" spans="1:8" ht="16" customHeight="1" thickBot="1" x14ac:dyDescent="0.35">
      <c r="B152" s="341">
        <v>8</v>
      </c>
      <c r="C152" s="70" t="s">
        <v>99</v>
      </c>
      <c r="D152" s="4">
        <v>95</v>
      </c>
      <c r="E152" s="4">
        <v>85</v>
      </c>
      <c r="F152" s="34">
        <v>5.5157889999999998</v>
      </c>
      <c r="G152" s="35">
        <v>2.8652839999999999</v>
      </c>
      <c r="H152" s="37"/>
    </row>
    <row r="153" spans="1:8" ht="16" customHeight="1" x14ac:dyDescent="0.3">
      <c r="B153" s="28"/>
      <c r="C153" s="21"/>
      <c r="D153" s="6"/>
      <c r="E153" s="6"/>
      <c r="F153" s="36"/>
      <c r="G153" s="37"/>
      <c r="H153" s="37"/>
    </row>
    <row r="154" spans="1:8" ht="16" customHeight="1" thickBot="1" x14ac:dyDescent="0.35">
      <c r="B154" s="28"/>
      <c r="C154" s="21"/>
      <c r="D154" s="6"/>
      <c r="E154" s="6"/>
      <c r="F154" s="6"/>
      <c r="G154" s="6"/>
      <c r="H154" s="6"/>
    </row>
    <row r="155" spans="1:8" ht="16" customHeight="1" thickBot="1" x14ac:dyDescent="0.35">
      <c r="B155" s="432" t="s">
        <v>188</v>
      </c>
      <c r="C155" s="433"/>
      <c r="D155" s="436" t="s">
        <v>142</v>
      </c>
      <c r="E155" s="437"/>
      <c r="F155" s="437"/>
      <c r="G155" s="438"/>
      <c r="H155" s="27"/>
    </row>
    <row r="156" spans="1:8" ht="16" customHeight="1" thickBot="1" x14ac:dyDescent="0.35">
      <c r="B156" s="445"/>
      <c r="C156" s="446"/>
      <c r="D156" s="8" t="s">
        <v>115</v>
      </c>
      <c r="E156" s="9" t="s">
        <v>116</v>
      </c>
      <c r="F156" s="8" t="s">
        <v>117</v>
      </c>
      <c r="G156" s="8" t="s">
        <v>118</v>
      </c>
      <c r="H156" s="27"/>
    </row>
    <row r="157" spans="1:8" ht="26.5" customHeight="1" x14ac:dyDescent="0.3">
      <c r="B157" s="339">
        <v>1</v>
      </c>
      <c r="C157" s="325" t="s">
        <v>189</v>
      </c>
      <c r="D157" s="132">
        <v>141</v>
      </c>
      <c r="E157" s="132">
        <v>44</v>
      </c>
      <c r="F157" s="320">
        <v>7.2907799999999998</v>
      </c>
      <c r="G157" s="363">
        <v>2.1598250000000001</v>
      </c>
      <c r="H157" s="37"/>
    </row>
    <row r="158" spans="1:8" x14ac:dyDescent="0.3">
      <c r="B158" s="340">
        <v>2</v>
      </c>
      <c r="C158" s="326" t="s">
        <v>190</v>
      </c>
      <c r="D158" s="104">
        <v>118</v>
      </c>
      <c r="E158" s="104">
        <v>66</v>
      </c>
      <c r="F158" s="324">
        <v>7.669492</v>
      </c>
      <c r="G158" s="364">
        <v>1.961401</v>
      </c>
      <c r="H158" s="37"/>
    </row>
    <row r="159" spans="1:8" ht="16" customHeight="1" x14ac:dyDescent="0.3">
      <c r="A159" s="23"/>
      <c r="B159" s="367">
        <v>3</v>
      </c>
      <c r="C159" s="326" t="s">
        <v>191</v>
      </c>
      <c r="D159" s="104">
        <v>128</v>
      </c>
      <c r="E159" s="104">
        <v>56</v>
      </c>
      <c r="F159" s="324">
        <v>7.4375</v>
      </c>
      <c r="G159" s="368">
        <v>1.9831970000000001</v>
      </c>
      <c r="H159" s="331"/>
    </row>
    <row r="160" spans="1:8" ht="21.65" customHeight="1" x14ac:dyDescent="0.3">
      <c r="B160" s="340">
        <v>4</v>
      </c>
      <c r="C160" s="326" t="s">
        <v>192</v>
      </c>
      <c r="D160" s="104">
        <v>134</v>
      </c>
      <c r="E160" s="104">
        <v>50</v>
      </c>
      <c r="F160" s="324">
        <v>7.7388060000000003</v>
      </c>
      <c r="G160" s="324">
        <v>2.319998</v>
      </c>
      <c r="H160" s="37"/>
    </row>
    <row r="161" spans="1:9" x14ac:dyDescent="0.3">
      <c r="B161" s="340">
        <v>5</v>
      </c>
      <c r="C161" s="326" t="s">
        <v>193</v>
      </c>
      <c r="D161" s="104">
        <v>109</v>
      </c>
      <c r="E161" s="104">
        <v>74</v>
      </c>
      <c r="F161" s="324">
        <v>7.6880730000000002</v>
      </c>
      <c r="G161" s="364">
        <v>2.163233</v>
      </c>
      <c r="H161" s="37"/>
    </row>
    <row r="162" spans="1:9" ht="24.5" thickBot="1" x14ac:dyDescent="0.35">
      <c r="B162" s="341">
        <v>6</v>
      </c>
      <c r="C162" s="76" t="s">
        <v>194</v>
      </c>
      <c r="D162" s="4">
        <v>126</v>
      </c>
      <c r="E162" s="4">
        <v>58</v>
      </c>
      <c r="F162" s="34">
        <v>7.5793650000000001</v>
      </c>
      <c r="G162" s="35">
        <v>2.4862929999999999</v>
      </c>
      <c r="H162" s="37"/>
    </row>
    <row r="163" spans="1:9" ht="16" customHeight="1" x14ac:dyDescent="0.3">
      <c r="B163" s="28"/>
      <c r="C163" s="21"/>
      <c r="D163" s="6"/>
      <c r="E163" s="6"/>
      <c r="F163" s="6"/>
      <c r="G163" s="6"/>
      <c r="H163" s="6"/>
    </row>
    <row r="164" spans="1:9" ht="16" customHeight="1" thickBot="1" x14ac:dyDescent="0.35">
      <c r="B164" s="28"/>
      <c r="C164" s="21"/>
      <c r="D164" s="6"/>
      <c r="E164" s="6"/>
      <c r="F164" s="6"/>
      <c r="G164" s="6"/>
      <c r="H164" s="6"/>
    </row>
    <row r="165" spans="1:9" ht="16" customHeight="1" thickBot="1" x14ac:dyDescent="0.35">
      <c r="B165" s="432" t="s">
        <v>195</v>
      </c>
      <c r="C165" s="433"/>
      <c r="D165" s="437" t="s">
        <v>142</v>
      </c>
      <c r="E165" s="437"/>
      <c r="F165" s="437"/>
      <c r="G165" s="438"/>
      <c r="H165" s="27"/>
    </row>
    <row r="166" spans="1:9" ht="16" customHeight="1" thickBot="1" x14ac:dyDescent="0.35">
      <c r="B166" s="434"/>
      <c r="C166" s="435"/>
      <c r="D166" s="11" t="s">
        <v>115</v>
      </c>
      <c r="E166" s="12" t="s">
        <v>116</v>
      </c>
      <c r="F166" s="11" t="s">
        <v>117</v>
      </c>
      <c r="G166" s="12" t="s">
        <v>118</v>
      </c>
      <c r="H166" s="50"/>
    </row>
    <row r="167" spans="1:9" x14ac:dyDescent="0.3">
      <c r="B167" s="349">
        <v>1</v>
      </c>
      <c r="C167" s="319" t="s">
        <v>196</v>
      </c>
      <c r="D167" s="132">
        <v>133</v>
      </c>
      <c r="E167" s="132">
        <v>51</v>
      </c>
      <c r="F167" s="320">
        <v>7.3984959999999997</v>
      </c>
      <c r="G167" s="363">
        <v>2.2154410000000002</v>
      </c>
      <c r="H167" s="36"/>
    </row>
    <row r="168" spans="1:9" x14ac:dyDescent="0.3">
      <c r="B168" s="340">
        <v>2</v>
      </c>
      <c r="C168" s="350" t="s">
        <v>197</v>
      </c>
      <c r="D168" s="104">
        <v>139</v>
      </c>
      <c r="E168" s="104">
        <v>44</v>
      </c>
      <c r="F168" s="324">
        <v>7.8417269999999997</v>
      </c>
      <c r="G168" s="364">
        <v>2.0261300000000002</v>
      </c>
      <c r="H168" s="36"/>
    </row>
    <row r="169" spans="1:9" x14ac:dyDescent="0.3">
      <c r="B169" s="340">
        <v>3</v>
      </c>
      <c r="C169" s="323" t="s">
        <v>198</v>
      </c>
      <c r="D169" s="104">
        <v>141</v>
      </c>
      <c r="E169" s="104">
        <v>43</v>
      </c>
      <c r="F169" s="324">
        <v>8.0070920000000001</v>
      </c>
      <c r="G169" s="364">
        <v>1.8263799999999999</v>
      </c>
      <c r="H169" s="36"/>
    </row>
    <row r="170" spans="1:9" x14ac:dyDescent="0.3">
      <c r="B170" s="340">
        <v>4</v>
      </c>
      <c r="C170" s="323" t="s">
        <v>199</v>
      </c>
      <c r="D170" s="104">
        <v>138</v>
      </c>
      <c r="E170" s="104">
        <v>46</v>
      </c>
      <c r="F170" s="324">
        <v>7.3405800000000001</v>
      </c>
      <c r="G170" s="364">
        <v>2.2940619999999998</v>
      </c>
      <c r="H170" s="36"/>
    </row>
    <row r="171" spans="1:9" ht="12.5" thickBot="1" x14ac:dyDescent="0.35">
      <c r="B171" s="341">
        <v>5</v>
      </c>
      <c r="C171" s="70" t="s">
        <v>200</v>
      </c>
      <c r="D171" s="4">
        <v>138</v>
      </c>
      <c r="E171" s="4">
        <v>46</v>
      </c>
      <c r="F171" s="34">
        <v>6.9347830000000004</v>
      </c>
      <c r="G171" s="35">
        <v>2.3989250000000002</v>
      </c>
      <c r="H171" s="36"/>
    </row>
    <row r="172" spans="1:9" ht="16" customHeight="1" x14ac:dyDescent="0.3">
      <c r="B172" s="28"/>
      <c r="C172" s="21"/>
      <c r="D172" s="6"/>
      <c r="E172" s="6"/>
      <c r="F172" s="6"/>
      <c r="G172" s="6"/>
      <c r="H172" s="6"/>
    </row>
    <row r="173" spans="1:9" ht="16" customHeight="1" thickBot="1" x14ac:dyDescent="0.35">
      <c r="C173" s="29"/>
    </row>
    <row r="174" spans="1:9" ht="16" customHeight="1" thickBot="1" x14ac:dyDescent="0.35">
      <c r="B174" s="460" t="s">
        <v>201</v>
      </c>
      <c r="C174" s="461"/>
      <c r="D174" s="456" t="s">
        <v>202</v>
      </c>
      <c r="E174" s="457"/>
      <c r="F174" s="457"/>
      <c r="G174" s="457"/>
      <c r="H174" s="458"/>
      <c r="I174" s="459"/>
    </row>
    <row r="175" spans="1:9" ht="21" customHeight="1" x14ac:dyDescent="0.3">
      <c r="B175" s="462" t="s">
        <v>203</v>
      </c>
      <c r="C175" s="463"/>
      <c r="D175" s="65" t="s">
        <v>115</v>
      </c>
      <c r="E175" s="66" t="s">
        <v>204</v>
      </c>
      <c r="F175" s="67" t="s">
        <v>205</v>
      </c>
      <c r="G175" s="66" t="s">
        <v>206</v>
      </c>
      <c r="H175" s="68" t="s">
        <v>207</v>
      </c>
      <c r="I175" s="68" t="s">
        <v>120</v>
      </c>
    </row>
    <row r="176" spans="1:9" ht="16" customHeight="1" x14ac:dyDescent="0.3">
      <c r="A176" s="23"/>
      <c r="B176" s="369">
        <v>1</v>
      </c>
      <c r="C176" s="330" t="s">
        <v>208</v>
      </c>
      <c r="D176" s="104">
        <v>166</v>
      </c>
      <c r="E176" s="417">
        <v>1.7751479289940801E-2</v>
      </c>
      <c r="F176" s="418">
        <v>0.15976331360946699</v>
      </c>
      <c r="G176" s="417">
        <v>0.28402366863905298</v>
      </c>
      <c r="H176" s="417">
        <v>0.50295857988165704</v>
      </c>
      <c r="I176" s="417">
        <v>3.5502958579882171E-2</v>
      </c>
    </row>
    <row r="177" spans="1:9" ht="16" customHeight="1" x14ac:dyDescent="0.3">
      <c r="A177" s="23"/>
      <c r="B177" s="370">
        <v>2</v>
      </c>
      <c r="C177" s="330" t="s">
        <v>209</v>
      </c>
      <c r="D177" s="104">
        <v>175</v>
      </c>
      <c r="E177" s="417">
        <v>3.4285714285714301E-2</v>
      </c>
      <c r="F177" s="417">
        <v>6.8571428571428603E-2</v>
      </c>
      <c r="G177" s="417">
        <v>0.17142857142857101</v>
      </c>
      <c r="H177" s="417">
        <v>0.70857142857142896</v>
      </c>
      <c r="I177" s="417">
        <v>1.7142857142857126E-2</v>
      </c>
    </row>
    <row r="178" spans="1:9" ht="16" customHeight="1" x14ac:dyDescent="0.3">
      <c r="A178" s="23"/>
      <c r="B178" s="369">
        <v>3</v>
      </c>
      <c r="C178" s="330" t="s">
        <v>210</v>
      </c>
      <c r="D178" s="104">
        <v>167</v>
      </c>
      <c r="E178" s="417">
        <v>2.3668639053254399E-2</v>
      </c>
      <c r="F178" s="417">
        <v>0.112426035502959</v>
      </c>
      <c r="G178" s="417">
        <v>0.34911242603550302</v>
      </c>
      <c r="H178" s="417">
        <v>0.49704142011834301</v>
      </c>
      <c r="I178" s="417">
        <v>1.7751479289940475E-2</v>
      </c>
    </row>
    <row r="179" spans="1:9" ht="16" customHeight="1" x14ac:dyDescent="0.3">
      <c r="A179" s="23"/>
      <c r="B179" s="369">
        <v>4</v>
      </c>
      <c r="C179" s="330" t="s">
        <v>211</v>
      </c>
      <c r="D179" s="104">
        <v>171</v>
      </c>
      <c r="E179" s="417">
        <v>2.3391812865497099E-2</v>
      </c>
      <c r="F179" s="417">
        <v>0.13450292397660801</v>
      </c>
      <c r="G179" s="417">
        <v>0.29239766081871299</v>
      </c>
      <c r="H179" s="417">
        <v>0.52631578947368396</v>
      </c>
      <c r="I179" s="417">
        <v>2.3391812865497963E-2</v>
      </c>
    </row>
    <row r="180" spans="1:9" ht="16" customHeight="1" x14ac:dyDescent="0.3">
      <c r="A180" s="23"/>
      <c r="B180" s="369">
        <v>5</v>
      </c>
      <c r="C180" s="330" t="s">
        <v>212</v>
      </c>
      <c r="D180" s="104">
        <v>168</v>
      </c>
      <c r="E180" s="417">
        <v>3.97727272727273E-2</v>
      </c>
      <c r="F180" s="417">
        <v>2.8409090909090901E-2</v>
      </c>
      <c r="G180" s="417">
        <v>6.25E-2</v>
      </c>
      <c r="H180" s="417">
        <v>0.85795454545454497</v>
      </c>
      <c r="I180" s="417">
        <v>1.1363636363636798E-2</v>
      </c>
    </row>
    <row r="181" spans="1:9" ht="16" customHeight="1" x14ac:dyDescent="0.3">
      <c r="A181" s="23"/>
      <c r="B181" s="369">
        <v>6</v>
      </c>
      <c r="C181" s="330" t="s">
        <v>213</v>
      </c>
      <c r="D181" s="104">
        <v>170</v>
      </c>
      <c r="E181" s="417">
        <v>1.12994350282486E-2</v>
      </c>
      <c r="F181" s="417">
        <v>2.2598870056497199E-2</v>
      </c>
      <c r="G181" s="417">
        <v>0.101694915254237</v>
      </c>
      <c r="H181" s="417">
        <v>0.85875706214689296</v>
      </c>
      <c r="I181" s="417">
        <v>5.6497175141242417E-3</v>
      </c>
    </row>
    <row r="182" spans="1:9" ht="16" customHeight="1" x14ac:dyDescent="0.3">
      <c r="A182" s="23"/>
      <c r="B182" s="369">
        <v>7</v>
      </c>
      <c r="C182" s="330" t="s">
        <v>214</v>
      </c>
      <c r="D182" s="104">
        <v>165</v>
      </c>
      <c r="E182" s="417">
        <v>3.4682080924855502E-2</v>
      </c>
      <c r="F182" s="417">
        <v>0.115606936416185</v>
      </c>
      <c r="G182" s="417">
        <v>0.31213872832369899</v>
      </c>
      <c r="H182" s="417">
        <v>0.46242774566473999</v>
      </c>
      <c r="I182" s="417">
        <v>7.5144508670520471E-2</v>
      </c>
    </row>
    <row r="183" spans="1:9" ht="16" customHeight="1" x14ac:dyDescent="0.3">
      <c r="A183" s="23"/>
      <c r="B183" s="369">
        <v>8</v>
      </c>
      <c r="C183" s="330" t="s">
        <v>215</v>
      </c>
      <c r="D183" s="104">
        <v>164</v>
      </c>
      <c r="E183" s="417">
        <v>2.8409090909090901E-2</v>
      </c>
      <c r="F183" s="417">
        <v>8.5227272727272693E-2</v>
      </c>
      <c r="G183" s="417">
        <v>0.21022727272727301</v>
      </c>
      <c r="H183" s="417">
        <v>0.65909090909090895</v>
      </c>
      <c r="I183" s="417">
        <v>1.7045454545454475E-2</v>
      </c>
    </row>
    <row r="184" spans="1:9" ht="16" customHeight="1" x14ac:dyDescent="0.3">
      <c r="A184" s="23"/>
      <c r="B184" s="369">
        <v>9</v>
      </c>
      <c r="C184" s="330" t="s">
        <v>216</v>
      </c>
      <c r="D184" s="104">
        <v>166</v>
      </c>
      <c r="E184" s="417">
        <v>3.4482758620689703E-2</v>
      </c>
      <c r="F184" s="417">
        <v>6.3218390804597693E-2</v>
      </c>
      <c r="G184" s="417">
        <v>0.10344827586206901</v>
      </c>
      <c r="H184" s="417">
        <v>0.78735632183908</v>
      </c>
      <c r="I184" s="417">
        <v>1.1494252873563537E-2</v>
      </c>
    </row>
    <row r="185" spans="1:9" ht="16" customHeight="1" x14ac:dyDescent="0.3">
      <c r="A185" s="23"/>
      <c r="B185" s="369">
        <v>10</v>
      </c>
      <c r="C185" s="330" t="s">
        <v>217</v>
      </c>
      <c r="D185" s="104">
        <v>169</v>
      </c>
      <c r="E185" s="417">
        <v>1.7341040462427699E-2</v>
      </c>
      <c r="F185" s="417">
        <v>3.4682080924855502E-2</v>
      </c>
      <c r="G185" s="417">
        <v>0.190751445086705</v>
      </c>
      <c r="H185" s="417">
        <v>0.75144508670520205</v>
      </c>
      <c r="I185" s="417">
        <v>5.7803468208097453E-3</v>
      </c>
    </row>
    <row r="186" spans="1:9" ht="16" customHeight="1" x14ac:dyDescent="0.3">
      <c r="A186" s="23"/>
      <c r="B186" s="369">
        <v>11</v>
      </c>
      <c r="C186" s="330" t="s">
        <v>218</v>
      </c>
      <c r="D186" s="104">
        <v>165</v>
      </c>
      <c r="E186" s="417">
        <v>1.19760479041916E-2</v>
      </c>
      <c r="F186" s="417">
        <v>5.9880239520958098E-2</v>
      </c>
      <c r="G186" s="417">
        <v>0.30538922155688603</v>
      </c>
      <c r="H186" s="417">
        <v>0.59880239520958101</v>
      </c>
      <c r="I186" s="417">
        <v>2.39520958083832E-2</v>
      </c>
    </row>
    <row r="187" spans="1:9" ht="16" customHeight="1" x14ac:dyDescent="0.3">
      <c r="A187" s="23"/>
      <c r="B187" s="369">
        <v>12</v>
      </c>
      <c r="C187" s="330" t="s">
        <v>219</v>
      </c>
      <c r="D187" s="104">
        <v>167</v>
      </c>
      <c r="E187" s="417">
        <v>1.79640718562874E-2</v>
      </c>
      <c r="F187" s="417">
        <v>7.1856287425149698E-2</v>
      </c>
      <c r="G187" s="417">
        <v>0.27544910179640703</v>
      </c>
      <c r="H187" s="417">
        <v>0.61676646706586802</v>
      </c>
      <c r="I187" s="417">
        <v>1.79640718562879E-2</v>
      </c>
    </row>
    <row r="188" spans="1:9" ht="16" customHeight="1" thickBot="1" x14ac:dyDescent="0.35">
      <c r="B188" s="273">
        <v>13</v>
      </c>
      <c r="C188" s="81" t="s">
        <v>220</v>
      </c>
      <c r="D188" s="4">
        <v>169</v>
      </c>
      <c r="E188" s="419">
        <v>2.9239766081871298E-2</v>
      </c>
      <c r="F188" s="419">
        <v>6.4327485380116997E-2</v>
      </c>
      <c r="G188" s="419">
        <v>0.18713450292397699</v>
      </c>
      <c r="H188" s="419">
        <v>0.713450292397661</v>
      </c>
      <c r="I188" s="419">
        <v>5.8479532163737691E-3</v>
      </c>
    </row>
  </sheetData>
  <autoFilter ref="AT2:AV7" xr:uid="{00000000-0001-0000-0000-000000000000}">
    <sortState xmlns:xlrd2="http://schemas.microsoft.com/office/spreadsheetml/2017/richdata2" ref="AT3:AV7">
      <sortCondition descending="1" ref="AU2:AU7"/>
    </sortState>
  </autoFilter>
  <sortState xmlns:xlrd2="http://schemas.microsoft.com/office/spreadsheetml/2017/richdata2" ref="B167:G171">
    <sortCondition ref="B167:B171"/>
  </sortState>
  <mergeCells count="37">
    <mergeCell ref="D174:I174"/>
    <mergeCell ref="B174:C175"/>
    <mergeCell ref="B165:C166"/>
    <mergeCell ref="D165:G165"/>
    <mergeCell ref="B155:C156"/>
    <mergeCell ref="D155:G155"/>
    <mergeCell ref="B143:C144"/>
    <mergeCell ref="D143:G143"/>
    <mergeCell ref="B124:C126"/>
    <mergeCell ref="E102:E103"/>
    <mergeCell ref="F102:F103"/>
    <mergeCell ref="G102:G103"/>
    <mergeCell ref="B112:C114"/>
    <mergeCell ref="D112:G112"/>
    <mergeCell ref="D113:D114"/>
    <mergeCell ref="E113:E114"/>
    <mergeCell ref="F113:F114"/>
    <mergeCell ref="D124:G124"/>
    <mergeCell ref="D125:D126"/>
    <mergeCell ref="E125:E126"/>
    <mergeCell ref="F125:F126"/>
    <mergeCell ref="G125:G126"/>
    <mergeCell ref="AT22:AV22"/>
    <mergeCell ref="B134:C135"/>
    <mergeCell ref="D134:G134"/>
    <mergeCell ref="B92:C93"/>
    <mergeCell ref="D92:G92"/>
    <mergeCell ref="B82:C83"/>
    <mergeCell ref="D82:G82"/>
    <mergeCell ref="B57:C58"/>
    <mergeCell ref="D57:G57"/>
    <mergeCell ref="B44:C45"/>
    <mergeCell ref="D44:G44"/>
    <mergeCell ref="D101:G101"/>
    <mergeCell ref="D102:D103"/>
    <mergeCell ref="B101:C103"/>
    <mergeCell ref="G113:G114"/>
  </mergeCells>
  <phoneticPr fontId="6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34D28-5470-44F2-B8DE-872664D6473A}">
  <dimension ref="B2:G12"/>
  <sheetViews>
    <sheetView workbookViewId="0">
      <selection activeCell="C18" sqref="C18"/>
    </sheetView>
  </sheetViews>
  <sheetFormatPr defaultRowHeight="14.5" x14ac:dyDescent="0.35"/>
  <cols>
    <col min="3" max="3" width="48.81640625" customWidth="1"/>
    <col min="5" max="5" width="14.453125" customWidth="1"/>
    <col min="6" max="6" width="30.1796875" customWidth="1"/>
    <col min="7" max="7" width="5.26953125" customWidth="1"/>
  </cols>
  <sheetData>
    <row r="2" spans="2:7" ht="29.5" thickBot="1" x14ac:dyDescent="0.4">
      <c r="B2" s="93" t="s">
        <v>221</v>
      </c>
      <c r="C2" s="93" t="s">
        <v>222</v>
      </c>
      <c r="D2" s="93" t="s">
        <v>115</v>
      </c>
      <c r="E2" s="94" t="s">
        <v>223</v>
      </c>
      <c r="F2" s="93" t="s">
        <v>224</v>
      </c>
    </row>
    <row r="3" spans="2:7" x14ac:dyDescent="0.35">
      <c r="B3" s="83">
        <v>1</v>
      </c>
      <c r="C3" s="88" t="s">
        <v>41</v>
      </c>
      <c r="D3" s="83">
        <v>10</v>
      </c>
      <c r="E3" s="84">
        <f t="shared" ref="E3:E11" si="0">D3/$D$12</f>
        <v>4.975124378109453E-2</v>
      </c>
      <c r="F3" s="82" t="s">
        <v>225</v>
      </c>
      <c r="G3" s="83">
        <v>1</v>
      </c>
    </row>
    <row r="4" spans="2:7" x14ac:dyDescent="0.35">
      <c r="B4" s="91">
        <v>2</v>
      </c>
      <c r="C4" s="92" t="s">
        <v>226</v>
      </c>
      <c r="D4" s="91">
        <v>6</v>
      </c>
      <c r="E4" s="90">
        <f t="shared" si="0"/>
        <v>2.9850746268656716E-2</v>
      </c>
      <c r="F4" s="89" t="s">
        <v>227</v>
      </c>
      <c r="G4" s="83"/>
    </row>
    <row r="5" spans="2:7" x14ac:dyDescent="0.35">
      <c r="B5" s="83">
        <v>3</v>
      </c>
      <c r="C5" s="88" t="s">
        <v>228</v>
      </c>
      <c r="D5" s="83">
        <v>38</v>
      </c>
      <c r="E5" s="84">
        <f t="shared" si="0"/>
        <v>0.1890547263681592</v>
      </c>
      <c r="F5" s="82" t="s">
        <v>225</v>
      </c>
      <c r="G5" s="83">
        <v>1</v>
      </c>
    </row>
    <row r="6" spans="2:7" x14ac:dyDescent="0.35">
      <c r="B6" s="83">
        <v>4</v>
      </c>
      <c r="C6" s="88" t="s">
        <v>229</v>
      </c>
      <c r="D6" s="83">
        <v>13</v>
      </c>
      <c r="E6" s="84">
        <f t="shared" si="0"/>
        <v>6.4676616915422883E-2</v>
      </c>
      <c r="F6" s="82" t="s">
        <v>229</v>
      </c>
      <c r="G6" s="83">
        <v>2</v>
      </c>
    </row>
    <row r="7" spans="2:7" x14ac:dyDescent="0.35">
      <c r="B7" s="83">
        <v>5</v>
      </c>
      <c r="C7" s="88" t="s">
        <v>230</v>
      </c>
      <c r="D7" s="83">
        <v>30</v>
      </c>
      <c r="E7" s="84">
        <f t="shared" si="0"/>
        <v>0.14925373134328357</v>
      </c>
      <c r="F7" s="86" t="s">
        <v>231</v>
      </c>
      <c r="G7" s="83">
        <v>3</v>
      </c>
    </row>
    <row r="8" spans="2:7" x14ac:dyDescent="0.35">
      <c r="B8" s="83">
        <v>6</v>
      </c>
      <c r="C8" s="88" t="s">
        <v>232</v>
      </c>
      <c r="D8" s="83">
        <v>42</v>
      </c>
      <c r="E8" s="84">
        <f t="shared" si="0"/>
        <v>0.20895522388059701</v>
      </c>
      <c r="F8" s="86" t="s">
        <v>233</v>
      </c>
      <c r="G8" s="83">
        <v>4</v>
      </c>
    </row>
    <row r="9" spans="2:7" x14ac:dyDescent="0.35">
      <c r="B9" s="83">
        <v>7</v>
      </c>
      <c r="C9" s="85" t="s">
        <v>234</v>
      </c>
      <c r="D9" s="83">
        <v>25</v>
      </c>
      <c r="E9" s="84">
        <f t="shared" si="0"/>
        <v>0.12437810945273632</v>
      </c>
      <c r="F9" s="86" t="s">
        <v>234</v>
      </c>
      <c r="G9" s="83">
        <v>5</v>
      </c>
    </row>
    <row r="10" spans="2:7" ht="27" customHeight="1" x14ac:dyDescent="0.35">
      <c r="B10" s="83">
        <v>8</v>
      </c>
      <c r="C10" s="87" t="s">
        <v>235</v>
      </c>
      <c r="D10" s="83">
        <v>16</v>
      </c>
      <c r="E10" s="84">
        <f t="shared" si="0"/>
        <v>7.9601990049751242E-2</v>
      </c>
      <c r="F10" s="86" t="s">
        <v>236</v>
      </c>
      <c r="G10" s="83">
        <v>6</v>
      </c>
    </row>
    <row r="11" spans="2:7" x14ac:dyDescent="0.35">
      <c r="B11" s="83">
        <v>9</v>
      </c>
      <c r="C11" s="85" t="s">
        <v>33</v>
      </c>
      <c r="D11" s="83">
        <v>21</v>
      </c>
      <c r="E11" s="84">
        <f t="shared" si="0"/>
        <v>0.1044776119402985</v>
      </c>
      <c r="F11" s="82" t="s">
        <v>33</v>
      </c>
      <c r="G11" s="83">
        <v>7</v>
      </c>
    </row>
    <row r="12" spans="2:7" x14ac:dyDescent="0.35">
      <c r="D12" s="82">
        <f>SUM(D3:D11)</f>
        <v>201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83D5F-1B8A-443C-AAE1-E7508F8CC1DA}">
  <dimension ref="A1:AI258"/>
  <sheetViews>
    <sheetView zoomScale="85" zoomScaleNormal="85" workbookViewId="0">
      <selection activeCell="C6" sqref="C6"/>
    </sheetView>
  </sheetViews>
  <sheetFormatPr defaultColWidth="11.453125" defaultRowHeight="14.5" x14ac:dyDescent="0.35"/>
  <cols>
    <col min="1" max="1" width="11.453125" style="5"/>
    <col min="2" max="2" width="5.7265625" style="96" customWidth="1"/>
    <col min="3" max="3" width="52.26953125" style="87" customWidth="1"/>
    <col min="4" max="4" width="7.54296875" style="95" customWidth="1"/>
    <col min="5" max="5" width="8.1796875" style="83" customWidth="1"/>
    <col min="6" max="6" width="7.54296875" style="95" customWidth="1"/>
    <col min="7" max="7" width="8" style="83" customWidth="1"/>
    <col min="8" max="8" width="8" style="95" customWidth="1"/>
    <col min="9" max="9" width="8" style="83" customWidth="1"/>
    <col min="10" max="10" width="8" style="95" customWidth="1"/>
    <col min="11" max="11" width="8" style="83" customWidth="1"/>
    <col min="12" max="12" width="8" style="95" customWidth="1"/>
    <col min="13" max="13" width="8" style="83" customWidth="1"/>
    <col min="14" max="14" width="8" style="95" customWidth="1"/>
    <col min="15" max="15" width="8" style="83" customWidth="1"/>
    <col min="16" max="16" width="8" style="95" customWidth="1"/>
    <col min="17" max="17" width="8" style="83" customWidth="1"/>
  </cols>
  <sheetData>
    <row r="1" spans="1:35" s="97" customFormat="1" ht="40" customHeight="1" x14ac:dyDescent="0.35">
      <c r="A1" s="218"/>
      <c r="B1" s="1" t="s">
        <v>237</v>
      </c>
      <c r="C1" s="1"/>
      <c r="D1" s="217"/>
      <c r="E1" s="216"/>
      <c r="F1" s="217"/>
      <c r="G1" s="216"/>
      <c r="H1" s="217"/>
      <c r="I1" s="216"/>
      <c r="J1" s="217"/>
      <c r="K1" s="216"/>
      <c r="L1" s="217"/>
      <c r="M1" s="216"/>
      <c r="N1" s="217"/>
      <c r="O1" s="216"/>
      <c r="P1" s="217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</row>
    <row r="2" spans="1:35" s="97" customFormat="1" ht="15" customHeight="1" x14ac:dyDescent="0.35">
      <c r="A2" s="213"/>
      <c r="B2" s="213"/>
      <c r="C2" s="215"/>
      <c r="D2" s="214"/>
      <c r="F2" s="214"/>
      <c r="H2" s="214"/>
      <c r="J2" s="214"/>
      <c r="L2" s="214"/>
      <c r="N2" s="214"/>
      <c r="P2" s="214"/>
    </row>
    <row r="3" spans="1:35" s="97" customFormat="1" ht="13.5" customHeight="1" thickBot="1" x14ac:dyDescent="0.4">
      <c r="A3" s="213"/>
      <c r="B3" s="213"/>
      <c r="C3" s="215"/>
      <c r="D3" s="214"/>
      <c r="F3" s="214"/>
      <c r="H3" s="214"/>
      <c r="J3" s="214"/>
      <c r="L3" s="214"/>
      <c r="N3" s="214"/>
      <c r="P3" s="214"/>
    </row>
    <row r="4" spans="1:35" ht="33.75" customHeight="1" thickBot="1" x14ac:dyDescent="0.4">
      <c r="A4"/>
      <c r="B4" s="464" t="s">
        <v>238</v>
      </c>
      <c r="C4" s="465"/>
      <c r="D4" s="470" t="s">
        <v>228</v>
      </c>
      <c r="E4" s="471"/>
      <c r="F4" s="472" t="s">
        <v>229</v>
      </c>
      <c r="G4" s="473"/>
      <c r="H4" s="474" t="s">
        <v>239</v>
      </c>
      <c r="I4" s="471"/>
      <c r="J4" s="475" t="s">
        <v>232</v>
      </c>
      <c r="K4" s="476"/>
      <c r="L4" s="474" t="s">
        <v>234</v>
      </c>
      <c r="M4" s="471"/>
      <c r="N4" s="468" t="s">
        <v>236</v>
      </c>
      <c r="O4" s="469"/>
      <c r="P4" s="468" t="s">
        <v>33</v>
      </c>
      <c r="Q4" s="469"/>
    </row>
    <row r="5" spans="1:35" ht="18" customHeight="1" thickBot="1" x14ac:dyDescent="0.4">
      <c r="A5"/>
      <c r="B5" s="466"/>
      <c r="C5" s="467"/>
      <c r="D5" s="168" t="s">
        <v>115</v>
      </c>
      <c r="E5" s="167" t="s">
        <v>117</v>
      </c>
      <c r="F5" s="166" t="s">
        <v>115</v>
      </c>
      <c r="G5" s="165" t="s">
        <v>117</v>
      </c>
      <c r="H5" s="164" t="s">
        <v>115</v>
      </c>
      <c r="I5" s="165" t="s">
        <v>117</v>
      </c>
      <c r="J5" s="164" t="s">
        <v>115</v>
      </c>
      <c r="K5" s="163" t="s">
        <v>117</v>
      </c>
      <c r="L5" s="168" t="s">
        <v>115</v>
      </c>
      <c r="M5" s="163" t="s">
        <v>117</v>
      </c>
      <c r="N5" s="168" t="s">
        <v>115</v>
      </c>
      <c r="O5" s="163" t="s">
        <v>117</v>
      </c>
      <c r="P5" s="168" t="s">
        <v>115</v>
      </c>
      <c r="Q5" s="163" t="s">
        <v>117</v>
      </c>
    </row>
    <row r="6" spans="1:35" x14ac:dyDescent="0.35">
      <c r="A6"/>
      <c r="B6" s="111">
        <v>1</v>
      </c>
      <c r="C6" s="235" t="s">
        <v>119</v>
      </c>
      <c r="D6" s="246">
        <v>48</v>
      </c>
      <c r="E6" s="249">
        <v>7.85</v>
      </c>
      <c r="F6" s="247">
        <v>13</v>
      </c>
      <c r="G6" s="250">
        <v>7.23</v>
      </c>
      <c r="H6" s="244">
        <v>30</v>
      </c>
      <c r="I6" s="245">
        <v>6.4</v>
      </c>
      <c r="J6" s="244">
        <v>42</v>
      </c>
      <c r="K6" s="142">
        <v>6.5</v>
      </c>
      <c r="L6" s="244">
        <v>25</v>
      </c>
      <c r="M6" s="142">
        <v>6.08</v>
      </c>
      <c r="N6" s="248">
        <v>16</v>
      </c>
      <c r="O6" s="245">
        <v>6.31</v>
      </c>
      <c r="P6" s="244">
        <v>21</v>
      </c>
      <c r="Q6" s="245">
        <v>6.95</v>
      </c>
    </row>
    <row r="7" spans="1:35" x14ac:dyDescent="0.35">
      <c r="A7"/>
      <c r="B7" s="104">
        <v>2</v>
      </c>
      <c r="C7" s="371" t="s">
        <v>121</v>
      </c>
      <c r="D7" s="372">
        <v>48</v>
      </c>
      <c r="E7" s="140">
        <v>6.38</v>
      </c>
      <c r="F7" s="372">
        <v>13</v>
      </c>
      <c r="G7" s="140">
        <v>6.31</v>
      </c>
      <c r="H7" s="373">
        <v>30</v>
      </c>
      <c r="I7" s="140">
        <v>5.77</v>
      </c>
      <c r="J7" s="373">
        <v>42</v>
      </c>
      <c r="K7" s="140">
        <v>5.5</v>
      </c>
      <c r="L7" s="373">
        <v>25</v>
      </c>
      <c r="M7" s="140">
        <v>6.4</v>
      </c>
      <c r="N7" s="372">
        <v>16</v>
      </c>
      <c r="O7" s="140">
        <v>5.94</v>
      </c>
      <c r="P7" s="373">
        <v>21</v>
      </c>
      <c r="Q7" s="140">
        <v>6.86</v>
      </c>
    </row>
    <row r="8" spans="1:35" x14ac:dyDescent="0.35">
      <c r="A8"/>
      <c r="B8" s="104">
        <v>3</v>
      </c>
      <c r="C8" s="371" t="s">
        <v>240</v>
      </c>
      <c r="D8" s="372">
        <v>48</v>
      </c>
      <c r="E8" s="140">
        <v>8.08</v>
      </c>
      <c r="F8" s="372">
        <v>13</v>
      </c>
      <c r="G8" s="140">
        <v>6.77</v>
      </c>
      <c r="H8" s="373">
        <v>30</v>
      </c>
      <c r="I8" s="140">
        <v>9.1</v>
      </c>
      <c r="J8" s="373">
        <v>42</v>
      </c>
      <c r="K8" s="140">
        <v>7.86</v>
      </c>
      <c r="L8" s="373">
        <v>25</v>
      </c>
      <c r="M8" s="140">
        <v>6.36</v>
      </c>
      <c r="N8" s="372">
        <v>16</v>
      </c>
      <c r="O8" s="140">
        <v>7.19</v>
      </c>
      <c r="P8" s="373">
        <v>21</v>
      </c>
      <c r="Q8" s="140">
        <v>7.71</v>
      </c>
    </row>
    <row r="9" spans="1:35" x14ac:dyDescent="0.35">
      <c r="A9"/>
      <c r="B9" s="104">
        <v>4</v>
      </c>
      <c r="C9" s="371" t="s">
        <v>123</v>
      </c>
      <c r="D9" s="372">
        <v>48</v>
      </c>
      <c r="E9" s="140">
        <v>7.69</v>
      </c>
      <c r="F9" s="372">
        <v>13</v>
      </c>
      <c r="G9" s="140">
        <v>6.54</v>
      </c>
      <c r="H9" s="373">
        <v>30</v>
      </c>
      <c r="I9" s="140">
        <v>7.4</v>
      </c>
      <c r="J9" s="373">
        <v>42</v>
      </c>
      <c r="K9" s="140">
        <v>7.1</v>
      </c>
      <c r="L9" s="373">
        <v>25</v>
      </c>
      <c r="M9" s="140">
        <v>5.92</v>
      </c>
      <c r="N9" s="372">
        <v>16</v>
      </c>
      <c r="O9" s="140">
        <v>6.56</v>
      </c>
      <c r="P9" s="373">
        <v>21</v>
      </c>
      <c r="Q9" s="140">
        <v>7.57</v>
      </c>
    </row>
    <row r="10" spans="1:35" x14ac:dyDescent="0.35">
      <c r="A10"/>
      <c r="B10" s="104">
        <v>5</v>
      </c>
      <c r="C10" s="371" t="s">
        <v>241</v>
      </c>
      <c r="D10" s="372">
        <v>48</v>
      </c>
      <c r="E10" s="140">
        <v>8.56</v>
      </c>
      <c r="F10" s="372">
        <v>13</v>
      </c>
      <c r="G10" s="140">
        <v>6.85</v>
      </c>
      <c r="H10" s="373">
        <v>30</v>
      </c>
      <c r="I10" s="140">
        <v>7.23</v>
      </c>
      <c r="J10" s="373">
        <v>42</v>
      </c>
      <c r="K10" s="140">
        <v>6.6</v>
      </c>
      <c r="L10" s="373">
        <v>25</v>
      </c>
      <c r="M10" s="140">
        <v>6.76</v>
      </c>
      <c r="N10" s="372">
        <v>16</v>
      </c>
      <c r="O10" s="140">
        <v>6.56</v>
      </c>
      <c r="P10" s="373">
        <v>21</v>
      </c>
      <c r="Q10" s="140">
        <v>7.29</v>
      </c>
    </row>
    <row r="11" spans="1:35" x14ac:dyDescent="0.35">
      <c r="A11"/>
      <c r="B11" s="374">
        <v>6</v>
      </c>
      <c r="C11" s="375" t="s">
        <v>242</v>
      </c>
      <c r="D11" s="372">
        <v>48</v>
      </c>
      <c r="E11" s="376">
        <v>6.83</v>
      </c>
      <c r="F11" s="372">
        <v>13</v>
      </c>
      <c r="G11" s="376">
        <v>5.92</v>
      </c>
      <c r="H11" s="373">
        <v>30</v>
      </c>
      <c r="I11" s="376">
        <v>5.77</v>
      </c>
      <c r="J11" s="373">
        <v>42</v>
      </c>
      <c r="K11" s="376">
        <v>4.05</v>
      </c>
      <c r="L11" s="373">
        <v>25</v>
      </c>
      <c r="M11" s="376">
        <v>4.6399999999999997</v>
      </c>
      <c r="N11" s="372">
        <v>16</v>
      </c>
      <c r="O11" s="376">
        <v>4.25</v>
      </c>
      <c r="P11" s="373">
        <v>21</v>
      </c>
      <c r="Q11" s="376">
        <v>5.81</v>
      </c>
    </row>
    <row r="12" spans="1:35" ht="22" customHeight="1" thickBot="1" x14ac:dyDescent="0.4">
      <c r="A12"/>
      <c r="B12" s="102">
        <v>7</v>
      </c>
      <c r="C12" s="222" t="s">
        <v>243</v>
      </c>
      <c r="D12" s="377">
        <v>48</v>
      </c>
      <c r="E12" s="135">
        <v>8.1199999999999992</v>
      </c>
      <c r="F12" s="377">
        <v>13</v>
      </c>
      <c r="G12" s="135">
        <v>6.69</v>
      </c>
      <c r="H12" s="378">
        <v>30</v>
      </c>
      <c r="I12" s="135">
        <v>6.07</v>
      </c>
      <c r="J12" s="378">
        <v>42</v>
      </c>
      <c r="K12" s="135">
        <v>5.0999999999999996</v>
      </c>
      <c r="L12" s="378">
        <v>25</v>
      </c>
      <c r="M12" s="135">
        <v>6.64</v>
      </c>
      <c r="N12" s="377">
        <v>16</v>
      </c>
      <c r="O12" s="135">
        <v>5.25</v>
      </c>
      <c r="P12" s="378">
        <v>21</v>
      </c>
      <c r="Q12" s="135">
        <v>7.43</v>
      </c>
    </row>
    <row r="13" spans="1:35" x14ac:dyDescent="0.35">
      <c r="A13"/>
      <c r="B13" s="6"/>
      <c r="C13" s="271" t="s">
        <v>345</v>
      </c>
      <c r="D13" s="230"/>
      <c r="F13" s="231"/>
      <c r="G13" s="133"/>
      <c r="H13" s="230"/>
      <c r="I13" s="133"/>
      <c r="J13" s="230"/>
      <c r="K13" s="133"/>
      <c r="L13" s="230"/>
      <c r="M13" s="133"/>
      <c r="N13" s="230"/>
      <c r="O13" s="133"/>
      <c r="P13" s="230"/>
      <c r="Q13" s="133"/>
    </row>
    <row r="14" spans="1:35" s="97" customFormat="1" ht="15.75" customHeight="1" x14ac:dyDescent="0.35">
      <c r="A14" s="213"/>
      <c r="B14" s="213"/>
      <c r="C14" s="215"/>
      <c r="D14" s="214"/>
      <c r="F14" s="214"/>
      <c r="H14" s="214"/>
      <c r="J14" s="214"/>
      <c r="L14" s="214"/>
      <c r="N14" s="214"/>
      <c r="P14" s="214"/>
    </row>
    <row r="15" spans="1:35" s="97" customFormat="1" ht="15.75" customHeight="1" thickBot="1" x14ac:dyDescent="0.4">
      <c r="A15" s="213"/>
      <c r="B15" s="213"/>
      <c r="C15" s="215"/>
      <c r="D15" s="214"/>
      <c r="F15" s="214"/>
      <c r="H15" s="214"/>
      <c r="J15" s="214"/>
      <c r="L15" s="214"/>
      <c r="N15" s="214"/>
      <c r="P15" s="214"/>
    </row>
    <row r="16" spans="1:35" s="97" customFormat="1" ht="31.5" customHeight="1" thickBot="1" x14ac:dyDescent="0.4">
      <c r="A16" s="213"/>
      <c r="B16" s="464" t="s">
        <v>244</v>
      </c>
      <c r="C16" s="465"/>
      <c r="D16" s="474" t="s">
        <v>228</v>
      </c>
      <c r="E16" s="471"/>
      <c r="F16" s="472" t="s">
        <v>229</v>
      </c>
      <c r="G16" s="473"/>
      <c r="H16" s="474" t="s">
        <v>239</v>
      </c>
      <c r="I16" s="471"/>
      <c r="J16" s="475" t="s">
        <v>232</v>
      </c>
      <c r="K16" s="476"/>
      <c r="L16" s="474" t="s">
        <v>234</v>
      </c>
      <c r="M16" s="471"/>
      <c r="N16" s="468" t="s">
        <v>236</v>
      </c>
      <c r="O16" s="469"/>
      <c r="P16" s="468" t="s">
        <v>33</v>
      </c>
      <c r="Q16" s="469"/>
    </row>
    <row r="17" spans="1:17" ht="14.25" customHeight="1" thickBot="1" x14ac:dyDescent="0.4">
      <c r="B17" s="466"/>
      <c r="C17" s="467"/>
      <c r="D17" s="205" t="s">
        <v>115</v>
      </c>
      <c r="E17" s="212" t="s">
        <v>245</v>
      </c>
      <c r="F17" s="205" t="s">
        <v>115</v>
      </c>
      <c r="G17" s="204" t="s">
        <v>245</v>
      </c>
      <c r="H17" s="205" t="s">
        <v>115</v>
      </c>
      <c r="I17" s="211" t="s">
        <v>245</v>
      </c>
      <c r="J17" s="210" t="s">
        <v>115</v>
      </c>
      <c r="K17" s="208" t="s">
        <v>245</v>
      </c>
      <c r="L17" s="209" t="s">
        <v>115</v>
      </c>
      <c r="M17" s="208" t="s">
        <v>245</v>
      </c>
      <c r="N17" s="207" t="s">
        <v>115</v>
      </c>
      <c r="O17" s="206" t="s">
        <v>245</v>
      </c>
      <c r="P17" s="205" t="s">
        <v>115</v>
      </c>
      <c r="Q17" s="204" t="s">
        <v>245</v>
      </c>
    </row>
    <row r="18" spans="1:17" x14ac:dyDescent="0.35">
      <c r="B18" s="132">
        <v>1</v>
      </c>
      <c r="C18" s="131" t="s">
        <v>18</v>
      </c>
      <c r="D18" s="124">
        <v>23</v>
      </c>
      <c r="E18" s="203">
        <v>0.47916666666666702</v>
      </c>
      <c r="F18" s="124">
        <v>1</v>
      </c>
      <c r="G18" s="202">
        <v>7.69230769230769E-2</v>
      </c>
      <c r="H18" s="124">
        <v>10</v>
      </c>
      <c r="I18" s="203">
        <v>0.33333333333333298</v>
      </c>
      <c r="J18" s="124">
        <v>11</v>
      </c>
      <c r="K18" s="202">
        <v>0.26190476190476197</v>
      </c>
      <c r="L18" s="124">
        <v>3</v>
      </c>
      <c r="M18" s="125">
        <v>0.12</v>
      </c>
      <c r="N18" s="124">
        <v>3</v>
      </c>
      <c r="O18" s="202">
        <v>0.1875</v>
      </c>
      <c r="P18" s="124">
        <v>1</v>
      </c>
      <c r="Q18" s="202">
        <v>4.7619047619047603E-2</v>
      </c>
    </row>
    <row r="19" spans="1:17" ht="15" thickBot="1" x14ac:dyDescent="0.4">
      <c r="B19" s="170">
        <v>2</v>
      </c>
      <c r="C19" s="129" t="s">
        <v>12</v>
      </c>
      <c r="D19" s="120">
        <v>25</v>
      </c>
      <c r="E19" s="234">
        <v>0.52083333333333304</v>
      </c>
      <c r="F19" s="120">
        <v>12</v>
      </c>
      <c r="G19" s="121">
        <v>0.92307692307692302</v>
      </c>
      <c r="H19" s="120">
        <v>20</v>
      </c>
      <c r="I19" s="201">
        <v>0.66666666666666696</v>
      </c>
      <c r="J19" s="120">
        <v>31</v>
      </c>
      <c r="K19" s="232">
        <v>0.73809523809523803</v>
      </c>
      <c r="L19" s="120">
        <v>22</v>
      </c>
      <c r="M19" s="236">
        <v>0.88</v>
      </c>
      <c r="N19" s="120">
        <v>13</v>
      </c>
      <c r="O19" s="379">
        <v>0.8125</v>
      </c>
      <c r="P19" s="120">
        <v>20</v>
      </c>
      <c r="Q19" s="232">
        <v>0.952380952380952</v>
      </c>
    </row>
    <row r="20" spans="1:17" x14ac:dyDescent="0.35">
      <c r="C20" s="134" t="s">
        <v>345</v>
      </c>
      <c r="D20" s="200"/>
      <c r="E20" s="233"/>
      <c r="F20" s="200"/>
      <c r="G20" s="199"/>
      <c r="H20" s="200"/>
      <c r="I20" s="199"/>
      <c r="J20" s="200"/>
      <c r="K20" s="233"/>
      <c r="L20" s="200"/>
      <c r="M20" s="199"/>
      <c r="N20" s="200"/>
      <c r="O20" s="233"/>
      <c r="P20" s="200"/>
      <c r="Q20" s="233"/>
    </row>
    <row r="21" spans="1:17" x14ac:dyDescent="0.35">
      <c r="C21" s="134"/>
      <c r="D21" s="200"/>
      <c r="E21" s="234"/>
      <c r="F21" s="200"/>
      <c r="G21" s="199"/>
      <c r="H21" s="200"/>
      <c r="I21" s="199"/>
      <c r="J21" s="200"/>
      <c r="K21" s="234"/>
      <c r="L21" s="200"/>
      <c r="M21" s="199"/>
      <c r="N21" s="200"/>
      <c r="O21" s="234"/>
      <c r="P21" s="200"/>
      <c r="Q21" s="234"/>
    </row>
    <row r="22" spans="1:17" ht="15" thickBot="1" x14ac:dyDescent="0.4">
      <c r="C22" s="97"/>
      <c r="D22" s="198"/>
      <c r="E22" s="197"/>
      <c r="F22" s="198"/>
      <c r="G22" s="197"/>
      <c r="H22" s="198"/>
      <c r="I22" s="197"/>
      <c r="J22" s="198"/>
      <c r="K22" s="197"/>
      <c r="L22" s="198"/>
      <c r="M22" s="197"/>
      <c r="N22" s="198"/>
      <c r="O22" s="197"/>
      <c r="P22" s="198"/>
      <c r="Q22" s="197"/>
    </row>
    <row r="23" spans="1:17" s="97" customFormat="1" ht="31.5" customHeight="1" thickBot="1" x14ac:dyDescent="0.4">
      <c r="A23" s="213"/>
      <c r="B23" s="464" t="s">
        <v>246</v>
      </c>
      <c r="C23" s="465"/>
      <c r="D23" s="474" t="s">
        <v>228</v>
      </c>
      <c r="E23" s="471"/>
      <c r="F23" s="472" t="s">
        <v>229</v>
      </c>
      <c r="G23" s="473"/>
      <c r="H23" s="474" t="s">
        <v>239</v>
      </c>
      <c r="I23" s="471"/>
      <c r="J23" s="475" t="s">
        <v>232</v>
      </c>
      <c r="K23" s="476"/>
      <c r="L23" s="474" t="s">
        <v>234</v>
      </c>
      <c r="M23" s="471"/>
      <c r="N23" s="468" t="s">
        <v>236</v>
      </c>
      <c r="O23" s="469"/>
      <c r="P23" s="468" t="s">
        <v>33</v>
      </c>
      <c r="Q23" s="469"/>
    </row>
    <row r="24" spans="1:17" ht="14.25" customHeight="1" thickBot="1" x14ac:dyDescent="0.4">
      <c r="B24" s="466"/>
      <c r="C24" s="467"/>
      <c r="D24" s="205" t="s">
        <v>115</v>
      </c>
      <c r="E24" s="212" t="s">
        <v>245</v>
      </c>
      <c r="F24" s="205" t="s">
        <v>115</v>
      </c>
      <c r="G24" s="204" t="s">
        <v>245</v>
      </c>
      <c r="H24" s="205" t="s">
        <v>115</v>
      </c>
      <c r="I24" s="211" t="s">
        <v>245</v>
      </c>
      <c r="J24" s="210" t="s">
        <v>115</v>
      </c>
      <c r="K24" s="208" t="s">
        <v>245</v>
      </c>
      <c r="L24" s="209" t="s">
        <v>115</v>
      </c>
      <c r="M24" s="208" t="s">
        <v>245</v>
      </c>
      <c r="N24" s="207" t="s">
        <v>115</v>
      </c>
      <c r="O24" s="206" t="s">
        <v>245</v>
      </c>
      <c r="P24" s="205" t="s">
        <v>115</v>
      </c>
      <c r="Q24" s="204" t="s">
        <v>245</v>
      </c>
    </row>
    <row r="25" spans="1:17" x14ac:dyDescent="0.35">
      <c r="B25" s="132">
        <v>1</v>
      </c>
      <c r="C25" s="131" t="s">
        <v>247</v>
      </c>
      <c r="D25" s="124">
        <v>23</v>
      </c>
      <c r="E25" s="203">
        <v>1</v>
      </c>
      <c r="F25" s="124">
        <v>1</v>
      </c>
      <c r="G25" s="202">
        <v>1</v>
      </c>
      <c r="H25" s="124">
        <v>10</v>
      </c>
      <c r="I25" s="203">
        <v>1</v>
      </c>
      <c r="J25" s="124">
        <v>10</v>
      </c>
      <c r="K25" s="202">
        <v>0.90909090909090895</v>
      </c>
      <c r="L25" s="124">
        <v>1</v>
      </c>
      <c r="M25" s="125">
        <v>0.33333333333333298</v>
      </c>
      <c r="N25" s="124">
        <v>3</v>
      </c>
      <c r="O25" s="202">
        <v>1</v>
      </c>
      <c r="P25" s="124">
        <v>1</v>
      </c>
      <c r="Q25" s="202">
        <v>1</v>
      </c>
    </row>
    <row r="26" spans="1:17" x14ac:dyDescent="0.35">
      <c r="B26" s="275">
        <v>2</v>
      </c>
      <c r="C26" s="276" t="s">
        <v>65</v>
      </c>
      <c r="D26" s="277">
        <v>3</v>
      </c>
      <c r="E26" s="234">
        <v>0.13043478260869601</v>
      </c>
      <c r="F26" s="277">
        <v>0</v>
      </c>
      <c r="G26" s="232">
        <v>0</v>
      </c>
      <c r="H26" s="277">
        <v>1</v>
      </c>
      <c r="I26" s="234">
        <v>0.1</v>
      </c>
      <c r="J26" s="277">
        <v>2</v>
      </c>
      <c r="K26" s="232">
        <v>0.18181818181818199</v>
      </c>
      <c r="L26" s="277">
        <v>2</v>
      </c>
      <c r="M26" s="278">
        <v>0.66666666666666696</v>
      </c>
      <c r="N26" s="277">
        <v>0</v>
      </c>
      <c r="O26" s="232">
        <v>0</v>
      </c>
      <c r="P26" s="277">
        <v>0</v>
      </c>
      <c r="Q26" s="232">
        <v>0</v>
      </c>
    </row>
    <row r="27" spans="1:17" ht="15" thickBot="1" x14ac:dyDescent="0.4">
      <c r="B27" s="170">
        <v>3</v>
      </c>
      <c r="C27" s="129" t="s">
        <v>248</v>
      </c>
      <c r="D27" s="120">
        <v>0</v>
      </c>
      <c r="E27" s="234">
        <v>0</v>
      </c>
      <c r="F27" s="120">
        <v>0</v>
      </c>
      <c r="G27" s="121">
        <v>0</v>
      </c>
      <c r="H27" s="120">
        <v>0</v>
      </c>
      <c r="I27" s="201">
        <v>0</v>
      </c>
      <c r="J27" s="120">
        <v>0</v>
      </c>
      <c r="K27" s="232">
        <v>0</v>
      </c>
      <c r="L27" s="120">
        <v>0</v>
      </c>
      <c r="M27" s="236">
        <v>0</v>
      </c>
      <c r="N27" s="120">
        <v>0</v>
      </c>
      <c r="O27" s="379">
        <v>0</v>
      </c>
      <c r="P27" s="120">
        <v>0</v>
      </c>
      <c r="Q27" s="232">
        <v>0</v>
      </c>
    </row>
    <row r="28" spans="1:17" x14ac:dyDescent="0.35">
      <c r="C28" s="134" t="s">
        <v>345</v>
      </c>
      <c r="D28" s="200"/>
      <c r="E28" s="233"/>
      <c r="F28" s="200"/>
      <c r="G28" s="199"/>
      <c r="H28" s="200"/>
      <c r="I28" s="199"/>
      <c r="J28" s="200"/>
      <c r="K28" s="233"/>
      <c r="L28" s="200"/>
      <c r="M28" s="199"/>
      <c r="N28" s="200"/>
      <c r="O28" s="233"/>
      <c r="P28" s="200"/>
      <c r="Q28" s="233"/>
    </row>
    <row r="29" spans="1:17" x14ac:dyDescent="0.35">
      <c r="C29" s="97"/>
      <c r="D29" s="198"/>
      <c r="E29" s="197"/>
      <c r="F29" s="198"/>
      <c r="G29" s="197"/>
      <c r="H29" s="198"/>
      <c r="I29" s="197"/>
      <c r="J29" s="198"/>
      <c r="K29" s="197"/>
      <c r="L29" s="198"/>
      <c r="M29" s="197"/>
      <c r="N29" s="198"/>
      <c r="O29" s="197"/>
      <c r="P29" s="198"/>
      <c r="Q29" s="197"/>
    </row>
    <row r="30" spans="1:17" ht="15" thickBot="1" x14ac:dyDescent="0.4">
      <c r="C30" s="97"/>
      <c r="D30" s="198"/>
      <c r="E30" s="197"/>
      <c r="F30" s="198"/>
      <c r="G30" s="197"/>
      <c r="H30" s="198"/>
      <c r="I30" s="197"/>
      <c r="J30" s="198"/>
      <c r="K30" s="197"/>
      <c r="L30" s="198"/>
      <c r="M30" s="197"/>
      <c r="N30" s="198"/>
      <c r="O30" s="197"/>
      <c r="P30" s="198"/>
      <c r="Q30" s="197"/>
    </row>
    <row r="31" spans="1:17" ht="39" customHeight="1" thickBot="1" x14ac:dyDescent="0.4">
      <c r="A31"/>
      <c r="B31" s="464" t="s">
        <v>249</v>
      </c>
      <c r="C31" s="465"/>
      <c r="D31" s="470" t="s">
        <v>228</v>
      </c>
      <c r="E31" s="471"/>
      <c r="F31" s="472" t="s">
        <v>229</v>
      </c>
      <c r="G31" s="473"/>
      <c r="H31" s="474" t="s">
        <v>239</v>
      </c>
      <c r="I31" s="471"/>
      <c r="J31" s="475" t="s">
        <v>232</v>
      </c>
      <c r="K31" s="476"/>
      <c r="L31" s="474" t="s">
        <v>234</v>
      </c>
      <c r="M31" s="471"/>
      <c r="N31" s="468" t="s">
        <v>236</v>
      </c>
      <c r="O31" s="469"/>
      <c r="P31" s="468" t="s">
        <v>33</v>
      </c>
      <c r="Q31" s="469"/>
    </row>
    <row r="32" spans="1:17" ht="21" customHeight="1" thickBot="1" x14ac:dyDescent="0.4">
      <c r="A32"/>
      <c r="B32" s="466"/>
      <c r="C32" s="467"/>
      <c r="D32" s="239" t="s">
        <v>115</v>
      </c>
      <c r="E32" s="240" t="s">
        <v>117</v>
      </c>
      <c r="F32" s="241" t="s">
        <v>115</v>
      </c>
      <c r="G32" s="242" t="s">
        <v>117</v>
      </c>
      <c r="H32" s="237" t="s">
        <v>115</v>
      </c>
      <c r="I32" s="238" t="s">
        <v>117</v>
      </c>
      <c r="J32" s="239" t="s">
        <v>115</v>
      </c>
      <c r="K32" s="242" t="s">
        <v>117</v>
      </c>
      <c r="L32" s="237" t="s">
        <v>115</v>
      </c>
      <c r="M32" s="242" t="s">
        <v>117</v>
      </c>
      <c r="N32" s="237" t="s">
        <v>115</v>
      </c>
      <c r="O32" s="242" t="s">
        <v>117</v>
      </c>
      <c r="P32" s="237" t="s">
        <v>115</v>
      </c>
      <c r="Q32" s="238" t="s">
        <v>117</v>
      </c>
    </row>
    <row r="33" spans="1:17" x14ac:dyDescent="0.35">
      <c r="A33"/>
      <c r="B33" s="132">
        <v>1</v>
      </c>
      <c r="C33" s="235" t="s">
        <v>250</v>
      </c>
      <c r="D33" s="373">
        <v>48</v>
      </c>
      <c r="E33" s="190">
        <v>9.42</v>
      </c>
      <c r="F33" s="103">
        <v>13</v>
      </c>
      <c r="G33" s="140">
        <v>8.92</v>
      </c>
      <c r="H33" s="373">
        <v>28</v>
      </c>
      <c r="I33" s="140">
        <v>6.43</v>
      </c>
      <c r="J33" s="373">
        <v>39</v>
      </c>
      <c r="K33" s="140">
        <v>5.21</v>
      </c>
      <c r="L33" s="373">
        <v>22</v>
      </c>
      <c r="M33" s="140">
        <v>6.09</v>
      </c>
      <c r="N33" s="373">
        <v>16</v>
      </c>
      <c r="O33" s="140">
        <v>5.0599999999999996</v>
      </c>
      <c r="P33" s="373">
        <v>21</v>
      </c>
      <c r="Q33" s="140">
        <v>5.0999999999999996</v>
      </c>
    </row>
    <row r="34" spans="1:17" x14ac:dyDescent="0.35">
      <c r="A34"/>
      <c r="B34" s="104">
        <v>2</v>
      </c>
      <c r="C34" s="254" t="s">
        <v>251</v>
      </c>
      <c r="D34" s="373">
        <v>47</v>
      </c>
      <c r="E34" s="140">
        <v>8.68</v>
      </c>
      <c r="F34" s="372">
        <v>13</v>
      </c>
      <c r="G34" s="140">
        <v>8.4600000000000009</v>
      </c>
      <c r="H34" s="373">
        <v>26</v>
      </c>
      <c r="I34" s="140">
        <v>5.92</v>
      </c>
      <c r="J34" s="373">
        <v>40</v>
      </c>
      <c r="K34" s="140">
        <v>5.32</v>
      </c>
      <c r="L34" s="373">
        <v>22</v>
      </c>
      <c r="M34" s="140">
        <v>5.73</v>
      </c>
      <c r="N34" s="373">
        <v>16</v>
      </c>
      <c r="O34" s="140">
        <v>5.12</v>
      </c>
      <c r="P34" s="373">
        <v>21</v>
      </c>
      <c r="Q34" s="140">
        <v>4.1399999999999997</v>
      </c>
    </row>
    <row r="35" spans="1:17" x14ac:dyDescent="0.35">
      <c r="A35"/>
      <c r="B35" s="104">
        <v>3</v>
      </c>
      <c r="C35" s="254" t="s">
        <v>252</v>
      </c>
      <c r="D35" s="373">
        <v>48</v>
      </c>
      <c r="E35" s="140">
        <v>9.15</v>
      </c>
      <c r="F35" s="372">
        <v>12</v>
      </c>
      <c r="G35" s="140">
        <v>9</v>
      </c>
      <c r="H35" s="373">
        <v>27</v>
      </c>
      <c r="I35" s="140">
        <v>5.3</v>
      </c>
      <c r="J35" s="373">
        <v>41</v>
      </c>
      <c r="K35" s="140">
        <v>4.24</v>
      </c>
      <c r="L35" s="373">
        <v>22</v>
      </c>
      <c r="M35" s="140">
        <v>4.91</v>
      </c>
      <c r="N35" s="373">
        <v>16</v>
      </c>
      <c r="O35" s="140">
        <v>4.5</v>
      </c>
      <c r="P35" s="373">
        <v>21</v>
      </c>
      <c r="Q35" s="140">
        <v>3.62</v>
      </c>
    </row>
    <row r="36" spans="1:17" x14ac:dyDescent="0.35">
      <c r="A36"/>
      <c r="B36" s="104">
        <v>4</v>
      </c>
      <c r="C36" s="254" t="s">
        <v>253</v>
      </c>
      <c r="D36" s="373">
        <v>48</v>
      </c>
      <c r="E36" s="140">
        <v>9.2100000000000009</v>
      </c>
      <c r="F36" s="373">
        <v>13</v>
      </c>
      <c r="G36" s="140">
        <v>8.5399999999999991</v>
      </c>
      <c r="H36" s="373">
        <v>27</v>
      </c>
      <c r="I36" s="140">
        <v>6.44</v>
      </c>
      <c r="J36" s="373">
        <v>38</v>
      </c>
      <c r="K36" s="140">
        <v>4.92</v>
      </c>
      <c r="L36" s="373">
        <v>21</v>
      </c>
      <c r="M36" s="140">
        <v>6.43</v>
      </c>
      <c r="N36" s="373">
        <v>14</v>
      </c>
      <c r="O36" s="140">
        <v>5.93</v>
      </c>
      <c r="P36" s="373">
        <v>21</v>
      </c>
      <c r="Q36" s="140">
        <v>5</v>
      </c>
    </row>
    <row r="37" spans="1:17" x14ac:dyDescent="0.35">
      <c r="A37"/>
      <c r="B37" s="104">
        <v>5</v>
      </c>
      <c r="C37" s="254" t="s">
        <v>254</v>
      </c>
      <c r="D37" s="373">
        <v>46</v>
      </c>
      <c r="E37" s="140">
        <v>9</v>
      </c>
      <c r="F37" s="373">
        <v>13</v>
      </c>
      <c r="G37" s="140">
        <v>8.5399999999999991</v>
      </c>
      <c r="H37" s="373">
        <v>28</v>
      </c>
      <c r="I37" s="140">
        <v>7.96</v>
      </c>
      <c r="J37" s="373">
        <v>39</v>
      </c>
      <c r="K37" s="140">
        <v>7.46</v>
      </c>
      <c r="L37" s="373">
        <v>20</v>
      </c>
      <c r="M37" s="140">
        <v>8.0500000000000007</v>
      </c>
      <c r="N37" s="373">
        <v>14</v>
      </c>
      <c r="O37" s="140">
        <v>7</v>
      </c>
      <c r="P37" s="373">
        <v>21</v>
      </c>
      <c r="Q37" s="140">
        <v>7.48</v>
      </c>
    </row>
    <row r="38" spans="1:17" x14ac:dyDescent="0.35">
      <c r="A38"/>
      <c r="B38" s="104">
        <v>6</v>
      </c>
      <c r="C38" s="254" t="s">
        <v>255</v>
      </c>
      <c r="D38" s="373">
        <v>44</v>
      </c>
      <c r="E38" s="140">
        <v>8.16</v>
      </c>
      <c r="F38" s="373">
        <v>13</v>
      </c>
      <c r="G38" s="140">
        <v>8.4600000000000009</v>
      </c>
      <c r="H38" s="373">
        <v>25</v>
      </c>
      <c r="I38" s="140">
        <v>7.4</v>
      </c>
      <c r="J38" s="373">
        <v>39</v>
      </c>
      <c r="K38" s="140">
        <v>6.51</v>
      </c>
      <c r="L38" s="373">
        <v>20</v>
      </c>
      <c r="M38" s="140">
        <v>7.7</v>
      </c>
      <c r="N38" s="373">
        <v>14</v>
      </c>
      <c r="O38" s="140">
        <v>6.86</v>
      </c>
      <c r="P38" s="373">
        <v>21</v>
      </c>
      <c r="Q38" s="140">
        <v>7.24</v>
      </c>
    </row>
    <row r="39" spans="1:17" x14ac:dyDescent="0.35">
      <c r="A39"/>
      <c r="B39" s="104">
        <v>7</v>
      </c>
      <c r="C39" s="254" t="s">
        <v>240</v>
      </c>
      <c r="D39" s="373">
        <v>45</v>
      </c>
      <c r="E39" s="140">
        <v>8.42</v>
      </c>
      <c r="F39" s="373">
        <v>13</v>
      </c>
      <c r="G39" s="140">
        <v>8.4600000000000009</v>
      </c>
      <c r="H39" s="373">
        <v>28</v>
      </c>
      <c r="I39" s="140">
        <v>8.75</v>
      </c>
      <c r="J39" s="373">
        <v>40</v>
      </c>
      <c r="K39" s="140">
        <v>7.55</v>
      </c>
      <c r="L39" s="373">
        <v>23</v>
      </c>
      <c r="M39" s="140">
        <v>6.52</v>
      </c>
      <c r="N39" s="373">
        <v>13</v>
      </c>
      <c r="O39" s="140">
        <v>6.54</v>
      </c>
      <c r="P39" s="373">
        <v>21</v>
      </c>
      <c r="Q39" s="140">
        <v>7.19</v>
      </c>
    </row>
    <row r="40" spans="1:17" s="85" customFormat="1" x14ac:dyDescent="0.35">
      <c r="B40" s="177">
        <v>8</v>
      </c>
      <c r="C40" s="254" t="s">
        <v>256</v>
      </c>
      <c r="D40" s="373">
        <v>47</v>
      </c>
      <c r="E40" s="140">
        <v>8.6199999999999992</v>
      </c>
      <c r="F40" s="373">
        <v>13</v>
      </c>
      <c r="G40" s="140">
        <v>8.23</v>
      </c>
      <c r="H40" s="373">
        <v>28</v>
      </c>
      <c r="I40" s="140">
        <v>7.86</v>
      </c>
      <c r="J40" s="373">
        <v>38</v>
      </c>
      <c r="K40" s="140">
        <v>6.95</v>
      </c>
      <c r="L40" s="373">
        <v>22</v>
      </c>
      <c r="M40" s="140">
        <v>7.09</v>
      </c>
      <c r="N40" s="373">
        <v>14</v>
      </c>
      <c r="O40" s="140">
        <v>6.07</v>
      </c>
      <c r="P40" s="373">
        <v>21</v>
      </c>
      <c r="Q40" s="140">
        <v>6.95</v>
      </c>
    </row>
    <row r="41" spans="1:17" x14ac:dyDescent="0.35">
      <c r="A41"/>
      <c r="B41" s="104">
        <v>9</v>
      </c>
      <c r="C41" s="254" t="s">
        <v>257</v>
      </c>
      <c r="D41" s="373">
        <v>46</v>
      </c>
      <c r="E41" s="140">
        <v>8.1300000000000008</v>
      </c>
      <c r="F41" s="373">
        <v>13</v>
      </c>
      <c r="G41" s="140">
        <v>7.62</v>
      </c>
      <c r="H41" s="373">
        <v>28</v>
      </c>
      <c r="I41" s="140">
        <v>6.57</v>
      </c>
      <c r="J41" s="373">
        <v>40</v>
      </c>
      <c r="K41" s="140">
        <v>6.38</v>
      </c>
      <c r="L41" s="373">
        <v>23</v>
      </c>
      <c r="M41" s="140">
        <v>8.1300000000000008</v>
      </c>
      <c r="N41" s="373">
        <v>16</v>
      </c>
      <c r="O41" s="140">
        <v>6.75</v>
      </c>
      <c r="P41" s="373">
        <v>21</v>
      </c>
      <c r="Q41" s="140">
        <v>6.14</v>
      </c>
    </row>
    <row r="42" spans="1:17" x14ac:dyDescent="0.35">
      <c r="A42"/>
      <c r="B42" s="104">
        <v>10</v>
      </c>
      <c r="C42" s="254" t="s">
        <v>258</v>
      </c>
      <c r="D42" s="373">
        <v>44</v>
      </c>
      <c r="E42" s="140">
        <v>7.39</v>
      </c>
      <c r="F42" s="373">
        <v>13</v>
      </c>
      <c r="G42" s="140">
        <v>8.08</v>
      </c>
      <c r="H42" s="373">
        <v>28</v>
      </c>
      <c r="I42" s="140">
        <v>8.11</v>
      </c>
      <c r="J42" s="373">
        <v>42</v>
      </c>
      <c r="K42" s="140">
        <v>8.76</v>
      </c>
      <c r="L42" s="373">
        <v>22</v>
      </c>
      <c r="M42" s="140">
        <v>6.73</v>
      </c>
      <c r="N42" s="373">
        <v>16</v>
      </c>
      <c r="O42" s="140">
        <v>6.75</v>
      </c>
      <c r="P42" s="373">
        <v>21</v>
      </c>
      <c r="Q42" s="140">
        <v>7.33</v>
      </c>
    </row>
    <row r="43" spans="1:17" x14ac:dyDescent="0.35">
      <c r="A43"/>
      <c r="B43" s="104">
        <v>11</v>
      </c>
      <c r="C43" s="254" t="s">
        <v>136</v>
      </c>
      <c r="D43" s="373">
        <v>45</v>
      </c>
      <c r="E43" s="140">
        <v>7.78</v>
      </c>
      <c r="F43" s="373">
        <v>13</v>
      </c>
      <c r="G43" s="140">
        <v>8.15</v>
      </c>
      <c r="H43" s="373">
        <v>27</v>
      </c>
      <c r="I43" s="140">
        <v>7.78</v>
      </c>
      <c r="J43" s="373">
        <v>40</v>
      </c>
      <c r="K43" s="140">
        <v>7.92</v>
      </c>
      <c r="L43" s="373">
        <v>21</v>
      </c>
      <c r="M43" s="140">
        <v>6.86</v>
      </c>
      <c r="N43" s="373">
        <v>16</v>
      </c>
      <c r="O43" s="140">
        <v>8.06</v>
      </c>
      <c r="P43" s="373">
        <v>21</v>
      </c>
      <c r="Q43" s="140">
        <v>7.62</v>
      </c>
    </row>
    <row r="44" spans="1:17" x14ac:dyDescent="0.35">
      <c r="A44"/>
      <c r="B44" s="104">
        <v>12</v>
      </c>
      <c r="C44" s="254" t="s">
        <v>259</v>
      </c>
      <c r="D44" s="373">
        <v>43</v>
      </c>
      <c r="E44" s="140">
        <v>7.47</v>
      </c>
      <c r="F44" s="373">
        <v>13</v>
      </c>
      <c r="G44" s="140">
        <v>8.15</v>
      </c>
      <c r="H44" s="373">
        <v>27</v>
      </c>
      <c r="I44" s="140">
        <v>5.96</v>
      </c>
      <c r="J44" s="373">
        <v>40</v>
      </c>
      <c r="K44" s="140">
        <v>7.08</v>
      </c>
      <c r="L44" s="373">
        <v>21</v>
      </c>
      <c r="M44" s="140">
        <v>6.67</v>
      </c>
      <c r="N44" s="373">
        <v>16</v>
      </c>
      <c r="O44" s="140">
        <v>6.25</v>
      </c>
      <c r="P44" s="373">
        <v>21</v>
      </c>
      <c r="Q44" s="140">
        <v>5.95</v>
      </c>
    </row>
    <row r="45" spans="1:17" ht="15" thickBot="1" x14ac:dyDescent="0.4">
      <c r="A45"/>
      <c r="B45" s="102">
        <v>13</v>
      </c>
      <c r="C45" s="222" t="s">
        <v>33</v>
      </c>
      <c r="D45" s="136">
        <v>42</v>
      </c>
      <c r="E45" s="135">
        <v>6.76</v>
      </c>
      <c r="F45" s="136">
        <v>13</v>
      </c>
      <c r="G45" s="135">
        <v>7.54</v>
      </c>
      <c r="H45" s="136">
        <v>27</v>
      </c>
      <c r="I45" s="135">
        <v>6.74</v>
      </c>
      <c r="J45" s="136">
        <v>39</v>
      </c>
      <c r="K45" s="135">
        <v>6.79</v>
      </c>
      <c r="L45" s="136">
        <v>21</v>
      </c>
      <c r="M45" s="135">
        <v>6.81</v>
      </c>
      <c r="N45" s="378">
        <v>16</v>
      </c>
      <c r="O45" s="135">
        <v>6.38</v>
      </c>
      <c r="P45" s="378">
        <v>21</v>
      </c>
      <c r="Q45" s="135">
        <v>7.19</v>
      </c>
    </row>
    <row r="46" spans="1:17" x14ac:dyDescent="0.35">
      <c r="A46"/>
      <c r="B46" s="6"/>
      <c r="C46" s="134" t="s">
        <v>345</v>
      </c>
      <c r="D46" s="243"/>
      <c r="E46" s="243"/>
      <c r="F46" s="243"/>
      <c r="G46" s="243"/>
      <c r="H46" s="243"/>
      <c r="I46" s="229"/>
      <c r="J46" s="83"/>
      <c r="K46" s="133"/>
      <c r="L46" s="83"/>
      <c r="M46" s="133"/>
      <c r="N46" s="230"/>
      <c r="O46" s="252"/>
      <c r="P46" s="230"/>
      <c r="Q46" s="252"/>
    </row>
    <row r="47" spans="1:17" x14ac:dyDescent="0.35">
      <c r="A47"/>
      <c r="B47" s="6"/>
      <c r="C47" s="134"/>
      <c r="D47" s="430"/>
      <c r="E47" s="430"/>
      <c r="F47" s="430"/>
      <c r="G47" s="430"/>
      <c r="H47" s="430"/>
      <c r="I47" s="229"/>
      <c r="J47" s="83"/>
      <c r="K47" s="133"/>
      <c r="L47" s="83"/>
      <c r="M47" s="133"/>
      <c r="N47" s="428"/>
      <c r="O47" s="429"/>
      <c r="P47" s="428"/>
      <c r="Q47" s="429"/>
    </row>
    <row r="48" spans="1:17" ht="15" thickBot="1" x14ac:dyDescent="0.4">
      <c r="A48"/>
      <c r="B48" s="6"/>
      <c r="D48" s="83"/>
      <c r="G48" s="133"/>
      <c r="H48" s="83"/>
      <c r="I48" s="133"/>
      <c r="J48" s="83"/>
      <c r="K48" s="133"/>
      <c r="L48" s="83"/>
      <c r="M48" s="133"/>
      <c r="N48" s="83"/>
      <c r="O48" s="133"/>
      <c r="P48" s="83"/>
      <c r="Q48" s="133"/>
    </row>
    <row r="49" spans="1:18" ht="34.5" customHeight="1" thickBot="1" x14ac:dyDescent="0.4">
      <c r="A49"/>
      <c r="B49" s="487"/>
      <c r="C49" s="488"/>
      <c r="D49" s="470" t="s">
        <v>228</v>
      </c>
      <c r="E49" s="471"/>
      <c r="F49" s="472" t="s">
        <v>229</v>
      </c>
      <c r="G49" s="473"/>
      <c r="H49" s="474" t="s">
        <v>239</v>
      </c>
      <c r="I49" s="471"/>
      <c r="J49" s="475" t="s">
        <v>232</v>
      </c>
      <c r="K49" s="476"/>
      <c r="L49" s="474" t="s">
        <v>234</v>
      </c>
      <c r="M49" s="471"/>
      <c r="N49" s="468" t="s">
        <v>236</v>
      </c>
      <c r="O49" s="469"/>
      <c r="P49" s="468" t="s">
        <v>33</v>
      </c>
      <c r="Q49" s="469"/>
    </row>
    <row r="50" spans="1:18" ht="15" thickBot="1" x14ac:dyDescent="0.4">
      <c r="A50"/>
      <c r="B50" s="489"/>
      <c r="C50" s="490"/>
      <c r="D50" s="168" t="s">
        <v>115</v>
      </c>
      <c r="E50" s="167" t="s">
        <v>117</v>
      </c>
      <c r="F50" s="166" t="s">
        <v>115</v>
      </c>
      <c r="G50" s="165" t="s">
        <v>117</v>
      </c>
      <c r="H50" s="164" t="s">
        <v>115</v>
      </c>
      <c r="I50" s="163" t="s">
        <v>117</v>
      </c>
      <c r="J50" s="168" t="s">
        <v>115</v>
      </c>
      <c r="K50" s="165" t="s">
        <v>117</v>
      </c>
      <c r="L50" s="164" t="s">
        <v>115</v>
      </c>
      <c r="M50" s="163" t="s">
        <v>117</v>
      </c>
      <c r="N50" s="168" t="s">
        <v>115</v>
      </c>
      <c r="O50" s="163" t="s">
        <v>117</v>
      </c>
      <c r="P50" s="168" t="s">
        <v>115</v>
      </c>
      <c r="Q50" s="163" t="s">
        <v>117</v>
      </c>
    </row>
    <row r="51" spans="1:18" ht="46.5" customHeight="1" thickBot="1" x14ac:dyDescent="0.4">
      <c r="A51"/>
      <c r="B51" s="195" t="s">
        <v>137</v>
      </c>
      <c r="C51" s="196" t="s">
        <v>260</v>
      </c>
      <c r="D51" s="260">
        <v>45</v>
      </c>
      <c r="E51" s="261">
        <v>8.33</v>
      </c>
      <c r="F51" s="260">
        <v>12</v>
      </c>
      <c r="G51" s="261">
        <v>8.08</v>
      </c>
      <c r="H51" s="260">
        <v>24</v>
      </c>
      <c r="I51" s="262">
        <v>7.71</v>
      </c>
      <c r="J51" s="263">
        <v>37</v>
      </c>
      <c r="K51" s="264">
        <v>7.32</v>
      </c>
      <c r="L51" s="260">
        <v>19</v>
      </c>
      <c r="M51" s="261">
        <v>7.21</v>
      </c>
      <c r="N51" s="260">
        <v>15</v>
      </c>
      <c r="O51" s="262">
        <v>5.93</v>
      </c>
      <c r="P51" s="263">
        <v>21</v>
      </c>
      <c r="Q51" s="262">
        <v>7.14</v>
      </c>
    </row>
    <row r="52" spans="1:18" x14ac:dyDescent="0.35">
      <c r="A52"/>
      <c r="B52" s="6"/>
      <c r="C52" s="134" t="s">
        <v>345</v>
      </c>
      <c r="D52" s="83"/>
      <c r="G52" s="133"/>
      <c r="H52" s="83"/>
      <c r="I52" s="133"/>
      <c r="J52" s="83"/>
      <c r="K52" s="255"/>
      <c r="L52" s="256"/>
      <c r="M52" s="133"/>
      <c r="N52" s="83"/>
      <c r="O52" s="133"/>
      <c r="P52" s="83"/>
      <c r="Q52" s="133"/>
    </row>
    <row r="53" spans="1:18" x14ac:dyDescent="0.35">
      <c r="A53"/>
      <c r="B53" s="6"/>
      <c r="C53" s="146"/>
      <c r="D53" s="380"/>
      <c r="E53" s="380"/>
      <c r="F53" s="380"/>
      <c r="G53" s="380"/>
      <c r="H53" s="380"/>
      <c r="I53" s="251"/>
      <c r="J53" s="83"/>
      <c r="K53" s="133"/>
      <c r="L53" s="83"/>
      <c r="M53" s="133"/>
      <c r="N53" s="83"/>
      <c r="O53" s="133"/>
      <c r="P53" s="83"/>
      <c r="Q53" s="133"/>
    </row>
    <row r="54" spans="1:18" ht="15" thickBot="1" x14ac:dyDescent="0.4">
      <c r="A54"/>
      <c r="B54" s="6"/>
      <c r="C54" s="146"/>
      <c r="D54" s="83"/>
      <c r="G54" s="133"/>
      <c r="H54" s="83"/>
      <c r="I54" s="133"/>
      <c r="J54" s="83"/>
      <c r="K54" s="133"/>
      <c r="L54" s="83"/>
      <c r="M54" s="133"/>
      <c r="N54" s="83"/>
      <c r="O54" s="133"/>
      <c r="P54" s="83"/>
      <c r="Q54" s="133"/>
    </row>
    <row r="55" spans="1:18" ht="33" customHeight="1" thickBot="1" x14ac:dyDescent="0.4">
      <c r="A55"/>
      <c r="B55" s="487"/>
      <c r="C55" s="488"/>
      <c r="D55" s="470" t="s">
        <v>228</v>
      </c>
      <c r="E55" s="471"/>
      <c r="F55" s="472" t="s">
        <v>229</v>
      </c>
      <c r="G55" s="473"/>
      <c r="H55" s="474" t="s">
        <v>239</v>
      </c>
      <c r="I55" s="471"/>
      <c r="J55" s="475" t="s">
        <v>232</v>
      </c>
      <c r="K55" s="476"/>
      <c r="L55" s="474" t="s">
        <v>234</v>
      </c>
      <c r="M55" s="471"/>
      <c r="N55" s="468" t="s">
        <v>236</v>
      </c>
      <c r="O55" s="469"/>
      <c r="P55" s="468" t="s">
        <v>33</v>
      </c>
      <c r="Q55" s="469"/>
    </row>
    <row r="56" spans="1:18" ht="15.75" customHeight="1" thickBot="1" x14ac:dyDescent="0.4">
      <c r="A56"/>
      <c r="B56" s="489"/>
      <c r="C56" s="490"/>
      <c r="D56" s="168" t="s">
        <v>115</v>
      </c>
      <c r="E56" s="167" t="s">
        <v>117</v>
      </c>
      <c r="F56" s="166" t="s">
        <v>115</v>
      </c>
      <c r="G56" s="163" t="s">
        <v>117</v>
      </c>
      <c r="H56" s="168" t="s">
        <v>115</v>
      </c>
      <c r="I56" s="165" t="s">
        <v>117</v>
      </c>
      <c r="J56" s="164" t="s">
        <v>115</v>
      </c>
      <c r="K56" s="163" t="s">
        <v>117</v>
      </c>
      <c r="L56" s="168" t="s">
        <v>115</v>
      </c>
      <c r="M56" s="165" t="s">
        <v>117</v>
      </c>
      <c r="N56" s="164" t="s">
        <v>115</v>
      </c>
      <c r="O56" s="163" t="s">
        <v>117</v>
      </c>
      <c r="P56" s="168" t="s">
        <v>115</v>
      </c>
      <c r="Q56" s="163" t="s">
        <v>117</v>
      </c>
    </row>
    <row r="57" spans="1:18" ht="50.25" customHeight="1" thickBot="1" x14ac:dyDescent="0.4">
      <c r="A57"/>
      <c r="B57" s="195" t="s">
        <v>139</v>
      </c>
      <c r="C57" s="194" t="s">
        <v>261</v>
      </c>
      <c r="D57" s="260">
        <v>44</v>
      </c>
      <c r="E57" s="262">
        <v>8.43</v>
      </c>
      <c r="F57" s="260">
        <v>13</v>
      </c>
      <c r="G57" s="262">
        <v>8.4600000000000009</v>
      </c>
      <c r="H57" s="260">
        <v>27</v>
      </c>
      <c r="I57" s="262">
        <v>7.85</v>
      </c>
      <c r="J57" s="260">
        <v>41</v>
      </c>
      <c r="K57" s="262">
        <v>7.59</v>
      </c>
      <c r="L57" s="260">
        <v>19</v>
      </c>
      <c r="M57" s="262">
        <v>7.37</v>
      </c>
      <c r="N57" s="260">
        <v>16</v>
      </c>
      <c r="O57" s="262">
        <v>6.38</v>
      </c>
      <c r="P57" s="381">
        <v>21</v>
      </c>
      <c r="Q57" s="382">
        <v>7.14</v>
      </c>
      <c r="R57" s="253"/>
    </row>
    <row r="58" spans="1:18" x14ac:dyDescent="0.35">
      <c r="A58"/>
      <c r="B58" s="6"/>
      <c r="C58" s="134" t="s">
        <v>345</v>
      </c>
      <c r="D58" s="83"/>
      <c r="G58" s="133"/>
      <c r="H58" s="83"/>
      <c r="I58" s="133"/>
      <c r="J58" s="83"/>
      <c r="K58" s="133"/>
      <c r="L58" s="83"/>
      <c r="M58" s="133"/>
      <c r="N58" s="83"/>
      <c r="O58" s="133"/>
      <c r="P58" s="230"/>
      <c r="Q58" s="252"/>
    </row>
    <row r="59" spans="1:18" x14ac:dyDescent="0.35">
      <c r="A59"/>
      <c r="B59" s="6"/>
      <c r="C59" s="134"/>
      <c r="D59" s="83"/>
      <c r="G59" s="133"/>
      <c r="H59" s="83"/>
      <c r="I59" s="133"/>
      <c r="J59" s="83"/>
      <c r="K59" s="133"/>
      <c r="L59" s="83"/>
      <c r="M59" s="133"/>
      <c r="N59" s="83"/>
      <c r="O59" s="133"/>
      <c r="P59" s="428"/>
      <c r="Q59" s="429"/>
    </row>
    <row r="60" spans="1:18" ht="15" thickBot="1" x14ac:dyDescent="0.4">
      <c r="A60"/>
      <c r="B60" s="6"/>
      <c r="C60" s="134"/>
      <c r="D60" s="380"/>
      <c r="E60" s="380"/>
      <c r="F60" s="380"/>
      <c r="G60" s="380"/>
      <c r="H60" s="380"/>
      <c r="I60" s="251"/>
      <c r="J60" s="83"/>
      <c r="K60" s="133"/>
      <c r="L60" s="83"/>
      <c r="M60" s="133"/>
      <c r="N60" s="83"/>
      <c r="O60" s="133"/>
      <c r="P60" s="83"/>
      <c r="Q60" s="133"/>
    </row>
    <row r="61" spans="1:18" ht="31.5" customHeight="1" thickBot="1" x14ac:dyDescent="0.4">
      <c r="A61"/>
      <c r="B61" s="464" t="s">
        <v>262</v>
      </c>
      <c r="C61" s="465"/>
      <c r="D61" s="470" t="s">
        <v>228</v>
      </c>
      <c r="E61" s="471"/>
      <c r="F61" s="472" t="s">
        <v>229</v>
      </c>
      <c r="G61" s="473"/>
      <c r="H61" s="474" t="s">
        <v>239</v>
      </c>
      <c r="I61" s="471"/>
      <c r="J61" s="475" t="s">
        <v>232</v>
      </c>
      <c r="K61" s="476"/>
      <c r="L61" s="474" t="s">
        <v>234</v>
      </c>
      <c r="M61" s="471"/>
      <c r="N61" s="468" t="s">
        <v>236</v>
      </c>
      <c r="O61" s="469"/>
      <c r="P61" s="468" t="s">
        <v>33</v>
      </c>
      <c r="Q61" s="469"/>
    </row>
    <row r="62" spans="1:18" ht="15" thickBot="1" x14ac:dyDescent="0.4">
      <c r="A62"/>
      <c r="B62" s="479"/>
      <c r="C62" s="492"/>
      <c r="D62" s="168" t="s">
        <v>115</v>
      </c>
      <c r="E62" s="167" t="s">
        <v>117</v>
      </c>
      <c r="F62" s="166" t="s">
        <v>115</v>
      </c>
      <c r="G62" s="163" t="s">
        <v>117</v>
      </c>
      <c r="H62" s="168" t="s">
        <v>115</v>
      </c>
      <c r="I62" s="163" t="s">
        <v>117</v>
      </c>
      <c r="J62" s="168" t="s">
        <v>115</v>
      </c>
      <c r="K62" s="163" t="s">
        <v>117</v>
      </c>
      <c r="L62" s="168" t="s">
        <v>115</v>
      </c>
      <c r="M62" s="163" t="s">
        <v>117</v>
      </c>
      <c r="N62" s="168" t="s">
        <v>115</v>
      </c>
      <c r="O62" s="163" t="s">
        <v>117</v>
      </c>
      <c r="P62" s="168" t="s">
        <v>115</v>
      </c>
      <c r="Q62" s="163" t="s">
        <v>117</v>
      </c>
    </row>
    <row r="63" spans="1:18" ht="29" x14ac:dyDescent="0.35">
      <c r="A63" s="193"/>
      <c r="B63" s="192" t="s">
        <v>143</v>
      </c>
      <c r="C63" s="235" t="s">
        <v>263</v>
      </c>
      <c r="D63" s="383">
        <v>46</v>
      </c>
      <c r="E63" s="265">
        <v>8.83</v>
      </c>
      <c r="F63" s="383">
        <v>13</v>
      </c>
      <c r="G63" s="265">
        <v>8.4600000000000009</v>
      </c>
      <c r="H63" s="383">
        <v>29</v>
      </c>
      <c r="I63" s="265">
        <v>7.76</v>
      </c>
      <c r="J63" s="383">
        <v>40</v>
      </c>
      <c r="K63" s="265">
        <v>7.72</v>
      </c>
      <c r="L63" s="383">
        <v>20</v>
      </c>
      <c r="M63" s="265">
        <v>6.95</v>
      </c>
      <c r="N63" s="383">
        <v>16</v>
      </c>
      <c r="O63" s="265">
        <v>6.19</v>
      </c>
      <c r="P63" s="383">
        <v>21</v>
      </c>
      <c r="Q63" s="265">
        <v>7.38</v>
      </c>
    </row>
    <row r="64" spans="1:18" ht="29" x14ac:dyDescent="0.35">
      <c r="A64"/>
      <c r="B64" s="191" t="s">
        <v>145</v>
      </c>
      <c r="C64" s="254" t="s">
        <v>264</v>
      </c>
      <c r="D64" s="383">
        <v>45</v>
      </c>
      <c r="E64" s="384">
        <v>8.49</v>
      </c>
      <c r="F64" s="383">
        <v>13</v>
      </c>
      <c r="G64" s="384">
        <v>8.31</v>
      </c>
      <c r="H64" s="383">
        <v>28</v>
      </c>
      <c r="I64" s="384">
        <v>7.75</v>
      </c>
      <c r="J64" s="383">
        <v>39</v>
      </c>
      <c r="K64" s="384">
        <v>7.31</v>
      </c>
      <c r="L64" s="383">
        <v>19</v>
      </c>
      <c r="M64" s="384">
        <v>6.84</v>
      </c>
      <c r="N64" s="383">
        <v>15</v>
      </c>
      <c r="O64" s="384">
        <v>6.2</v>
      </c>
      <c r="P64" s="383">
        <v>21</v>
      </c>
      <c r="Q64" s="384">
        <v>7.1</v>
      </c>
    </row>
    <row r="65" spans="1:17" ht="29" x14ac:dyDescent="0.35">
      <c r="A65"/>
      <c r="B65" s="191" t="s">
        <v>147</v>
      </c>
      <c r="C65" s="254" t="s">
        <v>265</v>
      </c>
      <c r="D65" s="385">
        <v>44</v>
      </c>
      <c r="E65" s="384">
        <v>8.48</v>
      </c>
      <c r="F65" s="385">
        <v>13</v>
      </c>
      <c r="G65" s="384">
        <v>8.08</v>
      </c>
      <c r="H65" s="385">
        <v>26</v>
      </c>
      <c r="I65" s="384">
        <v>7.54</v>
      </c>
      <c r="J65" s="385">
        <v>37</v>
      </c>
      <c r="K65" s="384">
        <v>7.41</v>
      </c>
      <c r="L65" s="385">
        <v>21</v>
      </c>
      <c r="M65" s="384">
        <v>6.38</v>
      </c>
      <c r="N65" s="385">
        <v>14</v>
      </c>
      <c r="O65" s="384">
        <v>6.43</v>
      </c>
      <c r="P65" s="385">
        <v>21</v>
      </c>
      <c r="Q65" s="384">
        <v>6.71</v>
      </c>
    </row>
    <row r="66" spans="1:17" ht="29.5" thickBot="1" x14ac:dyDescent="0.4">
      <c r="A66"/>
      <c r="B66" s="189" t="s">
        <v>149</v>
      </c>
      <c r="C66" s="222" t="s">
        <v>266</v>
      </c>
      <c r="D66" s="386">
        <v>45</v>
      </c>
      <c r="E66" s="387">
        <v>7.8</v>
      </c>
      <c r="F66" s="386">
        <v>13</v>
      </c>
      <c r="G66" s="387">
        <v>8.15</v>
      </c>
      <c r="H66" s="386">
        <v>25</v>
      </c>
      <c r="I66" s="387">
        <v>7.52</v>
      </c>
      <c r="J66" s="386">
        <v>39</v>
      </c>
      <c r="K66" s="387">
        <v>6.74</v>
      </c>
      <c r="L66" s="386">
        <v>21</v>
      </c>
      <c r="M66" s="387">
        <v>5.95</v>
      </c>
      <c r="N66" s="386">
        <v>16</v>
      </c>
      <c r="O66" s="387">
        <v>5.56</v>
      </c>
      <c r="P66" s="386">
        <v>20</v>
      </c>
      <c r="Q66" s="387">
        <v>6.45</v>
      </c>
    </row>
    <row r="67" spans="1:17" x14ac:dyDescent="0.35">
      <c r="A67"/>
      <c r="B67" s="6"/>
      <c r="C67" s="134" t="s">
        <v>345</v>
      </c>
      <c r="D67" s="83"/>
      <c r="G67" s="133"/>
      <c r="H67" s="83"/>
      <c r="I67" s="133"/>
      <c r="J67" s="83"/>
      <c r="K67" s="133"/>
      <c r="L67" s="83"/>
      <c r="M67" s="133"/>
      <c r="N67" s="83"/>
      <c r="O67" s="133"/>
      <c r="P67" s="83"/>
      <c r="Q67" s="133"/>
    </row>
    <row r="68" spans="1:17" x14ac:dyDescent="0.35">
      <c r="A68"/>
      <c r="B68" s="6"/>
      <c r="D68" s="83"/>
      <c r="G68" s="133"/>
      <c r="H68" s="83"/>
      <c r="I68" s="133"/>
      <c r="J68" s="83"/>
      <c r="K68" s="133"/>
      <c r="L68" s="83"/>
      <c r="M68" s="133"/>
      <c r="N68" s="83"/>
      <c r="O68" s="133"/>
      <c r="P68" s="83"/>
      <c r="Q68" s="133"/>
    </row>
    <row r="69" spans="1:17" ht="15" thickBot="1" x14ac:dyDescent="0.4">
      <c r="A69"/>
      <c r="B69" s="6"/>
      <c r="D69" s="83"/>
      <c r="G69" s="133"/>
      <c r="H69" s="83"/>
      <c r="I69" s="133"/>
      <c r="J69" s="83"/>
      <c r="K69" s="133"/>
      <c r="L69" s="83"/>
      <c r="M69" s="133"/>
      <c r="N69" s="83"/>
      <c r="O69" s="133"/>
      <c r="P69" s="83"/>
      <c r="Q69" s="133"/>
    </row>
    <row r="70" spans="1:17" ht="37" customHeight="1" thickBot="1" x14ac:dyDescent="0.4">
      <c r="B70" s="464" t="s">
        <v>53</v>
      </c>
      <c r="C70" s="465"/>
      <c r="D70" s="470" t="s">
        <v>228</v>
      </c>
      <c r="E70" s="471"/>
      <c r="F70" s="472" t="s">
        <v>229</v>
      </c>
      <c r="G70" s="473"/>
      <c r="H70" s="474" t="s">
        <v>239</v>
      </c>
      <c r="I70" s="471"/>
      <c r="J70" s="475" t="s">
        <v>232</v>
      </c>
      <c r="K70" s="476"/>
      <c r="L70" s="474" t="s">
        <v>234</v>
      </c>
      <c r="M70" s="471"/>
      <c r="N70" s="468" t="s">
        <v>236</v>
      </c>
      <c r="O70" s="469"/>
      <c r="P70" s="468" t="s">
        <v>33</v>
      </c>
      <c r="Q70" s="469"/>
    </row>
    <row r="71" spans="1:17" ht="16.5" customHeight="1" thickBot="1" x14ac:dyDescent="0.4">
      <c r="B71" s="466"/>
      <c r="C71" s="467"/>
      <c r="D71" s="117" t="s">
        <v>115</v>
      </c>
      <c r="E71" s="118" t="s">
        <v>245</v>
      </c>
      <c r="F71" s="117" t="s">
        <v>115</v>
      </c>
      <c r="G71" s="114" t="s">
        <v>245</v>
      </c>
      <c r="H71" s="117" t="s">
        <v>115</v>
      </c>
      <c r="I71" s="188" t="s">
        <v>245</v>
      </c>
      <c r="J71" s="113" t="s">
        <v>115</v>
      </c>
      <c r="K71" s="116" t="s">
        <v>245</v>
      </c>
      <c r="L71" s="187" t="s">
        <v>115</v>
      </c>
      <c r="M71" s="116" t="s">
        <v>245</v>
      </c>
      <c r="N71" s="115" t="s">
        <v>115</v>
      </c>
      <c r="O71" s="114" t="s">
        <v>245</v>
      </c>
      <c r="P71" s="117" t="s">
        <v>115</v>
      </c>
      <c r="Q71" s="114" t="s">
        <v>245</v>
      </c>
    </row>
    <row r="72" spans="1:17" ht="29" x14ac:dyDescent="0.35">
      <c r="B72" s="132">
        <v>1</v>
      </c>
      <c r="C72" s="186" t="s">
        <v>91</v>
      </c>
      <c r="D72" s="266">
        <v>2</v>
      </c>
      <c r="E72" s="258">
        <v>4.1666666666666699E-2</v>
      </c>
      <c r="F72" s="388">
        <v>1</v>
      </c>
      <c r="G72" s="258">
        <v>8.3333333333333301E-2</v>
      </c>
      <c r="H72" s="388">
        <v>4</v>
      </c>
      <c r="I72" s="259">
        <v>0.133333333333333</v>
      </c>
      <c r="J72" s="266">
        <v>9</v>
      </c>
      <c r="K72" s="258">
        <v>0.214285714285714</v>
      </c>
      <c r="L72" s="388">
        <v>6</v>
      </c>
      <c r="M72" s="258">
        <v>0.24</v>
      </c>
      <c r="N72" s="388">
        <v>2</v>
      </c>
      <c r="O72" s="258">
        <v>0.125</v>
      </c>
      <c r="P72" s="388">
        <v>1</v>
      </c>
      <c r="Q72" s="257">
        <v>4.7619047619047603E-2</v>
      </c>
    </row>
    <row r="73" spans="1:17" x14ac:dyDescent="0.35">
      <c r="B73" s="171">
        <v>2</v>
      </c>
      <c r="C73" s="130" t="s">
        <v>86</v>
      </c>
      <c r="D73" s="389">
        <v>11</v>
      </c>
      <c r="E73" s="258">
        <v>0.22916666666666699</v>
      </c>
      <c r="F73" s="388">
        <v>5</v>
      </c>
      <c r="G73" s="258">
        <v>0.41666666666666702</v>
      </c>
      <c r="H73" s="388">
        <v>4</v>
      </c>
      <c r="I73" s="259">
        <v>0.133333333333333</v>
      </c>
      <c r="J73" s="390">
        <v>5</v>
      </c>
      <c r="K73" s="258">
        <v>0.119047619047619</v>
      </c>
      <c r="L73" s="388">
        <v>3</v>
      </c>
      <c r="M73" s="258">
        <v>0.12</v>
      </c>
      <c r="N73" s="388">
        <v>3</v>
      </c>
      <c r="O73" s="258">
        <v>0.1875</v>
      </c>
      <c r="P73" s="388">
        <v>5</v>
      </c>
      <c r="Q73" s="257">
        <v>0.238095238095238</v>
      </c>
    </row>
    <row r="74" spans="1:17" ht="29" x14ac:dyDescent="0.35">
      <c r="B74" s="171">
        <v>3</v>
      </c>
      <c r="C74" s="130" t="s">
        <v>66</v>
      </c>
      <c r="D74" s="389">
        <v>24</v>
      </c>
      <c r="E74" s="258">
        <v>0.5</v>
      </c>
      <c r="F74" s="388">
        <v>8</v>
      </c>
      <c r="G74" s="258">
        <v>0.66666666666666696</v>
      </c>
      <c r="H74" s="388">
        <v>12</v>
      </c>
      <c r="I74" s="259">
        <v>0.4</v>
      </c>
      <c r="J74" s="390">
        <v>14</v>
      </c>
      <c r="K74" s="258">
        <v>0.33333333333333298</v>
      </c>
      <c r="L74" s="388">
        <v>9</v>
      </c>
      <c r="M74" s="258">
        <v>0.36</v>
      </c>
      <c r="N74" s="388">
        <v>5</v>
      </c>
      <c r="O74" s="258">
        <v>0.3125</v>
      </c>
      <c r="P74" s="388">
        <v>8</v>
      </c>
      <c r="Q74" s="257">
        <v>0.38095238095238099</v>
      </c>
    </row>
    <row r="75" spans="1:17" ht="29" x14ac:dyDescent="0.35">
      <c r="B75" s="171">
        <v>4</v>
      </c>
      <c r="C75" s="130" t="s">
        <v>60</v>
      </c>
      <c r="D75" s="389">
        <v>36</v>
      </c>
      <c r="E75" s="258">
        <v>0.75</v>
      </c>
      <c r="F75" s="388">
        <v>8</v>
      </c>
      <c r="G75" s="258">
        <v>0.66666666666666696</v>
      </c>
      <c r="H75" s="388">
        <v>18</v>
      </c>
      <c r="I75" s="259">
        <v>0.6</v>
      </c>
      <c r="J75" s="390">
        <v>24</v>
      </c>
      <c r="K75" s="258">
        <v>0.57142857142857095</v>
      </c>
      <c r="L75" s="388">
        <v>11</v>
      </c>
      <c r="M75" s="258">
        <v>0.44</v>
      </c>
      <c r="N75" s="388">
        <v>6</v>
      </c>
      <c r="O75" s="258">
        <v>0.375</v>
      </c>
      <c r="P75" s="388">
        <v>13</v>
      </c>
      <c r="Q75" s="257">
        <v>0.61904761904761896</v>
      </c>
    </row>
    <row r="76" spans="1:17" ht="29" x14ac:dyDescent="0.35">
      <c r="B76" s="171">
        <v>5</v>
      </c>
      <c r="C76" s="130" t="s">
        <v>80</v>
      </c>
      <c r="D76" s="389">
        <v>11</v>
      </c>
      <c r="E76" s="258">
        <v>0.22916666666666699</v>
      </c>
      <c r="F76" s="388">
        <v>0</v>
      </c>
      <c r="G76" s="258">
        <v>0</v>
      </c>
      <c r="H76" s="388">
        <v>4</v>
      </c>
      <c r="I76" s="259">
        <v>0.133333333333333</v>
      </c>
      <c r="J76" s="390">
        <v>7</v>
      </c>
      <c r="K76" s="258">
        <v>0.16666666666666699</v>
      </c>
      <c r="L76" s="388">
        <v>8</v>
      </c>
      <c r="M76" s="258">
        <v>0.32</v>
      </c>
      <c r="N76" s="388">
        <v>5</v>
      </c>
      <c r="O76" s="258">
        <v>0.3125</v>
      </c>
      <c r="P76" s="388">
        <v>5</v>
      </c>
      <c r="Q76" s="257">
        <v>0.238095238095238</v>
      </c>
    </row>
    <row r="77" spans="1:17" x14ac:dyDescent="0.35">
      <c r="B77" s="171">
        <v>6</v>
      </c>
      <c r="C77" s="130" t="s">
        <v>95</v>
      </c>
      <c r="D77" s="389">
        <v>3</v>
      </c>
      <c r="E77" s="258">
        <v>6.25E-2</v>
      </c>
      <c r="F77" s="388">
        <v>0</v>
      </c>
      <c r="G77" s="258">
        <v>0</v>
      </c>
      <c r="H77" s="388">
        <v>1</v>
      </c>
      <c r="I77" s="259">
        <v>3.3333333333333298E-2</v>
      </c>
      <c r="J77" s="390">
        <v>7</v>
      </c>
      <c r="K77" s="258">
        <v>0.16666666666666699</v>
      </c>
      <c r="L77" s="388">
        <v>2</v>
      </c>
      <c r="M77" s="258">
        <v>0.08</v>
      </c>
      <c r="N77" s="388">
        <v>3</v>
      </c>
      <c r="O77" s="258">
        <v>0.1875</v>
      </c>
      <c r="P77" s="388">
        <v>0</v>
      </c>
      <c r="Q77" s="257">
        <v>0</v>
      </c>
    </row>
    <row r="78" spans="1:17" ht="29" x14ac:dyDescent="0.35">
      <c r="B78" s="171">
        <v>7</v>
      </c>
      <c r="C78" s="130" t="s">
        <v>267</v>
      </c>
      <c r="D78" s="389">
        <v>5</v>
      </c>
      <c r="E78" s="258">
        <v>0.104166666666667</v>
      </c>
      <c r="F78" s="388">
        <v>1</v>
      </c>
      <c r="G78" s="258">
        <v>8.3333333333333301E-2</v>
      </c>
      <c r="H78" s="388">
        <v>17</v>
      </c>
      <c r="I78" s="259">
        <v>0.56666666666666698</v>
      </c>
      <c r="J78" s="390">
        <v>12</v>
      </c>
      <c r="K78" s="258">
        <v>0.28571428571428598</v>
      </c>
      <c r="L78" s="388">
        <v>5</v>
      </c>
      <c r="M78" s="258">
        <v>0.2</v>
      </c>
      <c r="N78" s="388">
        <v>6</v>
      </c>
      <c r="O78" s="258">
        <v>0.375</v>
      </c>
      <c r="P78" s="388">
        <v>7</v>
      </c>
      <c r="Q78" s="257">
        <v>0.33333333333333298</v>
      </c>
    </row>
    <row r="79" spans="1:17" ht="15" thickBot="1" x14ac:dyDescent="0.4">
      <c r="B79" s="170">
        <v>9</v>
      </c>
      <c r="C79" s="129" t="s">
        <v>268</v>
      </c>
      <c r="D79" s="391">
        <v>1</v>
      </c>
      <c r="E79" s="267">
        <v>2.0833333333333301E-2</v>
      </c>
      <c r="F79" s="392">
        <v>0</v>
      </c>
      <c r="G79" s="267">
        <v>0</v>
      </c>
      <c r="H79" s="392">
        <v>0</v>
      </c>
      <c r="I79" s="270">
        <v>0</v>
      </c>
      <c r="J79" s="393">
        <v>3</v>
      </c>
      <c r="K79" s="269">
        <v>7.1428571428571397E-2</v>
      </c>
      <c r="L79" s="393">
        <v>1</v>
      </c>
      <c r="M79" s="267">
        <v>0.04</v>
      </c>
      <c r="N79" s="392">
        <v>1</v>
      </c>
      <c r="O79" s="267">
        <v>6.25E-2</v>
      </c>
      <c r="P79" s="393">
        <v>0</v>
      </c>
      <c r="Q79" s="268">
        <v>0</v>
      </c>
    </row>
    <row r="80" spans="1:17" x14ac:dyDescent="0.35">
      <c r="C80" s="185" t="s">
        <v>345</v>
      </c>
      <c r="D80" s="231"/>
      <c r="E80" s="230"/>
      <c r="F80" s="231"/>
      <c r="G80" s="230"/>
      <c r="H80" s="231"/>
      <c r="I80" s="230"/>
      <c r="M80" s="230"/>
      <c r="N80" s="231"/>
      <c r="O80" s="230"/>
    </row>
    <row r="81" spans="1:17" x14ac:dyDescent="0.35">
      <c r="C81" s="185"/>
      <c r="D81" s="394"/>
      <c r="E81" s="394"/>
      <c r="F81" s="394"/>
      <c r="G81" s="394"/>
      <c r="H81" s="394"/>
      <c r="I81" s="251"/>
    </row>
    <row r="82" spans="1:17" ht="15" thickBot="1" x14ac:dyDescent="0.4"/>
    <row r="83" spans="1:17" ht="42" customHeight="1" thickBot="1" x14ac:dyDescent="0.4">
      <c r="A83" s="272"/>
      <c r="B83" s="464" t="s">
        <v>54</v>
      </c>
      <c r="C83" s="465"/>
      <c r="D83" s="470" t="s">
        <v>228</v>
      </c>
      <c r="E83" s="471"/>
      <c r="F83" s="472" t="s">
        <v>229</v>
      </c>
      <c r="G83" s="473"/>
      <c r="H83" s="474" t="s">
        <v>239</v>
      </c>
      <c r="I83" s="471"/>
      <c r="J83" s="475" t="s">
        <v>232</v>
      </c>
      <c r="K83" s="476"/>
      <c r="L83" s="474" t="s">
        <v>234</v>
      </c>
      <c r="M83" s="471"/>
      <c r="N83" s="468" t="s">
        <v>236</v>
      </c>
      <c r="O83" s="469"/>
      <c r="P83" s="468" t="s">
        <v>33</v>
      </c>
      <c r="Q83" s="469"/>
    </row>
    <row r="84" spans="1:17" ht="16.5" customHeight="1" thickBot="1" x14ac:dyDescent="0.4">
      <c r="B84" s="466"/>
      <c r="C84" s="467"/>
      <c r="D84" s="117" t="s">
        <v>115</v>
      </c>
      <c r="E84" s="118" t="s">
        <v>245</v>
      </c>
      <c r="F84" s="117" t="s">
        <v>115</v>
      </c>
      <c r="G84" s="114" t="s">
        <v>245</v>
      </c>
      <c r="H84" s="117" t="s">
        <v>115</v>
      </c>
      <c r="I84" s="114" t="s">
        <v>245</v>
      </c>
      <c r="J84" s="117" t="s">
        <v>115</v>
      </c>
      <c r="K84" s="116" t="s">
        <v>245</v>
      </c>
      <c r="L84" s="115" t="s">
        <v>115</v>
      </c>
      <c r="M84" s="116" t="s">
        <v>245</v>
      </c>
      <c r="N84" s="115" t="s">
        <v>115</v>
      </c>
      <c r="O84" s="116" t="s">
        <v>245</v>
      </c>
      <c r="P84" s="115" t="s">
        <v>115</v>
      </c>
      <c r="Q84" s="114" t="s">
        <v>245</v>
      </c>
    </row>
    <row r="85" spans="1:17" x14ac:dyDescent="0.35">
      <c r="B85" s="184">
        <v>1</v>
      </c>
      <c r="C85" s="131" t="s">
        <v>269</v>
      </c>
      <c r="D85" s="183">
        <v>2</v>
      </c>
      <c r="E85" s="107">
        <v>4.2553191489361701E-2</v>
      </c>
      <c r="F85" s="108">
        <v>0</v>
      </c>
      <c r="G85" s="182">
        <v>0</v>
      </c>
      <c r="H85" s="108">
        <v>9</v>
      </c>
      <c r="I85" s="107">
        <v>0.3</v>
      </c>
      <c r="J85" s="108">
        <v>18</v>
      </c>
      <c r="K85" s="107">
        <v>0.42857142857142899</v>
      </c>
      <c r="L85" s="108">
        <v>0</v>
      </c>
      <c r="M85" s="105">
        <v>0</v>
      </c>
      <c r="N85" s="108">
        <v>0</v>
      </c>
      <c r="O85" s="105">
        <v>0</v>
      </c>
      <c r="P85" s="108">
        <v>1</v>
      </c>
      <c r="Q85" s="105">
        <v>4.7619047619047603E-2</v>
      </c>
    </row>
    <row r="86" spans="1:17" x14ac:dyDescent="0.35">
      <c r="B86" s="171">
        <v>2</v>
      </c>
      <c r="C86" s="130" t="s">
        <v>81</v>
      </c>
      <c r="D86" s="372">
        <v>19</v>
      </c>
      <c r="E86" s="395">
        <v>0.40425531914893598</v>
      </c>
      <c r="F86" s="103">
        <v>3</v>
      </c>
      <c r="G86" s="396">
        <v>0.25</v>
      </c>
      <c r="H86" s="103">
        <v>8</v>
      </c>
      <c r="I86" s="395">
        <v>0.266666666666667</v>
      </c>
      <c r="J86" s="103">
        <v>13</v>
      </c>
      <c r="K86" s="395">
        <v>0.30952380952380998</v>
      </c>
      <c r="L86" s="103">
        <v>2</v>
      </c>
      <c r="M86" s="395">
        <v>0.08</v>
      </c>
      <c r="N86" s="103">
        <v>6</v>
      </c>
      <c r="O86" s="395">
        <v>0.375</v>
      </c>
      <c r="P86" s="103">
        <v>8</v>
      </c>
      <c r="Q86" s="395">
        <v>0.38095238095238099</v>
      </c>
    </row>
    <row r="87" spans="1:17" x14ac:dyDescent="0.35">
      <c r="B87" s="171">
        <v>3</v>
      </c>
      <c r="C87" s="130" t="s">
        <v>47</v>
      </c>
      <c r="D87" s="372">
        <v>8</v>
      </c>
      <c r="E87" s="395">
        <v>0.170212765957447</v>
      </c>
      <c r="F87" s="103">
        <v>1</v>
      </c>
      <c r="G87" s="396">
        <v>8.3333333333333301E-2</v>
      </c>
      <c r="H87" s="103">
        <v>3</v>
      </c>
      <c r="I87" s="395">
        <v>0.1</v>
      </c>
      <c r="J87" s="103">
        <v>4</v>
      </c>
      <c r="K87" s="395">
        <v>9.5238095238095205E-2</v>
      </c>
      <c r="L87" s="103">
        <v>3</v>
      </c>
      <c r="M87" s="395">
        <v>0.12</v>
      </c>
      <c r="N87" s="103">
        <v>3</v>
      </c>
      <c r="O87" s="395">
        <v>0.1875</v>
      </c>
      <c r="P87" s="103">
        <v>5</v>
      </c>
      <c r="Q87" s="395">
        <v>0.238095238095238</v>
      </c>
    </row>
    <row r="88" spans="1:17" x14ac:dyDescent="0.35">
      <c r="B88" s="171">
        <v>4</v>
      </c>
      <c r="C88" s="130" t="s">
        <v>107</v>
      </c>
      <c r="D88" s="372">
        <v>10</v>
      </c>
      <c r="E88" s="395">
        <v>0.21276595744680901</v>
      </c>
      <c r="F88" s="103">
        <v>2</v>
      </c>
      <c r="G88" s="396">
        <v>0.16666666666666699</v>
      </c>
      <c r="H88" s="103">
        <v>6</v>
      </c>
      <c r="I88" s="395">
        <v>0.2</v>
      </c>
      <c r="J88" s="103">
        <v>4</v>
      </c>
      <c r="K88" s="395">
        <v>9.5238095238095205E-2</v>
      </c>
      <c r="L88" s="103">
        <v>4</v>
      </c>
      <c r="M88" s="395">
        <v>0.16</v>
      </c>
      <c r="N88" s="103">
        <v>5</v>
      </c>
      <c r="O88" s="395">
        <v>0.3125</v>
      </c>
      <c r="P88" s="103">
        <v>4</v>
      </c>
      <c r="Q88" s="395">
        <v>0.19047619047618999</v>
      </c>
    </row>
    <row r="89" spans="1:17" x14ac:dyDescent="0.35">
      <c r="B89" s="171">
        <v>5</v>
      </c>
      <c r="C89" s="130" t="s">
        <v>48</v>
      </c>
      <c r="D89" s="372">
        <v>9</v>
      </c>
      <c r="E89" s="395">
        <v>0.19148936170212799</v>
      </c>
      <c r="F89" s="103">
        <v>3</v>
      </c>
      <c r="G89" s="396">
        <v>0.25</v>
      </c>
      <c r="H89" s="103">
        <v>3</v>
      </c>
      <c r="I89" s="395">
        <v>0.1</v>
      </c>
      <c r="J89" s="103">
        <v>3</v>
      </c>
      <c r="K89" s="395">
        <v>7.1428571428571397E-2</v>
      </c>
      <c r="L89" s="103">
        <v>4</v>
      </c>
      <c r="M89" s="395">
        <v>0.16</v>
      </c>
      <c r="N89" s="103">
        <v>1</v>
      </c>
      <c r="O89" s="395">
        <v>6.25E-2</v>
      </c>
      <c r="P89" s="103">
        <v>2</v>
      </c>
      <c r="Q89" s="395">
        <v>9.5238095238095205E-2</v>
      </c>
    </row>
    <row r="90" spans="1:17" x14ac:dyDescent="0.35">
      <c r="B90" s="171">
        <v>6</v>
      </c>
      <c r="C90" s="130" t="s">
        <v>29</v>
      </c>
      <c r="D90" s="372">
        <v>13</v>
      </c>
      <c r="E90" s="395">
        <v>0.27659574468085102</v>
      </c>
      <c r="F90" s="103">
        <v>2</v>
      </c>
      <c r="G90" s="396">
        <v>0.16666666666666699</v>
      </c>
      <c r="H90" s="103">
        <v>6</v>
      </c>
      <c r="I90" s="395">
        <v>0.2</v>
      </c>
      <c r="J90" s="103">
        <v>7</v>
      </c>
      <c r="K90" s="395">
        <v>0.16666666666666699</v>
      </c>
      <c r="L90" s="103">
        <v>8</v>
      </c>
      <c r="M90" s="395">
        <v>0.32</v>
      </c>
      <c r="N90" s="103">
        <v>2</v>
      </c>
      <c r="O90" s="395">
        <v>0.125</v>
      </c>
      <c r="P90" s="103">
        <v>0</v>
      </c>
      <c r="Q90" s="395">
        <v>0</v>
      </c>
    </row>
    <row r="91" spans="1:17" x14ac:dyDescent="0.35">
      <c r="B91" s="171">
        <v>7</v>
      </c>
      <c r="C91" s="130" t="s">
        <v>270</v>
      </c>
      <c r="D91" s="372">
        <v>17</v>
      </c>
      <c r="E91" s="395">
        <v>0.36170212765957399</v>
      </c>
      <c r="F91" s="103">
        <v>4</v>
      </c>
      <c r="G91" s="396">
        <v>0.33333333333333298</v>
      </c>
      <c r="H91" s="103">
        <v>5</v>
      </c>
      <c r="I91" s="395">
        <v>0.16666666666666699</v>
      </c>
      <c r="J91" s="103">
        <v>13</v>
      </c>
      <c r="K91" s="395">
        <v>0.30952380952380998</v>
      </c>
      <c r="L91" s="103">
        <v>7</v>
      </c>
      <c r="M91" s="395">
        <v>0.28000000000000003</v>
      </c>
      <c r="N91" s="103">
        <v>11</v>
      </c>
      <c r="O91" s="395">
        <v>0.6875</v>
      </c>
      <c r="P91" s="103">
        <v>11</v>
      </c>
      <c r="Q91" s="395">
        <v>0.52380952380952395</v>
      </c>
    </row>
    <row r="92" spans="1:17" x14ac:dyDescent="0.35">
      <c r="B92" s="171">
        <v>8</v>
      </c>
      <c r="C92" s="130" t="s">
        <v>19</v>
      </c>
      <c r="D92" s="372">
        <v>25</v>
      </c>
      <c r="E92" s="395">
        <v>0.53191489361702105</v>
      </c>
      <c r="F92" s="103">
        <v>6</v>
      </c>
      <c r="G92" s="396">
        <v>0.5</v>
      </c>
      <c r="H92" s="103">
        <v>15</v>
      </c>
      <c r="I92" s="395">
        <v>0.5</v>
      </c>
      <c r="J92" s="103">
        <v>28</v>
      </c>
      <c r="K92" s="395">
        <v>0.66666666666666696</v>
      </c>
      <c r="L92" s="103">
        <v>11</v>
      </c>
      <c r="M92" s="395">
        <v>0.44</v>
      </c>
      <c r="N92" s="103">
        <v>14</v>
      </c>
      <c r="O92" s="395">
        <v>0.875</v>
      </c>
      <c r="P92" s="103">
        <v>13</v>
      </c>
      <c r="Q92" s="395">
        <v>0.61904761904761896</v>
      </c>
    </row>
    <row r="93" spans="1:17" x14ac:dyDescent="0.35">
      <c r="B93" s="171">
        <v>9</v>
      </c>
      <c r="C93" s="130" t="s">
        <v>85</v>
      </c>
      <c r="D93" s="372">
        <v>15</v>
      </c>
      <c r="E93" s="395">
        <v>0.319148936170213</v>
      </c>
      <c r="F93" s="103">
        <v>3</v>
      </c>
      <c r="G93" s="396">
        <v>0.25</v>
      </c>
      <c r="H93" s="103">
        <v>11</v>
      </c>
      <c r="I93" s="395">
        <v>0.36666666666666697</v>
      </c>
      <c r="J93" s="103">
        <v>9</v>
      </c>
      <c r="K93" s="395">
        <v>0.214285714285714</v>
      </c>
      <c r="L93" s="103">
        <v>4</v>
      </c>
      <c r="M93" s="395">
        <v>0.16</v>
      </c>
      <c r="N93" s="103">
        <v>3</v>
      </c>
      <c r="O93" s="395">
        <v>0.1875</v>
      </c>
      <c r="P93" s="103">
        <v>6</v>
      </c>
      <c r="Q93" s="395">
        <v>0.28571428571428598</v>
      </c>
    </row>
    <row r="94" spans="1:17" x14ac:dyDescent="0.35">
      <c r="B94" s="171">
        <v>10</v>
      </c>
      <c r="C94" s="130" t="s">
        <v>271</v>
      </c>
      <c r="D94" s="372">
        <v>15</v>
      </c>
      <c r="E94" s="395">
        <v>0.319148936170213</v>
      </c>
      <c r="F94" s="103">
        <v>3</v>
      </c>
      <c r="G94" s="396">
        <v>0.25</v>
      </c>
      <c r="H94" s="103">
        <v>8</v>
      </c>
      <c r="I94" s="395">
        <v>0.266666666666667</v>
      </c>
      <c r="J94" s="103">
        <v>4</v>
      </c>
      <c r="K94" s="395">
        <v>9.5238095238095205E-2</v>
      </c>
      <c r="L94" s="103">
        <v>13</v>
      </c>
      <c r="M94" s="395">
        <v>0.52</v>
      </c>
      <c r="N94" s="103">
        <v>1</v>
      </c>
      <c r="O94" s="395">
        <v>6.25E-2</v>
      </c>
      <c r="P94" s="103">
        <v>3</v>
      </c>
      <c r="Q94" s="395">
        <v>0.14285714285714299</v>
      </c>
    </row>
    <row r="95" spans="1:17" x14ac:dyDescent="0.35">
      <c r="B95" s="171">
        <v>11</v>
      </c>
      <c r="C95" s="130" t="s">
        <v>272</v>
      </c>
      <c r="D95" s="372">
        <v>5</v>
      </c>
      <c r="E95" s="395">
        <v>0.10638297872340401</v>
      </c>
      <c r="F95" s="103">
        <v>0</v>
      </c>
      <c r="G95" s="396">
        <v>0</v>
      </c>
      <c r="H95" s="103">
        <v>4</v>
      </c>
      <c r="I95" s="395">
        <v>0.133333333333333</v>
      </c>
      <c r="J95" s="103">
        <v>3</v>
      </c>
      <c r="K95" s="395">
        <v>7.1428571428571397E-2</v>
      </c>
      <c r="L95" s="103">
        <v>14</v>
      </c>
      <c r="M95" s="395">
        <v>0.56000000000000005</v>
      </c>
      <c r="N95" s="103">
        <v>2</v>
      </c>
      <c r="O95" s="395">
        <v>0.125</v>
      </c>
      <c r="P95" s="103">
        <v>0</v>
      </c>
      <c r="Q95" s="395">
        <v>0</v>
      </c>
    </row>
    <row r="96" spans="1:17" x14ac:dyDescent="0.35">
      <c r="B96" s="171">
        <v>12</v>
      </c>
      <c r="C96" s="130" t="s">
        <v>51</v>
      </c>
      <c r="D96" s="372">
        <v>10</v>
      </c>
      <c r="E96" s="395">
        <v>0.21276595744680901</v>
      </c>
      <c r="F96" s="103">
        <v>4</v>
      </c>
      <c r="G96" s="396">
        <v>0.33333333333333298</v>
      </c>
      <c r="H96" s="103">
        <v>5</v>
      </c>
      <c r="I96" s="395">
        <v>0.16666666666666699</v>
      </c>
      <c r="J96" s="103">
        <v>11</v>
      </c>
      <c r="K96" s="395">
        <v>0.26190476190476197</v>
      </c>
      <c r="L96" s="103">
        <v>2</v>
      </c>
      <c r="M96" s="395">
        <v>0.08</v>
      </c>
      <c r="N96" s="103">
        <v>8</v>
      </c>
      <c r="O96" s="395">
        <v>0.5</v>
      </c>
      <c r="P96" s="103">
        <v>7</v>
      </c>
      <c r="Q96" s="395">
        <v>0.33333333333333298</v>
      </c>
    </row>
    <row r="97" spans="1:17" x14ac:dyDescent="0.35">
      <c r="B97" s="171">
        <v>13</v>
      </c>
      <c r="C97" s="130" t="s">
        <v>46</v>
      </c>
      <c r="D97" s="372">
        <v>5</v>
      </c>
      <c r="E97" s="395">
        <v>0.10638297872340401</v>
      </c>
      <c r="F97" s="103">
        <v>3</v>
      </c>
      <c r="G97" s="396">
        <v>0.25</v>
      </c>
      <c r="H97" s="103">
        <v>3</v>
      </c>
      <c r="I97" s="395">
        <v>0.1</v>
      </c>
      <c r="J97" s="103">
        <v>3</v>
      </c>
      <c r="K97" s="395">
        <v>7.1428571428571397E-2</v>
      </c>
      <c r="L97" s="103">
        <v>4</v>
      </c>
      <c r="M97" s="395">
        <v>0.16</v>
      </c>
      <c r="N97" s="103">
        <v>3</v>
      </c>
      <c r="O97" s="395">
        <v>0.1875</v>
      </c>
      <c r="P97" s="103">
        <v>4</v>
      </c>
      <c r="Q97" s="395">
        <v>0.19047619047618999</v>
      </c>
    </row>
    <row r="98" spans="1:17" x14ac:dyDescent="0.35">
      <c r="B98" s="171">
        <v>14</v>
      </c>
      <c r="C98" s="130" t="s">
        <v>273</v>
      </c>
      <c r="D98" s="372">
        <v>10</v>
      </c>
      <c r="E98" s="395">
        <v>0.21276595744680901</v>
      </c>
      <c r="F98" s="103">
        <v>2</v>
      </c>
      <c r="G98" s="396">
        <v>0.16666666666666699</v>
      </c>
      <c r="H98" s="103">
        <v>13</v>
      </c>
      <c r="I98" s="395">
        <v>0.43333333333333302</v>
      </c>
      <c r="J98" s="103">
        <v>14</v>
      </c>
      <c r="K98" s="395">
        <v>0.33333333333333298</v>
      </c>
      <c r="L98" s="103">
        <v>2</v>
      </c>
      <c r="M98" s="395">
        <v>0.08</v>
      </c>
      <c r="N98" s="103">
        <v>2</v>
      </c>
      <c r="O98" s="395">
        <v>0.125</v>
      </c>
      <c r="P98" s="103">
        <v>3</v>
      </c>
      <c r="Q98" s="395">
        <v>0.14285714285714299</v>
      </c>
    </row>
    <row r="99" spans="1:17" x14ac:dyDescent="0.35">
      <c r="B99" s="171">
        <v>15</v>
      </c>
      <c r="C99" s="130" t="s">
        <v>67</v>
      </c>
      <c r="D99" s="372">
        <v>22</v>
      </c>
      <c r="E99" s="395">
        <v>0.46808510638297901</v>
      </c>
      <c r="F99" s="103">
        <v>5</v>
      </c>
      <c r="G99" s="396">
        <v>0.41666666666666702</v>
      </c>
      <c r="H99" s="103">
        <v>13</v>
      </c>
      <c r="I99" s="395">
        <v>0.43333333333333302</v>
      </c>
      <c r="J99" s="103">
        <v>22</v>
      </c>
      <c r="K99" s="395">
        <v>0.52380952380952395</v>
      </c>
      <c r="L99" s="103">
        <v>15</v>
      </c>
      <c r="M99" s="395">
        <v>0.6</v>
      </c>
      <c r="N99" s="103">
        <v>7</v>
      </c>
      <c r="O99" s="395">
        <v>0.4375</v>
      </c>
      <c r="P99" s="103">
        <v>9</v>
      </c>
      <c r="Q99" s="395">
        <v>0.42857142857142899</v>
      </c>
    </row>
    <row r="100" spans="1:17" x14ac:dyDescent="0.35">
      <c r="B100" s="171">
        <v>16</v>
      </c>
      <c r="C100" s="130" t="s">
        <v>101</v>
      </c>
      <c r="D100" s="372">
        <v>11</v>
      </c>
      <c r="E100" s="395">
        <v>0.23404255319148901</v>
      </c>
      <c r="F100" s="103">
        <v>3</v>
      </c>
      <c r="G100" s="396">
        <v>0.25</v>
      </c>
      <c r="H100" s="103">
        <v>6</v>
      </c>
      <c r="I100" s="395">
        <v>0.2</v>
      </c>
      <c r="J100" s="103">
        <v>7</v>
      </c>
      <c r="K100" s="395">
        <v>0.16666666666666699</v>
      </c>
      <c r="L100" s="103">
        <v>7</v>
      </c>
      <c r="M100" s="395">
        <v>0.28000000000000003</v>
      </c>
      <c r="N100" s="103">
        <v>2</v>
      </c>
      <c r="O100" s="395">
        <v>0.125</v>
      </c>
      <c r="P100" s="103">
        <v>7</v>
      </c>
      <c r="Q100" s="395">
        <v>0.33333333333333298</v>
      </c>
    </row>
    <row r="101" spans="1:17" ht="29" x14ac:dyDescent="0.35">
      <c r="B101" s="171">
        <v>17</v>
      </c>
      <c r="C101" s="130" t="s">
        <v>274</v>
      </c>
      <c r="D101" s="372">
        <v>5</v>
      </c>
      <c r="E101" s="395">
        <v>0.10638297872340401</v>
      </c>
      <c r="F101" s="103">
        <v>1</v>
      </c>
      <c r="G101" s="396">
        <v>8.3333333333333301E-2</v>
      </c>
      <c r="H101" s="103">
        <v>12</v>
      </c>
      <c r="I101" s="395">
        <v>0.4</v>
      </c>
      <c r="J101" s="103">
        <v>16</v>
      </c>
      <c r="K101" s="395">
        <v>0.38095238095238099</v>
      </c>
      <c r="L101" s="103">
        <v>2</v>
      </c>
      <c r="M101" s="395">
        <v>0.08</v>
      </c>
      <c r="N101" s="103">
        <v>3</v>
      </c>
      <c r="O101" s="395">
        <v>0.1875</v>
      </c>
      <c r="P101" s="103">
        <v>1</v>
      </c>
      <c r="Q101" s="395">
        <v>4.7619047619047603E-2</v>
      </c>
    </row>
    <row r="102" spans="1:17" ht="15" thickBot="1" x14ac:dyDescent="0.4">
      <c r="B102" s="102">
        <v>18</v>
      </c>
      <c r="C102" s="129" t="s">
        <v>275</v>
      </c>
      <c r="D102" s="397">
        <v>4</v>
      </c>
      <c r="E102" s="398">
        <v>8.5106382978723402E-2</v>
      </c>
      <c r="F102" s="399">
        <v>0</v>
      </c>
      <c r="G102" s="400">
        <v>0</v>
      </c>
      <c r="H102" s="399">
        <v>2</v>
      </c>
      <c r="I102" s="398">
        <v>6.6666666666666693E-2</v>
      </c>
      <c r="J102" s="399">
        <v>3</v>
      </c>
      <c r="K102" s="398">
        <v>7.1428571428571397E-2</v>
      </c>
      <c r="L102" s="99">
        <v>1</v>
      </c>
      <c r="M102" s="169">
        <v>0.04</v>
      </c>
      <c r="N102" s="399">
        <v>0</v>
      </c>
      <c r="O102" s="398">
        <v>0</v>
      </c>
      <c r="P102" s="99">
        <v>0</v>
      </c>
      <c r="Q102" s="169">
        <v>0</v>
      </c>
    </row>
    <row r="103" spans="1:17" x14ac:dyDescent="0.35">
      <c r="C103" s="271" t="s">
        <v>345</v>
      </c>
      <c r="D103" s="231"/>
      <c r="E103" s="230"/>
      <c r="F103" s="231"/>
      <c r="G103" s="230"/>
      <c r="H103" s="231"/>
      <c r="I103" s="230"/>
      <c r="J103" s="231"/>
      <c r="K103" s="230"/>
      <c r="N103" s="231"/>
      <c r="O103" s="230"/>
    </row>
    <row r="104" spans="1:17" x14ac:dyDescent="0.35">
      <c r="C104" s="423"/>
      <c r="D104" s="427"/>
      <c r="E104" s="428"/>
      <c r="F104" s="427"/>
      <c r="G104" s="428"/>
      <c r="H104" s="427"/>
      <c r="I104" s="428"/>
      <c r="J104" s="427"/>
      <c r="K104" s="428"/>
      <c r="N104" s="427"/>
      <c r="O104" s="428"/>
    </row>
    <row r="105" spans="1:17" ht="15" thickBot="1" x14ac:dyDescent="0.4">
      <c r="B105" s="181"/>
      <c r="C105" s="180"/>
    </row>
    <row r="106" spans="1:17" ht="38.25" customHeight="1" thickBot="1" x14ac:dyDescent="0.4">
      <c r="A106"/>
      <c r="B106" s="464" t="s">
        <v>276</v>
      </c>
      <c r="C106" s="433"/>
      <c r="D106" s="470" t="s">
        <v>228</v>
      </c>
      <c r="E106" s="471"/>
      <c r="F106" s="472" t="s">
        <v>229</v>
      </c>
      <c r="G106" s="473"/>
      <c r="H106" s="474" t="s">
        <v>239</v>
      </c>
      <c r="I106" s="471"/>
      <c r="J106" s="475" t="s">
        <v>232</v>
      </c>
      <c r="K106" s="476"/>
      <c r="L106" s="474" t="s">
        <v>234</v>
      </c>
      <c r="M106" s="471"/>
      <c r="N106" s="468" t="s">
        <v>236</v>
      </c>
      <c r="O106" s="469"/>
      <c r="P106" s="468" t="s">
        <v>33</v>
      </c>
      <c r="Q106" s="469"/>
    </row>
    <row r="107" spans="1:17" ht="23.25" customHeight="1" thickBot="1" x14ac:dyDescent="0.4">
      <c r="A107"/>
      <c r="B107" s="434"/>
      <c r="C107" s="435"/>
      <c r="D107" s="168" t="s">
        <v>115</v>
      </c>
      <c r="E107" s="167" t="s">
        <v>117</v>
      </c>
      <c r="F107" s="166" t="s">
        <v>115</v>
      </c>
      <c r="G107" s="165" t="s">
        <v>117</v>
      </c>
      <c r="H107" s="164" t="s">
        <v>115</v>
      </c>
      <c r="I107" s="163" t="s">
        <v>117</v>
      </c>
      <c r="J107" s="168" t="s">
        <v>115</v>
      </c>
      <c r="K107" s="163" t="s">
        <v>117</v>
      </c>
      <c r="L107" s="168" t="s">
        <v>115</v>
      </c>
      <c r="M107" s="165" t="s">
        <v>117</v>
      </c>
      <c r="N107" s="164" t="s">
        <v>115</v>
      </c>
      <c r="O107" s="165" t="s">
        <v>117</v>
      </c>
      <c r="P107" s="164" t="s">
        <v>115</v>
      </c>
      <c r="Q107" s="163" t="s">
        <v>117</v>
      </c>
    </row>
    <row r="108" spans="1:17" s="85" customFormat="1" ht="30" customHeight="1" x14ac:dyDescent="0.35">
      <c r="B108" s="179">
        <v>1</v>
      </c>
      <c r="C108" s="143" t="s">
        <v>154</v>
      </c>
      <c r="D108" s="401">
        <v>27</v>
      </c>
      <c r="E108" s="178">
        <v>7.56</v>
      </c>
      <c r="F108" s="402">
        <v>11</v>
      </c>
      <c r="G108" s="176">
        <v>8</v>
      </c>
      <c r="H108" s="401">
        <v>21</v>
      </c>
      <c r="I108" s="178">
        <v>7</v>
      </c>
      <c r="J108" s="401">
        <v>33</v>
      </c>
      <c r="K108" s="178">
        <v>7.42</v>
      </c>
      <c r="L108" s="401">
        <v>12</v>
      </c>
      <c r="M108" s="176">
        <v>6.17</v>
      </c>
      <c r="N108" s="401">
        <v>13</v>
      </c>
      <c r="O108" s="176">
        <v>5.92</v>
      </c>
      <c r="P108" s="401">
        <v>15</v>
      </c>
      <c r="Q108" s="176">
        <v>6.53</v>
      </c>
    </row>
    <row r="109" spans="1:17" s="85" customFormat="1" ht="52.5" customHeight="1" x14ac:dyDescent="0.35">
      <c r="B109" s="177">
        <v>2</v>
      </c>
      <c r="C109" s="371" t="s">
        <v>277</v>
      </c>
      <c r="D109" s="401">
        <v>30</v>
      </c>
      <c r="E109" s="176">
        <v>8.07</v>
      </c>
      <c r="F109" s="402">
        <v>11</v>
      </c>
      <c r="G109" s="176">
        <v>8.09</v>
      </c>
      <c r="H109" s="401">
        <v>20</v>
      </c>
      <c r="I109" s="176">
        <v>7.15</v>
      </c>
      <c r="J109" s="401">
        <v>21</v>
      </c>
      <c r="K109" s="176">
        <v>7.33</v>
      </c>
      <c r="L109" s="401">
        <v>13</v>
      </c>
      <c r="M109" s="176">
        <v>5.38</v>
      </c>
      <c r="N109" s="401">
        <v>11</v>
      </c>
      <c r="O109" s="176">
        <v>5.55</v>
      </c>
      <c r="P109" s="401">
        <v>14</v>
      </c>
      <c r="Q109" s="176">
        <v>7</v>
      </c>
    </row>
    <row r="110" spans="1:17" s="85" customFormat="1" ht="30" customHeight="1" x14ac:dyDescent="0.35">
      <c r="B110" s="177">
        <v>3</v>
      </c>
      <c r="C110" s="371" t="s">
        <v>278</v>
      </c>
      <c r="D110" s="401">
        <v>23</v>
      </c>
      <c r="E110" s="176">
        <v>6.61</v>
      </c>
      <c r="F110" s="402">
        <v>10</v>
      </c>
      <c r="G110" s="176">
        <v>7.7</v>
      </c>
      <c r="H110" s="401">
        <v>17</v>
      </c>
      <c r="I110" s="176">
        <v>6.65</v>
      </c>
      <c r="J110" s="401">
        <v>20</v>
      </c>
      <c r="K110" s="176">
        <v>5.6</v>
      </c>
      <c r="L110" s="401">
        <v>14</v>
      </c>
      <c r="M110" s="176">
        <v>5.64</v>
      </c>
      <c r="N110" s="401">
        <v>8</v>
      </c>
      <c r="O110" s="176">
        <v>4.75</v>
      </c>
      <c r="P110" s="401">
        <v>11</v>
      </c>
      <c r="Q110" s="176">
        <v>6</v>
      </c>
    </row>
    <row r="111" spans="1:17" s="85" customFormat="1" ht="43.5" x14ac:dyDescent="0.35">
      <c r="B111" s="177">
        <v>4</v>
      </c>
      <c r="C111" s="371" t="s">
        <v>279</v>
      </c>
      <c r="D111" s="401">
        <v>29</v>
      </c>
      <c r="E111" s="176">
        <v>7.41</v>
      </c>
      <c r="F111" s="402">
        <v>9</v>
      </c>
      <c r="G111" s="176">
        <v>7.67</v>
      </c>
      <c r="H111" s="401">
        <v>21</v>
      </c>
      <c r="I111" s="176">
        <v>6.52</v>
      </c>
      <c r="J111" s="401">
        <v>29</v>
      </c>
      <c r="K111" s="176">
        <v>6.41</v>
      </c>
      <c r="L111" s="401">
        <v>15</v>
      </c>
      <c r="M111" s="176">
        <v>6.4</v>
      </c>
      <c r="N111" s="401">
        <v>8</v>
      </c>
      <c r="O111" s="176">
        <v>4.88</v>
      </c>
      <c r="P111" s="401">
        <v>13</v>
      </c>
      <c r="Q111" s="176">
        <v>6.08</v>
      </c>
    </row>
    <row r="112" spans="1:17" s="85" customFormat="1" ht="30" customHeight="1" thickBot="1" x14ac:dyDescent="0.4">
      <c r="B112" s="175">
        <v>5</v>
      </c>
      <c r="C112" s="139" t="s">
        <v>158</v>
      </c>
      <c r="D112" s="173">
        <v>28</v>
      </c>
      <c r="E112" s="172">
        <v>7.39</v>
      </c>
      <c r="F112" s="174">
        <v>11</v>
      </c>
      <c r="G112" s="172">
        <v>8.09</v>
      </c>
      <c r="H112" s="173">
        <v>21</v>
      </c>
      <c r="I112" s="172">
        <v>6.71</v>
      </c>
      <c r="J112" s="173">
        <v>27</v>
      </c>
      <c r="K112" s="172">
        <v>6.74</v>
      </c>
      <c r="L112" s="173">
        <v>14</v>
      </c>
      <c r="M112" s="172">
        <v>6.21</v>
      </c>
      <c r="N112" s="173">
        <v>9</v>
      </c>
      <c r="O112" s="172">
        <v>5.33</v>
      </c>
      <c r="P112" s="173">
        <v>11</v>
      </c>
      <c r="Q112" s="172">
        <v>6.45</v>
      </c>
    </row>
    <row r="113" spans="2:17" s="85" customFormat="1" x14ac:dyDescent="0.35">
      <c r="B113" s="28"/>
      <c r="C113" s="134" t="s">
        <v>345</v>
      </c>
      <c r="D113" s="316"/>
      <c r="E113" s="317"/>
      <c r="F113" s="318"/>
      <c r="G113" s="317"/>
      <c r="H113" s="316"/>
      <c r="I113" s="317"/>
      <c r="J113" s="316"/>
      <c r="K113" s="317"/>
      <c r="L113" s="316"/>
      <c r="M113" s="317"/>
      <c r="N113" s="316"/>
      <c r="O113" s="317"/>
      <c r="P113" s="316"/>
      <c r="Q113" s="317"/>
    </row>
    <row r="114" spans="2:17" s="85" customFormat="1" x14ac:dyDescent="0.35">
      <c r="B114" s="28"/>
      <c r="C114" s="134"/>
      <c r="D114" s="421"/>
      <c r="E114" s="422"/>
      <c r="F114" s="426"/>
      <c r="G114" s="422"/>
      <c r="H114" s="421"/>
      <c r="I114" s="422"/>
      <c r="J114" s="421"/>
      <c r="K114" s="422"/>
      <c r="L114" s="421"/>
      <c r="M114" s="422"/>
      <c r="N114" s="421"/>
      <c r="O114" s="422"/>
      <c r="P114" s="421"/>
      <c r="Q114" s="422"/>
    </row>
    <row r="115" spans="2:17" s="85" customFormat="1" ht="15" thickBot="1" x14ac:dyDescent="0.4">
      <c r="B115" s="28"/>
      <c r="C115" s="134"/>
      <c r="D115" s="279"/>
      <c r="E115" s="280"/>
      <c r="F115" s="281"/>
      <c r="G115" s="280"/>
      <c r="H115" s="279"/>
      <c r="I115" s="280"/>
      <c r="J115" s="279"/>
      <c r="K115" s="280"/>
      <c r="L115" s="279"/>
      <c r="M115" s="280"/>
      <c r="N115" s="279"/>
      <c r="O115" s="280"/>
      <c r="P115" s="279"/>
      <c r="Q115" s="280"/>
    </row>
    <row r="116" spans="2:17" s="85" customFormat="1" ht="30" customHeight="1" thickBot="1" x14ac:dyDescent="0.4">
      <c r="B116" s="464" t="s">
        <v>280</v>
      </c>
      <c r="C116" s="433"/>
      <c r="D116" s="491" t="s">
        <v>228</v>
      </c>
      <c r="E116" s="482"/>
      <c r="F116" s="493" t="s">
        <v>229</v>
      </c>
      <c r="G116" s="494"/>
      <c r="H116" s="481" t="s">
        <v>239</v>
      </c>
      <c r="I116" s="482"/>
      <c r="J116" s="495" t="s">
        <v>232</v>
      </c>
      <c r="K116" s="496"/>
      <c r="L116" s="481" t="s">
        <v>234</v>
      </c>
      <c r="M116" s="482"/>
      <c r="N116" s="497" t="s">
        <v>236</v>
      </c>
      <c r="O116" s="498"/>
      <c r="P116" s="497" t="s">
        <v>33</v>
      </c>
      <c r="Q116" s="498"/>
    </row>
    <row r="117" spans="2:17" s="85" customFormat="1" ht="30" customHeight="1" thickBot="1" x14ac:dyDescent="0.4">
      <c r="B117" s="434"/>
      <c r="C117" s="435"/>
      <c r="D117" s="168" t="s">
        <v>115</v>
      </c>
      <c r="E117" s="167" t="s">
        <v>117</v>
      </c>
      <c r="F117" s="166" t="s">
        <v>115</v>
      </c>
      <c r="G117" s="165" t="s">
        <v>117</v>
      </c>
      <c r="H117" s="164" t="s">
        <v>115</v>
      </c>
      <c r="I117" s="163" t="s">
        <v>117</v>
      </c>
      <c r="J117" s="168" t="s">
        <v>115</v>
      </c>
      <c r="K117" s="163" t="s">
        <v>117</v>
      </c>
      <c r="L117" s="168" t="s">
        <v>115</v>
      </c>
      <c r="M117" s="165" t="s">
        <v>117</v>
      </c>
      <c r="N117" s="164" t="s">
        <v>115</v>
      </c>
      <c r="O117" s="165" t="s">
        <v>117</v>
      </c>
      <c r="P117" s="164" t="s">
        <v>115</v>
      </c>
      <c r="Q117" s="163" t="s">
        <v>117</v>
      </c>
    </row>
    <row r="118" spans="2:17" s="85" customFormat="1" ht="30" customHeight="1" x14ac:dyDescent="0.35">
      <c r="B118" s="177">
        <v>1</v>
      </c>
      <c r="C118" s="371" t="s">
        <v>281</v>
      </c>
      <c r="D118" s="401">
        <v>24</v>
      </c>
      <c r="E118" s="176">
        <v>8.0399999999999991</v>
      </c>
      <c r="F118" s="402">
        <v>12</v>
      </c>
      <c r="G118" s="176">
        <v>7.5</v>
      </c>
      <c r="H118" s="401">
        <v>11</v>
      </c>
      <c r="I118" s="176">
        <v>8</v>
      </c>
      <c r="J118" s="401">
        <v>14</v>
      </c>
      <c r="K118" s="176">
        <v>7.29</v>
      </c>
      <c r="L118" s="401">
        <v>10</v>
      </c>
      <c r="M118" s="176">
        <v>6</v>
      </c>
      <c r="N118" s="401">
        <v>10</v>
      </c>
      <c r="O118" s="176">
        <v>5</v>
      </c>
      <c r="P118" s="401">
        <v>10</v>
      </c>
      <c r="Q118" s="176">
        <v>6.5</v>
      </c>
    </row>
    <row r="119" spans="2:17" s="85" customFormat="1" ht="30" customHeight="1" x14ac:dyDescent="0.35">
      <c r="B119" s="177">
        <v>2</v>
      </c>
      <c r="C119" s="371" t="s">
        <v>282</v>
      </c>
      <c r="D119" s="401">
        <v>30</v>
      </c>
      <c r="E119" s="176">
        <v>8.17</v>
      </c>
      <c r="F119" s="402">
        <v>12</v>
      </c>
      <c r="G119" s="176">
        <v>7.58</v>
      </c>
      <c r="H119" s="401">
        <v>15</v>
      </c>
      <c r="I119" s="176">
        <v>7.8</v>
      </c>
      <c r="J119" s="401">
        <v>22</v>
      </c>
      <c r="K119" s="176">
        <v>7.14</v>
      </c>
      <c r="L119" s="401">
        <v>12</v>
      </c>
      <c r="M119" s="176">
        <v>6.25</v>
      </c>
      <c r="N119" s="401">
        <v>10</v>
      </c>
      <c r="O119" s="176">
        <v>5.0999999999999996</v>
      </c>
      <c r="P119" s="401">
        <v>12</v>
      </c>
      <c r="Q119" s="176">
        <v>6.33</v>
      </c>
    </row>
    <row r="120" spans="2:17" s="85" customFormat="1" ht="30" customHeight="1" x14ac:dyDescent="0.35">
      <c r="B120" s="177">
        <v>3</v>
      </c>
      <c r="C120" s="371" t="s">
        <v>283</v>
      </c>
      <c r="D120" s="401">
        <v>28</v>
      </c>
      <c r="E120" s="176">
        <v>7.89</v>
      </c>
      <c r="F120" s="402">
        <v>12</v>
      </c>
      <c r="G120" s="176">
        <v>7.33</v>
      </c>
      <c r="H120" s="401">
        <v>14</v>
      </c>
      <c r="I120" s="176">
        <v>7.36</v>
      </c>
      <c r="J120" s="401">
        <v>15</v>
      </c>
      <c r="K120" s="176">
        <v>6.73</v>
      </c>
      <c r="L120" s="401">
        <v>13</v>
      </c>
      <c r="M120" s="176">
        <v>5.92</v>
      </c>
      <c r="N120" s="401">
        <v>9</v>
      </c>
      <c r="O120" s="176">
        <v>5.22</v>
      </c>
      <c r="P120" s="401">
        <v>12</v>
      </c>
      <c r="Q120" s="176">
        <v>6.5</v>
      </c>
    </row>
    <row r="121" spans="2:17" s="85" customFormat="1" ht="30" customHeight="1" x14ac:dyDescent="0.35">
      <c r="B121" s="177">
        <v>4</v>
      </c>
      <c r="C121" s="371" t="s">
        <v>284</v>
      </c>
      <c r="D121" s="401">
        <v>19</v>
      </c>
      <c r="E121" s="176">
        <v>7.47</v>
      </c>
      <c r="F121" s="402">
        <v>11</v>
      </c>
      <c r="G121" s="176">
        <v>7.55</v>
      </c>
      <c r="H121" s="401">
        <v>16</v>
      </c>
      <c r="I121" s="176">
        <v>7.75</v>
      </c>
      <c r="J121" s="401">
        <v>13</v>
      </c>
      <c r="K121" s="176">
        <v>6.54</v>
      </c>
      <c r="L121" s="401">
        <v>14</v>
      </c>
      <c r="M121" s="176">
        <v>6.29</v>
      </c>
      <c r="N121" s="401">
        <v>8</v>
      </c>
      <c r="O121" s="176">
        <v>4.62</v>
      </c>
      <c r="P121" s="401">
        <v>12</v>
      </c>
      <c r="Q121" s="176">
        <v>6.58</v>
      </c>
    </row>
    <row r="122" spans="2:17" s="85" customFormat="1" ht="30" customHeight="1" x14ac:dyDescent="0.35">
      <c r="B122" s="177">
        <v>5</v>
      </c>
      <c r="C122" s="371" t="s">
        <v>285</v>
      </c>
      <c r="D122" s="401">
        <v>18</v>
      </c>
      <c r="E122" s="176">
        <v>7.61</v>
      </c>
      <c r="F122" s="402">
        <v>12</v>
      </c>
      <c r="G122" s="176">
        <v>7.58</v>
      </c>
      <c r="H122" s="401">
        <v>11</v>
      </c>
      <c r="I122" s="176">
        <v>6.82</v>
      </c>
      <c r="J122" s="401">
        <v>14</v>
      </c>
      <c r="K122" s="176">
        <v>6.43</v>
      </c>
      <c r="L122" s="401">
        <v>13</v>
      </c>
      <c r="M122" s="176">
        <v>6.31</v>
      </c>
      <c r="N122" s="401">
        <v>8</v>
      </c>
      <c r="O122" s="176">
        <v>4.25</v>
      </c>
      <c r="P122" s="401">
        <v>12</v>
      </c>
      <c r="Q122" s="176">
        <v>6.5</v>
      </c>
    </row>
    <row r="123" spans="2:17" s="85" customFormat="1" ht="30" customHeight="1" thickBot="1" x14ac:dyDescent="0.4">
      <c r="B123" s="403">
        <v>6</v>
      </c>
      <c r="C123" s="222" t="s">
        <v>286</v>
      </c>
      <c r="D123" s="173">
        <v>16</v>
      </c>
      <c r="E123" s="172">
        <v>7.69</v>
      </c>
      <c r="F123" s="174">
        <v>11</v>
      </c>
      <c r="G123" s="172">
        <v>7.27</v>
      </c>
      <c r="H123" s="173">
        <v>7</v>
      </c>
      <c r="I123" s="172">
        <v>7.29</v>
      </c>
      <c r="J123" s="173">
        <v>9</v>
      </c>
      <c r="K123" s="172">
        <v>6</v>
      </c>
      <c r="L123" s="173">
        <v>9</v>
      </c>
      <c r="M123" s="172">
        <v>5.56</v>
      </c>
      <c r="N123" s="173">
        <v>8</v>
      </c>
      <c r="O123" s="172">
        <v>4.12</v>
      </c>
      <c r="P123" s="173">
        <v>12</v>
      </c>
      <c r="Q123" s="172">
        <v>6.42</v>
      </c>
    </row>
    <row r="124" spans="2:17" s="85" customFormat="1" x14ac:dyDescent="0.35">
      <c r="B124" s="42"/>
      <c r="C124" s="134" t="s">
        <v>345</v>
      </c>
      <c r="D124" s="219"/>
      <c r="E124" s="220"/>
      <c r="F124" s="221"/>
      <c r="G124" s="220"/>
      <c r="H124" s="219"/>
      <c r="I124" s="220"/>
      <c r="J124" s="219"/>
      <c r="K124" s="220"/>
      <c r="L124" s="219"/>
      <c r="M124" s="220"/>
      <c r="N124" s="219"/>
      <c r="O124" s="220"/>
      <c r="P124" s="219"/>
      <c r="Q124" s="220"/>
    </row>
    <row r="125" spans="2:17" s="85" customFormat="1" x14ac:dyDescent="0.35">
      <c r="B125" s="425"/>
      <c r="C125" s="134"/>
      <c r="D125" s="219"/>
      <c r="E125" s="220"/>
      <c r="F125" s="221"/>
      <c r="G125" s="220"/>
      <c r="H125" s="219"/>
      <c r="I125" s="220"/>
      <c r="J125" s="219"/>
      <c r="K125" s="220"/>
      <c r="L125" s="219"/>
      <c r="M125" s="220"/>
      <c r="N125" s="219"/>
      <c r="O125" s="220"/>
      <c r="P125" s="219"/>
      <c r="Q125" s="220"/>
    </row>
    <row r="126" spans="2:17" s="85" customFormat="1" ht="15" thickBot="1" x14ac:dyDescent="0.4">
      <c r="B126" s="315"/>
      <c r="C126" s="134"/>
      <c r="D126" s="219"/>
      <c r="E126" s="220"/>
      <c r="F126" s="221"/>
      <c r="G126" s="220"/>
      <c r="H126" s="219"/>
      <c r="I126" s="220"/>
      <c r="J126" s="219"/>
      <c r="K126" s="220"/>
      <c r="L126" s="219"/>
      <c r="M126" s="220"/>
      <c r="N126" s="219"/>
      <c r="O126" s="220"/>
      <c r="P126" s="219"/>
      <c r="Q126" s="220"/>
    </row>
    <row r="127" spans="2:17" s="85" customFormat="1" ht="30" customHeight="1" thickBot="1" x14ac:dyDescent="0.4">
      <c r="B127" s="464" t="s">
        <v>287</v>
      </c>
      <c r="C127" s="433"/>
      <c r="D127" s="470" t="s">
        <v>228</v>
      </c>
      <c r="E127" s="471"/>
      <c r="F127" s="472" t="s">
        <v>229</v>
      </c>
      <c r="G127" s="473"/>
      <c r="H127" s="474" t="s">
        <v>239</v>
      </c>
      <c r="I127" s="471"/>
      <c r="J127" s="475" t="s">
        <v>232</v>
      </c>
      <c r="K127" s="476"/>
      <c r="L127" s="474" t="s">
        <v>234</v>
      </c>
      <c r="M127" s="471"/>
      <c r="N127" s="468" t="s">
        <v>236</v>
      </c>
      <c r="O127" s="469"/>
      <c r="P127" s="468" t="s">
        <v>33</v>
      </c>
      <c r="Q127" s="469"/>
    </row>
    <row r="128" spans="2:17" s="85" customFormat="1" ht="30" customHeight="1" thickBot="1" x14ac:dyDescent="0.4">
      <c r="B128" s="434"/>
      <c r="C128" s="435"/>
      <c r="D128" s="168" t="s">
        <v>115</v>
      </c>
      <c r="E128" s="167" t="s">
        <v>117</v>
      </c>
      <c r="F128" s="166" t="s">
        <v>115</v>
      </c>
      <c r="G128" s="163" t="s">
        <v>117</v>
      </c>
      <c r="H128" s="164" t="s">
        <v>115</v>
      </c>
      <c r="I128" s="163" t="s">
        <v>117</v>
      </c>
      <c r="J128" s="168" t="s">
        <v>115</v>
      </c>
      <c r="K128" s="163" t="s">
        <v>117</v>
      </c>
      <c r="L128" s="168" t="s">
        <v>115</v>
      </c>
      <c r="M128" s="163" t="s">
        <v>117</v>
      </c>
      <c r="N128" s="164" t="s">
        <v>115</v>
      </c>
      <c r="O128" s="163" t="s">
        <v>117</v>
      </c>
      <c r="P128" s="164" t="s">
        <v>115</v>
      </c>
      <c r="Q128" s="163" t="s">
        <v>117</v>
      </c>
    </row>
    <row r="129" spans="1:17" s="85" customFormat="1" ht="43.5" x14ac:dyDescent="0.35">
      <c r="B129" s="177">
        <v>1</v>
      </c>
      <c r="C129" s="371" t="s">
        <v>288</v>
      </c>
      <c r="D129" s="401">
        <v>32</v>
      </c>
      <c r="E129" s="176">
        <v>8.25</v>
      </c>
      <c r="F129" s="402">
        <v>11</v>
      </c>
      <c r="G129" s="176">
        <v>7.64</v>
      </c>
      <c r="H129" s="401">
        <v>16</v>
      </c>
      <c r="I129" s="176">
        <v>7.69</v>
      </c>
      <c r="J129" s="401">
        <v>32</v>
      </c>
      <c r="K129" s="176">
        <v>5.75</v>
      </c>
      <c r="L129" s="401">
        <v>16</v>
      </c>
      <c r="M129" s="176">
        <v>5.19</v>
      </c>
      <c r="N129" s="401">
        <v>10</v>
      </c>
      <c r="O129" s="176">
        <v>5.3</v>
      </c>
      <c r="P129" s="401">
        <v>11</v>
      </c>
      <c r="Q129" s="176">
        <v>5</v>
      </c>
    </row>
    <row r="130" spans="1:17" s="85" customFormat="1" ht="30" customHeight="1" x14ac:dyDescent="0.35">
      <c r="B130" s="177">
        <v>2</v>
      </c>
      <c r="C130" s="371" t="s">
        <v>289</v>
      </c>
      <c r="D130" s="401">
        <v>22</v>
      </c>
      <c r="E130" s="176">
        <v>7.82</v>
      </c>
      <c r="F130" s="402">
        <v>11</v>
      </c>
      <c r="G130" s="176">
        <v>7.64</v>
      </c>
      <c r="H130" s="401">
        <v>16</v>
      </c>
      <c r="I130" s="176">
        <v>7.94</v>
      </c>
      <c r="J130" s="401">
        <v>26</v>
      </c>
      <c r="K130" s="176">
        <v>5.42</v>
      </c>
      <c r="L130" s="401">
        <v>17</v>
      </c>
      <c r="M130" s="176">
        <v>5.12</v>
      </c>
      <c r="N130" s="401">
        <v>10</v>
      </c>
      <c r="O130" s="176">
        <v>4.2</v>
      </c>
      <c r="P130" s="401">
        <v>13</v>
      </c>
      <c r="Q130" s="176">
        <v>5.69</v>
      </c>
    </row>
    <row r="131" spans="1:17" s="85" customFormat="1" ht="30" customHeight="1" x14ac:dyDescent="0.35">
      <c r="B131" s="177">
        <v>3</v>
      </c>
      <c r="C131" s="371" t="s">
        <v>290</v>
      </c>
      <c r="D131" s="401">
        <v>17</v>
      </c>
      <c r="E131" s="176">
        <v>7.71</v>
      </c>
      <c r="F131" s="402">
        <v>10</v>
      </c>
      <c r="G131" s="176">
        <v>7.7</v>
      </c>
      <c r="H131" s="401">
        <v>12</v>
      </c>
      <c r="I131" s="176">
        <v>7.75</v>
      </c>
      <c r="J131" s="401">
        <v>20</v>
      </c>
      <c r="K131" s="176">
        <v>6.8</v>
      </c>
      <c r="L131" s="401">
        <v>16</v>
      </c>
      <c r="M131" s="176">
        <v>6.38</v>
      </c>
      <c r="N131" s="401">
        <v>10</v>
      </c>
      <c r="O131" s="176">
        <v>5.3</v>
      </c>
      <c r="P131" s="401">
        <v>9</v>
      </c>
      <c r="Q131" s="176">
        <v>6.11</v>
      </c>
    </row>
    <row r="132" spans="1:17" s="85" customFormat="1" ht="30" customHeight="1" x14ac:dyDescent="0.35">
      <c r="B132" s="177">
        <v>4</v>
      </c>
      <c r="C132" s="371" t="s">
        <v>291</v>
      </c>
      <c r="D132" s="401">
        <v>20</v>
      </c>
      <c r="E132" s="176">
        <v>7.8</v>
      </c>
      <c r="F132" s="402">
        <v>10</v>
      </c>
      <c r="G132" s="176">
        <v>7.7</v>
      </c>
      <c r="H132" s="401">
        <v>12</v>
      </c>
      <c r="I132" s="176">
        <v>7.25</v>
      </c>
      <c r="J132" s="401">
        <v>20</v>
      </c>
      <c r="K132" s="176">
        <v>7.05</v>
      </c>
      <c r="L132" s="401">
        <v>17</v>
      </c>
      <c r="M132" s="176">
        <v>6.41</v>
      </c>
      <c r="N132" s="401">
        <v>10</v>
      </c>
      <c r="O132" s="176">
        <v>5.0999999999999996</v>
      </c>
      <c r="P132" s="401">
        <v>9</v>
      </c>
      <c r="Q132" s="176">
        <v>6.56</v>
      </c>
    </row>
    <row r="133" spans="1:17" s="85" customFormat="1" ht="30" customHeight="1" x14ac:dyDescent="0.35">
      <c r="B133" s="177">
        <v>5</v>
      </c>
      <c r="C133" s="371" t="s">
        <v>292</v>
      </c>
      <c r="D133" s="401">
        <v>22</v>
      </c>
      <c r="E133" s="176">
        <v>7.73</v>
      </c>
      <c r="F133" s="402">
        <v>10</v>
      </c>
      <c r="G133" s="176">
        <v>7.2</v>
      </c>
      <c r="H133" s="401">
        <v>14</v>
      </c>
      <c r="I133" s="176">
        <v>6.93</v>
      </c>
      <c r="J133" s="401">
        <v>18</v>
      </c>
      <c r="K133" s="176">
        <v>6.72</v>
      </c>
      <c r="L133" s="401">
        <v>14</v>
      </c>
      <c r="M133" s="176">
        <v>5.86</v>
      </c>
      <c r="N133" s="401">
        <v>11</v>
      </c>
      <c r="O133" s="176">
        <v>4.91</v>
      </c>
      <c r="P133" s="401">
        <v>12</v>
      </c>
      <c r="Q133" s="176">
        <v>5.25</v>
      </c>
    </row>
    <row r="134" spans="1:17" s="85" customFormat="1" ht="30" customHeight="1" x14ac:dyDescent="0.35">
      <c r="B134" s="177">
        <v>6</v>
      </c>
      <c r="C134" s="371" t="s">
        <v>293</v>
      </c>
      <c r="D134" s="401">
        <v>21</v>
      </c>
      <c r="E134" s="176">
        <v>7.62</v>
      </c>
      <c r="F134" s="402">
        <v>9</v>
      </c>
      <c r="G134" s="176">
        <v>7.78</v>
      </c>
      <c r="H134" s="401">
        <v>15</v>
      </c>
      <c r="I134" s="176">
        <v>7.73</v>
      </c>
      <c r="J134" s="401">
        <v>22</v>
      </c>
      <c r="K134" s="176">
        <v>6.45</v>
      </c>
      <c r="L134" s="401">
        <v>18</v>
      </c>
      <c r="M134" s="176">
        <v>5.39</v>
      </c>
      <c r="N134" s="401">
        <v>10</v>
      </c>
      <c r="O134" s="176">
        <v>5.2</v>
      </c>
      <c r="P134" s="401">
        <v>14</v>
      </c>
      <c r="Q134" s="176">
        <v>6</v>
      </c>
    </row>
    <row r="135" spans="1:17" s="85" customFormat="1" ht="30" customHeight="1" thickBot="1" x14ac:dyDescent="0.4">
      <c r="A135" s="223"/>
      <c r="B135" s="175">
        <v>7</v>
      </c>
      <c r="C135" s="139" t="s">
        <v>294</v>
      </c>
      <c r="D135" s="173">
        <v>20</v>
      </c>
      <c r="E135" s="172">
        <v>7.6</v>
      </c>
      <c r="F135" s="174">
        <v>10</v>
      </c>
      <c r="G135" s="172">
        <v>7.8</v>
      </c>
      <c r="H135" s="173">
        <v>14</v>
      </c>
      <c r="I135" s="172">
        <v>6.64</v>
      </c>
      <c r="J135" s="173">
        <v>16</v>
      </c>
      <c r="K135" s="172">
        <v>6.56</v>
      </c>
      <c r="L135" s="173">
        <v>14</v>
      </c>
      <c r="M135" s="172">
        <v>5</v>
      </c>
      <c r="N135" s="173">
        <v>10</v>
      </c>
      <c r="O135" s="172">
        <v>4.7</v>
      </c>
      <c r="P135" s="173">
        <v>9</v>
      </c>
      <c r="Q135" s="172">
        <v>6.22</v>
      </c>
    </row>
    <row r="136" spans="1:17" s="85" customFormat="1" x14ac:dyDescent="0.35">
      <c r="A136" s="424"/>
      <c r="B136" s="425"/>
      <c r="C136" s="134" t="s">
        <v>345</v>
      </c>
      <c r="D136" s="316"/>
      <c r="E136" s="317"/>
      <c r="F136" s="318"/>
      <c r="G136" s="422"/>
      <c r="H136" s="421"/>
      <c r="I136" s="317"/>
      <c r="J136" s="421"/>
      <c r="K136" s="317"/>
      <c r="L136" s="316"/>
      <c r="M136" s="422"/>
      <c r="N136" s="421"/>
      <c r="O136" s="422"/>
      <c r="P136" s="316"/>
      <c r="Q136" s="317"/>
    </row>
    <row r="137" spans="1:17" s="85" customFormat="1" x14ac:dyDescent="0.35">
      <c r="A137" s="424"/>
      <c r="B137" s="425"/>
      <c r="C137" s="134"/>
      <c r="D137" s="421"/>
      <c r="E137" s="422"/>
      <c r="F137" s="426"/>
      <c r="G137" s="422"/>
      <c r="H137" s="421"/>
      <c r="I137" s="422"/>
      <c r="J137" s="421"/>
      <c r="K137" s="422"/>
      <c r="L137" s="421"/>
      <c r="M137" s="422"/>
      <c r="N137" s="421"/>
      <c r="O137" s="422"/>
      <c r="P137" s="421"/>
      <c r="Q137" s="422"/>
    </row>
    <row r="138" spans="1:17" s="85" customFormat="1" ht="17.25" customHeight="1" thickBot="1" x14ac:dyDescent="0.4">
      <c r="B138" s="28"/>
      <c r="C138" s="134"/>
      <c r="D138" s="279"/>
      <c r="E138" s="280"/>
      <c r="F138" s="281"/>
      <c r="G138" s="280"/>
      <c r="H138" s="279"/>
      <c r="I138" s="280"/>
      <c r="J138" s="279"/>
      <c r="K138" s="280"/>
      <c r="L138" s="279"/>
      <c r="M138" s="280"/>
      <c r="N138" s="279"/>
      <c r="O138" s="280"/>
      <c r="P138" s="279"/>
      <c r="Q138" s="280"/>
    </row>
    <row r="139" spans="1:17" s="85" customFormat="1" ht="30" customHeight="1" thickBot="1" x14ac:dyDescent="0.4">
      <c r="B139" s="464" t="s">
        <v>295</v>
      </c>
      <c r="C139" s="433"/>
      <c r="D139" s="491" t="s">
        <v>228</v>
      </c>
      <c r="E139" s="482"/>
      <c r="F139" s="493" t="s">
        <v>229</v>
      </c>
      <c r="G139" s="494"/>
      <c r="H139" s="481" t="s">
        <v>239</v>
      </c>
      <c r="I139" s="482"/>
      <c r="J139" s="495" t="s">
        <v>232</v>
      </c>
      <c r="K139" s="496"/>
      <c r="L139" s="481" t="s">
        <v>234</v>
      </c>
      <c r="M139" s="482"/>
      <c r="N139" s="497" t="s">
        <v>236</v>
      </c>
      <c r="O139" s="498"/>
      <c r="P139" s="497" t="s">
        <v>33</v>
      </c>
      <c r="Q139" s="498"/>
    </row>
    <row r="140" spans="1:17" s="85" customFormat="1" ht="30" customHeight="1" thickBot="1" x14ac:dyDescent="0.4">
      <c r="B140" s="434"/>
      <c r="C140" s="435"/>
      <c r="D140" s="168" t="s">
        <v>115</v>
      </c>
      <c r="E140" s="167" t="s">
        <v>117</v>
      </c>
      <c r="F140" s="166" t="s">
        <v>115</v>
      </c>
      <c r="G140" s="165" t="s">
        <v>117</v>
      </c>
      <c r="H140" s="164" t="s">
        <v>115</v>
      </c>
      <c r="I140" s="163" t="s">
        <v>117</v>
      </c>
      <c r="J140" s="168" t="s">
        <v>115</v>
      </c>
      <c r="K140" s="163" t="s">
        <v>117</v>
      </c>
      <c r="L140" s="168" t="s">
        <v>115</v>
      </c>
      <c r="M140" s="165" t="s">
        <v>117</v>
      </c>
      <c r="N140" s="164" t="s">
        <v>115</v>
      </c>
      <c r="O140" s="165" t="s">
        <v>117</v>
      </c>
      <c r="P140" s="164" t="s">
        <v>115</v>
      </c>
      <c r="Q140" s="163" t="s">
        <v>117</v>
      </c>
    </row>
    <row r="141" spans="1:17" s="85" customFormat="1" ht="43.5" x14ac:dyDescent="0.35">
      <c r="B141" s="177">
        <v>1</v>
      </c>
      <c r="C141" s="371" t="s">
        <v>296</v>
      </c>
      <c r="D141" s="401">
        <v>30</v>
      </c>
      <c r="E141" s="176">
        <v>7.67</v>
      </c>
      <c r="F141" s="402">
        <v>11</v>
      </c>
      <c r="G141" s="176">
        <v>7.55</v>
      </c>
      <c r="H141" s="401">
        <v>15</v>
      </c>
      <c r="I141" s="176">
        <v>6.67</v>
      </c>
      <c r="J141" s="401">
        <v>20</v>
      </c>
      <c r="K141" s="176">
        <v>6.1</v>
      </c>
      <c r="L141" s="401">
        <v>10</v>
      </c>
      <c r="M141" s="176">
        <v>4.8</v>
      </c>
      <c r="N141" s="401">
        <v>7</v>
      </c>
      <c r="O141" s="176">
        <v>5.43</v>
      </c>
      <c r="P141" s="401">
        <v>12</v>
      </c>
      <c r="Q141" s="176">
        <v>6.5</v>
      </c>
    </row>
    <row r="142" spans="1:17" s="85" customFormat="1" ht="30" customHeight="1" x14ac:dyDescent="0.35">
      <c r="B142" s="177">
        <v>2</v>
      </c>
      <c r="C142" s="371" t="s">
        <v>297</v>
      </c>
      <c r="D142" s="401">
        <v>30</v>
      </c>
      <c r="E142" s="176">
        <v>7.57</v>
      </c>
      <c r="F142" s="402">
        <v>10</v>
      </c>
      <c r="G142" s="176">
        <v>7.5</v>
      </c>
      <c r="H142" s="401">
        <v>15</v>
      </c>
      <c r="I142" s="176">
        <v>6.2</v>
      </c>
      <c r="J142" s="401">
        <v>15</v>
      </c>
      <c r="K142" s="176">
        <v>5.53</v>
      </c>
      <c r="L142" s="401">
        <v>10</v>
      </c>
      <c r="M142" s="176">
        <v>5.4</v>
      </c>
      <c r="N142" s="401">
        <v>7</v>
      </c>
      <c r="O142" s="176">
        <v>5.29</v>
      </c>
      <c r="P142" s="401">
        <v>11</v>
      </c>
      <c r="Q142" s="176">
        <v>6.45</v>
      </c>
    </row>
    <row r="143" spans="1:17" s="85" customFormat="1" ht="30" customHeight="1" thickBot="1" x14ac:dyDescent="0.4">
      <c r="B143" s="175">
        <v>3</v>
      </c>
      <c r="C143" s="139" t="s">
        <v>177</v>
      </c>
      <c r="D143" s="173">
        <v>25</v>
      </c>
      <c r="E143" s="172">
        <v>7.24</v>
      </c>
      <c r="F143" s="174">
        <v>10</v>
      </c>
      <c r="G143" s="172">
        <v>6.9</v>
      </c>
      <c r="H143" s="173">
        <v>13</v>
      </c>
      <c r="I143" s="172">
        <v>6.08</v>
      </c>
      <c r="J143" s="173">
        <v>20</v>
      </c>
      <c r="K143" s="172">
        <v>5.9</v>
      </c>
      <c r="L143" s="173">
        <v>11</v>
      </c>
      <c r="M143" s="172">
        <v>4.82</v>
      </c>
      <c r="N143" s="173">
        <v>8</v>
      </c>
      <c r="O143" s="172">
        <v>5.12</v>
      </c>
      <c r="P143" s="173">
        <v>11</v>
      </c>
      <c r="Q143" s="172">
        <v>6.36</v>
      </c>
    </row>
    <row r="144" spans="1:17" x14ac:dyDescent="0.35">
      <c r="A144"/>
      <c r="B144" s="6"/>
      <c r="C144" s="134" t="s">
        <v>345</v>
      </c>
      <c r="D144" s="83"/>
      <c r="G144" s="133"/>
      <c r="H144" s="83"/>
      <c r="I144" s="133"/>
      <c r="J144" s="83"/>
      <c r="K144" s="133"/>
      <c r="L144" s="83"/>
      <c r="M144" s="133"/>
      <c r="N144" s="83"/>
      <c r="O144" s="133"/>
      <c r="P144" s="83"/>
      <c r="Q144" s="133"/>
    </row>
    <row r="145" spans="1:17" x14ac:dyDescent="0.35">
      <c r="A145"/>
      <c r="B145" s="6"/>
      <c r="C145" s="134"/>
      <c r="D145" s="83"/>
      <c r="G145" s="133"/>
      <c r="H145" s="83"/>
      <c r="I145" s="133"/>
      <c r="J145" s="83"/>
      <c r="K145" s="133"/>
      <c r="L145" s="83"/>
      <c r="M145" s="133"/>
      <c r="N145" s="83"/>
      <c r="O145" s="133"/>
      <c r="P145" s="83"/>
      <c r="Q145" s="133"/>
    </row>
    <row r="146" spans="1:17" ht="14.25" customHeight="1" thickBot="1" x14ac:dyDescent="0.4"/>
    <row r="147" spans="1:17" ht="36" customHeight="1" thickBot="1" x14ac:dyDescent="0.4">
      <c r="A147"/>
      <c r="B147" s="464" t="s">
        <v>298</v>
      </c>
      <c r="C147" s="465"/>
      <c r="D147" s="474" t="s">
        <v>228</v>
      </c>
      <c r="E147" s="471"/>
      <c r="F147" s="472" t="s">
        <v>229</v>
      </c>
      <c r="G147" s="473"/>
      <c r="H147" s="474" t="s">
        <v>239</v>
      </c>
      <c r="I147" s="471"/>
      <c r="J147" s="475" t="s">
        <v>232</v>
      </c>
      <c r="K147" s="476"/>
      <c r="L147" s="474" t="s">
        <v>234</v>
      </c>
      <c r="M147" s="471"/>
      <c r="N147" s="468" t="s">
        <v>236</v>
      </c>
      <c r="O147" s="469"/>
      <c r="P147" s="468" t="s">
        <v>33</v>
      </c>
      <c r="Q147" s="469"/>
    </row>
    <row r="148" spans="1:17" ht="15" thickBot="1" x14ac:dyDescent="0.4">
      <c r="A148"/>
      <c r="B148" s="477"/>
      <c r="C148" s="478"/>
      <c r="D148" s="168" t="s">
        <v>115</v>
      </c>
      <c r="E148" s="167" t="s">
        <v>117</v>
      </c>
      <c r="F148" s="166" t="s">
        <v>115</v>
      </c>
      <c r="G148" s="163" t="s">
        <v>117</v>
      </c>
      <c r="H148" s="168" t="s">
        <v>115</v>
      </c>
      <c r="I148" s="163" t="s">
        <v>117</v>
      </c>
      <c r="J148" s="168" t="s">
        <v>115</v>
      </c>
      <c r="K148" s="165" t="s">
        <v>117</v>
      </c>
      <c r="L148" s="164" t="s">
        <v>115</v>
      </c>
      <c r="M148" s="165" t="s">
        <v>117</v>
      </c>
      <c r="N148" s="164" t="s">
        <v>115</v>
      </c>
      <c r="O148" s="163" t="s">
        <v>117</v>
      </c>
      <c r="P148" s="168" t="s">
        <v>115</v>
      </c>
      <c r="Q148" s="163" t="s">
        <v>117</v>
      </c>
    </row>
    <row r="149" spans="1:17" x14ac:dyDescent="0.35">
      <c r="A149"/>
      <c r="B149" s="104">
        <v>1</v>
      </c>
      <c r="C149" s="371" t="s">
        <v>299</v>
      </c>
      <c r="D149" s="373">
        <v>44</v>
      </c>
      <c r="E149" s="142">
        <v>8.07</v>
      </c>
      <c r="F149" s="372">
        <v>12</v>
      </c>
      <c r="G149" s="142">
        <v>8.25</v>
      </c>
      <c r="H149" s="373">
        <v>22</v>
      </c>
      <c r="I149" s="142">
        <v>7.82</v>
      </c>
      <c r="J149" s="373">
        <v>36</v>
      </c>
      <c r="K149" s="140">
        <v>7.17</v>
      </c>
      <c r="L149" s="373">
        <v>18</v>
      </c>
      <c r="M149" s="140">
        <v>6.11</v>
      </c>
      <c r="N149" s="373">
        <v>11</v>
      </c>
      <c r="O149" s="142">
        <v>6.09</v>
      </c>
      <c r="P149" s="373">
        <v>17</v>
      </c>
      <c r="Q149" s="140">
        <v>6.76</v>
      </c>
    </row>
    <row r="150" spans="1:17" x14ac:dyDescent="0.35">
      <c r="A150"/>
      <c r="B150" s="104">
        <v>2</v>
      </c>
      <c r="C150" s="371" t="s">
        <v>300</v>
      </c>
      <c r="D150" s="373">
        <v>42</v>
      </c>
      <c r="E150" s="140">
        <v>8.26</v>
      </c>
      <c r="F150" s="372">
        <v>12</v>
      </c>
      <c r="G150" s="140">
        <v>7.83</v>
      </c>
      <c r="H150" s="373">
        <v>21</v>
      </c>
      <c r="I150" s="140">
        <v>7.95</v>
      </c>
      <c r="J150" s="373">
        <v>31</v>
      </c>
      <c r="K150" s="140">
        <v>7</v>
      </c>
      <c r="L150" s="373">
        <v>17</v>
      </c>
      <c r="M150" s="140">
        <v>6.71</v>
      </c>
      <c r="N150" s="373">
        <v>8</v>
      </c>
      <c r="O150" s="140">
        <v>5.88</v>
      </c>
      <c r="P150" s="373">
        <v>14</v>
      </c>
      <c r="Q150" s="140">
        <v>6.29</v>
      </c>
    </row>
    <row r="151" spans="1:17" x14ac:dyDescent="0.35">
      <c r="A151"/>
      <c r="B151" s="104">
        <v>3</v>
      </c>
      <c r="C151" s="371" t="s">
        <v>301</v>
      </c>
      <c r="D151" s="373">
        <v>38</v>
      </c>
      <c r="E151" s="140">
        <v>7.87</v>
      </c>
      <c r="F151" s="372">
        <v>12</v>
      </c>
      <c r="G151" s="140">
        <v>8</v>
      </c>
      <c r="H151" s="373">
        <v>23</v>
      </c>
      <c r="I151" s="140">
        <v>7.22</v>
      </c>
      <c r="J151" s="373">
        <v>32</v>
      </c>
      <c r="K151" s="140">
        <v>6.72</v>
      </c>
      <c r="L151" s="373">
        <v>17</v>
      </c>
      <c r="M151" s="140">
        <v>6.29</v>
      </c>
      <c r="N151" s="373">
        <v>9</v>
      </c>
      <c r="O151" s="140">
        <v>6.11</v>
      </c>
      <c r="P151" s="373">
        <v>13</v>
      </c>
      <c r="Q151" s="140">
        <v>6</v>
      </c>
    </row>
    <row r="152" spans="1:17" x14ac:dyDescent="0.35">
      <c r="A152"/>
      <c r="B152" s="104">
        <v>4</v>
      </c>
      <c r="C152" s="371" t="s">
        <v>302</v>
      </c>
      <c r="D152" s="373">
        <v>41</v>
      </c>
      <c r="E152" s="140">
        <v>8.0500000000000007</v>
      </c>
      <c r="F152" s="372">
        <v>12</v>
      </c>
      <c r="G152" s="140">
        <v>7.75</v>
      </c>
      <c r="H152" s="373">
        <v>22</v>
      </c>
      <c r="I152" s="140">
        <v>6.91</v>
      </c>
      <c r="J152" s="373">
        <v>36</v>
      </c>
      <c r="K152" s="140">
        <v>7</v>
      </c>
      <c r="L152" s="373">
        <v>18</v>
      </c>
      <c r="M152" s="140">
        <v>6.72</v>
      </c>
      <c r="N152" s="373">
        <v>10</v>
      </c>
      <c r="O152" s="140">
        <v>6.1</v>
      </c>
      <c r="P152" s="373">
        <v>17</v>
      </c>
      <c r="Q152" s="140">
        <v>6</v>
      </c>
    </row>
    <row r="153" spans="1:17" ht="15" thickBot="1" x14ac:dyDescent="0.4">
      <c r="A153"/>
      <c r="B153" s="102">
        <v>5</v>
      </c>
      <c r="C153" s="139" t="s">
        <v>303</v>
      </c>
      <c r="D153" s="136">
        <v>44</v>
      </c>
      <c r="E153" s="135">
        <v>8.8000000000000007</v>
      </c>
      <c r="F153" s="137">
        <v>12</v>
      </c>
      <c r="G153" s="135">
        <v>8</v>
      </c>
      <c r="H153" s="136">
        <v>24</v>
      </c>
      <c r="I153" s="135">
        <v>8.1199999999999992</v>
      </c>
      <c r="J153" s="136">
        <v>36</v>
      </c>
      <c r="K153" s="135">
        <v>7.61</v>
      </c>
      <c r="L153" s="136">
        <v>17</v>
      </c>
      <c r="M153" s="135">
        <v>7.71</v>
      </c>
      <c r="N153" s="136">
        <v>10</v>
      </c>
      <c r="O153" s="135">
        <v>6.6</v>
      </c>
      <c r="P153" s="136">
        <v>17</v>
      </c>
      <c r="Q153" s="135">
        <v>7</v>
      </c>
    </row>
    <row r="154" spans="1:17" x14ac:dyDescent="0.35">
      <c r="A154"/>
      <c r="B154" s="6"/>
      <c r="C154" s="134" t="s">
        <v>345</v>
      </c>
      <c r="D154" s="83"/>
      <c r="E154" s="133"/>
      <c r="G154" s="133"/>
      <c r="H154" s="83"/>
      <c r="I154" s="133"/>
      <c r="J154" s="83"/>
      <c r="K154" s="133"/>
      <c r="L154" s="83"/>
      <c r="M154" s="133"/>
      <c r="N154" s="83"/>
      <c r="O154" s="133"/>
      <c r="P154" s="83"/>
      <c r="Q154" s="133"/>
    </row>
    <row r="155" spans="1:17" x14ac:dyDescent="0.35">
      <c r="A155"/>
      <c r="B155" s="6"/>
      <c r="C155" s="134"/>
      <c r="D155" s="83"/>
      <c r="E155" s="133"/>
      <c r="G155" s="133"/>
      <c r="H155" s="83"/>
      <c r="I155" s="133"/>
      <c r="J155" s="83"/>
      <c r="K155" s="133"/>
      <c r="L155" s="83"/>
      <c r="M155" s="133"/>
      <c r="N155" s="83"/>
      <c r="O155" s="133"/>
      <c r="P155" s="83"/>
      <c r="Q155" s="133"/>
    </row>
    <row r="156" spans="1:17" ht="15" thickBot="1" x14ac:dyDescent="0.4">
      <c r="A156"/>
      <c r="B156" s="52"/>
      <c r="C156" s="224"/>
      <c r="D156" s="225"/>
      <c r="E156" s="226"/>
      <c r="F156" s="227"/>
      <c r="G156" s="226"/>
      <c r="H156" s="225"/>
      <c r="I156" s="226"/>
      <c r="J156" s="225"/>
      <c r="K156" s="226"/>
      <c r="L156" s="225"/>
      <c r="M156" s="226"/>
      <c r="N156" s="225"/>
      <c r="O156" s="226"/>
      <c r="P156" s="225"/>
      <c r="Q156" s="226"/>
    </row>
    <row r="157" spans="1:17" ht="28" customHeight="1" thickBot="1" x14ac:dyDescent="0.4">
      <c r="A157"/>
      <c r="B157" s="479" t="s">
        <v>304</v>
      </c>
      <c r="C157" s="480"/>
      <c r="D157" s="481" t="s">
        <v>228</v>
      </c>
      <c r="E157" s="482"/>
      <c r="F157" s="493" t="s">
        <v>229</v>
      </c>
      <c r="G157" s="494"/>
      <c r="H157" s="481" t="s">
        <v>239</v>
      </c>
      <c r="I157" s="482"/>
      <c r="J157" s="495" t="s">
        <v>232</v>
      </c>
      <c r="K157" s="496"/>
      <c r="L157" s="481" t="s">
        <v>234</v>
      </c>
      <c r="M157" s="482"/>
      <c r="N157" s="497" t="s">
        <v>236</v>
      </c>
      <c r="O157" s="498"/>
      <c r="P157" s="497" t="s">
        <v>33</v>
      </c>
      <c r="Q157" s="498"/>
    </row>
    <row r="158" spans="1:17" ht="21" customHeight="1" thickBot="1" x14ac:dyDescent="0.4">
      <c r="A158"/>
      <c r="B158" s="477"/>
      <c r="C158" s="478"/>
      <c r="D158" s="168" t="s">
        <v>115</v>
      </c>
      <c r="E158" s="167" t="s">
        <v>117</v>
      </c>
      <c r="F158" s="166" t="s">
        <v>115</v>
      </c>
      <c r="G158" s="163" t="s">
        <v>117</v>
      </c>
      <c r="H158" s="168" t="s">
        <v>115</v>
      </c>
      <c r="I158" s="163" t="s">
        <v>117</v>
      </c>
      <c r="J158" s="168" t="s">
        <v>115</v>
      </c>
      <c r="K158" s="165" t="s">
        <v>117</v>
      </c>
      <c r="L158" s="164" t="s">
        <v>115</v>
      </c>
      <c r="M158" s="165" t="s">
        <v>117</v>
      </c>
      <c r="N158" s="164" t="s">
        <v>115</v>
      </c>
      <c r="O158" s="163" t="s">
        <v>117</v>
      </c>
      <c r="P158" s="168" t="s">
        <v>115</v>
      </c>
      <c r="Q158" s="163" t="s">
        <v>117</v>
      </c>
    </row>
    <row r="159" spans="1:17" x14ac:dyDescent="0.35">
      <c r="A159"/>
      <c r="B159" s="104">
        <v>1</v>
      </c>
      <c r="C159" s="371" t="s">
        <v>250</v>
      </c>
      <c r="D159" s="373">
        <v>44</v>
      </c>
      <c r="E159" s="140">
        <v>8.82</v>
      </c>
      <c r="F159" s="372">
        <v>11</v>
      </c>
      <c r="G159" s="140">
        <v>8.64</v>
      </c>
      <c r="H159" s="373">
        <v>23</v>
      </c>
      <c r="I159" s="140">
        <v>8.2200000000000006</v>
      </c>
      <c r="J159" s="373">
        <v>34</v>
      </c>
      <c r="K159" s="140">
        <v>7.47</v>
      </c>
      <c r="L159" s="373">
        <v>17</v>
      </c>
      <c r="M159" s="140">
        <v>6.71</v>
      </c>
      <c r="N159" s="373">
        <v>13</v>
      </c>
      <c r="O159" s="140">
        <v>7.23</v>
      </c>
      <c r="P159" s="373">
        <v>16</v>
      </c>
      <c r="Q159" s="140">
        <v>7.12</v>
      </c>
    </row>
    <row r="160" spans="1:17" x14ac:dyDescent="0.35">
      <c r="A160"/>
      <c r="B160" s="104">
        <v>2</v>
      </c>
      <c r="C160" s="371" t="s">
        <v>251</v>
      </c>
      <c r="D160" s="373">
        <v>30</v>
      </c>
      <c r="E160" s="140">
        <v>8.3000000000000007</v>
      </c>
      <c r="F160" s="372">
        <v>11</v>
      </c>
      <c r="G160" s="140">
        <v>7.36</v>
      </c>
      <c r="H160" s="373">
        <v>18</v>
      </c>
      <c r="I160" s="140">
        <v>6.5</v>
      </c>
      <c r="J160" s="373">
        <v>22</v>
      </c>
      <c r="K160" s="140">
        <v>6.91</v>
      </c>
      <c r="L160" s="373">
        <v>15</v>
      </c>
      <c r="M160" s="140">
        <v>6.2</v>
      </c>
      <c r="N160" s="373">
        <v>13</v>
      </c>
      <c r="O160" s="140">
        <v>4.7699999999999996</v>
      </c>
      <c r="P160" s="373">
        <v>13</v>
      </c>
      <c r="Q160" s="140">
        <v>7.08</v>
      </c>
    </row>
    <row r="161" spans="1:17" x14ac:dyDescent="0.35">
      <c r="A161"/>
      <c r="B161" s="104">
        <v>3</v>
      </c>
      <c r="C161" s="371" t="s">
        <v>252</v>
      </c>
      <c r="D161" s="373">
        <v>24</v>
      </c>
      <c r="E161" s="140">
        <v>7.88</v>
      </c>
      <c r="F161" s="372">
        <v>9</v>
      </c>
      <c r="G161" s="140">
        <v>8.11</v>
      </c>
      <c r="H161" s="373">
        <v>14</v>
      </c>
      <c r="I161" s="140">
        <v>6.79</v>
      </c>
      <c r="J161" s="373">
        <v>22</v>
      </c>
      <c r="K161" s="140">
        <v>6.32</v>
      </c>
      <c r="L161" s="373">
        <v>15</v>
      </c>
      <c r="M161" s="140">
        <v>5.07</v>
      </c>
      <c r="N161" s="373">
        <v>11</v>
      </c>
      <c r="O161" s="140">
        <v>4.55</v>
      </c>
      <c r="P161" s="373">
        <v>13</v>
      </c>
      <c r="Q161" s="140">
        <v>5.46</v>
      </c>
    </row>
    <row r="162" spans="1:17" x14ac:dyDescent="0.35">
      <c r="A162"/>
      <c r="B162" s="104">
        <v>4</v>
      </c>
      <c r="C162" s="371" t="s">
        <v>75</v>
      </c>
      <c r="D162" s="373">
        <v>23</v>
      </c>
      <c r="E162" s="140">
        <v>7.09</v>
      </c>
      <c r="F162" s="372">
        <v>9</v>
      </c>
      <c r="G162" s="140">
        <v>8</v>
      </c>
      <c r="H162" s="373">
        <v>17</v>
      </c>
      <c r="I162" s="140">
        <v>7.18</v>
      </c>
      <c r="J162" s="373">
        <v>26</v>
      </c>
      <c r="K162" s="140">
        <v>7.35</v>
      </c>
      <c r="L162" s="373">
        <v>19</v>
      </c>
      <c r="M162" s="140">
        <v>6.26</v>
      </c>
      <c r="N162" s="373">
        <v>14</v>
      </c>
      <c r="O162" s="140">
        <v>5.64</v>
      </c>
      <c r="P162" s="373">
        <v>13</v>
      </c>
      <c r="Q162" s="140">
        <v>7.46</v>
      </c>
    </row>
    <row r="163" spans="1:17" x14ac:dyDescent="0.35">
      <c r="A163"/>
      <c r="B163" s="104">
        <v>5</v>
      </c>
      <c r="C163" s="371" t="s">
        <v>61</v>
      </c>
      <c r="D163" s="373">
        <v>21</v>
      </c>
      <c r="E163" s="140">
        <v>6.95</v>
      </c>
      <c r="F163" s="372">
        <v>9</v>
      </c>
      <c r="G163" s="140">
        <v>8</v>
      </c>
      <c r="H163" s="373">
        <v>19</v>
      </c>
      <c r="I163" s="140">
        <v>7.05</v>
      </c>
      <c r="J163" s="373">
        <v>35</v>
      </c>
      <c r="K163" s="140">
        <v>7</v>
      </c>
      <c r="L163" s="373">
        <v>17</v>
      </c>
      <c r="M163" s="140">
        <v>6.29</v>
      </c>
      <c r="N163" s="373">
        <v>12</v>
      </c>
      <c r="O163" s="140">
        <v>5.5</v>
      </c>
      <c r="P163" s="373">
        <v>13</v>
      </c>
      <c r="Q163" s="140">
        <v>7</v>
      </c>
    </row>
    <row r="164" spans="1:17" ht="43.5" x14ac:dyDescent="0.35">
      <c r="A164"/>
      <c r="B164" s="374">
        <v>6</v>
      </c>
      <c r="C164" s="375" t="s">
        <v>305</v>
      </c>
      <c r="D164" s="378">
        <v>28</v>
      </c>
      <c r="E164" s="376">
        <v>8.32</v>
      </c>
      <c r="F164" s="377">
        <v>10</v>
      </c>
      <c r="G164" s="376">
        <v>8</v>
      </c>
      <c r="H164" s="378">
        <v>22</v>
      </c>
      <c r="I164" s="376">
        <v>7.41</v>
      </c>
      <c r="J164" s="378">
        <v>25</v>
      </c>
      <c r="K164" s="376">
        <v>7.52</v>
      </c>
      <c r="L164" s="378">
        <v>17</v>
      </c>
      <c r="M164" s="376">
        <v>6.47</v>
      </c>
      <c r="N164" s="378">
        <v>11</v>
      </c>
      <c r="O164" s="376">
        <v>5.91</v>
      </c>
      <c r="P164" s="378">
        <v>11</v>
      </c>
      <c r="Q164" s="376">
        <v>7.45</v>
      </c>
    </row>
    <row r="165" spans="1:17" x14ac:dyDescent="0.35">
      <c r="A165"/>
      <c r="B165" s="374">
        <v>7</v>
      </c>
      <c r="C165" s="375" t="s">
        <v>306</v>
      </c>
      <c r="D165" s="378">
        <v>23</v>
      </c>
      <c r="E165" s="376">
        <v>7.22</v>
      </c>
      <c r="F165" s="377">
        <v>9</v>
      </c>
      <c r="G165" s="376">
        <v>8</v>
      </c>
      <c r="H165" s="378">
        <v>18</v>
      </c>
      <c r="I165" s="376">
        <v>6.83</v>
      </c>
      <c r="J165" s="378">
        <v>31</v>
      </c>
      <c r="K165" s="376">
        <v>7.48</v>
      </c>
      <c r="L165" s="378">
        <v>14</v>
      </c>
      <c r="M165" s="376">
        <v>5.36</v>
      </c>
      <c r="N165" s="378">
        <v>14</v>
      </c>
      <c r="O165" s="376">
        <v>5.43</v>
      </c>
      <c r="P165" s="378">
        <v>11</v>
      </c>
      <c r="Q165" s="376">
        <v>7.55</v>
      </c>
    </row>
    <row r="166" spans="1:17" ht="15" thickBot="1" x14ac:dyDescent="0.4">
      <c r="A166"/>
      <c r="B166" s="102">
        <v>8</v>
      </c>
      <c r="C166" s="139" t="s">
        <v>99</v>
      </c>
      <c r="D166" s="136">
        <v>15</v>
      </c>
      <c r="E166" s="135">
        <v>5.33</v>
      </c>
      <c r="F166" s="137">
        <v>8</v>
      </c>
      <c r="G166" s="135">
        <v>7.5</v>
      </c>
      <c r="H166" s="136">
        <v>14</v>
      </c>
      <c r="I166" s="135">
        <v>5.21</v>
      </c>
      <c r="J166" s="136">
        <v>21</v>
      </c>
      <c r="K166" s="135">
        <v>5.86</v>
      </c>
      <c r="L166" s="136">
        <v>11</v>
      </c>
      <c r="M166" s="135">
        <v>4.7300000000000004</v>
      </c>
      <c r="N166" s="136">
        <v>10</v>
      </c>
      <c r="O166" s="135">
        <v>4.3</v>
      </c>
      <c r="P166" s="136">
        <v>11</v>
      </c>
      <c r="Q166" s="135">
        <v>6.09</v>
      </c>
    </row>
    <row r="167" spans="1:17" x14ac:dyDescent="0.35">
      <c r="A167"/>
      <c r="B167" s="6"/>
      <c r="C167" s="134" t="s">
        <v>345</v>
      </c>
      <c r="D167" s="133"/>
      <c r="E167" s="133"/>
      <c r="F167" s="133"/>
      <c r="G167" s="133"/>
      <c r="H167" s="133"/>
      <c r="I167" s="133"/>
      <c r="J167" s="133"/>
      <c r="K167" s="133"/>
      <c r="L167" s="133"/>
      <c r="M167" s="133"/>
      <c r="N167" s="133"/>
      <c r="O167" s="133"/>
      <c r="P167" s="133"/>
      <c r="Q167" s="133"/>
    </row>
    <row r="169" spans="1:17" ht="15" thickBot="1" x14ac:dyDescent="0.4"/>
    <row r="170" spans="1:17" ht="42" customHeight="1" thickBot="1" x14ac:dyDescent="0.4">
      <c r="A170" s="23"/>
      <c r="B170" s="464" t="s">
        <v>307</v>
      </c>
      <c r="C170" s="433"/>
      <c r="D170" s="470" t="s">
        <v>228</v>
      </c>
      <c r="E170" s="471"/>
      <c r="F170" s="472" t="s">
        <v>229</v>
      </c>
      <c r="G170" s="473"/>
      <c r="H170" s="474" t="s">
        <v>239</v>
      </c>
      <c r="I170" s="471"/>
      <c r="J170" s="475" t="s">
        <v>232</v>
      </c>
      <c r="K170" s="476"/>
      <c r="L170" s="474" t="s">
        <v>234</v>
      </c>
      <c r="M170" s="471"/>
      <c r="N170" s="468" t="s">
        <v>236</v>
      </c>
      <c r="O170" s="469"/>
      <c r="P170" s="468" t="s">
        <v>33</v>
      </c>
      <c r="Q170" s="469"/>
    </row>
    <row r="171" spans="1:17" ht="16.5" customHeight="1" thickBot="1" x14ac:dyDescent="0.4">
      <c r="A171" s="23"/>
      <c r="B171" s="434"/>
      <c r="C171" s="435"/>
      <c r="D171" s="166" t="s">
        <v>115</v>
      </c>
      <c r="E171" s="167" t="s">
        <v>245</v>
      </c>
      <c r="F171" s="166" t="s">
        <v>115</v>
      </c>
      <c r="G171" s="163" t="s">
        <v>245</v>
      </c>
      <c r="H171" s="166" t="s">
        <v>115</v>
      </c>
      <c r="I171" s="163" t="s">
        <v>245</v>
      </c>
      <c r="J171" s="166" t="s">
        <v>115</v>
      </c>
      <c r="K171" s="165" t="s">
        <v>245</v>
      </c>
      <c r="L171" s="228" t="s">
        <v>115</v>
      </c>
      <c r="M171" s="165" t="s">
        <v>245</v>
      </c>
      <c r="N171" s="228" t="s">
        <v>115</v>
      </c>
      <c r="O171" s="163" t="s">
        <v>245</v>
      </c>
      <c r="P171" s="166" t="s">
        <v>115</v>
      </c>
      <c r="Q171" s="163" t="s">
        <v>245</v>
      </c>
    </row>
    <row r="172" spans="1:17" x14ac:dyDescent="0.35">
      <c r="B172" s="132">
        <v>1</v>
      </c>
      <c r="C172" s="131" t="s">
        <v>251</v>
      </c>
      <c r="D172" s="108">
        <v>25</v>
      </c>
      <c r="E172" s="107">
        <v>0.55555555555555602</v>
      </c>
      <c r="F172" s="108">
        <v>8</v>
      </c>
      <c r="G172" s="105">
        <v>0.72727272727272696</v>
      </c>
      <c r="H172" s="108">
        <v>4</v>
      </c>
      <c r="I172" s="107">
        <v>0.16</v>
      </c>
      <c r="J172" s="108">
        <v>5</v>
      </c>
      <c r="K172" s="105">
        <v>0.12195121951219499</v>
      </c>
      <c r="L172" s="108">
        <v>3</v>
      </c>
      <c r="M172" s="107">
        <v>0.13636363636363599</v>
      </c>
      <c r="N172" s="108">
        <v>4</v>
      </c>
      <c r="O172" s="105">
        <v>0.25</v>
      </c>
      <c r="P172" s="108">
        <v>4</v>
      </c>
      <c r="Q172" s="105">
        <v>0.2</v>
      </c>
    </row>
    <row r="173" spans="1:17" x14ac:dyDescent="0.35">
      <c r="B173" s="171">
        <v>2</v>
      </c>
      <c r="C173" s="130" t="s">
        <v>92</v>
      </c>
      <c r="D173" s="103">
        <v>6</v>
      </c>
      <c r="E173" s="395">
        <v>0.133333333333333</v>
      </c>
      <c r="F173" s="103">
        <v>1</v>
      </c>
      <c r="G173" s="395">
        <v>9.0909090909090898E-2</v>
      </c>
      <c r="H173" s="103">
        <v>1</v>
      </c>
      <c r="I173" s="395">
        <v>0.04</v>
      </c>
      <c r="J173" s="103">
        <v>2</v>
      </c>
      <c r="K173" s="395">
        <v>4.8780487804878099E-2</v>
      </c>
      <c r="L173" s="103">
        <v>0</v>
      </c>
      <c r="M173" s="395">
        <v>0</v>
      </c>
      <c r="N173" s="103">
        <v>0</v>
      </c>
      <c r="O173" s="395">
        <v>0</v>
      </c>
      <c r="P173" s="103">
        <v>0</v>
      </c>
      <c r="Q173" s="395">
        <v>0</v>
      </c>
    </row>
    <row r="174" spans="1:17" x14ac:dyDescent="0.35">
      <c r="B174" s="171">
        <v>3</v>
      </c>
      <c r="C174" s="130" t="s">
        <v>308</v>
      </c>
      <c r="D174" s="103">
        <v>15</v>
      </c>
      <c r="E174" s="395">
        <v>0.33333333333333298</v>
      </c>
      <c r="F174" s="103">
        <v>4</v>
      </c>
      <c r="G174" s="395">
        <v>0.36363636363636398</v>
      </c>
      <c r="H174" s="103">
        <v>9</v>
      </c>
      <c r="I174" s="395">
        <v>0.36</v>
      </c>
      <c r="J174" s="103">
        <v>5</v>
      </c>
      <c r="K174" s="395">
        <v>0.12195121951219499</v>
      </c>
      <c r="L174" s="103">
        <v>21</v>
      </c>
      <c r="M174" s="395">
        <v>0.95454545454545503</v>
      </c>
      <c r="N174" s="103">
        <v>1</v>
      </c>
      <c r="O174" s="395">
        <v>6.25E-2</v>
      </c>
      <c r="P174" s="103">
        <v>6</v>
      </c>
      <c r="Q174" s="395">
        <v>0.3</v>
      </c>
    </row>
    <row r="175" spans="1:17" x14ac:dyDescent="0.35">
      <c r="B175" s="171">
        <v>4</v>
      </c>
      <c r="C175" s="130" t="s">
        <v>309</v>
      </c>
      <c r="D175" s="103">
        <v>11</v>
      </c>
      <c r="E175" s="395">
        <v>0.24444444444444399</v>
      </c>
      <c r="F175" s="103">
        <v>5</v>
      </c>
      <c r="G175" s="395">
        <v>0.45454545454545497</v>
      </c>
      <c r="H175" s="103">
        <v>10</v>
      </c>
      <c r="I175" s="395">
        <v>0.4</v>
      </c>
      <c r="J175" s="103">
        <v>38</v>
      </c>
      <c r="K175" s="395">
        <v>0.92682926829268297</v>
      </c>
      <c r="L175" s="103">
        <v>6</v>
      </c>
      <c r="M175" s="395">
        <v>0.27272727272727298</v>
      </c>
      <c r="N175" s="103">
        <v>9</v>
      </c>
      <c r="O175" s="395">
        <v>0.5625</v>
      </c>
      <c r="P175" s="103">
        <v>12</v>
      </c>
      <c r="Q175" s="395">
        <v>0.6</v>
      </c>
    </row>
    <row r="176" spans="1:17" x14ac:dyDescent="0.35">
      <c r="B176" s="171">
        <v>5</v>
      </c>
      <c r="C176" s="130" t="s">
        <v>310</v>
      </c>
      <c r="D176" s="103">
        <v>11</v>
      </c>
      <c r="E176" s="395">
        <v>0.24444444444444399</v>
      </c>
      <c r="F176" s="103">
        <v>1</v>
      </c>
      <c r="G176" s="395">
        <v>9.0909090909090898E-2</v>
      </c>
      <c r="H176" s="103">
        <v>16</v>
      </c>
      <c r="I176" s="395">
        <v>0.64</v>
      </c>
      <c r="J176" s="103">
        <v>14</v>
      </c>
      <c r="K176" s="395">
        <v>0.34146341463414598</v>
      </c>
      <c r="L176" s="103">
        <v>3</v>
      </c>
      <c r="M176" s="395">
        <v>0.13636363636363599</v>
      </c>
      <c r="N176" s="103">
        <v>3</v>
      </c>
      <c r="O176" s="395">
        <v>0.1875</v>
      </c>
      <c r="P176" s="103">
        <v>4</v>
      </c>
      <c r="Q176" s="395">
        <v>0.2</v>
      </c>
    </row>
    <row r="177" spans="1:17" x14ac:dyDescent="0.35">
      <c r="B177" s="171">
        <v>6</v>
      </c>
      <c r="C177" s="130" t="s">
        <v>306</v>
      </c>
      <c r="D177" s="103">
        <v>16</v>
      </c>
      <c r="E177" s="395">
        <v>0.35555555555555601</v>
      </c>
      <c r="F177" s="103">
        <v>2</v>
      </c>
      <c r="G177" s="395">
        <v>0.18181818181818199</v>
      </c>
      <c r="H177" s="103">
        <v>5</v>
      </c>
      <c r="I177" s="395">
        <v>0.2</v>
      </c>
      <c r="J177" s="103">
        <v>16</v>
      </c>
      <c r="K177" s="395">
        <v>0.39024390243902402</v>
      </c>
      <c r="L177" s="103">
        <v>4</v>
      </c>
      <c r="M177" s="395">
        <v>0.18181818181818199</v>
      </c>
      <c r="N177" s="103">
        <v>12</v>
      </c>
      <c r="O177" s="395">
        <v>0.75</v>
      </c>
      <c r="P177" s="103">
        <v>9</v>
      </c>
      <c r="Q177" s="395">
        <v>0.45</v>
      </c>
    </row>
    <row r="178" spans="1:17" x14ac:dyDescent="0.35">
      <c r="B178" s="171">
        <v>7</v>
      </c>
      <c r="C178" s="130" t="s">
        <v>259</v>
      </c>
      <c r="D178" s="103">
        <v>0</v>
      </c>
      <c r="E178" s="395">
        <v>0</v>
      </c>
      <c r="F178" s="103">
        <v>0</v>
      </c>
      <c r="G178" s="395">
        <v>0</v>
      </c>
      <c r="H178" s="103">
        <v>0</v>
      </c>
      <c r="I178" s="395">
        <v>0</v>
      </c>
      <c r="J178" s="103">
        <v>0</v>
      </c>
      <c r="K178" s="395">
        <v>0</v>
      </c>
      <c r="L178" s="103">
        <v>2</v>
      </c>
      <c r="M178" s="395">
        <v>9.0909090909090898E-2</v>
      </c>
      <c r="N178" s="103">
        <v>2</v>
      </c>
      <c r="O178" s="395">
        <v>0.125</v>
      </c>
      <c r="P178" s="103">
        <v>0</v>
      </c>
      <c r="Q178" s="395">
        <v>0</v>
      </c>
    </row>
    <row r="179" spans="1:17" ht="15" thickBot="1" x14ac:dyDescent="0.4">
      <c r="B179" s="170">
        <v>8</v>
      </c>
      <c r="C179" s="129" t="s">
        <v>311</v>
      </c>
      <c r="D179" s="99">
        <v>2</v>
      </c>
      <c r="E179" s="98">
        <v>4.4444444444444398E-2</v>
      </c>
      <c r="F179" s="99">
        <v>0</v>
      </c>
      <c r="G179" s="98">
        <v>0</v>
      </c>
      <c r="H179" s="99">
        <v>4</v>
      </c>
      <c r="I179" s="98">
        <v>0.16</v>
      </c>
      <c r="J179" s="99">
        <v>0</v>
      </c>
      <c r="K179" s="98">
        <v>0</v>
      </c>
      <c r="L179" s="99">
        <v>0</v>
      </c>
      <c r="M179" s="98">
        <v>0</v>
      </c>
      <c r="N179" s="99">
        <v>0</v>
      </c>
      <c r="O179" s="98">
        <v>0</v>
      </c>
      <c r="P179" s="99">
        <v>1</v>
      </c>
      <c r="Q179" s="98">
        <v>0.05</v>
      </c>
    </row>
    <row r="180" spans="1:17" x14ac:dyDescent="0.35">
      <c r="C180" s="134" t="s">
        <v>345</v>
      </c>
    </row>
    <row r="181" spans="1:17" ht="18.75" customHeight="1" thickBot="1" x14ac:dyDescent="0.4">
      <c r="C181" s="97"/>
    </row>
    <row r="182" spans="1:17" ht="44.15" customHeight="1" thickBot="1" x14ac:dyDescent="0.4">
      <c r="A182"/>
      <c r="B182" s="464" t="s">
        <v>312</v>
      </c>
      <c r="C182" s="465"/>
      <c r="D182" s="470" t="s">
        <v>228</v>
      </c>
      <c r="E182" s="471"/>
      <c r="F182" s="472" t="s">
        <v>229</v>
      </c>
      <c r="G182" s="473"/>
      <c r="H182" s="474" t="s">
        <v>239</v>
      </c>
      <c r="I182" s="471"/>
      <c r="J182" s="475" t="s">
        <v>232</v>
      </c>
      <c r="K182" s="476"/>
      <c r="L182" s="474" t="s">
        <v>234</v>
      </c>
      <c r="M182" s="471"/>
      <c r="N182" s="468" t="s">
        <v>236</v>
      </c>
      <c r="O182" s="469"/>
      <c r="P182" s="468" t="s">
        <v>33</v>
      </c>
      <c r="Q182" s="469"/>
    </row>
    <row r="183" spans="1:17" ht="15" thickBot="1" x14ac:dyDescent="0.4">
      <c r="A183"/>
      <c r="B183" s="466"/>
      <c r="C183" s="467"/>
      <c r="D183" s="168" t="s">
        <v>115</v>
      </c>
      <c r="E183" s="167" t="s">
        <v>117</v>
      </c>
      <c r="F183" s="166" t="s">
        <v>115</v>
      </c>
      <c r="G183" s="165" t="s">
        <v>117</v>
      </c>
      <c r="H183" s="164" t="s">
        <v>115</v>
      </c>
      <c r="I183" s="165" t="s">
        <v>117</v>
      </c>
      <c r="J183" s="164" t="s">
        <v>115</v>
      </c>
      <c r="K183" s="165" t="s">
        <v>117</v>
      </c>
      <c r="L183" s="164" t="s">
        <v>115</v>
      </c>
      <c r="M183" s="165" t="s">
        <v>117</v>
      </c>
      <c r="N183" s="164" t="s">
        <v>115</v>
      </c>
      <c r="O183" s="165" t="s">
        <v>117</v>
      </c>
      <c r="P183" s="164" t="s">
        <v>115</v>
      </c>
      <c r="Q183" s="163" t="s">
        <v>117</v>
      </c>
    </row>
    <row r="184" spans="1:17" ht="29" x14ac:dyDescent="0.35">
      <c r="A184"/>
      <c r="B184" s="111">
        <v>1</v>
      </c>
      <c r="C184" s="143" t="s">
        <v>189</v>
      </c>
      <c r="D184" s="373">
        <v>39</v>
      </c>
      <c r="E184" s="162">
        <v>7.82</v>
      </c>
      <c r="F184" s="372">
        <v>9</v>
      </c>
      <c r="G184" s="140">
        <v>8.44</v>
      </c>
      <c r="H184" s="373">
        <v>18</v>
      </c>
      <c r="I184" s="140">
        <v>7.67</v>
      </c>
      <c r="J184" s="373">
        <v>30</v>
      </c>
      <c r="K184" s="140">
        <v>6.53</v>
      </c>
      <c r="L184" s="373">
        <v>13</v>
      </c>
      <c r="M184" s="140">
        <v>7.31</v>
      </c>
      <c r="N184" s="373">
        <v>10</v>
      </c>
      <c r="O184" s="140">
        <v>6.3</v>
      </c>
      <c r="P184" s="373">
        <v>16</v>
      </c>
      <c r="Q184" s="140">
        <v>7.06</v>
      </c>
    </row>
    <row r="185" spans="1:17" ht="29" x14ac:dyDescent="0.35">
      <c r="A185"/>
      <c r="B185" s="104">
        <v>2</v>
      </c>
      <c r="C185" s="371" t="s">
        <v>190</v>
      </c>
      <c r="D185" s="373">
        <v>33</v>
      </c>
      <c r="E185" s="141">
        <v>7.88</v>
      </c>
      <c r="F185" s="372">
        <v>10</v>
      </c>
      <c r="G185" s="140">
        <v>8.3000000000000007</v>
      </c>
      <c r="H185" s="373">
        <v>13</v>
      </c>
      <c r="I185" s="140">
        <v>7.85</v>
      </c>
      <c r="J185" s="373">
        <v>18</v>
      </c>
      <c r="K185" s="140">
        <v>7.33</v>
      </c>
      <c r="L185" s="373">
        <v>15</v>
      </c>
      <c r="M185" s="140">
        <v>7.33</v>
      </c>
      <c r="N185" s="373">
        <v>11</v>
      </c>
      <c r="O185" s="140">
        <v>7.73</v>
      </c>
      <c r="P185" s="373">
        <v>13</v>
      </c>
      <c r="Q185" s="140">
        <v>7.38</v>
      </c>
    </row>
    <row r="186" spans="1:17" x14ac:dyDescent="0.35">
      <c r="A186"/>
      <c r="B186" s="104">
        <v>3</v>
      </c>
      <c r="C186" s="371" t="s">
        <v>191</v>
      </c>
      <c r="D186" s="373">
        <v>37</v>
      </c>
      <c r="E186" s="141">
        <v>7.76</v>
      </c>
      <c r="F186" s="372">
        <v>10</v>
      </c>
      <c r="G186" s="140">
        <v>8.1999999999999993</v>
      </c>
      <c r="H186" s="373">
        <v>17</v>
      </c>
      <c r="I186" s="140">
        <v>7.35</v>
      </c>
      <c r="J186" s="373">
        <v>22</v>
      </c>
      <c r="K186" s="140">
        <v>7.73</v>
      </c>
      <c r="L186" s="373">
        <v>15</v>
      </c>
      <c r="M186" s="140">
        <v>6.87</v>
      </c>
      <c r="N186" s="373">
        <v>9</v>
      </c>
      <c r="O186" s="140">
        <v>6.11</v>
      </c>
      <c r="P186" s="373">
        <v>14</v>
      </c>
      <c r="Q186" s="140">
        <v>7.14</v>
      </c>
    </row>
    <row r="187" spans="1:17" ht="29" x14ac:dyDescent="0.35">
      <c r="A187"/>
      <c r="B187" s="104">
        <v>4</v>
      </c>
      <c r="C187" s="371" t="s">
        <v>313</v>
      </c>
      <c r="D187" s="373">
        <v>39</v>
      </c>
      <c r="E187" s="141">
        <v>8.7200000000000006</v>
      </c>
      <c r="F187" s="372">
        <v>9</v>
      </c>
      <c r="G187" s="140">
        <v>8.56</v>
      </c>
      <c r="H187" s="373">
        <v>15</v>
      </c>
      <c r="I187" s="140">
        <v>8.67</v>
      </c>
      <c r="J187" s="373">
        <v>26</v>
      </c>
      <c r="K187" s="140">
        <v>7.04</v>
      </c>
      <c r="L187" s="373">
        <v>14</v>
      </c>
      <c r="M187" s="140">
        <v>6.71</v>
      </c>
      <c r="N187" s="373">
        <v>11</v>
      </c>
      <c r="O187" s="140">
        <v>6.45</v>
      </c>
      <c r="P187" s="373">
        <v>15</v>
      </c>
      <c r="Q187" s="140">
        <v>7.47</v>
      </c>
    </row>
    <row r="188" spans="1:17" ht="29" x14ac:dyDescent="0.35">
      <c r="A188"/>
      <c r="B188" s="374">
        <v>5</v>
      </c>
      <c r="C188" s="375" t="s">
        <v>193</v>
      </c>
      <c r="D188" s="378">
        <v>34</v>
      </c>
      <c r="E188" s="404">
        <v>8.1199999999999992</v>
      </c>
      <c r="F188" s="377">
        <v>9</v>
      </c>
      <c r="G188" s="376">
        <v>8.33</v>
      </c>
      <c r="H188" s="378">
        <v>11</v>
      </c>
      <c r="I188" s="376">
        <v>8.64</v>
      </c>
      <c r="J188" s="378">
        <v>21</v>
      </c>
      <c r="K188" s="376">
        <v>6.95</v>
      </c>
      <c r="L188" s="378">
        <v>12</v>
      </c>
      <c r="M188" s="376">
        <v>7.67</v>
      </c>
      <c r="N188" s="378">
        <v>9</v>
      </c>
      <c r="O188" s="376">
        <v>6.56</v>
      </c>
      <c r="P188" s="378">
        <v>9</v>
      </c>
      <c r="Q188" s="376">
        <v>7.44</v>
      </c>
    </row>
    <row r="189" spans="1:17" ht="29.5" thickBot="1" x14ac:dyDescent="0.4">
      <c r="A189"/>
      <c r="B189" s="102">
        <v>6</v>
      </c>
      <c r="C189" s="139" t="s">
        <v>314</v>
      </c>
      <c r="D189" s="136">
        <v>37</v>
      </c>
      <c r="E189" s="138">
        <v>8.27</v>
      </c>
      <c r="F189" s="137">
        <v>8</v>
      </c>
      <c r="G189" s="135">
        <v>9</v>
      </c>
      <c r="H189" s="136">
        <v>13</v>
      </c>
      <c r="I189" s="135">
        <v>9</v>
      </c>
      <c r="J189" s="136">
        <v>26</v>
      </c>
      <c r="K189" s="135">
        <v>7.23</v>
      </c>
      <c r="L189" s="136">
        <v>13</v>
      </c>
      <c r="M189" s="135">
        <v>6.46</v>
      </c>
      <c r="N189" s="136">
        <v>10</v>
      </c>
      <c r="O189" s="135">
        <v>6.1</v>
      </c>
      <c r="P189" s="136">
        <v>14</v>
      </c>
      <c r="Q189" s="135">
        <v>6.86</v>
      </c>
    </row>
    <row r="190" spans="1:17" x14ac:dyDescent="0.35">
      <c r="A190"/>
      <c r="B190" s="6"/>
      <c r="C190" s="134" t="s">
        <v>345</v>
      </c>
      <c r="D190" s="311"/>
      <c r="E190" s="311"/>
      <c r="F190" s="312"/>
      <c r="G190" s="313"/>
      <c r="H190" s="311"/>
      <c r="I190" s="313"/>
      <c r="J190" s="311"/>
      <c r="K190" s="313"/>
      <c r="L190" s="311"/>
      <c r="M190" s="313"/>
      <c r="N190" s="311"/>
      <c r="O190" s="313"/>
      <c r="P190" s="311"/>
      <c r="Q190" s="313"/>
    </row>
    <row r="191" spans="1:17" ht="18.75" customHeight="1" x14ac:dyDescent="0.35">
      <c r="C191" s="97"/>
    </row>
    <row r="192" spans="1:17" ht="18.75" customHeight="1" thickBot="1" x14ac:dyDescent="0.4">
      <c r="C192" s="97"/>
    </row>
    <row r="193" spans="1:17" ht="36.75" customHeight="1" thickBot="1" x14ac:dyDescent="0.4">
      <c r="B193" s="483" t="s">
        <v>315</v>
      </c>
      <c r="C193" s="484"/>
      <c r="D193" s="470" t="s">
        <v>228</v>
      </c>
      <c r="E193" s="471"/>
      <c r="F193" s="472" t="s">
        <v>229</v>
      </c>
      <c r="G193" s="473"/>
      <c r="H193" s="474" t="s">
        <v>239</v>
      </c>
      <c r="I193" s="471"/>
      <c r="J193" s="475" t="s">
        <v>232</v>
      </c>
      <c r="K193" s="476"/>
      <c r="L193" s="474" t="s">
        <v>234</v>
      </c>
      <c r="M193" s="471"/>
      <c r="N193" s="468" t="s">
        <v>236</v>
      </c>
      <c r="O193" s="469"/>
      <c r="P193" s="468" t="s">
        <v>33</v>
      </c>
      <c r="Q193" s="469"/>
    </row>
    <row r="194" spans="1:17" ht="15.75" customHeight="1" thickBot="1" x14ac:dyDescent="0.4">
      <c r="B194" s="485"/>
      <c r="C194" s="486"/>
      <c r="D194" s="113" t="s">
        <v>115</v>
      </c>
      <c r="E194" s="118" t="s">
        <v>245</v>
      </c>
      <c r="F194" s="117" t="s">
        <v>115</v>
      </c>
      <c r="G194" s="114" t="s">
        <v>245</v>
      </c>
      <c r="H194" s="113" t="s">
        <v>115</v>
      </c>
      <c r="I194" s="112" t="s">
        <v>245</v>
      </c>
      <c r="J194" s="117" t="s">
        <v>115</v>
      </c>
      <c r="K194" s="116" t="s">
        <v>245</v>
      </c>
      <c r="L194" s="115" t="s">
        <v>115</v>
      </c>
      <c r="M194" s="116" t="s">
        <v>245</v>
      </c>
      <c r="N194" s="115" t="s">
        <v>115</v>
      </c>
      <c r="O194" s="114" t="s">
        <v>245</v>
      </c>
      <c r="P194" s="117" t="s">
        <v>115</v>
      </c>
      <c r="Q194" s="114" t="s">
        <v>245</v>
      </c>
    </row>
    <row r="195" spans="1:17" x14ac:dyDescent="0.35">
      <c r="B195" s="161">
        <v>1</v>
      </c>
      <c r="C195" s="160" t="s">
        <v>13</v>
      </c>
      <c r="D195" s="155">
        <v>23</v>
      </c>
      <c r="E195" s="154">
        <v>0.51111111111111096</v>
      </c>
      <c r="F195" s="159">
        <v>3</v>
      </c>
      <c r="G195" s="158">
        <v>0.27272727272727298</v>
      </c>
      <c r="H195" s="157">
        <v>11</v>
      </c>
      <c r="I195" s="156">
        <v>0.44</v>
      </c>
      <c r="J195" s="155">
        <v>20</v>
      </c>
      <c r="K195" s="405">
        <v>0.48780487804877998</v>
      </c>
      <c r="L195" s="155">
        <v>8</v>
      </c>
      <c r="M195" s="405">
        <v>0.38095238095238099</v>
      </c>
      <c r="N195" s="155">
        <v>5</v>
      </c>
      <c r="O195" s="154">
        <v>0.3125</v>
      </c>
      <c r="P195" s="155">
        <v>2</v>
      </c>
      <c r="Q195" s="154">
        <v>0.1</v>
      </c>
    </row>
    <row r="196" spans="1:17" ht="18.75" customHeight="1" thickBot="1" x14ac:dyDescent="0.4">
      <c r="B196" s="153">
        <v>2</v>
      </c>
      <c r="C196" s="152" t="s">
        <v>12</v>
      </c>
      <c r="D196" s="148">
        <v>22</v>
      </c>
      <c r="E196" s="147">
        <v>0.48888888888888898</v>
      </c>
      <c r="F196" s="151">
        <v>8</v>
      </c>
      <c r="G196" s="150">
        <v>0.72727272727272696</v>
      </c>
      <c r="H196" s="148">
        <v>14</v>
      </c>
      <c r="I196" s="149">
        <v>0.56000000000000005</v>
      </c>
      <c r="J196" s="148">
        <v>21</v>
      </c>
      <c r="K196" s="147">
        <v>0.51219512195121997</v>
      </c>
      <c r="L196" s="148">
        <v>13</v>
      </c>
      <c r="M196" s="147">
        <v>0.61904761904761896</v>
      </c>
      <c r="N196" s="148">
        <v>11</v>
      </c>
      <c r="O196" s="147">
        <v>0.6875</v>
      </c>
      <c r="P196" s="148">
        <v>18</v>
      </c>
      <c r="Q196" s="147">
        <v>0.9</v>
      </c>
    </row>
    <row r="197" spans="1:17" x14ac:dyDescent="0.35">
      <c r="C197" s="134"/>
    </row>
    <row r="198" spans="1:17" ht="15" thickBot="1" x14ac:dyDescent="0.4">
      <c r="C198" s="97"/>
    </row>
    <row r="199" spans="1:17" ht="36" customHeight="1" thickBot="1" x14ac:dyDescent="0.4">
      <c r="A199"/>
      <c r="B199" s="464" t="s">
        <v>316</v>
      </c>
      <c r="C199" s="465"/>
      <c r="D199" s="470" t="s">
        <v>228</v>
      </c>
      <c r="E199" s="471"/>
      <c r="F199" s="472" t="s">
        <v>229</v>
      </c>
      <c r="G199" s="473"/>
      <c r="H199" s="474" t="s">
        <v>239</v>
      </c>
      <c r="I199" s="471"/>
      <c r="J199" s="475" t="s">
        <v>232</v>
      </c>
      <c r="K199" s="476"/>
      <c r="L199" s="474" t="s">
        <v>234</v>
      </c>
      <c r="M199" s="471"/>
      <c r="N199" s="468" t="s">
        <v>236</v>
      </c>
      <c r="O199" s="469"/>
      <c r="P199" s="468" t="s">
        <v>33</v>
      </c>
      <c r="Q199" s="469"/>
    </row>
    <row r="200" spans="1:17" ht="22.5" customHeight="1" thickBot="1" x14ac:dyDescent="0.4">
      <c r="A200"/>
      <c r="B200" s="466"/>
      <c r="C200" s="467"/>
      <c r="D200" s="144" t="s">
        <v>115</v>
      </c>
      <c r="E200" s="145" t="s">
        <v>117</v>
      </c>
      <c r="F200" s="115" t="s">
        <v>115</v>
      </c>
      <c r="G200" s="116" t="s">
        <v>117</v>
      </c>
      <c r="H200" s="144" t="s">
        <v>115</v>
      </c>
      <c r="I200" s="116" t="s">
        <v>117</v>
      </c>
      <c r="J200" s="144" t="s">
        <v>115</v>
      </c>
      <c r="K200" s="116" t="s">
        <v>117</v>
      </c>
      <c r="L200" s="144" t="s">
        <v>115</v>
      </c>
      <c r="M200" s="116" t="s">
        <v>117</v>
      </c>
      <c r="N200" s="144" t="s">
        <v>115</v>
      </c>
      <c r="O200" s="116" t="s">
        <v>117</v>
      </c>
      <c r="P200" s="144" t="s">
        <v>115</v>
      </c>
      <c r="Q200" s="114" t="s">
        <v>117</v>
      </c>
    </row>
    <row r="201" spans="1:17" ht="29" x14ac:dyDescent="0.35">
      <c r="A201"/>
      <c r="B201" s="132">
        <v>1</v>
      </c>
      <c r="C201" s="143" t="s">
        <v>196</v>
      </c>
      <c r="D201" s="373">
        <v>36</v>
      </c>
      <c r="E201" s="141">
        <v>8.17</v>
      </c>
      <c r="F201" s="372">
        <v>10</v>
      </c>
      <c r="G201" s="140">
        <v>7.5</v>
      </c>
      <c r="H201" s="373">
        <v>17</v>
      </c>
      <c r="I201" s="140">
        <v>7.53</v>
      </c>
      <c r="J201" s="373">
        <v>29</v>
      </c>
      <c r="K201" s="140">
        <v>7.41</v>
      </c>
      <c r="L201" s="373">
        <v>15</v>
      </c>
      <c r="M201" s="140">
        <v>6.87</v>
      </c>
      <c r="N201" s="373">
        <v>10</v>
      </c>
      <c r="O201" s="140">
        <v>5.7</v>
      </c>
      <c r="P201" s="373">
        <v>11</v>
      </c>
      <c r="Q201" s="140">
        <v>7.18</v>
      </c>
    </row>
    <row r="202" spans="1:17" ht="29" x14ac:dyDescent="0.35">
      <c r="A202"/>
      <c r="B202" s="104">
        <v>2</v>
      </c>
      <c r="C202" s="371" t="s">
        <v>197</v>
      </c>
      <c r="D202" s="373">
        <v>41</v>
      </c>
      <c r="E202" s="141">
        <v>8.32</v>
      </c>
      <c r="F202" s="372">
        <v>9</v>
      </c>
      <c r="G202" s="140">
        <v>7.89</v>
      </c>
      <c r="H202" s="373">
        <v>18</v>
      </c>
      <c r="I202" s="140">
        <v>7.89</v>
      </c>
      <c r="J202" s="373">
        <v>30</v>
      </c>
      <c r="K202" s="140">
        <v>8</v>
      </c>
      <c r="L202" s="373">
        <v>12</v>
      </c>
      <c r="M202" s="140">
        <v>7.25</v>
      </c>
      <c r="N202" s="373">
        <v>11</v>
      </c>
      <c r="O202" s="140">
        <v>7</v>
      </c>
      <c r="P202" s="373">
        <v>12</v>
      </c>
      <c r="Q202" s="140">
        <v>7.42</v>
      </c>
    </row>
    <row r="203" spans="1:17" ht="29" x14ac:dyDescent="0.35">
      <c r="A203"/>
      <c r="B203" s="104">
        <v>3</v>
      </c>
      <c r="C203" s="371" t="s">
        <v>198</v>
      </c>
      <c r="D203" s="373">
        <v>38</v>
      </c>
      <c r="E203" s="141">
        <v>8.34</v>
      </c>
      <c r="F203" s="372">
        <v>10</v>
      </c>
      <c r="G203" s="140">
        <v>8</v>
      </c>
      <c r="H203" s="373">
        <v>18</v>
      </c>
      <c r="I203" s="140">
        <v>8.17</v>
      </c>
      <c r="J203" s="373">
        <v>29</v>
      </c>
      <c r="K203" s="140">
        <v>8.17</v>
      </c>
      <c r="L203" s="373">
        <v>15</v>
      </c>
      <c r="M203" s="140">
        <v>7.93</v>
      </c>
      <c r="N203" s="373">
        <v>13</v>
      </c>
      <c r="O203" s="140">
        <v>7.31</v>
      </c>
      <c r="P203" s="373">
        <v>12</v>
      </c>
      <c r="Q203" s="140">
        <v>7.58</v>
      </c>
    </row>
    <row r="204" spans="1:17" ht="29" x14ac:dyDescent="0.35">
      <c r="A204"/>
      <c r="B204" s="104">
        <v>4</v>
      </c>
      <c r="C204" s="406" t="s">
        <v>199</v>
      </c>
      <c r="D204" s="373">
        <v>38</v>
      </c>
      <c r="E204" s="141">
        <v>7.68</v>
      </c>
      <c r="F204" s="372">
        <v>9</v>
      </c>
      <c r="G204" s="140">
        <v>7.78</v>
      </c>
      <c r="H204" s="373">
        <v>18</v>
      </c>
      <c r="I204" s="140">
        <v>7.94</v>
      </c>
      <c r="J204" s="373">
        <v>30</v>
      </c>
      <c r="K204" s="140">
        <v>7.17</v>
      </c>
      <c r="L204" s="373">
        <v>15</v>
      </c>
      <c r="M204" s="140">
        <v>7.4</v>
      </c>
      <c r="N204" s="373">
        <v>11</v>
      </c>
      <c r="O204" s="140">
        <v>6.36</v>
      </c>
      <c r="P204" s="373">
        <v>12</v>
      </c>
      <c r="Q204" s="140">
        <v>6.42</v>
      </c>
    </row>
    <row r="205" spans="1:17" ht="29.5" thickBot="1" x14ac:dyDescent="0.4">
      <c r="A205"/>
      <c r="B205" s="102">
        <v>5</v>
      </c>
      <c r="C205" s="139" t="s">
        <v>200</v>
      </c>
      <c r="D205" s="136">
        <v>37</v>
      </c>
      <c r="E205" s="138">
        <v>7.35</v>
      </c>
      <c r="F205" s="137">
        <v>9</v>
      </c>
      <c r="G205" s="135">
        <v>7.33</v>
      </c>
      <c r="H205" s="136">
        <v>17</v>
      </c>
      <c r="I205" s="135">
        <v>7.53</v>
      </c>
      <c r="J205" s="136">
        <v>30</v>
      </c>
      <c r="K205" s="135">
        <v>6.23</v>
      </c>
      <c r="L205" s="136">
        <v>16</v>
      </c>
      <c r="M205" s="135">
        <v>7.62</v>
      </c>
      <c r="N205" s="136">
        <v>12</v>
      </c>
      <c r="O205" s="135">
        <v>6.42</v>
      </c>
      <c r="P205" s="136">
        <v>12</v>
      </c>
      <c r="Q205" s="135">
        <v>6.58</v>
      </c>
    </row>
    <row r="206" spans="1:17" x14ac:dyDescent="0.35">
      <c r="A206"/>
      <c r="B206" s="6"/>
      <c r="C206" s="134"/>
      <c r="D206" s="83"/>
      <c r="G206" s="133"/>
      <c r="H206" s="83"/>
      <c r="I206" s="133"/>
      <c r="J206" s="83"/>
      <c r="K206" s="133"/>
      <c r="L206" s="83"/>
      <c r="M206" s="133"/>
      <c r="N206" s="83"/>
      <c r="O206" s="133"/>
      <c r="P206" s="83"/>
      <c r="Q206" s="133"/>
    </row>
    <row r="207" spans="1:17" x14ac:dyDescent="0.35">
      <c r="A207"/>
      <c r="B207" s="6"/>
      <c r="C207" s="146"/>
      <c r="D207" s="83"/>
      <c r="G207" s="133"/>
      <c r="H207" s="83"/>
      <c r="I207" s="133"/>
      <c r="J207" s="83"/>
      <c r="K207" s="133"/>
      <c r="L207" s="83"/>
      <c r="M207" s="133"/>
      <c r="N207" s="83"/>
      <c r="O207" s="133"/>
      <c r="P207" s="83"/>
      <c r="Q207" s="133"/>
    </row>
    <row r="208" spans="1:17" x14ac:dyDescent="0.35">
      <c r="C208" s="97"/>
    </row>
    <row r="209" spans="2:17" ht="15" thickBot="1" x14ac:dyDescent="0.4">
      <c r="C209" s="97"/>
    </row>
    <row r="210" spans="2:17" ht="41.5" customHeight="1" thickBot="1" x14ac:dyDescent="0.4">
      <c r="B210" s="464" t="s">
        <v>56</v>
      </c>
      <c r="C210" s="433"/>
      <c r="D210" s="470" t="s">
        <v>228</v>
      </c>
      <c r="E210" s="471"/>
      <c r="F210" s="472" t="s">
        <v>229</v>
      </c>
      <c r="G210" s="473"/>
      <c r="H210" s="474" t="s">
        <v>239</v>
      </c>
      <c r="I210" s="471"/>
      <c r="J210" s="475" t="s">
        <v>232</v>
      </c>
      <c r="K210" s="476"/>
      <c r="L210" s="474" t="s">
        <v>234</v>
      </c>
      <c r="M210" s="471"/>
      <c r="N210" s="468" t="s">
        <v>236</v>
      </c>
      <c r="O210" s="469"/>
      <c r="P210" s="468" t="s">
        <v>33</v>
      </c>
      <c r="Q210" s="469"/>
    </row>
    <row r="211" spans="2:17" ht="18" customHeight="1" thickBot="1" x14ac:dyDescent="0.4">
      <c r="B211" s="434"/>
      <c r="C211" s="435"/>
      <c r="D211" s="117" t="s">
        <v>115</v>
      </c>
      <c r="E211" s="118" t="s">
        <v>245</v>
      </c>
      <c r="F211" s="117" t="s">
        <v>115</v>
      </c>
      <c r="G211" s="114" t="s">
        <v>245</v>
      </c>
      <c r="H211" s="117" t="s">
        <v>115</v>
      </c>
      <c r="I211" s="114" t="s">
        <v>245</v>
      </c>
      <c r="J211" s="117" t="s">
        <v>115</v>
      </c>
      <c r="K211" s="116" t="s">
        <v>245</v>
      </c>
      <c r="L211" s="115" t="s">
        <v>115</v>
      </c>
      <c r="M211" s="116" t="s">
        <v>245</v>
      </c>
      <c r="N211" s="115" t="s">
        <v>115</v>
      </c>
      <c r="O211" s="114" t="s">
        <v>245</v>
      </c>
      <c r="P211" s="117" t="s">
        <v>115</v>
      </c>
      <c r="Q211" s="114" t="s">
        <v>245</v>
      </c>
    </row>
    <row r="212" spans="2:17" x14ac:dyDescent="0.35">
      <c r="B212" s="132">
        <v>1</v>
      </c>
      <c r="C212" s="131" t="s">
        <v>76</v>
      </c>
      <c r="D212" s="108">
        <v>12</v>
      </c>
      <c r="E212" s="107">
        <v>0.266666666666667</v>
      </c>
      <c r="F212" s="108">
        <v>3</v>
      </c>
      <c r="G212" s="107">
        <v>0.27272727272727298</v>
      </c>
      <c r="H212" s="108">
        <v>9</v>
      </c>
      <c r="I212" s="105">
        <v>0.375</v>
      </c>
      <c r="J212" s="108">
        <v>12</v>
      </c>
      <c r="K212" s="109">
        <v>0.3</v>
      </c>
      <c r="L212" s="108">
        <v>10</v>
      </c>
      <c r="M212" s="107">
        <v>0.5</v>
      </c>
      <c r="N212" s="108">
        <v>7</v>
      </c>
      <c r="O212" s="107">
        <v>0.4375</v>
      </c>
      <c r="P212" s="108">
        <v>10</v>
      </c>
      <c r="Q212" s="105">
        <v>0.5</v>
      </c>
    </row>
    <row r="213" spans="2:17" ht="28.5" customHeight="1" x14ac:dyDescent="0.35">
      <c r="B213" s="104">
        <v>2</v>
      </c>
      <c r="C213" s="130" t="s">
        <v>62</v>
      </c>
      <c r="D213" s="103">
        <v>30</v>
      </c>
      <c r="E213" s="395">
        <v>0.66666666666666696</v>
      </c>
      <c r="F213" s="103">
        <v>6</v>
      </c>
      <c r="G213" s="395">
        <v>0.54545454545454497</v>
      </c>
      <c r="H213" s="103">
        <v>13</v>
      </c>
      <c r="I213" s="395">
        <v>0.54166666666666696</v>
      </c>
      <c r="J213" s="103">
        <v>27</v>
      </c>
      <c r="K213" s="396">
        <v>0.67500000000000004</v>
      </c>
      <c r="L213" s="103">
        <v>9</v>
      </c>
      <c r="M213" s="395">
        <v>0.45</v>
      </c>
      <c r="N213" s="103">
        <v>8</v>
      </c>
      <c r="O213" s="395">
        <v>0.5</v>
      </c>
      <c r="P213" s="103">
        <v>8</v>
      </c>
      <c r="Q213" s="395">
        <v>0.4</v>
      </c>
    </row>
    <row r="214" spans="2:17" x14ac:dyDescent="0.35">
      <c r="B214" s="104">
        <v>3</v>
      </c>
      <c r="C214" s="130" t="s">
        <v>83</v>
      </c>
      <c r="D214" s="103">
        <v>9</v>
      </c>
      <c r="E214" s="395">
        <v>0.2</v>
      </c>
      <c r="F214" s="103">
        <v>4</v>
      </c>
      <c r="G214" s="395">
        <v>0.36363636363636398</v>
      </c>
      <c r="H214" s="103">
        <v>6</v>
      </c>
      <c r="I214" s="395">
        <v>0.25</v>
      </c>
      <c r="J214" s="103">
        <v>6</v>
      </c>
      <c r="K214" s="396">
        <v>0.15</v>
      </c>
      <c r="L214" s="103">
        <v>3</v>
      </c>
      <c r="M214" s="395">
        <v>0.15</v>
      </c>
      <c r="N214" s="103">
        <v>1</v>
      </c>
      <c r="O214" s="395">
        <v>6.25E-2</v>
      </c>
      <c r="P214" s="103">
        <v>6</v>
      </c>
      <c r="Q214" s="395">
        <v>0.3</v>
      </c>
    </row>
    <row r="215" spans="2:17" x14ac:dyDescent="0.35">
      <c r="B215" s="104">
        <v>4</v>
      </c>
      <c r="C215" s="130" t="s">
        <v>88</v>
      </c>
      <c r="D215" s="103">
        <v>5</v>
      </c>
      <c r="E215" s="395">
        <v>0.11111111111111099</v>
      </c>
      <c r="F215" s="103">
        <v>4</v>
      </c>
      <c r="G215" s="395">
        <v>0.36363636363636398</v>
      </c>
      <c r="H215" s="103">
        <v>3</v>
      </c>
      <c r="I215" s="395">
        <v>0.125</v>
      </c>
      <c r="J215" s="103">
        <v>8</v>
      </c>
      <c r="K215" s="396">
        <v>0.2</v>
      </c>
      <c r="L215" s="103">
        <v>2</v>
      </c>
      <c r="M215" s="395">
        <v>0.1</v>
      </c>
      <c r="N215" s="103">
        <v>3</v>
      </c>
      <c r="O215" s="395">
        <v>0.1875</v>
      </c>
      <c r="P215" s="103">
        <v>3</v>
      </c>
      <c r="Q215" s="395">
        <v>0.15</v>
      </c>
    </row>
    <row r="216" spans="2:17" ht="29" x14ac:dyDescent="0.35">
      <c r="B216" s="104">
        <v>5</v>
      </c>
      <c r="C216" s="130" t="s">
        <v>69</v>
      </c>
      <c r="D216" s="103">
        <v>32</v>
      </c>
      <c r="E216" s="395">
        <v>0.71111111111111103</v>
      </c>
      <c r="F216" s="103">
        <v>4</v>
      </c>
      <c r="G216" s="395">
        <v>0.36363636363636398</v>
      </c>
      <c r="H216" s="103">
        <v>13</v>
      </c>
      <c r="I216" s="395">
        <v>0.54166666666666696</v>
      </c>
      <c r="J216" s="103">
        <v>24</v>
      </c>
      <c r="K216" s="396">
        <v>0.6</v>
      </c>
      <c r="L216" s="103">
        <v>7</v>
      </c>
      <c r="M216" s="395">
        <v>0.35</v>
      </c>
      <c r="N216" s="103">
        <v>8</v>
      </c>
      <c r="O216" s="395">
        <v>0.5</v>
      </c>
      <c r="P216" s="103">
        <v>9</v>
      </c>
      <c r="Q216" s="395">
        <v>0.45</v>
      </c>
    </row>
    <row r="217" spans="2:17" ht="15" thickBot="1" x14ac:dyDescent="0.4">
      <c r="B217" s="102">
        <v>6</v>
      </c>
      <c r="C217" s="129" t="s">
        <v>317</v>
      </c>
      <c r="D217" s="99">
        <v>0</v>
      </c>
      <c r="E217" s="98">
        <v>0</v>
      </c>
      <c r="F217" s="99">
        <v>0</v>
      </c>
      <c r="G217" s="98">
        <v>0</v>
      </c>
      <c r="H217" s="99">
        <v>1</v>
      </c>
      <c r="I217" s="98">
        <v>4.1666666666666699E-2</v>
      </c>
      <c r="J217" s="99">
        <v>0</v>
      </c>
      <c r="K217" s="100">
        <v>0</v>
      </c>
      <c r="L217" s="99">
        <v>1</v>
      </c>
      <c r="M217" s="98">
        <v>0.05</v>
      </c>
      <c r="N217" s="99">
        <v>0</v>
      </c>
      <c r="O217" s="98">
        <v>0</v>
      </c>
      <c r="P217" s="99">
        <v>0</v>
      </c>
      <c r="Q217" s="98">
        <v>0</v>
      </c>
    </row>
    <row r="218" spans="2:17" x14ac:dyDescent="0.35">
      <c r="B218" s="6"/>
      <c r="E218" s="128"/>
      <c r="G218" s="128"/>
      <c r="I218" s="128"/>
      <c r="K218" s="128"/>
      <c r="M218" s="128"/>
      <c r="O218" s="128"/>
      <c r="Q218" s="128"/>
    </row>
    <row r="219" spans="2:17" ht="15" thickBot="1" x14ac:dyDescent="0.4">
      <c r="B219" s="6"/>
      <c r="E219" s="128"/>
      <c r="G219" s="128"/>
      <c r="I219" s="128"/>
      <c r="K219" s="128"/>
      <c r="M219" s="128"/>
      <c r="O219" s="128"/>
      <c r="Q219" s="128"/>
    </row>
    <row r="220" spans="2:17" ht="38.5" customHeight="1" thickBot="1" x14ac:dyDescent="0.4">
      <c r="B220" s="464" t="s">
        <v>318</v>
      </c>
      <c r="C220" s="433"/>
      <c r="D220" s="470" t="s">
        <v>228</v>
      </c>
      <c r="E220" s="471"/>
      <c r="F220" s="472" t="s">
        <v>229</v>
      </c>
      <c r="G220" s="473"/>
      <c r="H220" s="474" t="s">
        <v>239</v>
      </c>
      <c r="I220" s="471"/>
      <c r="J220" s="475" t="s">
        <v>232</v>
      </c>
      <c r="K220" s="476"/>
      <c r="L220" s="474" t="s">
        <v>234</v>
      </c>
      <c r="M220" s="471"/>
      <c r="N220" s="468" t="s">
        <v>236</v>
      </c>
      <c r="O220" s="469"/>
      <c r="P220" s="468" t="s">
        <v>33</v>
      </c>
      <c r="Q220" s="469"/>
    </row>
    <row r="221" spans="2:17" ht="21" customHeight="1" thickBot="1" x14ac:dyDescent="0.4">
      <c r="B221" s="434"/>
      <c r="C221" s="435"/>
      <c r="D221" s="117" t="s">
        <v>115</v>
      </c>
      <c r="E221" s="118" t="s">
        <v>245</v>
      </c>
      <c r="F221" s="117" t="s">
        <v>115</v>
      </c>
      <c r="G221" s="114" t="s">
        <v>245</v>
      </c>
      <c r="H221" s="117" t="s">
        <v>115</v>
      </c>
      <c r="I221" s="114" t="s">
        <v>245</v>
      </c>
      <c r="J221" s="117" t="s">
        <v>115</v>
      </c>
      <c r="K221" s="116" t="s">
        <v>245</v>
      </c>
      <c r="L221" s="115" t="s">
        <v>115</v>
      </c>
      <c r="M221" s="116" t="s">
        <v>245</v>
      </c>
      <c r="N221" s="115" t="s">
        <v>115</v>
      </c>
      <c r="O221" s="116" t="s">
        <v>245</v>
      </c>
      <c r="P221" s="115" t="s">
        <v>115</v>
      </c>
      <c r="Q221" s="114" t="s">
        <v>245</v>
      </c>
    </row>
    <row r="222" spans="2:17" x14ac:dyDescent="0.35">
      <c r="B222" s="127">
        <v>1</v>
      </c>
      <c r="C222" s="126" t="s">
        <v>13</v>
      </c>
      <c r="D222" s="124">
        <v>32</v>
      </c>
      <c r="E222" s="407">
        <v>0.71111111111111103</v>
      </c>
      <c r="F222" s="124">
        <v>6</v>
      </c>
      <c r="G222" s="407">
        <v>0.54545454545454497</v>
      </c>
      <c r="H222" s="124">
        <v>16</v>
      </c>
      <c r="I222" s="407">
        <v>0.66666666666666696</v>
      </c>
      <c r="J222" s="124">
        <v>28</v>
      </c>
      <c r="K222" s="407">
        <v>0.7</v>
      </c>
      <c r="L222" s="124">
        <v>10</v>
      </c>
      <c r="M222" s="407">
        <v>0.476190476190476</v>
      </c>
      <c r="N222" s="124">
        <v>9</v>
      </c>
      <c r="O222" s="125">
        <v>0.5625</v>
      </c>
      <c r="P222" s="124">
        <v>13</v>
      </c>
      <c r="Q222" s="407">
        <v>0.65</v>
      </c>
    </row>
    <row r="223" spans="2:17" ht="15" thickBot="1" x14ac:dyDescent="0.4">
      <c r="B223" s="123">
        <v>2</v>
      </c>
      <c r="C223" s="122" t="s">
        <v>12</v>
      </c>
      <c r="D223" s="120">
        <v>13</v>
      </c>
      <c r="E223" s="119">
        <v>0.28888888888888897</v>
      </c>
      <c r="F223" s="120">
        <v>5</v>
      </c>
      <c r="G223" s="119">
        <v>0.45454545454545497</v>
      </c>
      <c r="H223" s="120">
        <v>8</v>
      </c>
      <c r="I223" s="119">
        <v>0.33333333333333298</v>
      </c>
      <c r="J223" s="120">
        <v>12</v>
      </c>
      <c r="K223" s="119">
        <v>0.3</v>
      </c>
      <c r="L223" s="120">
        <v>11</v>
      </c>
      <c r="M223" s="119">
        <v>0.52380952380952395</v>
      </c>
      <c r="N223" s="120">
        <v>7</v>
      </c>
      <c r="O223" s="121">
        <v>0.4375</v>
      </c>
      <c r="P223" s="120">
        <v>7</v>
      </c>
      <c r="Q223" s="119">
        <v>0.35</v>
      </c>
    </row>
    <row r="224" spans="2:17" x14ac:dyDescent="0.35">
      <c r="C224" s="134" t="s">
        <v>345</v>
      </c>
    </row>
    <row r="225" spans="2:17" ht="15" thickBot="1" x14ac:dyDescent="0.4"/>
    <row r="226" spans="2:17" ht="42" customHeight="1" thickBot="1" x14ac:dyDescent="0.4">
      <c r="B226" s="464" t="s">
        <v>319</v>
      </c>
      <c r="C226" s="433"/>
      <c r="D226" s="470" t="s">
        <v>228</v>
      </c>
      <c r="E226" s="471"/>
      <c r="F226" s="472" t="s">
        <v>229</v>
      </c>
      <c r="G226" s="473"/>
      <c r="H226" s="474" t="s">
        <v>239</v>
      </c>
      <c r="I226" s="471"/>
      <c r="J226" s="475" t="s">
        <v>232</v>
      </c>
      <c r="K226" s="476"/>
      <c r="L226" s="474" t="s">
        <v>234</v>
      </c>
      <c r="M226" s="471"/>
      <c r="N226" s="468" t="s">
        <v>236</v>
      </c>
      <c r="O226" s="469"/>
      <c r="P226" s="468" t="s">
        <v>33</v>
      </c>
      <c r="Q226" s="469"/>
    </row>
    <row r="227" spans="2:17" ht="16.5" customHeight="1" thickBot="1" x14ac:dyDescent="0.4">
      <c r="B227" s="434"/>
      <c r="C227" s="435"/>
      <c r="D227" s="117" t="s">
        <v>115</v>
      </c>
      <c r="E227" s="118" t="s">
        <v>245</v>
      </c>
      <c r="F227" s="113" t="s">
        <v>115</v>
      </c>
      <c r="G227" s="112" t="s">
        <v>245</v>
      </c>
      <c r="H227" s="117" t="s">
        <v>115</v>
      </c>
      <c r="I227" s="114" t="s">
        <v>245</v>
      </c>
      <c r="J227" s="117" t="s">
        <v>115</v>
      </c>
      <c r="K227" s="116" t="s">
        <v>245</v>
      </c>
      <c r="L227" s="115" t="s">
        <v>115</v>
      </c>
      <c r="M227" s="116" t="s">
        <v>245</v>
      </c>
      <c r="N227" s="115" t="s">
        <v>115</v>
      </c>
      <c r="O227" s="114" t="s">
        <v>245</v>
      </c>
      <c r="P227" s="113" t="s">
        <v>115</v>
      </c>
      <c r="Q227" s="112" t="s">
        <v>245</v>
      </c>
    </row>
    <row r="228" spans="2:17" x14ac:dyDescent="0.35">
      <c r="B228" s="111">
        <v>1</v>
      </c>
      <c r="C228" s="110" t="s">
        <v>97</v>
      </c>
      <c r="D228" s="108">
        <v>4</v>
      </c>
      <c r="E228" s="107">
        <v>0.125</v>
      </c>
      <c r="F228" s="108">
        <v>2</v>
      </c>
      <c r="G228" s="107">
        <v>0.33333333333333298</v>
      </c>
      <c r="H228" s="108">
        <v>0</v>
      </c>
      <c r="I228" s="105">
        <v>0</v>
      </c>
      <c r="J228" s="108">
        <v>0</v>
      </c>
      <c r="K228" s="109">
        <v>0</v>
      </c>
      <c r="L228" s="108">
        <v>0</v>
      </c>
      <c r="M228" s="107">
        <v>0</v>
      </c>
      <c r="N228" s="108">
        <v>1</v>
      </c>
      <c r="O228" s="107">
        <v>0.11111111111111099</v>
      </c>
      <c r="P228" s="106">
        <v>2</v>
      </c>
      <c r="Q228" s="105">
        <v>0.15384615384615399</v>
      </c>
    </row>
    <row r="229" spans="2:17" x14ac:dyDescent="0.35">
      <c r="B229" s="104">
        <v>2</v>
      </c>
      <c r="C229" s="406" t="s">
        <v>108</v>
      </c>
      <c r="D229" s="103">
        <v>0</v>
      </c>
      <c r="E229" s="395">
        <v>0</v>
      </c>
      <c r="F229" s="103">
        <v>0</v>
      </c>
      <c r="G229" s="395">
        <v>0</v>
      </c>
      <c r="H229" s="103">
        <v>1</v>
      </c>
      <c r="I229" s="395">
        <v>6.6666666666666693E-2</v>
      </c>
      <c r="J229" s="103">
        <v>0</v>
      </c>
      <c r="K229" s="396">
        <v>0</v>
      </c>
      <c r="L229" s="103">
        <v>0</v>
      </c>
      <c r="M229" s="395">
        <v>0</v>
      </c>
      <c r="N229" s="103">
        <v>0</v>
      </c>
      <c r="O229" s="395">
        <v>0</v>
      </c>
      <c r="P229" s="103">
        <v>2</v>
      </c>
      <c r="Q229" s="395">
        <v>0.15384615384615399</v>
      </c>
    </row>
    <row r="230" spans="2:17" x14ac:dyDescent="0.35">
      <c r="B230" s="104">
        <v>3</v>
      </c>
      <c r="C230" s="406" t="s">
        <v>89</v>
      </c>
      <c r="D230" s="103">
        <v>8</v>
      </c>
      <c r="E230" s="395">
        <v>0.25</v>
      </c>
      <c r="F230" s="103">
        <v>2</v>
      </c>
      <c r="G230" s="395">
        <v>0.33333333333333298</v>
      </c>
      <c r="H230" s="103">
        <v>3</v>
      </c>
      <c r="I230" s="395">
        <v>0.2</v>
      </c>
      <c r="J230" s="103">
        <v>5</v>
      </c>
      <c r="K230" s="396">
        <v>0.18518518518518501</v>
      </c>
      <c r="L230" s="103">
        <v>4</v>
      </c>
      <c r="M230" s="395">
        <v>0.4</v>
      </c>
      <c r="N230" s="103">
        <v>2</v>
      </c>
      <c r="O230" s="395">
        <v>0.22222222222222199</v>
      </c>
      <c r="P230" s="103">
        <v>3</v>
      </c>
      <c r="Q230" s="395">
        <v>0.230769230769231</v>
      </c>
    </row>
    <row r="231" spans="2:17" x14ac:dyDescent="0.35">
      <c r="B231" s="104">
        <v>4</v>
      </c>
      <c r="C231" s="406" t="s">
        <v>84</v>
      </c>
      <c r="D231" s="103">
        <v>8</v>
      </c>
      <c r="E231" s="395">
        <v>0.25</v>
      </c>
      <c r="F231" s="103">
        <v>3</v>
      </c>
      <c r="G231" s="395">
        <v>0.5</v>
      </c>
      <c r="H231" s="103">
        <v>3</v>
      </c>
      <c r="I231" s="395">
        <v>0.2</v>
      </c>
      <c r="J231" s="103">
        <v>10</v>
      </c>
      <c r="K231" s="396">
        <v>0.37037037037037002</v>
      </c>
      <c r="L231" s="103">
        <v>3</v>
      </c>
      <c r="M231" s="395">
        <v>0.3</v>
      </c>
      <c r="N231" s="103">
        <v>3</v>
      </c>
      <c r="O231" s="395">
        <v>0.33333333333333298</v>
      </c>
      <c r="P231" s="103">
        <v>0</v>
      </c>
      <c r="Q231" s="395">
        <v>0</v>
      </c>
    </row>
    <row r="232" spans="2:17" x14ac:dyDescent="0.35">
      <c r="B232" s="104">
        <v>5</v>
      </c>
      <c r="C232" s="406" t="s">
        <v>320</v>
      </c>
      <c r="D232" s="103">
        <v>14</v>
      </c>
      <c r="E232" s="395">
        <v>0.4375</v>
      </c>
      <c r="F232" s="103">
        <v>2</v>
      </c>
      <c r="G232" s="395">
        <v>0.33333333333333298</v>
      </c>
      <c r="H232" s="103">
        <v>0</v>
      </c>
      <c r="I232" s="395">
        <v>0</v>
      </c>
      <c r="J232" s="103">
        <v>8</v>
      </c>
      <c r="K232" s="396">
        <v>0.296296296296296</v>
      </c>
      <c r="L232" s="103">
        <v>4</v>
      </c>
      <c r="M232" s="395">
        <v>0.4</v>
      </c>
      <c r="N232" s="103">
        <v>6</v>
      </c>
      <c r="O232" s="395">
        <v>0.66666666666666696</v>
      </c>
      <c r="P232" s="103">
        <v>5</v>
      </c>
      <c r="Q232" s="395">
        <v>0.38461538461538503</v>
      </c>
    </row>
    <row r="233" spans="2:17" x14ac:dyDescent="0.35">
      <c r="B233" s="104">
        <v>6</v>
      </c>
      <c r="C233" s="406" t="s">
        <v>63</v>
      </c>
      <c r="D233" s="103">
        <v>17</v>
      </c>
      <c r="E233" s="395">
        <v>0.53125</v>
      </c>
      <c r="F233" s="103">
        <v>5</v>
      </c>
      <c r="G233" s="395">
        <v>0.83333333333333304</v>
      </c>
      <c r="H233" s="103">
        <v>4</v>
      </c>
      <c r="I233" s="395">
        <v>0.266666666666667</v>
      </c>
      <c r="J233" s="103">
        <v>12</v>
      </c>
      <c r="K233" s="396">
        <v>0.44444444444444398</v>
      </c>
      <c r="L233" s="103">
        <v>2</v>
      </c>
      <c r="M233" s="395">
        <v>0.2</v>
      </c>
      <c r="N233" s="103">
        <v>2</v>
      </c>
      <c r="O233" s="395">
        <v>0.22222222222222199</v>
      </c>
      <c r="P233" s="103">
        <v>4</v>
      </c>
      <c r="Q233" s="395">
        <v>0.30769230769230799</v>
      </c>
    </row>
    <row r="234" spans="2:17" ht="29" x14ac:dyDescent="0.35">
      <c r="B234" s="104">
        <v>7</v>
      </c>
      <c r="C234" s="406" t="s">
        <v>321</v>
      </c>
      <c r="D234" s="103">
        <v>17</v>
      </c>
      <c r="E234" s="395">
        <v>0.53125</v>
      </c>
      <c r="F234" s="103">
        <v>1</v>
      </c>
      <c r="G234" s="395">
        <v>0.16666666666666699</v>
      </c>
      <c r="H234" s="103">
        <v>7</v>
      </c>
      <c r="I234" s="395">
        <v>0.46666666666666701</v>
      </c>
      <c r="J234" s="103">
        <v>12</v>
      </c>
      <c r="K234" s="396">
        <v>0.44444444444444398</v>
      </c>
      <c r="L234" s="103">
        <v>3</v>
      </c>
      <c r="M234" s="395">
        <v>0.3</v>
      </c>
      <c r="N234" s="103">
        <v>0</v>
      </c>
      <c r="O234" s="395">
        <v>0</v>
      </c>
      <c r="P234" s="103">
        <v>2</v>
      </c>
      <c r="Q234" s="395">
        <v>0.15384615384615399</v>
      </c>
    </row>
    <row r="235" spans="2:17" x14ac:dyDescent="0.35">
      <c r="B235" s="104">
        <v>8</v>
      </c>
      <c r="C235" s="406" t="s">
        <v>102</v>
      </c>
      <c r="D235" s="103">
        <v>3</v>
      </c>
      <c r="E235" s="395">
        <v>9.375E-2</v>
      </c>
      <c r="F235" s="103">
        <v>0</v>
      </c>
      <c r="G235" s="395">
        <v>0</v>
      </c>
      <c r="H235" s="103">
        <v>0</v>
      </c>
      <c r="I235" s="395">
        <v>0</v>
      </c>
      <c r="J235" s="103">
        <v>2</v>
      </c>
      <c r="K235" s="396">
        <v>7.4074074074074098E-2</v>
      </c>
      <c r="L235" s="103">
        <v>0</v>
      </c>
      <c r="M235" s="395">
        <v>0</v>
      </c>
      <c r="N235" s="103">
        <v>2</v>
      </c>
      <c r="O235" s="395">
        <v>0.22222222222222199</v>
      </c>
      <c r="P235" s="103">
        <v>0</v>
      </c>
      <c r="Q235" s="395">
        <v>0</v>
      </c>
    </row>
    <row r="236" spans="2:17" x14ac:dyDescent="0.35">
      <c r="B236" s="104">
        <v>9</v>
      </c>
      <c r="C236" s="406" t="s">
        <v>104</v>
      </c>
      <c r="D236" s="103">
        <v>1</v>
      </c>
      <c r="E236" s="395">
        <v>3.125E-2</v>
      </c>
      <c r="F236" s="103">
        <v>2</v>
      </c>
      <c r="G236" s="395">
        <v>0.33333333333333298</v>
      </c>
      <c r="H236" s="103">
        <v>0</v>
      </c>
      <c r="I236" s="395">
        <v>0</v>
      </c>
      <c r="J236" s="103">
        <v>1</v>
      </c>
      <c r="K236" s="396">
        <v>3.7037037037037E-2</v>
      </c>
      <c r="L236" s="103">
        <v>1</v>
      </c>
      <c r="M236" s="395">
        <v>0.1</v>
      </c>
      <c r="N236" s="103">
        <v>1</v>
      </c>
      <c r="O236" s="395">
        <v>0.11111111111111099</v>
      </c>
      <c r="P236" s="103">
        <v>0</v>
      </c>
      <c r="Q236" s="395">
        <v>0</v>
      </c>
    </row>
    <row r="237" spans="2:17" x14ac:dyDescent="0.35">
      <c r="B237" s="374">
        <v>10</v>
      </c>
      <c r="C237" s="408" t="s">
        <v>76</v>
      </c>
      <c r="D237" s="409">
        <v>6</v>
      </c>
      <c r="E237" s="398">
        <v>0.1875</v>
      </c>
      <c r="F237" s="409">
        <v>1</v>
      </c>
      <c r="G237" s="398">
        <v>0.16666666666666699</v>
      </c>
      <c r="H237" s="409">
        <v>2</v>
      </c>
      <c r="I237" s="398">
        <v>0.133333333333333</v>
      </c>
      <c r="J237" s="409">
        <v>5</v>
      </c>
      <c r="K237" s="400">
        <v>0.18518518518518501</v>
      </c>
      <c r="L237" s="409">
        <v>3</v>
      </c>
      <c r="M237" s="398">
        <v>0.3</v>
      </c>
      <c r="N237" s="409">
        <v>2</v>
      </c>
      <c r="O237" s="398">
        <v>0.22222222222222199</v>
      </c>
      <c r="P237" s="409">
        <v>4</v>
      </c>
      <c r="Q237" s="398">
        <v>0.30769230769230799</v>
      </c>
    </row>
    <row r="238" spans="2:17" x14ac:dyDescent="0.35">
      <c r="B238" s="374">
        <v>11</v>
      </c>
      <c r="C238" s="408" t="s">
        <v>88</v>
      </c>
      <c r="D238" s="409">
        <v>4</v>
      </c>
      <c r="E238" s="398">
        <v>0.125</v>
      </c>
      <c r="F238" s="409">
        <v>2</v>
      </c>
      <c r="G238" s="398">
        <v>0.33333333333333298</v>
      </c>
      <c r="H238" s="409">
        <v>2</v>
      </c>
      <c r="I238" s="398">
        <v>0.133333333333333</v>
      </c>
      <c r="J238" s="409">
        <v>0</v>
      </c>
      <c r="K238" s="400">
        <v>0</v>
      </c>
      <c r="L238" s="409">
        <v>0</v>
      </c>
      <c r="M238" s="398">
        <v>0</v>
      </c>
      <c r="N238" s="409">
        <v>0</v>
      </c>
      <c r="O238" s="398">
        <v>0</v>
      </c>
      <c r="P238" s="409">
        <v>2</v>
      </c>
      <c r="Q238" s="398">
        <v>0.15384615384615399</v>
      </c>
    </row>
    <row r="239" spans="2:17" ht="15" thickBot="1" x14ac:dyDescent="0.4">
      <c r="B239" s="102">
        <v>12</v>
      </c>
      <c r="C239" s="101" t="s">
        <v>317</v>
      </c>
      <c r="D239" s="99">
        <v>2</v>
      </c>
      <c r="E239" s="98">
        <v>6.25E-2</v>
      </c>
      <c r="F239" s="99">
        <v>0</v>
      </c>
      <c r="G239" s="98">
        <v>0</v>
      </c>
      <c r="H239" s="99">
        <v>0</v>
      </c>
      <c r="I239" s="98">
        <v>0</v>
      </c>
      <c r="J239" s="99">
        <v>2</v>
      </c>
      <c r="K239" s="100">
        <v>7.4074074074074098E-2</v>
      </c>
      <c r="L239" s="99">
        <v>0</v>
      </c>
      <c r="M239" s="98">
        <v>0</v>
      </c>
      <c r="N239" s="99">
        <v>0</v>
      </c>
      <c r="O239" s="98">
        <v>0</v>
      </c>
      <c r="P239" s="99">
        <v>1</v>
      </c>
      <c r="Q239" s="98">
        <v>7.69230769230769E-2</v>
      </c>
    </row>
    <row r="240" spans="2:17" x14ac:dyDescent="0.35">
      <c r="C240" s="134" t="s">
        <v>345</v>
      </c>
    </row>
    <row r="242" spans="2:17" ht="15" thickBot="1" x14ac:dyDescent="0.4"/>
    <row r="243" spans="2:17" ht="36" customHeight="1" thickBot="1" x14ac:dyDescent="0.4">
      <c r="B243" s="464" t="s">
        <v>322</v>
      </c>
      <c r="C243" s="433"/>
      <c r="D243" s="470" t="s">
        <v>228</v>
      </c>
      <c r="E243" s="471"/>
      <c r="F243" s="472" t="s">
        <v>229</v>
      </c>
      <c r="G243" s="473"/>
      <c r="H243" s="474" t="s">
        <v>239</v>
      </c>
      <c r="I243" s="471"/>
      <c r="J243" s="475" t="s">
        <v>232</v>
      </c>
      <c r="K243" s="476"/>
      <c r="L243" s="474" t="s">
        <v>234</v>
      </c>
      <c r="M243" s="471"/>
      <c r="N243" s="468" t="s">
        <v>236</v>
      </c>
      <c r="O243" s="469"/>
      <c r="P243" s="468" t="s">
        <v>33</v>
      </c>
      <c r="Q243" s="469"/>
    </row>
    <row r="244" spans="2:17" ht="15" thickBot="1" x14ac:dyDescent="0.4">
      <c r="B244" s="434"/>
      <c r="C244" s="435"/>
      <c r="D244" s="117" t="s">
        <v>115</v>
      </c>
      <c r="E244" s="118" t="s">
        <v>245</v>
      </c>
      <c r="F244" s="113" t="s">
        <v>115</v>
      </c>
      <c r="G244" s="112" t="s">
        <v>245</v>
      </c>
      <c r="H244" s="117" t="s">
        <v>115</v>
      </c>
      <c r="I244" s="114" t="s">
        <v>245</v>
      </c>
      <c r="J244" s="117" t="s">
        <v>115</v>
      </c>
      <c r="K244" s="116" t="s">
        <v>245</v>
      </c>
      <c r="L244" s="115" t="s">
        <v>115</v>
      </c>
      <c r="M244" s="116" t="s">
        <v>245</v>
      </c>
      <c r="N244" s="115" t="s">
        <v>115</v>
      </c>
      <c r="O244" s="114" t="s">
        <v>245</v>
      </c>
      <c r="P244" s="113" t="s">
        <v>115</v>
      </c>
      <c r="Q244" s="112" t="s">
        <v>245</v>
      </c>
    </row>
    <row r="245" spans="2:17" x14ac:dyDescent="0.35">
      <c r="B245" s="111">
        <v>1</v>
      </c>
      <c r="C245" s="110" t="s">
        <v>85</v>
      </c>
      <c r="D245" s="108">
        <v>13</v>
      </c>
      <c r="E245" s="107">
        <v>0.40625</v>
      </c>
      <c r="F245" s="108">
        <v>3</v>
      </c>
      <c r="G245" s="107">
        <v>0.5</v>
      </c>
      <c r="H245" s="108">
        <v>3</v>
      </c>
      <c r="I245" s="105">
        <v>0.2</v>
      </c>
      <c r="J245" s="108">
        <v>3</v>
      </c>
      <c r="K245" s="109">
        <v>0.11111111111111099</v>
      </c>
      <c r="L245" s="108">
        <v>2</v>
      </c>
      <c r="M245" s="107">
        <v>0.2</v>
      </c>
      <c r="N245" s="108">
        <v>2</v>
      </c>
      <c r="O245" s="107">
        <v>0.22222222222222199</v>
      </c>
      <c r="P245" s="106">
        <v>4</v>
      </c>
      <c r="Q245" s="105">
        <v>0.30769230769230799</v>
      </c>
    </row>
    <row r="246" spans="2:17" x14ac:dyDescent="0.35">
      <c r="B246" s="104">
        <v>2</v>
      </c>
      <c r="C246" s="406" t="s">
        <v>323</v>
      </c>
      <c r="D246" s="103">
        <v>6</v>
      </c>
      <c r="E246" s="395">
        <v>0.1875</v>
      </c>
      <c r="F246" s="103">
        <v>3</v>
      </c>
      <c r="G246" s="395">
        <v>0.5</v>
      </c>
      <c r="H246" s="103">
        <v>0</v>
      </c>
      <c r="I246" s="395">
        <v>0</v>
      </c>
      <c r="J246" s="103">
        <v>1</v>
      </c>
      <c r="K246" s="396">
        <v>3.7037037037037E-2</v>
      </c>
      <c r="L246" s="103">
        <v>0</v>
      </c>
      <c r="M246" s="395">
        <v>0</v>
      </c>
      <c r="N246" s="103">
        <v>3</v>
      </c>
      <c r="O246" s="395">
        <v>0.33333333333333298</v>
      </c>
      <c r="P246" s="103">
        <v>2</v>
      </c>
      <c r="Q246" s="395">
        <v>0.15384615384615399</v>
      </c>
    </row>
    <row r="247" spans="2:17" x14ac:dyDescent="0.35">
      <c r="B247" s="104">
        <v>3</v>
      </c>
      <c r="C247" s="406" t="s">
        <v>94</v>
      </c>
      <c r="D247" s="103">
        <v>6</v>
      </c>
      <c r="E247" s="395">
        <v>0.1875</v>
      </c>
      <c r="F247" s="103">
        <v>1</v>
      </c>
      <c r="G247" s="395">
        <v>0.16666666666666699</v>
      </c>
      <c r="H247" s="103">
        <v>4</v>
      </c>
      <c r="I247" s="395">
        <v>0.266666666666667</v>
      </c>
      <c r="J247" s="103">
        <v>6</v>
      </c>
      <c r="K247" s="396">
        <v>0.22222222222222199</v>
      </c>
      <c r="L247" s="103">
        <v>2</v>
      </c>
      <c r="M247" s="395">
        <v>0.2</v>
      </c>
      <c r="N247" s="103">
        <v>1</v>
      </c>
      <c r="O247" s="395">
        <v>0.11111111111111099</v>
      </c>
      <c r="P247" s="103">
        <v>2</v>
      </c>
      <c r="Q247" s="395">
        <v>0.15384615384615399</v>
      </c>
    </row>
    <row r="248" spans="2:17" x14ac:dyDescent="0.35">
      <c r="B248" s="104">
        <v>4</v>
      </c>
      <c r="C248" s="406" t="s">
        <v>71</v>
      </c>
      <c r="D248" s="103">
        <v>13</v>
      </c>
      <c r="E248" s="395">
        <v>0.40625</v>
      </c>
      <c r="F248" s="103">
        <v>1</v>
      </c>
      <c r="G248" s="395">
        <v>0.16666666666666699</v>
      </c>
      <c r="H248" s="103">
        <v>8</v>
      </c>
      <c r="I248" s="395">
        <v>0.53333333333333299</v>
      </c>
      <c r="J248" s="103">
        <v>11</v>
      </c>
      <c r="K248" s="396">
        <v>0.407407407407407</v>
      </c>
      <c r="L248" s="103">
        <v>3</v>
      </c>
      <c r="M248" s="395">
        <v>0.3</v>
      </c>
      <c r="N248" s="103">
        <v>3</v>
      </c>
      <c r="O248" s="395">
        <v>0.33333333333333298</v>
      </c>
      <c r="P248" s="103">
        <v>2</v>
      </c>
      <c r="Q248" s="395">
        <v>0.15384615384615399</v>
      </c>
    </row>
    <row r="249" spans="2:17" x14ac:dyDescent="0.35">
      <c r="B249" s="104">
        <v>5</v>
      </c>
      <c r="C249" s="406" t="s">
        <v>324</v>
      </c>
      <c r="D249" s="103">
        <v>7</v>
      </c>
      <c r="E249" s="395">
        <v>0.21875</v>
      </c>
      <c r="F249" s="103">
        <v>2</v>
      </c>
      <c r="G249" s="395">
        <v>0.33333333333333298</v>
      </c>
      <c r="H249" s="103">
        <v>1</v>
      </c>
      <c r="I249" s="395">
        <v>6.6666666666666693E-2</v>
      </c>
      <c r="J249" s="103">
        <v>1</v>
      </c>
      <c r="K249" s="396">
        <v>3.7037037037037E-2</v>
      </c>
      <c r="L249" s="103">
        <v>1</v>
      </c>
      <c r="M249" s="395">
        <v>0.1</v>
      </c>
      <c r="N249" s="103">
        <v>2</v>
      </c>
      <c r="O249" s="395">
        <v>0.22222222222222199</v>
      </c>
      <c r="P249" s="103">
        <v>7</v>
      </c>
      <c r="Q249" s="395">
        <v>0.53846153846153799</v>
      </c>
    </row>
    <row r="250" spans="2:17" x14ac:dyDescent="0.35">
      <c r="B250" s="104">
        <v>6</v>
      </c>
      <c r="C250" s="406" t="s">
        <v>105</v>
      </c>
      <c r="D250" s="103">
        <v>5</v>
      </c>
      <c r="E250" s="395">
        <v>0.15625</v>
      </c>
      <c r="F250" s="103">
        <v>1</v>
      </c>
      <c r="G250" s="395">
        <v>0.16666666666666699</v>
      </c>
      <c r="H250" s="103">
        <v>1</v>
      </c>
      <c r="I250" s="395">
        <v>6.6666666666666693E-2</v>
      </c>
      <c r="J250" s="103">
        <v>3</v>
      </c>
      <c r="K250" s="396">
        <v>0.11111111111111099</v>
      </c>
      <c r="L250" s="103">
        <v>2</v>
      </c>
      <c r="M250" s="395">
        <v>0.2</v>
      </c>
      <c r="N250" s="103">
        <v>2</v>
      </c>
      <c r="O250" s="395">
        <v>0.22222222222222199</v>
      </c>
      <c r="P250" s="103">
        <v>2</v>
      </c>
      <c r="Q250" s="395">
        <v>0.15384615384615399</v>
      </c>
    </row>
    <row r="251" spans="2:17" x14ac:dyDescent="0.35">
      <c r="B251" s="104">
        <v>7</v>
      </c>
      <c r="C251" s="406" t="s">
        <v>90</v>
      </c>
      <c r="D251" s="103">
        <v>6</v>
      </c>
      <c r="E251" s="395">
        <v>0.1875</v>
      </c>
      <c r="F251" s="103">
        <v>2</v>
      </c>
      <c r="G251" s="395">
        <v>0.33333333333333298</v>
      </c>
      <c r="H251" s="103">
        <v>4</v>
      </c>
      <c r="I251" s="395">
        <v>0.266666666666667</v>
      </c>
      <c r="J251" s="103">
        <v>7</v>
      </c>
      <c r="K251" s="396">
        <v>0.25925925925925902</v>
      </c>
      <c r="L251" s="103">
        <v>6</v>
      </c>
      <c r="M251" s="395">
        <v>0.6</v>
      </c>
      <c r="N251" s="103">
        <v>1</v>
      </c>
      <c r="O251" s="395">
        <v>0.11111111111111099</v>
      </c>
      <c r="P251" s="103">
        <v>2</v>
      </c>
      <c r="Q251" s="395">
        <v>0.15384615384615399</v>
      </c>
    </row>
    <row r="252" spans="2:17" x14ac:dyDescent="0.35">
      <c r="B252" s="104">
        <v>8</v>
      </c>
      <c r="C252" s="406" t="s">
        <v>100</v>
      </c>
      <c r="D252" s="103">
        <v>8</v>
      </c>
      <c r="E252" s="395">
        <v>0.25</v>
      </c>
      <c r="F252" s="103">
        <v>0</v>
      </c>
      <c r="G252" s="395">
        <v>0</v>
      </c>
      <c r="H252" s="103">
        <v>5</v>
      </c>
      <c r="I252" s="395">
        <v>0.33333333333333298</v>
      </c>
      <c r="J252" s="103">
        <v>5</v>
      </c>
      <c r="K252" s="396">
        <v>0.18518518518518501</v>
      </c>
      <c r="L252" s="103">
        <v>1</v>
      </c>
      <c r="M252" s="395">
        <v>0.1</v>
      </c>
      <c r="N252" s="103">
        <v>2</v>
      </c>
      <c r="O252" s="395">
        <v>0.22222222222222199</v>
      </c>
      <c r="P252" s="103">
        <v>1</v>
      </c>
      <c r="Q252" s="395">
        <v>7.69230769230769E-2</v>
      </c>
    </row>
    <row r="253" spans="2:17" x14ac:dyDescent="0.35">
      <c r="B253" s="104">
        <v>9</v>
      </c>
      <c r="C253" s="406" t="s">
        <v>109</v>
      </c>
      <c r="D253" s="103">
        <v>4</v>
      </c>
      <c r="E253" s="395">
        <v>0.125</v>
      </c>
      <c r="F253" s="103">
        <v>1</v>
      </c>
      <c r="G253" s="395">
        <v>0.16666666666666699</v>
      </c>
      <c r="H253" s="103">
        <v>1</v>
      </c>
      <c r="I253" s="395">
        <v>6.6666666666666693E-2</v>
      </c>
      <c r="J253" s="103">
        <v>2</v>
      </c>
      <c r="K253" s="396">
        <v>7.4074074074074098E-2</v>
      </c>
      <c r="L253" s="103">
        <v>1</v>
      </c>
      <c r="M253" s="395">
        <v>0.1</v>
      </c>
      <c r="N253" s="103">
        <v>1</v>
      </c>
      <c r="O253" s="395">
        <v>0.11111111111111099</v>
      </c>
      <c r="P253" s="103">
        <v>2</v>
      </c>
      <c r="Q253" s="395">
        <v>0.15384615384615399</v>
      </c>
    </row>
    <row r="254" spans="2:17" x14ac:dyDescent="0.35">
      <c r="B254" s="374">
        <v>10</v>
      </c>
      <c r="C254" s="408" t="s">
        <v>64</v>
      </c>
      <c r="D254" s="409">
        <v>14</v>
      </c>
      <c r="E254" s="398">
        <v>0.4375</v>
      </c>
      <c r="F254" s="409">
        <v>3</v>
      </c>
      <c r="G254" s="398">
        <v>0.5</v>
      </c>
      <c r="H254" s="409">
        <v>6</v>
      </c>
      <c r="I254" s="398">
        <v>0.4</v>
      </c>
      <c r="J254" s="409">
        <v>10</v>
      </c>
      <c r="K254" s="400">
        <v>0.37037037037037002</v>
      </c>
      <c r="L254" s="409">
        <v>1</v>
      </c>
      <c r="M254" s="398">
        <v>0.1</v>
      </c>
      <c r="N254" s="409">
        <v>2</v>
      </c>
      <c r="O254" s="398">
        <v>0.22222222222222199</v>
      </c>
      <c r="P254" s="409">
        <v>6</v>
      </c>
      <c r="Q254" s="398">
        <v>0.46153846153846201</v>
      </c>
    </row>
    <row r="255" spans="2:17" x14ac:dyDescent="0.35">
      <c r="B255" s="374">
        <v>11</v>
      </c>
      <c r="C255" s="408" t="s">
        <v>325</v>
      </c>
      <c r="D255" s="409">
        <v>6</v>
      </c>
      <c r="E255" s="398">
        <v>0.1875</v>
      </c>
      <c r="F255" s="409">
        <v>1</v>
      </c>
      <c r="G255" s="398">
        <v>0.16666666666666699</v>
      </c>
      <c r="H255" s="409">
        <v>0</v>
      </c>
      <c r="I255" s="398">
        <v>0</v>
      </c>
      <c r="J255" s="409">
        <v>6</v>
      </c>
      <c r="K255" s="400">
        <v>0.22222222222222199</v>
      </c>
      <c r="L255" s="409">
        <v>6</v>
      </c>
      <c r="M255" s="398">
        <v>0.6</v>
      </c>
      <c r="N255" s="409">
        <v>3</v>
      </c>
      <c r="O255" s="398">
        <v>0.33333333333333298</v>
      </c>
      <c r="P255" s="409">
        <v>10</v>
      </c>
      <c r="Q255" s="398">
        <v>0.76923076923076905</v>
      </c>
    </row>
    <row r="256" spans="2:17" x14ac:dyDescent="0.35">
      <c r="B256" s="374">
        <v>12</v>
      </c>
      <c r="C256" s="408" t="s">
        <v>110</v>
      </c>
      <c r="D256" s="399">
        <v>5</v>
      </c>
      <c r="E256" s="398">
        <v>0.15625</v>
      </c>
      <c r="F256" s="399">
        <v>1</v>
      </c>
      <c r="G256" s="398">
        <v>0.16666666666666699</v>
      </c>
      <c r="H256" s="399">
        <v>0</v>
      </c>
      <c r="I256" s="398">
        <v>0</v>
      </c>
      <c r="J256" s="399">
        <v>2</v>
      </c>
      <c r="K256" s="400">
        <v>7.4074074074074098E-2</v>
      </c>
      <c r="L256" s="399">
        <v>2</v>
      </c>
      <c r="M256" s="398">
        <v>0.2</v>
      </c>
      <c r="N256" s="399">
        <v>2</v>
      </c>
      <c r="O256" s="398">
        <v>0.22222222222222199</v>
      </c>
      <c r="P256" s="399">
        <v>0</v>
      </c>
      <c r="Q256" s="398">
        <v>0</v>
      </c>
    </row>
    <row r="257" spans="2:17" ht="15" thickBot="1" x14ac:dyDescent="0.4">
      <c r="B257" s="102">
        <v>13</v>
      </c>
      <c r="C257" s="101" t="s">
        <v>268</v>
      </c>
      <c r="D257" s="99">
        <v>7</v>
      </c>
      <c r="E257" s="98">
        <v>0.21875</v>
      </c>
      <c r="F257" s="99">
        <v>0</v>
      </c>
      <c r="G257" s="98">
        <v>0</v>
      </c>
      <c r="H257" s="99">
        <v>1</v>
      </c>
      <c r="I257" s="98">
        <v>6.6666666666666693E-2</v>
      </c>
      <c r="J257" s="99">
        <v>6</v>
      </c>
      <c r="K257" s="100">
        <v>0.22222222222222199</v>
      </c>
      <c r="L257" s="99">
        <v>1</v>
      </c>
      <c r="M257" s="98">
        <v>0.1</v>
      </c>
      <c r="N257" s="99">
        <v>1</v>
      </c>
      <c r="O257" s="98">
        <v>0.11111111111111099</v>
      </c>
      <c r="P257" s="99">
        <v>1</v>
      </c>
      <c r="Q257" s="98">
        <v>7.69230769230769E-2</v>
      </c>
    </row>
    <row r="258" spans="2:17" x14ac:dyDescent="0.35">
      <c r="C258" s="134" t="s">
        <v>345</v>
      </c>
    </row>
  </sheetData>
  <mergeCells count="184">
    <mergeCell ref="B243:C244"/>
    <mergeCell ref="D243:E243"/>
    <mergeCell ref="F243:G243"/>
    <mergeCell ref="H243:I243"/>
    <mergeCell ref="J243:K243"/>
    <mergeCell ref="L243:M243"/>
    <mergeCell ref="N243:O243"/>
    <mergeCell ref="P243:Q243"/>
    <mergeCell ref="F139:G139"/>
    <mergeCell ref="H139:I139"/>
    <mergeCell ref="J139:K139"/>
    <mergeCell ref="L139:M139"/>
    <mergeCell ref="N139:O139"/>
    <mergeCell ref="P226:Q226"/>
    <mergeCell ref="P210:Q210"/>
    <mergeCell ref="P193:Q193"/>
    <mergeCell ref="P182:Q182"/>
    <mergeCell ref="P170:Q170"/>
    <mergeCell ref="F157:G157"/>
    <mergeCell ref="H157:I157"/>
    <mergeCell ref="J157:K157"/>
    <mergeCell ref="L157:M157"/>
    <mergeCell ref="N157:O157"/>
    <mergeCell ref="P157:Q157"/>
    <mergeCell ref="L199:M199"/>
    <mergeCell ref="J226:K226"/>
    <mergeCell ref="N170:O170"/>
    <mergeCell ref="P139:Q139"/>
    <mergeCell ref="H147:I147"/>
    <mergeCell ref="H106:I106"/>
    <mergeCell ref="J106:K106"/>
    <mergeCell ref="L106:M106"/>
    <mergeCell ref="N106:O106"/>
    <mergeCell ref="P116:Q116"/>
    <mergeCell ref="J147:K147"/>
    <mergeCell ref="J210:K210"/>
    <mergeCell ref="N199:O199"/>
    <mergeCell ref="L226:M226"/>
    <mergeCell ref="N226:O226"/>
    <mergeCell ref="L220:M220"/>
    <mergeCell ref="N220:O220"/>
    <mergeCell ref="L193:M193"/>
    <mergeCell ref="N193:O193"/>
    <mergeCell ref="B127:C128"/>
    <mergeCell ref="D127:E127"/>
    <mergeCell ref="F127:G127"/>
    <mergeCell ref="H127:I127"/>
    <mergeCell ref="J127:K127"/>
    <mergeCell ref="L127:M127"/>
    <mergeCell ref="N127:O127"/>
    <mergeCell ref="P127:Q127"/>
    <mergeCell ref="B116:C117"/>
    <mergeCell ref="D116:E116"/>
    <mergeCell ref="F116:G116"/>
    <mergeCell ref="H116:I116"/>
    <mergeCell ref="J116:K116"/>
    <mergeCell ref="L116:M116"/>
    <mergeCell ref="N116:O116"/>
    <mergeCell ref="B139:C140"/>
    <mergeCell ref="D139:E139"/>
    <mergeCell ref="H55:I55"/>
    <mergeCell ref="J55:K55"/>
    <mergeCell ref="L55:M55"/>
    <mergeCell ref="N55:O55"/>
    <mergeCell ref="P55:Q55"/>
    <mergeCell ref="B55:C56"/>
    <mergeCell ref="D55:E55"/>
    <mergeCell ref="F55:G55"/>
    <mergeCell ref="P106:Q106"/>
    <mergeCell ref="B106:C107"/>
    <mergeCell ref="D106:E106"/>
    <mergeCell ref="F106:G106"/>
    <mergeCell ref="H61:I61"/>
    <mergeCell ref="J61:K61"/>
    <mergeCell ref="L61:M61"/>
    <mergeCell ref="N61:O61"/>
    <mergeCell ref="P61:Q61"/>
    <mergeCell ref="B61:C62"/>
    <mergeCell ref="D61:E61"/>
    <mergeCell ref="F61:G61"/>
    <mergeCell ref="D70:E70"/>
    <mergeCell ref="B83:C84"/>
    <mergeCell ref="B70:C71"/>
    <mergeCell ref="B49:C50"/>
    <mergeCell ref="D49:E49"/>
    <mergeCell ref="F49:G49"/>
    <mergeCell ref="H49:I49"/>
    <mergeCell ref="J49:K49"/>
    <mergeCell ref="L49:M49"/>
    <mergeCell ref="N49:O49"/>
    <mergeCell ref="P49:Q49"/>
    <mergeCell ref="B16:C17"/>
    <mergeCell ref="L31:M31"/>
    <mergeCell ref="N31:O31"/>
    <mergeCell ref="P31:Q31"/>
    <mergeCell ref="B23:C24"/>
    <mergeCell ref="D23:E23"/>
    <mergeCell ref="F23:G23"/>
    <mergeCell ref="H23:I23"/>
    <mergeCell ref="J23:K23"/>
    <mergeCell ref="L23:M23"/>
    <mergeCell ref="N23:O23"/>
    <mergeCell ref="P23:Q23"/>
    <mergeCell ref="D31:E31"/>
    <mergeCell ref="F31:G31"/>
    <mergeCell ref="H31:I31"/>
    <mergeCell ref="J31:K31"/>
    <mergeCell ref="H16:I16"/>
    <mergeCell ref="J16:K16"/>
    <mergeCell ref="L16:M16"/>
    <mergeCell ref="N16:O16"/>
    <mergeCell ref="P16:Q16"/>
    <mergeCell ref="B220:C221"/>
    <mergeCell ref="B210:C211"/>
    <mergeCell ref="B193:C194"/>
    <mergeCell ref="B170:C171"/>
    <mergeCell ref="D193:E193"/>
    <mergeCell ref="F193:G193"/>
    <mergeCell ref="H193:I193"/>
    <mergeCell ref="J193:K193"/>
    <mergeCell ref="B182:C183"/>
    <mergeCell ref="H210:I210"/>
    <mergeCell ref="F199:G199"/>
    <mergeCell ref="H199:I199"/>
    <mergeCell ref="J199:K199"/>
    <mergeCell ref="B147:C148"/>
    <mergeCell ref="D147:E147"/>
    <mergeCell ref="F147:G147"/>
    <mergeCell ref="B157:C158"/>
    <mergeCell ref="D157:E157"/>
    <mergeCell ref="B199:C200"/>
    <mergeCell ref="D199:E199"/>
    <mergeCell ref="D210:E210"/>
    <mergeCell ref="F210:G210"/>
    <mergeCell ref="D182:E182"/>
    <mergeCell ref="F182:G182"/>
    <mergeCell ref="B226:C227"/>
    <mergeCell ref="D226:E226"/>
    <mergeCell ref="F226:G226"/>
    <mergeCell ref="H226:I226"/>
    <mergeCell ref="P147:Q147"/>
    <mergeCell ref="P199:Q199"/>
    <mergeCell ref="N210:O210"/>
    <mergeCell ref="N182:O182"/>
    <mergeCell ref="J170:K170"/>
    <mergeCell ref="L170:M170"/>
    <mergeCell ref="D220:E220"/>
    <mergeCell ref="F220:G220"/>
    <mergeCell ref="H220:I220"/>
    <mergeCell ref="J220:K220"/>
    <mergeCell ref="H182:I182"/>
    <mergeCell ref="J182:K182"/>
    <mergeCell ref="L182:M182"/>
    <mergeCell ref="D170:E170"/>
    <mergeCell ref="F170:G170"/>
    <mergeCell ref="H170:I170"/>
    <mergeCell ref="L210:M210"/>
    <mergeCell ref="P220:Q220"/>
    <mergeCell ref="L147:M147"/>
    <mergeCell ref="N147:O147"/>
    <mergeCell ref="B4:C5"/>
    <mergeCell ref="P70:Q70"/>
    <mergeCell ref="D83:E83"/>
    <mergeCell ref="F83:G83"/>
    <mergeCell ref="H83:I83"/>
    <mergeCell ref="J83:K83"/>
    <mergeCell ref="L83:M83"/>
    <mergeCell ref="N83:O83"/>
    <mergeCell ref="P83:Q83"/>
    <mergeCell ref="F70:G70"/>
    <mergeCell ref="H70:I70"/>
    <mergeCell ref="J70:K70"/>
    <mergeCell ref="L70:M70"/>
    <mergeCell ref="N70:O70"/>
    <mergeCell ref="J4:K4"/>
    <mergeCell ref="L4:M4"/>
    <mergeCell ref="N4:O4"/>
    <mergeCell ref="P4:Q4"/>
    <mergeCell ref="B31:C32"/>
    <mergeCell ref="D4:E4"/>
    <mergeCell ref="F4:G4"/>
    <mergeCell ref="H4:I4"/>
    <mergeCell ref="D16:E16"/>
    <mergeCell ref="F16:G16"/>
  </mergeCells>
  <conditionalFormatting sqref="C72">
    <cfRule type="expression" dxfId="117" priority="118">
      <formula>C72&lt;0.05</formula>
    </cfRule>
  </conditionalFormatting>
  <conditionalFormatting sqref="C73">
    <cfRule type="expression" dxfId="116" priority="117">
      <formula>C73&lt;0.05</formula>
    </cfRule>
  </conditionalFormatting>
  <conditionalFormatting sqref="C74">
    <cfRule type="expression" dxfId="115" priority="116">
      <formula>C74&lt;0.05</formula>
    </cfRule>
  </conditionalFormatting>
  <conditionalFormatting sqref="C75">
    <cfRule type="expression" dxfId="114" priority="115">
      <formula>C75&lt;0.05</formula>
    </cfRule>
  </conditionalFormatting>
  <conditionalFormatting sqref="C76">
    <cfRule type="expression" dxfId="113" priority="114">
      <formula>C76&lt;0.05</formula>
    </cfRule>
  </conditionalFormatting>
  <conditionalFormatting sqref="C77">
    <cfRule type="expression" dxfId="112" priority="113">
      <formula>C77&lt;0.05</formula>
    </cfRule>
  </conditionalFormatting>
  <conditionalFormatting sqref="C78">
    <cfRule type="expression" dxfId="111" priority="112">
      <formula>C78&lt;0.05</formula>
    </cfRule>
  </conditionalFormatting>
  <conditionalFormatting sqref="C79">
    <cfRule type="expression" dxfId="110" priority="110">
      <formula>C79&lt;0.05</formula>
    </cfRule>
  </conditionalFormatting>
  <conditionalFormatting sqref="C85">
    <cfRule type="expression" dxfId="109" priority="109">
      <formula>C85&lt;0.05</formula>
    </cfRule>
  </conditionalFormatting>
  <conditionalFormatting sqref="C86">
    <cfRule type="expression" dxfId="108" priority="108">
      <formula>C86&lt;0.05</formula>
    </cfRule>
  </conditionalFormatting>
  <conditionalFormatting sqref="C87">
    <cfRule type="expression" dxfId="107" priority="107">
      <formula>C87&lt;0.05</formula>
    </cfRule>
  </conditionalFormatting>
  <conditionalFormatting sqref="C88">
    <cfRule type="expression" dxfId="106" priority="106">
      <formula>C88&lt;0.05</formula>
    </cfRule>
  </conditionalFormatting>
  <conditionalFormatting sqref="C89">
    <cfRule type="expression" dxfId="105" priority="105">
      <formula>C89&lt;0.05</formula>
    </cfRule>
  </conditionalFormatting>
  <conditionalFormatting sqref="C90">
    <cfRule type="expression" dxfId="104" priority="104">
      <formula>C90&lt;0.05</formula>
    </cfRule>
  </conditionalFormatting>
  <conditionalFormatting sqref="C91">
    <cfRule type="expression" dxfId="103" priority="103">
      <formula>C91&lt;0.05</formula>
    </cfRule>
  </conditionalFormatting>
  <conditionalFormatting sqref="C92">
    <cfRule type="expression" dxfId="102" priority="102">
      <formula>C92&lt;0.05</formula>
    </cfRule>
  </conditionalFormatting>
  <conditionalFormatting sqref="C93">
    <cfRule type="expression" dxfId="101" priority="101">
      <formula>C93&lt;0.05</formula>
    </cfRule>
  </conditionalFormatting>
  <conditionalFormatting sqref="C94">
    <cfRule type="expression" dxfId="100" priority="100">
      <formula>C94&lt;0.05</formula>
    </cfRule>
  </conditionalFormatting>
  <conditionalFormatting sqref="C95">
    <cfRule type="expression" dxfId="99" priority="99">
      <formula>C95&lt;0.05</formula>
    </cfRule>
  </conditionalFormatting>
  <conditionalFormatting sqref="C96">
    <cfRule type="expression" dxfId="98" priority="98">
      <formula>C96&lt;0.05</formula>
    </cfRule>
  </conditionalFormatting>
  <conditionalFormatting sqref="C97">
    <cfRule type="expression" dxfId="97" priority="97">
      <formula>C97&lt;0.05</formula>
    </cfRule>
  </conditionalFormatting>
  <conditionalFormatting sqref="C98">
    <cfRule type="expression" dxfId="96" priority="96">
      <formula>C98&lt;0.05</formula>
    </cfRule>
  </conditionalFormatting>
  <conditionalFormatting sqref="C99">
    <cfRule type="expression" dxfId="95" priority="95">
      <formula>C99&lt;0.05</formula>
    </cfRule>
  </conditionalFormatting>
  <conditionalFormatting sqref="C100">
    <cfRule type="expression" dxfId="94" priority="94">
      <formula>C100&lt;0.05</formula>
    </cfRule>
  </conditionalFormatting>
  <conditionalFormatting sqref="C101">
    <cfRule type="expression" dxfId="93" priority="93">
      <formula>C101&lt;0.05</formula>
    </cfRule>
  </conditionalFormatting>
  <conditionalFormatting sqref="C102">
    <cfRule type="expression" dxfId="92" priority="92">
      <formula>C102&lt;0.05</formula>
    </cfRule>
  </conditionalFormatting>
  <conditionalFormatting sqref="C172">
    <cfRule type="expression" dxfId="91" priority="90">
      <formula>C172&lt;0.05</formula>
    </cfRule>
  </conditionalFormatting>
  <conditionalFormatting sqref="C173">
    <cfRule type="expression" dxfId="90" priority="89">
      <formula>C173&lt;0.05</formula>
    </cfRule>
  </conditionalFormatting>
  <conditionalFormatting sqref="C174">
    <cfRule type="expression" dxfId="89" priority="88">
      <formula>C174&lt;0.05</formula>
    </cfRule>
  </conditionalFormatting>
  <conditionalFormatting sqref="C175">
    <cfRule type="expression" dxfId="88" priority="87">
      <formula>C175&lt;0.05</formula>
    </cfRule>
  </conditionalFormatting>
  <conditionalFormatting sqref="C176">
    <cfRule type="expression" dxfId="87" priority="86">
      <formula>C176&lt;0.05</formula>
    </cfRule>
  </conditionalFormatting>
  <conditionalFormatting sqref="C177">
    <cfRule type="expression" dxfId="86" priority="85">
      <formula>C177&lt;0.05</formula>
    </cfRule>
  </conditionalFormatting>
  <conditionalFormatting sqref="C178">
    <cfRule type="expression" dxfId="85" priority="84">
      <formula>C178&lt;0.05</formula>
    </cfRule>
  </conditionalFormatting>
  <conditionalFormatting sqref="C179">
    <cfRule type="expression" dxfId="84" priority="82">
      <formula>C179&lt;0.05</formula>
    </cfRule>
  </conditionalFormatting>
  <conditionalFormatting sqref="C212">
    <cfRule type="expression" dxfId="83" priority="81">
      <formula>C212&lt;0.05</formula>
    </cfRule>
  </conditionalFormatting>
  <conditionalFormatting sqref="C213">
    <cfRule type="expression" dxfId="82" priority="80">
      <formula>C213&lt;0.05</formula>
    </cfRule>
  </conditionalFormatting>
  <conditionalFormatting sqref="C214">
    <cfRule type="expression" dxfId="81" priority="79">
      <formula>C214&lt;0.05</formula>
    </cfRule>
  </conditionalFormatting>
  <conditionalFormatting sqref="C215">
    <cfRule type="expression" dxfId="80" priority="78">
      <formula>C215&lt;0.05</formula>
    </cfRule>
  </conditionalFormatting>
  <conditionalFormatting sqref="C216">
    <cfRule type="expression" dxfId="79" priority="77">
      <formula>C216&lt;0.05</formula>
    </cfRule>
  </conditionalFormatting>
  <conditionalFormatting sqref="C217">
    <cfRule type="expression" dxfId="78" priority="76">
      <formula>C217&lt;0.05</formula>
    </cfRule>
  </conditionalFormatting>
  <conditionalFormatting sqref="C228">
    <cfRule type="expression" dxfId="77" priority="75">
      <formula>C228&lt;0.05</formula>
    </cfRule>
  </conditionalFormatting>
  <conditionalFormatting sqref="C229">
    <cfRule type="expression" dxfId="76" priority="74">
      <formula>C229&lt;0.05</formula>
    </cfRule>
  </conditionalFormatting>
  <conditionalFormatting sqref="C230">
    <cfRule type="expression" dxfId="75" priority="73">
      <formula>C230&lt;0.05</formula>
    </cfRule>
  </conditionalFormatting>
  <conditionalFormatting sqref="C231">
    <cfRule type="expression" dxfId="74" priority="72">
      <formula>C231&lt;0.05</formula>
    </cfRule>
  </conditionalFormatting>
  <conditionalFormatting sqref="C232">
    <cfRule type="expression" dxfId="73" priority="71">
      <formula>C232&lt;0.05</formula>
    </cfRule>
  </conditionalFormatting>
  <conditionalFormatting sqref="C233">
    <cfRule type="expression" dxfId="72" priority="70">
      <formula>C233&lt;0.05</formula>
    </cfRule>
  </conditionalFormatting>
  <conditionalFormatting sqref="C234">
    <cfRule type="expression" dxfId="71" priority="69">
      <formula>C234&lt;0.05</formula>
    </cfRule>
  </conditionalFormatting>
  <conditionalFormatting sqref="C235">
    <cfRule type="expression" dxfId="70" priority="68">
      <formula>C235&lt;0.05</formula>
    </cfRule>
  </conditionalFormatting>
  <conditionalFormatting sqref="C236:C239">
    <cfRule type="expression" dxfId="69" priority="67">
      <formula>C236&lt;0.05</formula>
    </cfRule>
  </conditionalFormatting>
  <conditionalFormatting sqref="C208:C209 C159:C167 C29:C30 C141:C145 C149:C156 C68:C69">
    <cfRule type="expression" dxfId="68" priority="64">
      <formula>AND(C29&lt;0.05, C29&lt;&gt;"")</formula>
    </cfRule>
    <cfRule type="expression" dxfId="67" priority="65">
      <formula>AND(C29&lt;0.05, C29&lt;&gt;"")</formula>
    </cfRule>
  </conditionalFormatting>
  <conditionalFormatting sqref="C198">
    <cfRule type="expression" dxfId="66" priority="60">
      <formula>AND(C198&lt;0.05, C198&lt;&gt;"")</formula>
    </cfRule>
    <cfRule type="expression" dxfId="65" priority="61">
      <formula>AND(C198&lt;0.05, C198&lt;&gt;"")</formula>
    </cfRule>
  </conditionalFormatting>
  <conditionalFormatting sqref="C181 C191:C192">
    <cfRule type="expression" dxfId="64" priority="58">
      <formula>AND(C181&lt;0.05, C181&lt;&gt;"")</formula>
    </cfRule>
    <cfRule type="expression" dxfId="63" priority="59">
      <formula>AND(C181&lt;0.05, C181&lt;&gt;"")</formula>
    </cfRule>
  </conditionalFormatting>
  <conditionalFormatting sqref="C80:C81">
    <cfRule type="expression" dxfId="62" priority="56">
      <formula>AND(C80&lt;0.05, C80&lt;&gt;"")</formula>
    </cfRule>
    <cfRule type="expression" dxfId="61" priority="57">
      <formula>AND(C80&lt;0.05, C80&lt;&gt;"")</formula>
    </cfRule>
  </conditionalFormatting>
  <conditionalFormatting sqref="C22">
    <cfRule type="expression" dxfId="60" priority="54">
      <formula>AND(C22&lt;0.05, C22&lt;&gt;"")</formula>
    </cfRule>
    <cfRule type="expression" dxfId="59" priority="55">
      <formula>AND(C22&lt;0.05, C22&lt;&gt;"")</formula>
    </cfRule>
  </conditionalFormatting>
  <conditionalFormatting sqref="C48">
    <cfRule type="expression" dxfId="58" priority="52">
      <formula>AND(C48&lt;0.05, C48&lt;&gt;"")</formula>
    </cfRule>
    <cfRule type="expression" dxfId="57" priority="53">
      <formula>AND(C48&lt;0.05, C48&lt;&gt;"")</formula>
    </cfRule>
  </conditionalFormatting>
  <conditionalFormatting sqref="C201:C205 C207">
    <cfRule type="expression" dxfId="56" priority="50">
      <formula>AND(C201&lt;0.05, C201&lt;&gt;"")</formula>
    </cfRule>
    <cfRule type="expression" dxfId="55" priority="51">
      <formula>AND(C201&lt;0.05, C201&lt;&gt;"")</formula>
    </cfRule>
  </conditionalFormatting>
  <conditionalFormatting sqref="C6:C13">
    <cfRule type="expression" dxfId="54" priority="48">
      <formula>AND(C6&lt;0.05, C6&lt;&gt;"")</formula>
    </cfRule>
    <cfRule type="expression" dxfId="53" priority="49">
      <formula>AND(C6&lt;0.05, C6&lt;&gt;"")</formula>
    </cfRule>
  </conditionalFormatting>
  <conditionalFormatting sqref="C33:C47">
    <cfRule type="expression" dxfId="52" priority="46">
      <formula>AND(C33&lt;0.05, C33&lt;&gt;"")</formula>
    </cfRule>
    <cfRule type="expression" dxfId="51" priority="47">
      <formula>AND(C33&lt;0.05, C33&lt;&gt;"")</formula>
    </cfRule>
  </conditionalFormatting>
  <conditionalFormatting sqref="C57:C60 C51:C54 C63:C67">
    <cfRule type="expression" dxfId="50" priority="44">
      <formula>AND(C51&lt;0.05, C51&lt;&gt;"")</formula>
    </cfRule>
    <cfRule type="expression" dxfId="49" priority="45">
      <formula>AND(C51&lt;0.05, C51&lt;&gt;"")</formula>
    </cfRule>
  </conditionalFormatting>
  <conditionalFormatting sqref="C108:C112 C118:C123 C129:C135">
    <cfRule type="expression" dxfId="48" priority="42">
      <formula>AND(C108&lt;0.05, C108&lt;&gt;"")</formula>
    </cfRule>
    <cfRule type="expression" dxfId="47" priority="43">
      <formula>AND(C108&lt;0.05, C108&lt;&gt;"")</formula>
    </cfRule>
  </conditionalFormatting>
  <conditionalFormatting sqref="C184:C190">
    <cfRule type="expression" dxfId="46" priority="38">
      <formula>AND(C184&lt;0.05, C184&lt;&gt;"")</formula>
    </cfRule>
    <cfRule type="expression" dxfId="45" priority="39">
      <formula>AND(C184&lt;0.05, C184&lt;&gt;"")</formula>
    </cfRule>
  </conditionalFormatting>
  <conditionalFormatting sqref="C20:C21">
    <cfRule type="expression" dxfId="44" priority="36">
      <formula>AND(C20&lt;0.05, C20&lt;&gt;"")</formula>
    </cfRule>
    <cfRule type="expression" dxfId="43" priority="37">
      <formula>AND(C20&lt;0.05, C20&lt;&gt;"")</formula>
    </cfRule>
  </conditionalFormatting>
  <conditionalFormatting sqref="C103:C104">
    <cfRule type="expression" dxfId="42" priority="34">
      <formula>AND(C103&lt;0.05, C103&lt;&gt;"")</formula>
    </cfRule>
    <cfRule type="expression" dxfId="41" priority="35">
      <formula>AND(C103&lt;0.05, C103&lt;&gt;"")</formula>
    </cfRule>
  </conditionalFormatting>
  <conditionalFormatting sqref="C180">
    <cfRule type="expression" dxfId="40" priority="32">
      <formula>AND(C180&lt;0.05, C180&lt;&gt;"")</formula>
    </cfRule>
    <cfRule type="expression" dxfId="39" priority="33">
      <formula>AND(C180&lt;0.05, C180&lt;&gt;"")</formula>
    </cfRule>
  </conditionalFormatting>
  <conditionalFormatting sqref="C197">
    <cfRule type="expression" dxfId="38" priority="30">
      <formula>AND(C197&lt;0.05, C197&lt;&gt;"")</formula>
    </cfRule>
    <cfRule type="expression" dxfId="37" priority="31">
      <formula>AND(C197&lt;0.05, C197&lt;&gt;"")</formula>
    </cfRule>
  </conditionalFormatting>
  <conditionalFormatting sqref="C206">
    <cfRule type="expression" dxfId="36" priority="28">
      <formula>AND(C206&lt;0.05, C206&lt;&gt;"")</formula>
    </cfRule>
    <cfRule type="expression" dxfId="35" priority="29">
      <formula>AND(C206&lt;0.05, C206&lt;&gt;"")</formula>
    </cfRule>
  </conditionalFormatting>
  <conditionalFormatting sqref="C28">
    <cfRule type="expression" dxfId="34" priority="24">
      <formula>AND(C28&lt;0.05, C28&lt;&gt;"")</formula>
    </cfRule>
    <cfRule type="expression" dxfId="33" priority="25">
      <formula>AND(C28&lt;0.05, C28&lt;&gt;"")</formula>
    </cfRule>
  </conditionalFormatting>
  <conditionalFormatting sqref="C136:C138">
    <cfRule type="expression" dxfId="32" priority="22">
      <formula>AND(C136&lt;0.05, C136&lt;&gt;"")</formula>
    </cfRule>
    <cfRule type="expression" dxfId="31" priority="23">
      <formula>AND(C136&lt;0.05, C136&lt;&gt;"")</formula>
    </cfRule>
  </conditionalFormatting>
  <conditionalFormatting sqref="C124:C126">
    <cfRule type="expression" dxfId="30" priority="20">
      <formula>AND(C124&lt;0.05, C124&lt;&gt;"")</formula>
    </cfRule>
    <cfRule type="expression" dxfId="29" priority="21">
      <formula>AND(C124&lt;0.05, C124&lt;&gt;"")</formula>
    </cfRule>
  </conditionalFormatting>
  <conditionalFormatting sqref="C113:C115">
    <cfRule type="expression" dxfId="28" priority="18">
      <formula>AND(C113&lt;0.05, C113&lt;&gt;"")</formula>
    </cfRule>
    <cfRule type="expression" dxfId="27" priority="19">
      <formula>AND(C113&lt;0.05, C113&lt;&gt;"")</formula>
    </cfRule>
  </conditionalFormatting>
  <conditionalFormatting sqref="C245">
    <cfRule type="expression" dxfId="26" priority="17">
      <formula>C245&lt;0.05</formula>
    </cfRule>
  </conditionalFormatting>
  <conditionalFormatting sqref="C246">
    <cfRule type="expression" dxfId="25" priority="16">
      <formula>C246&lt;0.05</formula>
    </cfRule>
  </conditionalFormatting>
  <conditionalFormatting sqref="C247">
    <cfRule type="expression" dxfId="24" priority="15">
      <formula>C247&lt;0.05</formula>
    </cfRule>
  </conditionalFormatting>
  <conditionalFormatting sqref="C248">
    <cfRule type="expression" dxfId="23" priority="14">
      <formula>C248&lt;0.05</formula>
    </cfRule>
  </conditionalFormatting>
  <conditionalFormatting sqref="C249">
    <cfRule type="expression" dxfId="22" priority="13">
      <formula>C249&lt;0.05</formula>
    </cfRule>
  </conditionalFormatting>
  <conditionalFormatting sqref="C250">
    <cfRule type="expression" dxfId="21" priority="12">
      <formula>C250&lt;0.05</formula>
    </cfRule>
  </conditionalFormatting>
  <conditionalFormatting sqref="C251">
    <cfRule type="expression" dxfId="20" priority="11">
      <formula>C251&lt;0.05</formula>
    </cfRule>
  </conditionalFormatting>
  <conditionalFormatting sqref="C252">
    <cfRule type="expression" dxfId="19" priority="10">
      <formula>C252&lt;0.05</formula>
    </cfRule>
  </conditionalFormatting>
  <conditionalFormatting sqref="C253:C257">
    <cfRule type="expression" dxfId="18" priority="9">
      <formula>C253&lt;0.05</formula>
    </cfRule>
  </conditionalFormatting>
  <conditionalFormatting sqref="C224">
    <cfRule type="expression" dxfId="17" priority="5">
      <formula>AND(C224&lt;0.05, C224&lt;&gt;"")</formula>
    </cfRule>
    <cfRule type="expression" dxfId="16" priority="6">
      <formula>AND(C224&lt;0.05, C224&lt;&gt;"")</formula>
    </cfRule>
  </conditionalFormatting>
  <conditionalFormatting sqref="C240">
    <cfRule type="expression" dxfId="15" priority="3">
      <formula>AND(C240&lt;0.05, C240&lt;&gt;"")</formula>
    </cfRule>
    <cfRule type="expression" dxfId="14" priority="4">
      <formula>AND(C240&lt;0.05, C240&lt;&gt;"")</formula>
    </cfRule>
  </conditionalFormatting>
  <conditionalFormatting sqref="C258">
    <cfRule type="expression" dxfId="13" priority="1">
      <formula>AND(C258&lt;0.05, C258&lt;&gt;"")</formula>
    </cfRule>
    <cfRule type="expression" dxfId="12" priority="2">
      <formula>AND(C258&lt;0.05, C258&lt;&gt;"")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8D9F5-745F-4E7D-AF93-49E9F941B881}">
  <dimension ref="B1:G134"/>
  <sheetViews>
    <sheetView topLeftCell="A2" zoomScaleNormal="100" workbookViewId="0">
      <selection activeCell="I10" sqref="I10"/>
    </sheetView>
  </sheetViews>
  <sheetFormatPr defaultColWidth="11.453125" defaultRowHeight="14.5" x14ac:dyDescent="0.35"/>
  <cols>
    <col min="1" max="1" width="8.54296875" customWidth="1"/>
    <col min="2" max="2" width="5.54296875" customWidth="1"/>
    <col min="3" max="3" width="42.453125" style="85" customWidth="1"/>
    <col min="4" max="7" width="7.54296875" customWidth="1"/>
  </cols>
  <sheetData>
    <row r="1" spans="2:7" s="282" customFormat="1" ht="40" customHeight="1" x14ac:dyDescent="0.35">
      <c r="B1" s="1" t="s">
        <v>326</v>
      </c>
    </row>
    <row r="2" spans="2:7" ht="20.25" customHeight="1" thickBot="1" x14ac:dyDescent="0.4">
      <c r="B2" s="314"/>
      <c r="C2"/>
    </row>
    <row r="3" spans="2:7" ht="24.65" customHeight="1" x14ac:dyDescent="0.35">
      <c r="B3" s="432" t="s">
        <v>327</v>
      </c>
      <c r="C3" s="433"/>
      <c r="D3" s="499" t="s">
        <v>328</v>
      </c>
      <c r="E3" s="500"/>
      <c r="F3" s="499" t="s">
        <v>329</v>
      </c>
      <c r="G3" s="500"/>
    </row>
    <row r="4" spans="2:7" ht="11.15" customHeight="1" thickBot="1" x14ac:dyDescent="0.4">
      <c r="B4" s="434"/>
      <c r="C4" s="435"/>
      <c r="D4" s="283" t="s">
        <v>115</v>
      </c>
      <c r="E4" s="284" t="s">
        <v>117</v>
      </c>
      <c r="F4" s="283" t="s">
        <v>115</v>
      </c>
      <c r="G4" s="284" t="s">
        <v>117</v>
      </c>
    </row>
    <row r="5" spans="2:7" x14ac:dyDescent="0.35">
      <c r="B5" s="285">
        <v>1</v>
      </c>
      <c r="C5" s="286" t="s">
        <v>119</v>
      </c>
      <c r="D5" s="287">
        <v>155</v>
      </c>
      <c r="E5" s="288">
        <v>6.88</v>
      </c>
      <c r="F5" s="287">
        <v>201</v>
      </c>
      <c r="G5" s="289">
        <v>6.85</v>
      </c>
    </row>
    <row r="6" spans="2:7" x14ac:dyDescent="0.35">
      <c r="B6" s="290">
        <v>2</v>
      </c>
      <c r="C6" s="410" t="s">
        <v>121</v>
      </c>
      <c r="D6" s="291" t="s">
        <v>330</v>
      </c>
      <c r="E6" s="292" t="s">
        <v>330</v>
      </c>
      <c r="F6" s="291">
        <v>201</v>
      </c>
      <c r="G6" s="292">
        <v>6.13</v>
      </c>
    </row>
    <row r="7" spans="2:7" x14ac:dyDescent="0.35">
      <c r="B7" s="290">
        <v>3</v>
      </c>
      <c r="C7" s="410" t="s">
        <v>122</v>
      </c>
      <c r="D7" s="291" t="s">
        <v>330</v>
      </c>
      <c r="E7" s="292" t="s">
        <v>330</v>
      </c>
      <c r="F7" s="291">
        <v>201</v>
      </c>
      <c r="G7" s="292">
        <v>7.76</v>
      </c>
    </row>
    <row r="8" spans="2:7" x14ac:dyDescent="0.35">
      <c r="B8" s="290">
        <v>4</v>
      </c>
      <c r="C8" s="410" t="s">
        <v>123</v>
      </c>
      <c r="D8" s="291" t="s">
        <v>330</v>
      </c>
      <c r="E8" s="292" t="s">
        <v>330</v>
      </c>
      <c r="F8" s="291">
        <v>201</v>
      </c>
      <c r="G8" s="292">
        <v>7.11</v>
      </c>
    </row>
    <row r="9" spans="2:7" x14ac:dyDescent="0.35">
      <c r="B9" s="290">
        <v>5</v>
      </c>
      <c r="C9" s="410" t="s">
        <v>124</v>
      </c>
      <c r="D9" s="291">
        <v>156</v>
      </c>
      <c r="E9" s="292">
        <v>7.47</v>
      </c>
      <c r="F9" s="291">
        <v>201</v>
      </c>
      <c r="G9" s="292">
        <v>7.27</v>
      </c>
    </row>
    <row r="10" spans="2:7" x14ac:dyDescent="0.35">
      <c r="B10" s="411">
        <v>6</v>
      </c>
      <c r="C10" s="412" t="s">
        <v>125</v>
      </c>
      <c r="D10" s="413">
        <v>151</v>
      </c>
      <c r="E10" s="414">
        <v>5.08</v>
      </c>
      <c r="F10" s="413">
        <v>201</v>
      </c>
      <c r="G10" s="414">
        <v>5.43</v>
      </c>
    </row>
    <row r="11" spans="2:7" ht="27.75" customHeight="1" thickBot="1" x14ac:dyDescent="0.4">
      <c r="B11" s="293">
        <v>7</v>
      </c>
      <c r="C11" s="294" t="s">
        <v>243</v>
      </c>
      <c r="D11" s="413">
        <v>155</v>
      </c>
      <c r="E11" s="414">
        <v>7.32</v>
      </c>
      <c r="F11" s="413">
        <v>201</v>
      </c>
      <c r="G11" s="414">
        <v>6.58</v>
      </c>
    </row>
    <row r="12" spans="2:7" x14ac:dyDescent="0.35">
      <c r="B12" s="295" t="s">
        <v>344</v>
      </c>
      <c r="C12"/>
      <c r="D12" s="296"/>
      <c r="E12" s="296"/>
      <c r="F12" s="296"/>
      <c r="G12" s="296"/>
    </row>
    <row r="13" spans="2:7" x14ac:dyDescent="0.35">
      <c r="B13" s="295"/>
      <c r="C13"/>
    </row>
    <row r="14" spans="2:7" ht="15" thickBot="1" x14ac:dyDescent="0.4">
      <c r="C14"/>
    </row>
    <row r="15" spans="2:7" ht="24.65" customHeight="1" x14ac:dyDescent="0.35">
      <c r="B15" s="447" t="s">
        <v>331</v>
      </c>
      <c r="C15" s="448"/>
      <c r="D15" s="499" t="s">
        <v>328</v>
      </c>
      <c r="E15" s="500"/>
      <c r="F15" s="499" t="s">
        <v>329</v>
      </c>
      <c r="G15" s="500"/>
    </row>
    <row r="16" spans="2:7" ht="14.25" customHeight="1" thickBot="1" x14ac:dyDescent="0.4">
      <c r="B16" s="449"/>
      <c r="C16" s="450"/>
      <c r="D16" s="283" t="s">
        <v>115</v>
      </c>
      <c r="E16" s="284" t="s">
        <v>117</v>
      </c>
      <c r="F16" s="283" t="s">
        <v>115</v>
      </c>
      <c r="G16" s="284" t="s">
        <v>117</v>
      </c>
    </row>
    <row r="17" spans="2:7" x14ac:dyDescent="0.35">
      <c r="B17" s="285">
        <v>1</v>
      </c>
      <c r="C17" s="286" t="s">
        <v>250</v>
      </c>
      <c r="D17" s="287">
        <v>147</v>
      </c>
      <c r="E17" s="288">
        <v>5.71</v>
      </c>
      <c r="F17" s="287">
        <v>193</v>
      </c>
      <c r="G17" s="289">
        <v>6.81</v>
      </c>
    </row>
    <row r="18" spans="2:7" x14ac:dyDescent="0.35">
      <c r="B18" s="290">
        <v>2</v>
      </c>
      <c r="C18" s="410" t="s">
        <v>82</v>
      </c>
      <c r="D18" s="291" t="s">
        <v>330</v>
      </c>
      <c r="E18" s="292" t="s">
        <v>330</v>
      </c>
      <c r="F18" s="291">
        <v>191</v>
      </c>
      <c r="G18" s="292">
        <v>6.36</v>
      </c>
    </row>
    <row r="19" spans="2:7" x14ac:dyDescent="0.35">
      <c r="B19" s="290">
        <v>3</v>
      </c>
      <c r="C19" s="410" t="s">
        <v>252</v>
      </c>
      <c r="D19" s="291">
        <v>147</v>
      </c>
      <c r="E19" s="292">
        <v>4.84</v>
      </c>
      <c r="F19" s="291">
        <v>193</v>
      </c>
      <c r="G19" s="292">
        <v>6.01</v>
      </c>
    </row>
    <row r="20" spans="2:7" x14ac:dyDescent="0.35">
      <c r="B20" s="290">
        <v>4</v>
      </c>
      <c r="C20" s="410" t="s">
        <v>253</v>
      </c>
      <c r="D20" s="291">
        <v>147</v>
      </c>
      <c r="E20" s="292">
        <v>6.16</v>
      </c>
      <c r="F20" s="291">
        <v>188</v>
      </c>
      <c r="G20" s="292">
        <v>6.8</v>
      </c>
    </row>
    <row r="21" spans="2:7" x14ac:dyDescent="0.35">
      <c r="B21" s="290">
        <v>5</v>
      </c>
      <c r="C21" s="410" t="s">
        <v>119</v>
      </c>
      <c r="D21" s="291">
        <v>148</v>
      </c>
      <c r="E21" s="292">
        <v>7.94</v>
      </c>
      <c r="F21" s="291">
        <v>187</v>
      </c>
      <c r="G21" s="292">
        <v>8.0500000000000007</v>
      </c>
    </row>
    <row r="22" spans="2:7" x14ac:dyDescent="0.35">
      <c r="B22" s="290">
        <v>6</v>
      </c>
      <c r="C22" s="410" t="s">
        <v>121</v>
      </c>
      <c r="D22" s="291">
        <v>146</v>
      </c>
      <c r="E22" s="292">
        <v>7.44</v>
      </c>
      <c r="F22" s="291">
        <v>182</v>
      </c>
      <c r="G22" s="292">
        <v>7.47</v>
      </c>
    </row>
    <row r="23" spans="2:7" x14ac:dyDescent="0.35">
      <c r="B23" s="290">
        <v>7</v>
      </c>
      <c r="C23" s="410" t="s">
        <v>122</v>
      </c>
      <c r="D23" s="291">
        <v>151</v>
      </c>
      <c r="E23" s="292">
        <v>7.74</v>
      </c>
      <c r="F23" s="291">
        <v>189</v>
      </c>
      <c r="G23" s="292">
        <v>7.76</v>
      </c>
    </row>
    <row r="24" spans="2:7" x14ac:dyDescent="0.35">
      <c r="B24" s="290">
        <v>8</v>
      </c>
      <c r="C24" s="410" t="s">
        <v>133</v>
      </c>
      <c r="D24" s="291">
        <v>143</v>
      </c>
      <c r="E24" s="292">
        <v>7.3</v>
      </c>
      <c r="F24" s="291">
        <v>189</v>
      </c>
      <c r="G24" s="292">
        <v>7.55</v>
      </c>
    </row>
    <row r="25" spans="2:7" x14ac:dyDescent="0.35">
      <c r="B25" s="290">
        <v>9</v>
      </c>
      <c r="C25" s="410" t="s">
        <v>308</v>
      </c>
      <c r="D25" s="291">
        <v>155</v>
      </c>
      <c r="E25" s="357">
        <v>6.61</v>
      </c>
      <c r="F25" s="291">
        <v>193</v>
      </c>
      <c r="G25" s="292">
        <v>7.14</v>
      </c>
    </row>
    <row r="26" spans="2:7" x14ac:dyDescent="0.35">
      <c r="B26" s="290">
        <v>10</v>
      </c>
      <c r="C26" s="410" t="s">
        <v>135</v>
      </c>
      <c r="D26" s="291">
        <v>154</v>
      </c>
      <c r="E26" s="357">
        <v>7.3</v>
      </c>
      <c r="F26" s="291">
        <v>192</v>
      </c>
      <c r="G26" s="292">
        <v>7.72</v>
      </c>
    </row>
    <row r="27" spans="2:7" x14ac:dyDescent="0.35">
      <c r="B27" s="290">
        <v>11</v>
      </c>
      <c r="C27" s="410" t="s">
        <v>136</v>
      </c>
      <c r="D27" s="291" t="s">
        <v>330</v>
      </c>
      <c r="E27" s="357" t="s">
        <v>330</v>
      </c>
      <c r="F27" s="291">
        <v>189</v>
      </c>
      <c r="G27" s="292">
        <v>7.75</v>
      </c>
    </row>
    <row r="28" spans="2:7" x14ac:dyDescent="0.35">
      <c r="B28" s="290">
        <v>12</v>
      </c>
      <c r="C28" s="410" t="s">
        <v>99</v>
      </c>
      <c r="D28" s="291" t="s">
        <v>330</v>
      </c>
      <c r="E28" s="357" t="s">
        <v>330</v>
      </c>
      <c r="F28" s="291">
        <v>187</v>
      </c>
      <c r="G28" s="292">
        <v>6.84</v>
      </c>
    </row>
    <row r="29" spans="2:7" ht="15" thickBot="1" x14ac:dyDescent="0.4">
      <c r="B29" s="293">
        <v>13</v>
      </c>
      <c r="C29" s="294" t="s">
        <v>332</v>
      </c>
      <c r="D29" s="297">
        <v>155</v>
      </c>
      <c r="E29" s="307">
        <v>6.12</v>
      </c>
      <c r="F29" s="297">
        <v>185</v>
      </c>
      <c r="G29" s="307">
        <v>6.83</v>
      </c>
    </row>
    <row r="30" spans="2:7" x14ac:dyDescent="0.35">
      <c r="B30" s="295" t="s">
        <v>344</v>
      </c>
      <c r="C30"/>
    </row>
    <row r="31" spans="2:7" x14ac:dyDescent="0.35">
      <c r="B31" s="295"/>
      <c r="C31"/>
    </row>
    <row r="32" spans="2:7" ht="15" thickBot="1" x14ac:dyDescent="0.4">
      <c r="C32"/>
    </row>
    <row r="33" spans="2:7" ht="24.65" customHeight="1" x14ac:dyDescent="0.35">
      <c r="B33" s="447"/>
      <c r="C33" s="448"/>
      <c r="D33" s="499" t="s">
        <v>328</v>
      </c>
      <c r="E33" s="500"/>
      <c r="F33" s="499" t="s">
        <v>329</v>
      </c>
      <c r="G33" s="500"/>
    </row>
    <row r="34" spans="2:7" ht="14.25" customHeight="1" thickBot="1" x14ac:dyDescent="0.4">
      <c r="B34" s="449"/>
      <c r="C34" s="450"/>
      <c r="D34" s="283" t="s">
        <v>115</v>
      </c>
      <c r="E34" s="284" t="s">
        <v>117</v>
      </c>
      <c r="F34" s="283" t="s">
        <v>115</v>
      </c>
      <c r="G34" s="284" t="s">
        <v>117</v>
      </c>
    </row>
    <row r="35" spans="2:7" ht="41.25" customHeight="1" thickBot="1" x14ac:dyDescent="0.4">
      <c r="B35" s="299" t="s">
        <v>137</v>
      </c>
      <c r="C35" s="359" t="s">
        <v>333</v>
      </c>
      <c r="D35" s="300">
        <v>145</v>
      </c>
      <c r="E35" s="360">
        <v>7.59</v>
      </c>
      <c r="F35" s="300">
        <v>179</v>
      </c>
      <c r="G35" s="301">
        <v>7.51</v>
      </c>
    </row>
    <row r="36" spans="2:7" x14ac:dyDescent="0.35">
      <c r="B36" s="295"/>
      <c r="C36"/>
    </row>
    <row r="37" spans="2:7" ht="15" thickBot="1" x14ac:dyDescent="0.4">
      <c r="C37"/>
    </row>
    <row r="38" spans="2:7" ht="24.65" customHeight="1" x14ac:dyDescent="0.35">
      <c r="B38" s="447"/>
      <c r="C38" s="448"/>
      <c r="D38" s="499" t="s">
        <v>328</v>
      </c>
      <c r="E38" s="500"/>
      <c r="F38" s="499" t="s">
        <v>329</v>
      </c>
      <c r="G38" s="500"/>
    </row>
    <row r="39" spans="2:7" ht="16.5" customHeight="1" thickBot="1" x14ac:dyDescent="0.4">
      <c r="B39" s="449"/>
      <c r="C39" s="450"/>
      <c r="D39" s="283" t="s">
        <v>115</v>
      </c>
      <c r="E39" s="284" t="s">
        <v>117</v>
      </c>
      <c r="F39" s="283" t="s">
        <v>115</v>
      </c>
      <c r="G39" s="284" t="s">
        <v>117</v>
      </c>
    </row>
    <row r="40" spans="2:7" ht="36.5" thickBot="1" x14ac:dyDescent="0.4">
      <c r="B40" s="299" t="s">
        <v>139</v>
      </c>
      <c r="C40" s="356" t="s">
        <v>140</v>
      </c>
      <c r="D40" s="300">
        <v>128</v>
      </c>
      <c r="E40" s="301">
        <v>7.84</v>
      </c>
      <c r="F40" s="300">
        <v>187</v>
      </c>
      <c r="G40" s="301">
        <v>7.68</v>
      </c>
    </row>
    <row r="41" spans="2:7" x14ac:dyDescent="0.35">
      <c r="B41" s="295"/>
      <c r="C41"/>
    </row>
    <row r="42" spans="2:7" ht="15" thickBot="1" x14ac:dyDescent="0.4">
      <c r="C42"/>
    </row>
    <row r="43" spans="2:7" ht="24.65" customHeight="1" x14ac:dyDescent="0.35">
      <c r="B43" s="447" t="s">
        <v>334</v>
      </c>
      <c r="C43" s="448"/>
      <c r="D43" s="499" t="s">
        <v>328</v>
      </c>
      <c r="E43" s="500"/>
      <c r="F43" s="499" t="s">
        <v>329</v>
      </c>
      <c r="G43" s="500"/>
    </row>
    <row r="44" spans="2:7" ht="11.15" customHeight="1" thickBot="1" x14ac:dyDescent="0.4">
      <c r="B44" s="449"/>
      <c r="C44" s="450"/>
      <c r="D44" s="283" t="s">
        <v>115</v>
      </c>
      <c r="E44" s="284" t="s">
        <v>117</v>
      </c>
      <c r="F44" s="283" t="s">
        <v>115</v>
      </c>
      <c r="G44" s="284" t="s">
        <v>117</v>
      </c>
    </row>
    <row r="45" spans="2:7" ht="24.5" x14ac:dyDescent="0.35">
      <c r="B45" s="285" t="s">
        <v>143</v>
      </c>
      <c r="C45" s="410" t="s">
        <v>144</v>
      </c>
      <c r="D45" s="287">
        <v>147</v>
      </c>
      <c r="E45" s="288">
        <v>7.84</v>
      </c>
      <c r="F45" s="287">
        <v>191</v>
      </c>
      <c r="G45" s="289">
        <v>7.8</v>
      </c>
    </row>
    <row r="46" spans="2:7" ht="24.5" x14ac:dyDescent="0.35">
      <c r="B46" s="290" t="s">
        <v>145</v>
      </c>
      <c r="C46" s="13" t="s">
        <v>146</v>
      </c>
      <c r="D46" s="291">
        <v>142</v>
      </c>
      <c r="E46" s="292">
        <v>7.46</v>
      </c>
      <c r="F46" s="291">
        <v>186</v>
      </c>
      <c r="G46" s="292">
        <v>7.57</v>
      </c>
    </row>
    <row r="47" spans="2:7" ht="24.5" x14ac:dyDescent="0.35">
      <c r="B47" s="290" t="s">
        <v>147</v>
      </c>
      <c r="C47" s="410" t="s">
        <v>148</v>
      </c>
      <c r="D47" s="291">
        <v>140</v>
      </c>
      <c r="E47" s="292">
        <v>7.4</v>
      </c>
      <c r="F47" s="291">
        <v>182</v>
      </c>
      <c r="G47" s="292">
        <v>7.45</v>
      </c>
    </row>
    <row r="48" spans="2:7" ht="15" thickBot="1" x14ac:dyDescent="0.4">
      <c r="B48" s="293" t="s">
        <v>149</v>
      </c>
      <c r="C48" s="80" t="s">
        <v>150</v>
      </c>
      <c r="D48" s="297" t="s">
        <v>330</v>
      </c>
      <c r="E48" s="298" t="s">
        <v>330</v>
      </c>
      <c r="F48" s="297">
        <v>185</v>
      </c>
      <c r="G48" s="298">
        <v>6.98</v>
      </c>
    </row>
    <row r="49" spans="2:7" x14ac:dyDescent="0.35">
      <c r="B49" s="295"/>
      <c r="C49" s="13"/>
      <c r="D49" s="302"/>
      <c r="E49" s="303"/>
      <c r="F49" s="302"/>
      <c r="G49" s="303"/>
    </row>
    <row r="50" spans="2:7" x14ac:dyDescent="0.35">
      <c r="B50" s="304"/>
      <c r="C50" s="13"/>
      <c r="D50" s="302"/>
      <c r="E50" s="303"/>
      <c r="F50" s="302"/>
      <c r="G50" s="303"/>
    </row>
    <row r="51" spans="2:7" x14ac:dyDescent="0.35">
      <c r="B51" s="2" t="s">
        <v>151</v>
      </c>
      <c r="C51"/>
    </row>
    <row r="52" spans="2:7" ht="15" thickBot="1" x14ac:dyDescent="0.4">
      <c r="C52"/>
    </row>
    <row r="53" spans="2:7" ht="24.65" customHeight="1" x14ac:dyDescent="0.35">
      <c r="B53" s="447" t="s">
        <v>276</v>
      </c>
      <c r="C53" s="448"/>
      <c r="D53" s="499" t="s">
        <v>328</v>
      </c>
      <c r="E53" s="500"/>
      <c r="F53" s="499" t="s">
        <v>329</v>
      </c>
      <c r="G53" s="500"/>
    </row>
    <row r="54" spans="2:7" ht="15.75" customHeight="1" thickBot="1" x14ac:dyDescent="0.4">
      <c r="B54" s="449"/>
      <c r="C54" s="450"/>
      <c r="D54" s="283" t="s">
        <v>115</v>
      </c>
      <c r="E54" s="284" t="s">
        <v>117</v>
      </c>
      <c r="F54" s="283" t="s">
        <v>115</v>
      </c>
      <c r="G54" s="284" t="s">
        <v>117</v>
      </c>
    </row>
    <row r="55" spans="2:7" x14ac:dyDescent="0.35">
      <c r="B55" s="285">
        <v>1</v>
      </c>
      <c r="C55" s="415" t="s">
        <v>335</v>
      </c>
      <c r="D55" s="287">
        <v>99</v>
      </c>
      <c r="E55" s="288">
        <v>7.68</v>
      </c>
      <c r="F55" s="287">
        <v>137</v>
      </c>
      <c r="G55" s="289">
        <v>7.05</v>
      </c>
    </row>
    <row r="56" spans="2:7" ht="24" x14ac:dyDescent="0.35">
      <c r="B56" s="306">
        <v>2</v>
      </c>
      <c r="C56" s="415" t="s">
        <v>277</v>
      </c>
      <c r="D56" s="287">
        <v>92</v>
      </c>
      <c r="E56" s="288">
        <v>7.75</v>
      </c>
      <c r="F56" s="287">
        <v>124</v>
      </c>
      <c r="G56" s="288">
        <v>7.11</v>
      </c>
    </row>
    <row r="57" spans="2:7" ht="24" x14ac:dyDescent="0.35">
      <c r="B57" s="306">
        <v>3</v>
      </c>
      <c r="C57" s="415" t="s">
        <v>336</v>
      </c>
      <c r="D57" s="287">
        <v>71</v>
      </c>
      <c r="E57" s="288">
        <v>7.13</v>
      </c>
      <c r="F57" s="287">
        <v>108</v>
      </c>
      <c r="G57" s="288">
        <v>6.17</v>
      </c>
    </row>
    <row r="58" spans="2:7" ht="36" x14ac:dyDescent="0.35">
      <c r="B58" s="290">
        <v>4</v>
      </c>
      <c r="C58" s="415" t="s">
        <v>337</v>
      </c>
      <c r="D58" s="291">
        <v>90</v>
      </c>
      <c r="E58" s="292">
        <v>7.83</v>
      </c>
      <c r="F58" s="291">
        <v>129</v>
      </c>
      <c r="G58" s="292">
        <v>6.6</v>
      </c>
    </row>
    <row r="59" spans="2:7" ht="24.5" thickBot="1" x14ac:dyDescent="0.4">
      <c r="B59" s="293">
        <v>5</v>
      </c>
      <c r="C59" s="352" t="s">
        <v>338</v>
      </c>
      <c r="D59" s="413">
        <v>82</v>
      </c>
      <c r="E59" s="298">
        <v>7.48</v>
      </c>
      <c r="F59" s="413">
        <v>126</v>
      </c>
      <c r="G59" s="298">
        <v>6.8</v>
      </c>
    </row>
    <row r="60" spans="2:7" x14ac:dyDescent="0.35">
      <c r="B60" s="295" t="s">
        <v>344</v>
      </c>
      <c r="C60"/>
      <c r="D60" s="296"/>
      <c r="F60" s="296"/>
    </row>
    <row r="61" spans="2:7" x14ac:dyDescent="0.35">
      <c r="B61" s="295"/>
      <c r="C61"/>
      <c r="D61" s="420"/>
      <c r="F61" s="420"/>
    </row>
    <row r="62" spans="2:7" ht="15" thickBot="1" x14ac:dyDescent="0.4">
      <c r="C62"/>
    </row>
    <row r="63" spans="2:7" ht="24.65" customHeight="1" x14ac:dyDescent="0.35">
      <c r="B63" s="447" t="s">
        <v>280</v>
      </c>
      <c r="C63" s="448"/>
      <c r="D63" s="499" t="s">
        <v>328</v>
      </c>
      <c r="E63" s="500"/>
      <c r="F63" s="499" t="s">
        <v>329</v>
      </c>
      <c r="G63" s="500"/>
    </row>
    <row r="64" spans="2:7" ht="15.75" customHeight="1" thickBot="1" x14ac:dyDescent="0.4">
      <c r="B64" s="449"/>
      <c r="C64" s="450"/>
      <c r="D64" s="283" t="s">
        <v>115</v>
      </c>
      <c r="E64" s="284" t="s">
        <v>117</v>
      </c>
      <c r="F64" s="283" t="s">
        <v>115</v>
      </c>
      <c r="G64" s="284" t="s">
        <v>117</v>
      </c>
    </row>
    <row r="65" spans="2:7" x14ac:dyDescent="0.35">
      <c r="B65" s="285">
        <v>1</v>
      </c>
      <c r="C65" s="325" t="s">
        <v>160</v>
      </c>
      <c r="D65" s="287">
        <v>75</v>
      </c>
      <c r="E65" s="288">
        <v>7.45</v>
      </c>
      <c r="F65" s="287">
        <v>94</v>
      </c>
      <c r="G65" s="289">
        <v>7.14</v>
      </c>
    </row>
    <row r="66" spans="2:7" x14ac:dyDescent="0.35">
      <c r="B66" s="290">
        <v>2</v>
      </c>
      <c r="C66" s="213" t="s">
        <v>161</v>
      </c>
      <c r="D66" s="291" t="s">
        <v>330</v>
      </c>
      <c r="E66" s="292" t="s">
        <v>330</v>
      </c>
      <c r="F66" s="291">
        <v>118</v>
      </c>
      <c r="G66" s="292">
        <v>7.17</v>
      </c>
    </row>
    <row r="67" spans="2:7" x14ac:dyDescent="0.35">
      <c r="B67" s="290">
        <v>3</v>
      </c>
      <c r="C67" s="415" t="s">
        <v>162</v>
      </c>
      <c r="D67" s="291" t="s">
        <v>330</v>
      </c>
      <c r="E67" s="292" t="s">
        <v>330</v>
      </c>
      <c r="F67" s="291">
        <v>107</v>
      </c>
      <c r="G67" s="292">
        <v>6.94</v>
      </c>
    </row>
    <row r="68" spans="2:7" ht="24" x14ac:dyDescent="0.35">
      <c r="B68" s="290">
        <v>4</v>
      </c>
      <c r="C68" s="415" t="s">
        <v>163</v>
      </c>
      <c r="D68" s="291" t="s">
        <v>330</v>
      </c>
      <c r="E68" s="292" t="s">
        <v>330</v>
      </c>
      <c r="F68" s="291">
        <v>98</v>
      </c>
      <c r="G68" s="292">
        <v>6.88</v>
      </c>
    </row>
    <row r="69" spans="2:7" x14ac:dyDescent="0.35">
      <c r="B69" s="290">
        <v>5</v>
      </c>
      <c r="C69" s="415" t="s">
        <v>164</v>
      </c>
      <c r="D69" s="291">
        <v>74</v>
      </c>
      <c r="E69" s="292">
        <v>7.11</v>
      </c>
      <c r="F69" s="291">
        <v>91</v>
      </c>
      <c r="G69" s="292">
        <v>6.68</v>
      </c>
    </row>
    <row r="70" spans="2:7" ht="36.5" thickBot="1" x14ac:dyDescent="0.4">
      <c r="B70" s="293">
        <v>6</v>
      </c>
      <c r="C70" s="355" t="s">
        <v>286</v>
      </c>
      <c r="D70" s="297">
        <v>76</v>
      </c>
      <c r="E70" s="298">
        <v>7.59</v>
      </c>
      <c r="F70" s="297">
        <v>74</v>
      </c>
      <c r="G70" s="298">
        <v>6.53</v>
      </c>
    </row>
    <row r="71" spans="2:7" x14ac:dyDescent="0.35">
      <c r="B71" s="295" t="s">
        <v>344</v>
      </c>
      <c r="C71"/>
    </row>
    <row r="72" spans="2:7" x14ac:dyDescent="0.35">
      <c r="B72" s="295"/>
      <c r="C72"/>
    </row>
    <row r="73" spans="2:7" ht="15" thickBot="1" x14ac:dyDescent="0.4">
      <c r="C73"/>
    </row>
    <row r="74" spans="2:7" ht="24.65" customHeight="1" x14ac:dyDescent="0.35">
      <c r="B74" s="447" t="s">
        <v>339</v>
      </c>
      <c r="C74" s="448"/>
      <c r="D74" s="499" t="s">
        <v>328</v>
      </c>
      <c r="E74" s="500"/>
      <c r="F74" s="499" t="s">
        <v>329</v>
      </c>
      <c r="G74" s="500"/>
    </row>
    <row r="75" spans="2:7" ht="13.5" customHeight="1" thickBot="1" x14ac:dyDescent="0.4">
      <c r="B75" s="449"/>
      <c r="C75" s="450"/>
      <c r="D75" s="283" t="s">
        <v>115</v>
      </c>
      <c r="E75" s="284" t="s">
        <v>117</v>
      </c>
      <c r="F75" s="283" t="s">
        <v>115</v>
      </c>
      <c r="G75" s="284" t="s">
        <v>117</v>
      </c>
    </row>
    <row r="76" spans="2:7" ht="36.5" x14ac:dyDescent="0.35">
      <c r="B76" s="285">
        <v>1</v>
      </c>
      <c r="C76" s="410" t="s">
        <v>288</v>
      </c>
      <c r="D76" s="287">
        <v>102</v>
      </c>
      <c r="E76" s="288">
        <v>7.24</v>
      </c>
      <c r="F76" s="287">
        <v>134</v>
      </c>
      <c r="G76" s="289">
        <v>6.57</v>
      </c>
    </row>
    <row r="77" spans="2:7" ht="29.25" customHeight="1" x14ac:dyDescent="0.35">
      <c r="B77" s="290">
        <v>2</v>
      </c>
      <c r="C77" s="13" t="s">
        <v>168</v>
      </c>
      <c r="D77" s="291" t="s">
        <v>330</v>
      </c>
      <c r="E77" s="292" t="s">
        <v>330</v>
      </c>
      <c r="F77" s="291">
        <v>121</v>
      </c>
      <c r="G77" s="292">
        <v>6.3</v>
      </c>
    </row>
    <row r="78" spans="2:7" x14ac:dyDescent="0.35">
      <c r="B78" s="290">
        <v>3</v>
      </c>
      <c r="C78" s="410" t="s">
        <v>169</v>
      </c>
      <c r="D78" s="291">
        <v>77</v>
      </c>
      <c r="E78" s="292">
        <v>7.38</v>
      </c>
      <c r="F78" s="291">
        <v>99</v>
      </c>
      <c r="G78" s="292">
        <v>6.86</v>
      </c>
    </row>
    <row r="79" spans="2:7" ht="24.5" x14ac:dyDescent="0.35">
      <c r="B79" s="290">
        <v>4</v>
      </c>
      <c r="C79" s="410" t="s">
        <v>170</v>
      </c>
      <c r="D79" s="291">
        <v>88</v>
      </c>
      <c r="E79" s="292">
        <v>7.41</v>
      </c>
      <c r="F79" s="291">
        <v>102</v>
      </c>
      <c r="G79" s="292">
        <v>6.9</v>
      </c>
    </row>
    <row r="80" spans="2:7" x14ac:dyDescent="0.35">
      <c r="B80" s="290">
        <v>5</v>
      </c>
      <c r="C80" s="410" t="s">
        <v>171</v>
      </c>
      <c r="D80" s="291">
        <v>82</v>
      </c>
      <c r="E80" s="292">
        <v>7.1</v>
      </c>
      <c r="F80" s="291">
        <v>107</v>
      </c>
      <c r="G80" s="292">
        <v>6.51</v>
      </c>
    </row>
    <row r="81" spans="2:7" ht="24.5" x14ac:dyDescent="0.35">
      <c r="B81" s="290">
        <v>6</v>
      </c>
      <c r="C81" s="410" t="s">
        <v>172</v>
      </c>
      <c r="D81" s="291" t="s">
        <v>330</v>
      </c>
      <c r="E81" s="292" t="s">
        <v>330</v>
      </c>
      <c r="F81" s="291">
        <v>115</v>
      </c>
      <c r="G81" s="292">
        <v>6.58</v>
      </c>
    </row>
    <row r="82" spans="2:7" ht="25" thickBot="1" x14ac:dyDescent="0.4">
      <c r="B82" s="293">
        <v>7</v>
      </c>
      <c r="C82" s="412" t="s">
        <v>294</v>
      </c>
      <c r="D82" s="297">
        <v>82</v>
      </c>
      <c r="E82" s="298">
        <v>7.26</v>
      </c>
      <c r="F82" s="297">
        <v>99</v>
      </c>
      <c r="G82" s="298">
        <v>6.42</v>
      </c>
    </row>
    <row r="83" spans="2:7" x14ac:dyDescent="0.35">
      <c r="B83" s="295" t="s">
        <v>344</v>
      </c>
      <c r="C83" s="296"/>
    </row>
    <row r="84" spans="2:7" x14ac:dyDescent="0.35">
      <c r="B84" s="295"/>
      <c r="C84" s="420"/>
    </row>
    <row r="85" spans="2:7" ht="15" thickBot="1" x14ac:dyDescent="0.4">
      <c r="C85"/>
    </row>
    <row r="86" spans="2:7" ht="24.65" customHeight="1" x14ac:dyDescent="0.35">
      <c r="B86" s="432" t="s">
        <v>295</v>
      </c>
      <c r="C86" s="433"/>
      <c r="D86" s="499" t="s">
        <v>328</v>
      </c>
      <c r="E86" s="500"/>
      <c r="F86" s="499" t="s">
        <v>329</v>
      </c>
      <c r="G86" s="500"/>
    </row>
    <row r="87" spans="2:7" ht="18" customHeight="1" thickBot="1" x14ac:dyDescent="0.4">
      <c r="B87" s="434"/>
      <c r="C87" s="435"/>
      <c r="D87" s="283" t="s">
        <v>115</v>
      </c>
      <c r="E87" s="284" t="s">
        <v>117</v>
      </c>
      <c r="F87" s="283" t="s">
        <v>115</v>
      </c>
      <c r="G87" s="284" t="s">
        <v>117</v>
      </c>
    </row>
    <row r="88" spans="2:7" ht="36.5" x14ac:dyDescent="0.35">
      <c r="B88" s="285">
        <v>1</v>
      </c>
      <c r="C88" s="71" t="s">
        <v>175</v>
      </c>
      <c r="D88" s="305">
        <v>79</v>
      </c>
      <c r="E88" s="289">
        <v>7.28</v>
      </c>
      <c r="F88" s="305">
        <v>111</v>
      </c>
      <c r="G88" s="289">
        <v>6.65</v>
      </c>
    </row>
    <row r="89" spans="2:7" x14ac:dyDescent="0.35">
      <c r="B89" s="290">
        <v>2</v>
      </c>
      <c r="C89" s="74" t="s">
        <v>297</v>
      </c>
      <c r="D89" s="353">
        <v>84</v>
      </c>
      <c r="E89" s="354">
        <v>7.36</v>
      </c>
      <c r="F89" s="291">
        <v>104</v>
      </c>
      <c r="G89" s="292">
        <v>6.52</v>
      </c>
    </row>
    <row r="90" spans="2:7" ht="29.25" customHeight="1" thickBot="1" x14ac:dyDescent="0.4">
      <c r="B90" s="293">
        <v>3</v>
      </c>
      <c r="C90" s="73" t="s">
        <v>177</v>
      </c>
      <c r="D90" s="297">
        <v>78</v>
      </c>
      <c r="E90" s="298">
        <v>6.9</v>
      </c>
      <c r="F90" s="297">
        <v>104</v>
      </c>
      <c r="G90" s="298">
        <v>6.21</v>
      </c>
    </row>
    <row r="91" spans="2:7" x14ac:dyDescent="0.35">
      <c r="B91" s="295" t="s">
        <v>344</v>
      </c>
      <c r="C91"/>
    </row>
    <row r="92" spans="2:7" x14ac:dyDescent="0.35">
      <c r="B92" s="295"/>
      <c r="C92"/>
    </row>
    <row r="93" spans="2:7" x14ac:dyDescent="0.35">
      <c r="C93"/>
    </row>
    <row r="94" spans="2:7" x14ac:dyDescent="0.35">
      <c r="B94" s="2" t="s">
        <v>178</v>
      </c>
      <c r="C94"/>
    </row>
    <row r="95" spans="2:7" ht="15" thickBot="1" x14ac:dyDescent="0.4">
      <c r="C95"/>
    </row>
    <row r="96" spans="2:7" ht="24.65" customHeight="1" x14ac:dyDescent="0.35">
      <c r="B96" s="447" t="s">
        <v>340</v>
      </c>
      <c r="C96" s="448"/>
      <c r="D96" s="499" t="s">
        <v>328</v>
      </c>
      <c r="E96" s="500"/>
      <c r="F96" s="499" t="s">
        <v>329</v>
      </c>
      <c r="G96" s="500"/>
    </row>
    <row r="97" spans="2:7" ht="14.25" customHeight="1" thickBot="1" x14ac:dyDescent="0.4">
      <c r="B97" s="449"/>
      <c r="C97" s="450"/>
      <c r="D97" s="283" t="s">
        <v>115</v>
      </c>
      <c r="E97" s="284" t="s">
        <v>117</v>
      </c>
      <c r="F97" s="283" t="s">
        <v>115</v>
      </c>
      <c r="G97" s="284" t="s">
        <v>117</v>
      </c>
    </row>
    <row r="98" spans="2:7" x14ac:dyDescent="0.35">
      <c r="B98" s="285">
        <v>1</v>
      </c>
      <c r="C98" s="351" t="s">
        <v>180</v>
      </c>
      <c r="D98" s="287">
        <v>135</v>
      </c>
      <c r="E98" s="288">
        <v>7.67</v>
      </c>
      <c r="F98" s="287">
        <v>166</v>
      </c>
      <c r="G98" s="289">
        <v>7.33</v>
      </c>
    </row>
    <row r="99" spans="2:7" x14ac:dyDescent="0.35">
      <c r="B99" s="290">
        <v>2</v>
      </c>
      <c r="C99" s="415" t="s">
        <v>181</v>
      </c>
      <c r="D99" s="291">
        <v>122</v>
      </c>
      <c r="E99" s="292">
        <v>6.98</v>
      </c>
      <c r="F99" s="291">
        <v>150</v>
      </c>
      <c r="G99" s="292">
        <v>7.39</v>
      </c>
    </row>
    <row r="100" spans="2:7" x14ac:dyDescent="0.35">
      <c r="B100" s="290">
        <v>3</v>
      </c>
      <c r="C100" s="415" t="s">
        <v>184</v>
      </c>
      <c r="D100" s="291">
        <v>132</v>
      </c>
      <c r="E100" s="357">
        <v>7.08</v>
      </c>
      <c r="F100" s="291">
        <v>150</v>
      </c>
      <c r="G100" s="357">
        <v>7.03</v>
      </c>
    </row>
    <row r="101" spans="2:7" x14ac:dyDescent="0.35">
      <c r="B101" s="290">
        <v>4</v>
      </c>
      <c r="C101" s="415" t="s">
        <v>302</v>
      </c>
      <c r="D101" s="291">
        <v>129</v>
      </c>
      <c r="E101" s="292">
        <v>7.79</v>
      </c>
      <c r="F101" s="291">
        <v>162</v>
      </c>
      <c r="G101" s="292">
        <v>7.14</v>
      </c>
    </row>
    <row r="102" spans="2:7" ht="15" thickBot="1" x14ac:dyDescent="0.4">
      <c r="B102" s="293">
        <v>5</v>
      </c>
      <c r="C102" s="352" t="s">
        <v>183</v>
      </c>
      <c r="D102" s="297">
        <v>123</v>
      </c>
      <c r="E102" s="298">
        <v>8.24</v>
      </c>
      <c r="F102" s="297">
        <v>166</v>
      </c>
      <c r="G102" s="298">
        <v>7.91</v>
      </c>
    </row>
    <row r="103" spans="2:7" x14ac:dyDescent="0.35">
      <c r="B103" s="295" t="s">
        <v>344</v>
      </c>
      <c r="C103"/>
    </row>
    <row r="104" spans="2:7" x14ac:dyDescent="0.35">
      <c r="B104" s="295"/>
      <c r="C104"/>
    </row>
    <row r="105" spans="2:7" ht="15" thickBot="1" x14ac:dyDescent="0.4">
      <c r="C105"/>
    </row>
    <row r="106" spans="2:7" ht="24.65" customHeight="1" x14ac:dyDescent="0.35">
      <c r="B106" s="447" t="s">
        <v>341</v>
      </c>
      <c r="C106" s="448"/>
      <c r="D106" s="499" t="s">
        <v>328</v>
      </c>
      <c r="E106" s="500"/>
      <c r="F106" s="499" t="s">
        <v>329</v>
      </c>
      <c r="G106" s="500"/>
    </row>
    <row r="107" spans="2:7" ht="14.25" customHeight="1" thickBot="1" x14ac:dyDescent="0.4">
      <c r="B107" s="449"/>
      <c r="C107" s="450"/>
      <c r="D107" s="283" t="s">
        <v>115</v>
      </c>
      <c r="E107" s="284" t="s">
        <v>117</v>
      </c>
      <c r="F107" s="283" t="s">
        <v>115</v>
      </c>
      <c r="G107" s="284" t="s">
        <v>117</v>
      </c>
    </row>
    <row r="108" spans="2:7" x14ac:dyDescent="0.35">
      <c r="B108" s="285">
        <v>1</v>
      </c>
      <c r="C108" s="358" t="s">
        <v>130</v>
      </c>
      <c r="D108" s="305">
        <v>131</v>
      </c>
      <c r="E108" s="308">
        <v>8.1</v>
      </c>
      <c r="F108" s="305">
        <v>164</v>
      </c>
      <c r="G108" s="308">
        <v>7.85</v>
      </c>
    </row>
    <row r="109" spans="2:7" x14ac:dyDescent="0.35">
      <c r="B109" s="290">
        <v>2</v>
      </c>
      <c r="C109" s="415" t="s">
        <v>82</v>
      </c>
      <c r="D109" s="291" t="s">
        <v>330</v>
      </c>
      <c r="E109" s="292" t="s">
        <v>330</v>
      </c>
      <c r="F109" s="291">
        <v>127</v>
      </c>
      <c r="G109" s="292">
        <v>6.89</v>
      </c>
    </row>
    <row r="110" spans="2:7" x14ac:dyDescent="0.35">
      <c r="B110" s="290">
        <v>3</v>
      </c>
      <c r="C110" s="415" t="s">
        <v>92</v>
      </c>
      <c r="D110" s="291" t="s">
        <v>330</v>
      </c>
      <c r="E110" s="292" t="s">
        <v>330</v>
      </c>
      <c r="F110" s="291">
        <v>114</v>
      </c>
      <c r="G110" s="292">
        <v>6.32</v>
      </c>
    </row>
    <row r="111" spans="2:7" x14ac:dyDescent="0.35">
      <c r="B111" s="290">
        <v>4</v>
      </c>
      <c r="C111" s="415" t="s">
        <v>75</v>
      </c>
      <c r="D111" s="291">
        <v>116</v>
      </c>
      <c r="E111" s="292">
        <v>7.3</v>
      </c>
      <c r="F111" s="291">
        <v>127</v>
      </c>
      <c r="G111" s="292">
        <v>6.99</v>
      </c>
    </row>
    <row r="112" spans="2:7" x14ac:dyDescent="0.35">
      <c r="B112" s="290">
        <v>5</v>
      </c>
      <c r="C112" s="415" t="s">
        <v>61</v>
      </c>
      <c r="D112" s="291">
        <v>127</v>
      </c>
      <c r="E112" s="292">
        <v>6.54</v>
      </c>
      <c r="F112" s="291">
        <v>132</v>
      </c>
      <c r="G112" s="292">
        <v>6.89</v>
      </c>
    </row>
    <row r="113" spans="2:7" ht="42.75" customHeight="1" x14ac:dyDescent="0.35">
      <c r="B113" s="290">
        <v>6</v>
      </c>
      <c r="C113" s="415" t="s">
        <v>187</v>
      </c>
      <c r="D113" s="291">
        <v>117</v>
      </c>
      <c r="E113" s="292">
        <v>7.18</v>
      </c>
      <c r="F113" s="291">
        <v>130</v>
      </c>
      <c r="G113" s="292">
        <v>7.42</v>
      </c>
    </row>
    <row r="114" spans="2:7" x14ac:dyDescent="0.35">
      <c r="B114" s="411">
        <v>7</v>
      </c>
      <c r="C114" s="416" t="s">
        <v>68</v>
      </c>
      <c r="D114" s="413" t="s">
        <v>330</v>
      </c>
      <c r="E114" s="414" t="s">
        <v>330</v>
      </c>
      <c r="F114" s="413">
        <v>125</v>
      </c>
      <c r="G114" s="414">
        <v>6.91</v>
      </c>
    </row>
    <row r="115" spans="2:7" ht="15" thickBot="1" x14ac:dyDescent="0.4">
      <c r="B115" s="293">
        <v>8</v>
      </c>
      <c r="C115" s="352" t="s">
        <v>99</v>
      </c>
      <c r="D115" s="297" t="s">
        <v>330</v>
      </c>
      <c r="E115" s="298" t="s">
        <v>330</v>
      </c>
      <c r="F115" s="297">
        <v>95</v>
      </c>
      <c r="G115" s="298">
        <v>5.52</v>
      </c>
    </row>
    <row r="116" spans="2:7" x14ac:dyDescent="0.35">
      <c r="C116"/>
    </row>
    <row r="117" spans="2:7" ht="15" thickBot="1" x14ac:dyDescent="0.4">
      <c r="C117"/>
    </row>
    <row r="118" spans="2:7" ht="24.65" customHeight="1" x14ac:dyDescent="0.35">
      <c r="B118" s="432" t="s">
        <v>342</v>
      </c>
      <c r="C118" s="433"/>
      <c r="D118" s="499" t="s">
        <v>328</v>
      </c>
      <c r="E118" s="500"/>
      <c r="F118" s="499" t="s">
        <v>329</v>
      </c>
      <c r="G118" s="500"/>
    </row>
    <row r="119" spans="2:7" ht="16.5" customHeight="1" thickBot="1" x14ac:dyDescent="0.4">
      <c r="B119" s="434"/>
      <c r="C119" s="435"/>
      <c r="D119" s="283" t="s">
        <v>115</v>
      </c>
      <c r="E119" s="284" t="s">
        <v>117</v>
      </c>
      <c r="F119" s="283" t="s">
        <v>115</v>
      </c>
      <c r="G119" s="284" t="s">
        <v>117</v>
      </c>
    </row>
    <row r="120" spans="2:7" ht="24" x14ac:dyDescent="0.35">
      <c r="B120" s="285">
        <v>1</v>
      </c>
      <c r="C120" s="358" t="s">
        <v>189</v>
      </c>
      <c r="D120" s="305">
        <v>127</v>
      </c>
      <c r="E120" s="289">
        <v>7.39</v>
      </c>
      <c r="F120" s="305">
        <v>141</v>
      </c>
      <c r="G120" s="289">
        <v>7.29</v>
      </c>
    </row>
    <row r="121" spans="2:7" ht="24" x14ac:dyDescent="0.35">
      <c r="B121" s="306">
        <v>2</v>
      </c>
      <c r="C121" s="351" t="s">
        <v>190</v>
      </c>
      <c r="D121" s="287" t="s">
        <v>330</v>
      </c>
      <c r="E121" s="288" t="s">
        <v>330</v>
      </c>
      <c r="F121" s="287">
        <v>118</v>
      </c>
      <c r="G121" s="288">
        <v>7.67</v>
      </c>
    </row>
    <row r="122" spans="2:7" x14ac:dyDescent="0.35">
      <c r="B122" s="306">
        <v>3</v>
      </c>
      <c r="C122" s="351" t="s">
        <v>191</v>
      </c>
      <c r="D122" s="287">
        <v>103</v>
      </c>
      <c r="E122" s="288">
        <v>7.22</v>
      </c>
      <c r="F122" s="287">
        <v>128</v>
      </c>
      <c r="G122" s="288">
        <v>7.44</v>
      </c>
    </row>
    <row r="123" spans="2:7" ht="24" x14ac:dyDescent="0.35">
      <c r="B123" s="306">
        <v>4</v>
      </c>
      <c r="C123" s="351" t="s">
        <v>192</v>
      </c>
      <c r="D123" s="287">
        <v>125</v>
      </c>
      <c r="E123" s="288">
        <v>7.64</v>
      </c>
      <c r="F123" s="287">
        <v>134</v>
      </c>
      <c r="G123" s="288">
        <v>7.74</v>
      </c>
    </row>
    <row r="124" spans="2:7" ht="24" x14ac:dyDescent="0.35">
      <c r="B124" s="290">
        <v>5</v>
      </c>
      <c r="C124" s="415" t="s">
        <v>193</v>
      </c>
      <c r="D124" s="291">
        <v>103</v>
      </c>
      <c r="E124" s="292">
        <v>7.81</v>
      </c>
      <c r="F124" s="291">
        <v>109</v>
      </c>
      <c r="G124" s="292">
        <v>7.69</v>
      </c>
    </row>
    <row r="125" spans="2:7" ht="24.5" thickBot="1" x14ac:dyDescent="0.4">
      <c r="B125" s="293">
        <v>6</v>
      </c>
      <c r="C125" s="352" t="s">
        <v>194</v>
      </c>
      <c r="D125" s="297">
        <v>122</v>
      </c>
      <c r="E125" s="298">
        <v>7.7</v>
      </c>
      <c r="F125" s="297">
        <v>126</v>
      </c>
      <c r="G125" s="298">
        <v>7.58</v>
      </c>
    </row>
    <row r="126" spans="2:7" x14ac:dyDescent="0.35">
      <c r="B126" s="295"/>
      <c r="C126"/>
    </row>
    <row r="127" spans="2:7" ht="15" thickBot="1" x14ac:dyDescent="0.4">
      <c r="C127"/>
    </row>
    <row r="128" spans="2:7" ht="24.65" customHeight="1" x14ac:dyDescent="0.35">
      <c r="B128" s="432" t="s">
        <v>343</v>
      </c>
      <c r="C128" s="433"/>
      <c r="D128" s="499" t="s">
        <v>328</v>
      </c>
      <c r="E128" s="500"/>
      <c r="F128" s="499" t="s">
        <v>329</v>
      </c>
      <c r="G128" s="500"/>
    </row>
    <row r="129" spans="2:7" ht="15.75" customHeight="1" thickBot="1" x14ac:dyDescent="0.4">
      <c r="B129" s="434"/>
      <c r="C129" s="435"/>
      <c r="D129" s="283" t="s">
        <v>115</v>
      </c>
      <c r="E129" s="284" t="s">
        <v>117</v>
      </c>
      <c r="F129" s="283" t="s">
        <v>115</v>
      </c>
      <c r="G129" s="284" t="s">
        <v>117</v>
      </c>
    </row>
    <row r="130" spans="2:7" ht="24" x14ac:dyDescent="0.35">
      <c r="B130" s="285">
        <v>1</v>
      </c>
      <c r="C130" s="358" t="s">
        <v>196</v>
      </c>
      <c r="D130" s="305" t="s">
        <v>330</v>
      </c>
      <c r="E130" s="289" t="s">
        <v>330</v>
      </c>
      <c r="F130" s="305">
        <v>133</v>
      </c>
      <c r="G130" s="289">
        <v>7.4</v>
      </c>
    </row>
    <row r="131" spans="2:7" ht="24" x14ac:dyDescent="0.35">
      <c r="B131" s="290">
        <v>2</v>
      </c>
      <c r="C131" s="415" t="s">
        <v>197</v>
      </c>
      <c r="D131" s="291">
        <v>126</v>
      </c>
      <c r="E131" s="292">
        <v>7.51</v>
      </c>
      <c r="F131" s="291">
        <v>139</v>
      </c>
      <c r="G131" s="292">
        <v>7.84</v>
      </c>
    </row>
    <row r="132" spans="2:7" ht="24" x14ac:dyDescent="0.35">
      <c r="B132" s="290">
        <v>3</v>
      </c>
      <c r="C132" s="415" t="s">
        <v>198</v>
      </c>
      <c r="D132" s="291">
        <v>122</v>
      </c>
      <c r="E132" s="292">
        <v>8.34</v>
      </c>
      <c r="F132" s="291">
        <v>141</v>
      </c>
      <c r="G132" s="292">
        <v>8.01</v>
      </c>
    </row>
    <row r="133" spans="2:7" ht="24" x14ac:dyDescent="0.35">
      <c r="B133" s="290">
        <v>4</v>
      </c>
      <c r="C133" s="415" t="s">
        <v>199</v>
      </c>
      <c r="D133" s="291">
        <v>123</v>
      </c>
      <c r="E133" s="292">
        <v>7.77</v>
      </c>
      <c r="F133" s="291">
        <v>138</v>
      </c>
      <c r="G133" s="292">
        <v>7.34</v>
      </c>
    </row>
    <row r="134" spans="2:7" ht="24.5" thickBot="1" x14ac:dyDescent="0.4">
      <c r="B134" s="293">
        <v>5</v>
      </c>
      <c r="C134" s="352" t="s">
        <v>200</v>
      </c>
      <c r="D134" s="297" t="s">
        <v>330</v>
      </c>
      <c r="E134" s="298" t="s">
        <v>330</v>
      </c>
      <c r="F134" s="297">
        <v>138</v>
      </c>
      <c r="G134" s="298">
        <v>6.93</v>
      </c>
    </row>
  </sheetData>
  <mergeCells count="39">
    <mergeCell ref="B3:C4"/>
    <mergeCell ref="D3:E3"/>
    <mergeCell ref="F3:G3"/>
    <mergeCell ref="B15:C16"/>
    <mergeCell ref="D15:E15"/>
    <mergeCell ref="F15:G15"/>
    <mergeCell ref="B33:C34"/>
    <mergeCell ref="D33:E33"/>
    <mergeCell ref="F33:G33"/>
    <mergeCell ref="B38:C39"/>
    <mergeCell ref="D38:E38"/>
    <mergeCell ref="F38:G38"/>
    <mergeCell ref="B43:C44"/>
    <mergeCell ref="D43:E43"/>
    <mergeCell ref="F43:G43"/>
    <mergeCell ref="B53:C54"/>
    <mergeCell ref="D53:E53"/>
    <mergeCell ref="F53:G53"/>
    <mergeCell ref="B63:C64"/>
    <mergeCell ref="D63:E63"/>
    <mergeCell ref="F63:G63"/>
    <mergeCell ref="B74:C75"/>
    <mergeCell ref="D74:E74"/>
    <mergeCell ref="F74:G74"/>
    <mergeCell ref="B86:C87"/>
    <mergeCell ref="D86:E86"/>
    <mergeCell ref="F86:G86"/>
    <mergeCell ref="B96:C97"/>
    <mergeCell ref="D96:E96"/>
    <mergeCell ref="F96:G96"/>
    <mergeCell ref="B128:C129"/>
    <mergeCell ref="D128:E128"/>
    <mergeCell ref="F128:G128"/>
    <mergeCell ref="B106:C107"/>
    <mergeCell ref="D106:E106"/>
    <mergeCell ref="F106:G106"/>
    <mergeCell ref="B118:C119"/>
    <mergeCell ref="D118:E118"/>
    <mergeCell ref="F118:G118"/>
  </mergeCells>
  <conditionalFormatting sqref="B135:B344 B49">
    <cfRule type="expression" dxfId="11" priority="13">
      <formula>AND(B49&lt;0.05, B49&lt;&gt;"")</formula>
    </cfRule>
  </conditionalFormatting>
  <conditionalFormatting sqref="B13">
    <cfRule type="expression" dxfId="10" priority="12">
      <formula>AND(B13&lt;0.05, B13&lt;&gt;"")</formula>
    </cfRule>
  </conditionalFormatting>
  <conditionalFormatting sqref="B30:B31">
    <cfRule type="expression" dxfId="9" priority="11">
      <formula>AND(B30&lt;0.05, B30&lt;&gt;"")</formula>
    </cfRule>
  </conditionalFormatting>
  <conditionalFormatting sqref="B36">
    <cfRule type="expression" dxfId="8" priority="10">
      <formula>AND(B36&lt;0.05, B36&lt;&gt;"")</formula>
    </cfRule>
  </conditionalFormatting>
  <conditionalFormatting sqref="B41">
    <cfRule type="expression" dxfId="7" priority="9">
      <formula>AND(B41&lt;0.05, B41&lt;&gt;"")</formula>
    </cfRule>
  </conditionalFormatting>
  <conditionalFormatting sqref="B126">
    <cfRule type="expression" dxfId="6" priority="7">
      <formula>AND(B126&lt;0.05, B126&lt;&gt;"")</formula>
    </cfRule>
  </conditionalFormatting>
  <conditionalFormatting sqref="B103:B104">
    <cfRule type="expression" dxfId="5" priority="6">
      <formula>AND(B103&lt;0.05, B103&lt;&gt;"")</formula>
    </cfRule>
  </conditionalFormatting>
  <conditionalFormatting sqref="B91:B92">
    <cfRule type="expression" dxfId="4" priority="5">
      <formula>AND(B91&lt;0.05, B91&lt;&gt;"")</formula>
    </cfRule>
  </conditionalFormatting>
  <conditionalFormatting sqref="B83:B84">
    <cfRule type="expression" dxfId="3" priority="4">
      <formula>AND(B83&lt;0.05, B83&lt;&gt;"")</formula>
    </cfRule>
  </conditionalFormatting>
  <conditionalFormatting sqref="B71:B72">
    <cfRule type="expression" dxfId="2" priority="3">
      <formula>AND(B71&lt;0.05, B71&lt;&gt;"")</formula>
    </cfRule>
  </conditionalFormatting>
  <conditionalFormatting sqref="B60:B61">
    <cfRule type="expression" dxfId="1" priority="2">
      <formula>AND(B60&lt;0.05, B60&lt;&gt;"")</formula>
    </cfRule>
  </conditionalFormatting>
  <conditionalFormatting sqref="B12">
    <cfRule type="expression" dxfId="0" priority="1">
      <formula>AND(B12&lt;0.05, B12&lt;&gt;"")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2024-07-11T22:08:51+00:00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4dd76e0fce2495f6a012bd7c810bc50d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789c4acd8dd888c4f49a9f4819fac3b2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32930776-1A3B-4BD9-BB62-1031F1F2E28D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647E25D6-14C4-46F4-A788-42E2C5B22EEE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67F5E1E9-4335-4F09-AD20-5946071C4E1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3FF9D3E-FCB1-46AB-A6FE-51C9998673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554F8674-E40D-4D46-BC21-B735837C87D0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Summary</vt:lpstr>
      <vt:lpstr>Stakeholder Grouping</vt:lpstr>
      <vt:lpstr>Stakeholders Breakdown</vt:lpstr>
      <vt:lpstr>Year Comparison FY21 vs.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wb589176</dc:creator>
  <cp:keywords/>
  <dc:description/>
  <cp:lastModifiedBy>Irina Popova</cp:lastModifiedBy>
  <cp:revision/>
  <dcterms:created xsi:type="dcterms:W3CDTF">2024-02-26T02:57:27Z</dcterms:created>
  <dcterms:modified xsi:type="dcterms:W3CDTF">2024-10-14T07:06:56Z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