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14"/>
  <workbookPr showInkAnnotation="0" autoCompressPictures="0"/>
  <mc:AlternateContent xmlns:mc="http://schemas.openxmlformats.org/markup-compatibility/2006">
    <mc:Choice Requires="x15">
      <x15ac:absPath xmlns:x15ac="http://schemas.microsoft.com/office/spreadsheetml/2010/11/ac" url="C:\Users\hiros\Downloads\"/>
    </mc:Choice>
  </mc:AlternateContent>
  <xr:revisionPtr revIDLastSave="40" documentId="13_ncr:1_{22A3C1E9-8B9C-4F21-ACFD-02F0EE74EBE7}" xr6:coauthVersionLast="47" xr6:coauthVersionMax="47" xr10:uidLastSave="{923360ED-A433-419B-B385-918ECD648F1E}"/>
  <bookViews>
    <workbookView xWindow="-110" yWindow="-110" windowWidth="25180" windowHeight="16140" tabRatio="902" firstSheet="1" activeTab="10" xr2:uid="{00000000-000D-0000-FFFF-FFFF00000000}"/>
  </bookViews>
  <sheets>
    <sheet name="Cover" sheetId="4" r:id="rId1"/>
    <sheet name="1. Sociodem" sheetId="5" r:id="rId2"/>
    <sheet name="2. Health" sheetId="8" r:id="rId3"/>
    <sheet name="3. Labor" sheetId="18" r:id="rId4"/>
    <sheet name="4. Income &amp; Exp" sheetId="19" r:id="rId5"/>
    <sheet name="5. Remittances" sheetId="7" r:id="rId6"/>
    <sheet name="6. Migration" sheetId="26" r:id="rId7"/>
    <sheet name="7. Communication" sheetId="21" r:id="rId8"/>
    <sheet name="8. COVID-19" sheetId="28" r:id="rId9"/>
    <sheet name="9. Social Impacts" sheetId="29" r:id="rId10"/>
    <sheet name="10. Gender" sheetId="34" r:id="rId11"/>
  </sheets>
  <definedNames>
    <definedName name="_xlnm.Print_Area" localSheetId="1">'1. Sociodem'!$A$1:$P$45</definedName>
    <definedName name="_xlnm.Print_Area" localSheetId="10">'10. Gender'!$A$1:$S$92</definedName>
    <definedName name="_xlnm.Print_Area" localSheetId="2">'2. Health'!$A$1:$U$58</definedName>
    <definedName name="_xlnm.Print_Area" localSheetId="3">'3. Labor'!$A$1:$R$69</definedName>
    <definedName name="_xlnm.Print_Area" localSheetId="4">'4. Income &amp; Exp'!$A$1:$U$94</definedName>
    <definedName name="_xlnm.Print_Area" localSheetId="5">'5. Remittances'!$A$1:$T$94</definedName>
    <definedName name="_xlnm.Print_Area" localSheetId="6">'6. Migration'!$A$1:$T$141</definedName>
    <definedName name="_xlnm.Print_Area" localSheetId="7">'7. Communication'!$A$1:$S$39</definedName>
    <definedName name="_xlnm.Print_Area" localSheetId="8">'8. COVID-19'!$A$1:$S$51</definedName>
    <definedName name="_xlnm.Print_Area" localSheetId="9">'9. Social Impacts'!$A$1:$T$156</definedName>
    <definedName name="_xlnm.Print_Area" localSheetId="0">Cover!$A$1:$O$59</definedName>
    <definedName name="sheet007_Print_Area" localSheetId="5">'5. Remittances'!$S$1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18" l="1"/>
  <c r="D32" i="18"/>
  <c r="M75" i="19" l="1"/>
  <c r="M36" i="19"/>
  <c r="M34" i="19"/>
  <c r="M30" i="19"/>
  <c r="M32" i="19" s="1"/>
  <c r="D16" i="28"/>
  <c r="D4" i="8"/>
  <c r="B5" i="26" l="1"/>
  <c r="B9" i="26" l="1"/>
  <c r="G4" i="5" l="1"/>
  <c r="C4" i="26" l="1"/>
  <c r="C4" i="19"/>
  <c r="C4" i="18"/>
  <c r="C4" i="29"/>
  <c r="C5" i="7"/>
  <c r="B5" i="29"/>
  <c r="B6" i="19"/>
  <c r="C5" i="8"/>
  <c r="C13" i="8" s="1"/>
  <c r="F28" i="8" s="1"/>
  <c r="B18" i="28"/>
  <c r="B23" i="18"/>
  <c r="B12" i="21"/>
  <c r="B12" i="7"/>
  <c r="B24" i="28" l="1"/>
  <c r="B41" i="34"/>
  <c r="B46" i="34" s="1"/>
  <c r="B36" i="18"/>
  <c r="B12" i="29"/>
  <c r="B21" i="21"/>
  <c r="B28" i="21" s="1"/>
  <c r="B40" i="18" l="1"/>
  <c r="B45" i="18" s="1"/>
  <c r="B51" i="18" s="1"/>
  <c r="B17" i="29"/>
  <c r="B22" i="29" s="1"/>
  <c r="B28" i="28"/>
  <c r="D37" i="28" s="1"/>
  <c r="B72" i="34"/>
  <c r="B76" i="34" s="1"/>
  <c r="B82" i="34" s="1"/>
  <c r="B36" i="21"/>
  <c r="B86" i="34" l="1"/>
  <c r="C81" i="34"/>
  <c r="B39" i="28"/>
  <c r="B56" i="18"/>
  <c r="L43" i="18"/>
  <c r="B43" i="28"/>
  <c r="B49" i="28" s="1"/>
  <c r="P20" i="28"/>
  <c r="P19" i="28"/>
  <c r="P21" i="28"/>
  <c r="B35" i="29"/>
  <c r="D53" i="29" s="1"/>
  <c r="B11" i="19"/>
  <c r="J41" i="28" l="1"/>
  <c r="C48" i="28"/>
  <c r="L35" i="29"/>
  <c r="B55" i="29" s="1"/>
  <c r="B59" i="29" s="1"/>
  <c r="B64" i="29" s="1"/>
  <c r="I20" i="29"/>
  <c r="B20" i="7"/>
  <c r="B24" i="7" s="1"/>
  <c r="B17" i="19"/>
  <c r="B7" i="5"/>
  <c r="B10" i="5" s="1"/>
  <c r="C11" i="29" s="1"/>
  <c r="C31" i="7" l="1"/>
  <c r="B18" i="26"/>
  <c r="B81" i="29"/>
  <c r="B86" i="29" s="1"/>
  <c r="B91" i="29" s="1"/>
  <c r="B95" i="29" s="1"/>
  <c r="B99" i="29" s="1"/>
  <c r="B103" i="29" s="1"/>
  <c r="B17" i="5"/>
  <c r="B21" i="5" s="1"/>
  <c r="B42" i="5" s="1"/>
  <c r="B24" i="19"/>
  <c r="C40" i="19" s="1"/>
  <c r="C31" i="8"/>
  <c r="C39" i="19" l="1"/>
  <c r="M19" i="5"/>
  <c r="C3" i="28"/>
  <c r="C36" i="8"/>
  <c r="C40" i="8" s="1"/>
  <c r="C49" i="8" s="1"/>
  <c r="D30" i="8" s="1"/>
  <c r="J7" i="26"/>
  <c r="B28" i="26"/>
  <c r="I61" i="29"/>
  <c r="N14" i="19"/>
  <c r="B107" i="29"/>
  <c r="N13" i="19"/>
  <c r="B45" i="19"/>
  <c r="B31" i="7"/>
  <c r="C53" i="19" l="1"/>
  <c r="C52" i="19"/>
  <c r="N37" i="8"/>
  <c r="C54" i="8"/>
  <c r="D58" i="8" s="1"/>
  <c r="B55" i="19"/>
  <c r="B63" i="19" s="1"/>
  <c r="B33" i="26"/>
  <c r="O21" i="26" s="1"/>
  <c r="O22" i="26" s="1"/>
  <c r="O23" i="26" s="1"/>
  <c r="O24" i="26" s="1"/>
  <c r="O25" i="26" s="1"/>
  <c r="O26" i="26" s="1"/>
  <c r="B112" i="29"/>
  <c r="B43" i="7"/>
  <c r="B71" i="19" l="1"/>
  <c r="B36" i="26"/>
  <c r="B42" i="26" s="1"/>
  <c r="B61" i="7"/>
  <c r="C69" i="7"/>
  <c r="C61" i="7"/>
  <c r="B121" i="29"/>
  <c r="B127" i="29" s="1"/>
  <c r="B131" i="29" s="1"/>
  <c r="B135" i="29" s="1"/>
  <c r="B139" i="29" s="1"/>
  <c r="B80" i="19" l="1"/>
  <c r="B88" i="19" s="1"/>
  <c r="C78" i="19"/>
  <c r="B69" i="7"/>
  <c r="B73" i="7" s="1"/>
  <c r="B82" i="7" s="1"/>
  <c r="B48" i="26"/>
  <c r="B92" i="19"/>
  <c r="C87" i="19"/>
  <c r="I109" i="29"/>
  <c r="B147" i="29"/>
  <c r="C156" i="29" s="1"/>
  <c r="K67" i="7" l="1"/>
  <c r="K66" i="7"/>
  <c r="C41" i="26"/>
  <c r="B54" i="26"/>
  <c r="C47" i="26" l="1"/>
  <c r="B59" i="26"/>
  <c r="B63" i="26" s="1"/>
  <c r="B67" i="26" l="1"/>
  <c r="J61" i="26" s="1"/>
  <c r="C53" i="26"/>
  <c r="B74" i="26" l="1"/>
  <c r="C66" i="26" s="1"/>
  <c r="B81" i="26" l="1"/>
  <c r="C73" i="26" s="1"/>
  <c r="B87" i="26" l="1"/>
  <c r="B96" i="26" l="1"/>
  <c r="C94" i="26"/>
  <c r="C80" i="26"/>
  <c r="B105" i="26" l="1"/>
  <c r="B111" i="26" s="1"/>
  <c r="B116" i="26" s="1"/>
  <c r="B129" i="26" s="1"/>
  <c r="B134" i="26" s="1"/>
  <c r="C103" i="26"/>
  <c r="C133" i="26" l="1"/>
  <c r="B138" i="26"/>
</calcChain>
</file>

<file path=xl/sharedStrings.xml><?xml version="1.0" encoding="utf-8"?>
<sst xmlns="http://schemas.openxmlformats.org/spreadsheetml/2006/main" count="987" uniqueCount="559">
  <si>
    <t>WORKER IDENTIFICATION</t>
  </si>
  <si>
    <t>cod_int</t>
  </si>
  <si>
    <t>hh_id</t>
  </si>
  <si>
    <t>sample_type</t>
  </si>
  <si>
    <t>RDD</t>
  </si>
  <si>
    <t>hh_id 12001 …</t>
  </si>
  <si>
    <t>NEW</t>
  </si>
  <si>
    <t>hh_id 20001 …</t>
  </si>
  <si>
    <t>PANEL</t>
  </si>
  <si>
    <t>hh_id 30001 …</t>
  </si>
  <si>
    <t>SCREENING</t>
  </si>
  <si>
    <t>hh_id 40001 …</t>
  </si>
  <si>
    <t>LIST</t>
  </si>
  <si>
    <t xml:space="preserve">hh_id lista al 1 al 11618 </t>
  </si>
  <si>
    <t>order</t>
  </si>
  <si>
    <t>DB_EDITING: renombrar por w_order</t>
  </si>
  <si>
    <t>FIRST WORKER</t>
  </si>
  <si>
    <t>SECOND WORKER</t>
  </si>
  <si>
    <t>w_id</t>
  </si>
  <si>
    <t>id_member</t>
  </si>
  <si>
    <t>w_hcountry</t>
  </si>
  <si>
    <t>TONGA</t>
  </si>
  <si>
    <t>VANUATU</t>
  </si>
  <si>
    <t>KIRIBATI</t>
  </si>
  <si>
    <t>w_name</t>
  </si>
  <si>
    <t>w_phone_1</t>
  </si>
  <si>
    <t>w_phone_2</t>
  </si>
  <si>
    <t xml:space="preserve"> </t>
  </si>
  <si>
    <t>w_status</t>
  </si>
  <si>
    <t>CURRENTLY WORKING</t>
  </si>
  <si>
    <t>RETURNED WORKER</t>
  </si>
  <si>
    <t>CONTRACT ENDED</t>
  </si>
  <si>
    <t>w_hostc</t>
  </si>
  <si>
    <t>AUSTRALIA</t>
  </si>
  <si>
    <t>NEW ZEALAND</t>
  </si>
  <si>
    <t>w_workp</t>
  </si>
  <si>
    <t>SWP</t>
  </si>
  <si>
    <t>PLS</t>
  </si>
  <si>
    <t>RSE</t>
  </si>
  <si>
    <t>w_call_type</t>
  </si>
  <si>
    <t>VOIP</t>
  </si>
  <si>
    <t>LOCAL</t>
  </si>
  <si>
    <t>provider</t>
  </si>
  <si>
    <t>UCALL</t>
  </si>
  <si>
    <t xml:space="preserve">DIGICEL </t>
  </si>
  <si>
    <t>VODAFONE</t>
  </si>
  <si>
    <t>OCEANLINK</t>
  </si>
  <si>
    <t>w_phone_type</t>
  </si>
  <si>
    <t xml:space="preserve">MOBILE </t>
  </si>
  <si>
    <t>LANDLINE</t>
  </si>
  <si>
    <t>SECTION 1. SOCIODEMOGRAPHICS</t>
  </si>
  <si>
    <t>What is your gender?</t>
  </si>
  <si>
    <t>MALE</t>
  </si>
  <si>
    <t>FEMALE</t>
  </si>
  <si>
    <t xml:space="preserve">What is your age? </t>
  </si>
  <si>
    <t>CATI RANGE: MIN 18 AND MAX 70</t>
  </si>
  <si>
    <t xml:space="preserve">What is your marital status? 
</t>
  </si>
  <si>
    <t xml:space="preserve"> SINGLE (NEVER MARRIED)</t>
  </si>
  <si>
    <t xml:space="preserve"> LEGALLY MARRIED</t>
  </si>
  <si>
    <t xml:space="preserve"> CUSTOMARY MARRIED, LIVE-IN, DE FACTO, ENGAGED</t>
  </si>
  <si>
    <t xml:space="preserve"> DIVORCED / SEPARATED</t>
  </si>
  <si>
    <t xml:space="preserve"> WIDOWED</t>
  </si>
  <si>
    <t>Have you ever attended school or any educational institution?</t>
  </si>
  <si>
    <t>YES</t>
  </si>
  <si>
    <t>NO</t>
  </si>
  <si>
    <t>&gt;&gt;</t>
  </si>
  <si>
    <r>
      <t xml:space="preserve">What is the highest level of education you have </t>
    </r>
    <r>
      <rPr>
        <b/>
        <sz val="9"/>
        <color theme="1"/>
        <rFont val="Arial Narrow"/>
        <family val="2"/>
      </rPr>
      <t>completed</t>
    </r>
    <r>
      <rPr>
        <sz val="9"/>
        <color theme="1"/>
        <rFont val="Arial Narrow"/>
        <family val="2"/>
      </rPr>
      <t xml:space="preserve">?
</t>
    </r>
  </si>
  <si>
    <t>Pre-primary (kindergarten)</t>
  </si>
  <si>
    <t>GRADE 1</t>
  </si>
  <si>
    <t>GRADE 2</t>
  </si>
  <si>
    <t>GRADE 3</t>
  </si>
  <si>
    <t>GRADE 4</t>
  </si>
  <si>
    <t>GRADE 5</t>
  </si>
  <si>
    <t>GRADE 6</t>
  </si>
  <si>
    <t>GRADE 7</t>
  </si>
  <si>
    <t>GRADE 8</t>
  </si>
  <si>
    <t>YEAR 9</t>
  </si>
  <si>
    <t>YEAR 10</t>
  </si>
  <si>
    <t>YEAR 11</t>
  </si>
  <si>
    <t>YEAR 12</t>
  </si>
  <si>
    <t>YEAR 13</t>
  </si>
  <si>
    <t>YEAR 14</t>
  </si>
  <si>
    <t>DIPLOMA</t>
  </si>
  <si>
    <t>TRADE CERTIFICATE</t>
  </si>
  <si>
    <t>UNDERGRADUATE (BA, BSC, BLLS, BMSS)</t>
  </si>
  <si>
    <t>POST-GRADUATE (MA, MSC, PHD)</t>
  </si>
  <si>
    <t>When did you arrive in [w_hostc]?</t>
  </si>
  <si>
    <t>INTERVIEWER: PROBE FOR THE MONTH AND YEAR OF THE CURRENT OR THE LASTEST TRIP.</t>
  </si>
  <si>
    <t>MONTH</t>
  </si>
  <si>
    <t>CATI RANGE: MIN 1 MAX 12</t>
  </si>
  <si>
    <t>YEAR</t>
  </si>
  <si>
    <t>CATI RANGE: MIN 2005 MAX 2022</t>
  </si>
  <si>
    <t>SECTION 2. HEALTH</t>
  </si>
  <si>
    <t>Now I will ask for information regarding health.</t>
  </si>
  <si>
    <t xml:space="preserve">How is your health now as compared to before you arrived in [w_hostc]? </t>
  </si>
  <si>
    <t>How was your health when working in [w_hostc] compared to before you arrived?</t>
  </si>
  <si>
    <t>Much better now</t>
  </si>
  <si>
    <t>Somewhat better now</t>
  </si>
  <si>
    <t>About the same</t>
  </si>
  <si>
    <t>Somewhat worse now</t>
  </si>
  <si>
    <t>Much worse now</t>
  </si>
  <si>
    <t>Did you suffer any of the following symptoms since you arrived in [w_hostc] this trip?</t>
  </si>
  <si>
    <t>Did you suffer any of the following symptoms while working in [w_hostc]?</t>
  </si>
  <si>
    <t>INTERVIEWER: READ ALL OPTIONS</t>
  </si>
  <si>
    <t>a</t>
  </si>
  <si>
    <t>Muscle weakness</t>
  </si>
  <si>
    <t>b</t>
  </si>
  <si>
    <t>Chest pain</t>
  </si>
  <si>
    <t>c</t>
  </si>
  <si>
    <t>Abdominal pain</t>
  </si>
  <si>
    <t>d</t>
  </si>
  <si>
    <t>Muscle cramps</t>
  </si>
  <si>
    <t>e</t>
  </si>
  <si>
    <t>Swelling</t>
  </si>
  <si>
    <t>f</t>
  </si>
  <si>
    <t>Anxiety</t>
  </si>
  <si>
    <t>g</t>
  </si>
  <si>
    <t>Depression</t>
  </si>
  <si>
    <t>h</t>
  </si>
  <si>
    <t>Dizziness/ vertigo</t>
  </si>
  <si>
    <t>i</t>
  </si>
  <si>
    <t>Dental problems</t>
  </si>
  <si>
    <t>j</t>
  </si>
  <si>
    <t>Boils</t>
  </si>
  <si>
    <t>k</t>
  </si>
  <si>
    <t>Skin rashes &amp; allergies</t>
  </si>
  <si>
    <t>l</t>
  </si>
  <si>
    <t>NONE</t>
  </si>
  <si>
    <t xml:space="preserve">Were any of these symptoms related to your work in [w_hostc]? 
</t>
  </si>
  <si>
    <t>DON’T KNOW</t>
  </si>
  <si>
    <t xml:space="preserve">Did you visit a medical facility to seek treatment for these symptoms?
</t>
  </si>
  <si>
    <t>What is the main reason why did you not visit a medical facility to seek treatment?</t>
  </si>
  <si>
    <t>COULD NOT AFFORD IT</t>
  </si>
  <si>
    <t>I COULD NOT FIND THE TIME</t>
  </si>
  <si>
    <t>I DID NOT GET PERMISSION TO LEAVE WORK</t>
  </si>
  <si>
    <t>IT WAS TOO FAR / TOO DIFFICULT TO GET TO THE PLACE</t>
  </si>
  <si>
    <t>DO NOT TRUST LOCAL DOCTORS</t>
  </si>
  <si>
    <t>IT WAS NOT NECESSARY</t>
  </si>
  <si>
    <t>OTHER (SPECIFY)</t>
  </si>
  <si>
    <t xml:space="preserve">Have you ever had COVID-19?
</t>
  </si>
  <si>
    <t>SECTION 3</t>
  </si>
  <si>
    <t>NOT SURE</t>
  </si>
  <si>
    <t xml:space="preserve">Did you have it before you go or during your stay in [w_hostc]?
</t>
  </si>
  <si>
    <t>BEFORE THE TRIP</t>
  </si>
  <si>
    <t>DURING THE TRIP</t>
  </si>
  <si>
    <t>AFTER THE TRIP</t>
  </si>
  <si>
    <t xml:space="preserve">SECTION 3. LABOUR MARKET ACTIVITY </t>
  </si>
  <si>
    <t>Now I will ask you for information regarding your labor activity in the program [w_workp].</t>
  </si>
  <si>
    <t xml:space="preserve">In the last month, what is the main task that you have been working on?
</t>
  </si>
  <si>
    <t xml:space="preserve">While working in [w_hostc], what was the main task that you have been working on?
</t>
  </si>
  <si>
    <t>MEAT WORK</t>
  </si>
  <si>
    <t>PACKING</t>
  </si>
  <si>
    <t>PRUNING</t>
  </si>
  <si>
    <t>PICKING FRUITS</t>
  </si>
  <si>
    <t>DRIVING TRACTOR</t>
  </si>
  <si>
    <t>GROWING CROPS</t>
  </si>
  <si>
    <t>CLEANING</t>
  </si>
  <si>
    <t>COOKING</t>
  </si>
  <si>
    <t>PROVIDING GUEST SERVICES</t>
  </si>
  <si>
    <t>FRONT-DESK RECEPTION</t>
  </si>
  <si>
    <t>ADMINISTRATIVE SUPPORT</t>
  </si>
  <si>
    <t>PROVIDING PERSONAL CARE FOR AGED-CARE RESIDENTS</t>
  </si>
  <si>
    <t>WORK IN CONSTRUCTION / MACHINERY</t>
  </si>
  <si>
    <t>ANIMAL CARE</t>
  </si>
  <si>
    <t>What is the activity of the business or organization in which you worked in the last month in [w_hostc]?</t>
  </si>
  <si>
    <t>What was the activity of the business or organization in which you worked in [w_hostc]?</t>
  </si>
  <si>
    <t>INTERVIEWER: PROBE THE ACTIVITY TO MATCH WITH THE ANSWERS LIST BEFORE RECORDING OTHER (SPECIFY)</t>
  </si>
  <si>
    <t>HORTICULTURE</t>
  </si>
  <si>
    <t>VITICULTURE</t>
  </si>
  <si>
    <t>AGED CARE SERVICES</t>
  </si>
  <si>
    <t>ACCOMMODATION/ HOSPITALITY</t>
  </si>
  <si>
    <t>MEAT PROCESSING</t>
  </si>
  <si>
    <t xml:space="preserve"> In the last 7 days, how many hours did you work?</t>
  </si>
  <si>
    <t>Per week, how many hours did you work?</t>
  </si>
  <si>
    <t>CATI: MIN 1 MAX 120</t>
  </si>
  <si>
    <t>While in [w_hostc] this trip, have you ever received less than 15 hours work in a week not by choice?</t>
  </si>
  <si>
    <t>While in [w_hostc], have you ever received less than 15 hours work in a week not by choice?</t>
  </si>
  <si>
    <t>&gt;&gt;&gt;</t>
  </si>
  <si>
    <t>While in [w_hostc] this trip, have you ever received zero hours work in a week not by choice?</t>
  </si>
  <si>
    <t>While in [w_hostc], have you ever received zero hours work in a week not by choice?</t>
  </si>
  <si>
    <t xml:space="preserve">INTERVIEWER: IF THE WORKER JUST ARRIVED AT THE HOST COUNTRY REGISTER NO
</t>
  </si>
  <si>
    <t>Since you arrived in [w_host], how many employers did you have during this trip?</t>
  </si>
  <si>
    <t>While working in [w_hostc], how many employers did you have?</t>
  </si>
  <si>
    <t>CATI RANGE: MIN 1 MAX 20</t>
  </si>
  <si>
    <t>Overall, how satisfied are you with your current job? Please answer on a scale of 1 to 10, with 1= Not at all satisfied; 5= It was just ok; 10= Extremely satisfied</t>
  </si>
  <si>
    <t>Overall, how satisfied were you with your job? Please answer on a scale of 1 to 10, with 1= Not at all satisfied; 5= It was just OK; 10= Extremely satisfied</t>
  </si>
  <si>
    <t>NOT AT ALL SATISFIED</t>
  </si>
  <si>
    <t>IT WAS JUST OK</t>
  </si>
  <si>
    <t>EXTREMELY SATISFIED</t>
  </si>
  <si>
    <t>SECTION 4. INCOME AND EXPENDITURE</t>
  </si>
  <si>
    <t>The following questions are about your income and expenditure in the program [w_workp].</t>
  </si>
  <si>
    <t>CATI: IF w_hostc=610 SHOW [currency] AUD IF w_hostc=640 SHOW [currency] NZD</t>
  </si>
  <si>
    <t>How much did you earn last week after taxes and deductions?</t>
  </si>
  <si>
    <t>How much did you earn per week after taxes and deductions?</t>
  </si>
  <si>
    <t>INTERVIEWER: PROBE HOW MUCH THE RESPONDENT USUALLY EARNS IN A WEEK</t>
  </si>
  <si>
    <t>AMOUNT</t>
  </si>
  <si>
    <t>[currency]</t>
  </si>
  <si>
    <t>CATI RANGE: MIN 0 MAX 10000</t>
  </si>
  <si>
    <t xml:space="preserve">Your earnings from working in [w_workp] are …
</t>
  </si>
  <si>
    <t xml:space="preserve">Your earnings from working in [w_workp] were …
</t>
  </si>
  <si>
    <t>more than expected?</t>
  </si>
  <si>
    <t>as much as expected?</t>
  </si>
  <si>
    <t>less than expected?</t>
  </si>
  <si>
    <t xml:space="preserve">Why? </t>
  </si>
  <si>
    <t>INTERVIEWER: READ EACH ITEM AND SELECT ALL THAT APPLY</t>
  </si>
  <si>
    <t>THE PAY PER HOUR OR PER PIECE WAS LOWER THAN EXPECTED</t>
  </si>
  <si>
    <t>THE HOURS OF WORK WERE LESS THAN EXPECTED</t>
  </si>
  <si>
    <t>MORE DEDUCTIONS THAN EXPECTED</t>
  </si>
  <si>
    <r>
      <t xml:space="preserve">Besides rent and remittances, how much did you spend </t>
    </r>
    <r>
      <rPr>
        <b/>
        <sz val="9"/>
        <rFont val="Arial Narrow"/>
        <family val="2"/>
      </rPr>
      <t xml:space="preserve">last week </t>
    </r>
    <r>
      <rPr>
        <sz val="9"/>
        <rFont val="Arial Narrow"/>
        <family val="2"/>
      </rPr>
      <t>out of your pocket for …</t>
    </r>
  </si>
  <si>
    <r>
      <t xml:space="preserve">Besides rent and remittances, how much did you spend </t>
    </r>
    <r>
      <rPr>
        <b/>
        <sz val="9"/>
        <color theme="4"/>
        <rFont val="Arial Narrow"/>
        <family val="2"/>
      </rPr>
      <t xml:space="preserve">per week </t>
    </r>
    <r>
      <rPr>
        <sz val="9"/>
        <color theme="4"/>
        <rFont val="Arial Narrow"/>
        <family val="2"/>
      </rPr>
      <t>out of your pocket for …</t>
    </r>
  </si>
  <si>
    <t>INTERVIEWER: IF NONE WRITE "0" (ZERO), NON RESPONSE -1.</t>
  </si>
  <si>
    <t>Food?</t>
  </si>
  <si>
    <t>Phone and internet?</t>
  </si>
  <si>
    <t>Entertainment?</t>
  </si>
  <si>
    <t>Cigarettes?</t>
  </si>
  <si>
    <t>Alcohol / kava?</t>
  </si>
  <si>
    <t>Any other expenditures not mentioned before?</t>
  </si>
  <si>
    <t>CATI RANGE: MIN 0 MAX 99999, IF NON RESPONSE -1</t>
  </si>
  <si>
    <t xml:space="preserve">In the following questions please specify how much you spent out of your pocket and how much was deducted from your salary by your employer.  </t>
  </si>
  <si>
    <t>INTERVIEWER: IF THE RESPONDENT HAS TROUBLE RECALLING OR CALCULATING, E.G. CONVERTING WEEKLY TO MONTHLY EXPENSES, USE A CALCULATOR TO ASSIST.</t>
  </si>
  <si>
    <r>
      <t>How much did you spend</t>
    </r>
    <r>
      <rPr>
        <b/>
        <sz val="9"/>
        <color rgb="FF000000"/>
        <rFont val="Arial Narrow"/>
        <family val="2"/>
      </rPr>
      <t xml:space="preserve"> last month </t>
    </r>
    <r>
      <rPr>
        <sz val="9"/>
        <color rgb="FF000000"/>
        <rFont val="Arial Narrow"/>
        <family val="2"/>
      </rPr>
      <t xml:space="preserve">in [w_hostc] in </t>
    </r>
    <r>
      <rPr>
        <b/>
        <sz val="9"/>
        <color rgb="FF000000"/>
        <rFont val="Arial Narrow"/>
        <family val="2"/>
      </rPr>
      <t>accommodation...</t>
    </r>
    <r>
      <rPr>
        <sz val="9"/>
        <color rgb="FF000000"/>
        <rFont val="Arial Narrow"/>
        <family val="2"/>
      </rPr>
      <t xml:space="preserve"> </t>
    </r>
  </si>
  <si>
    <r>
      <t xml:space="preserve">How much did you spend </t>
    </r>
    <r>
      <rPr>
        <b/>
        <sz val="9"/>
        <color theme="4"/>
        <rFont val="Arial Narrow"/>
        <family val="2"/>
      </rPr>
      <t>per month</t>
    </r>
    <r>
      <rPr>
        <sz val="9"/>
        <color theme="4"/>
        <rFont val="Arial Narrow"/>
        <family val="2"/>
      </rPr>
      <t xml:space="preserve"> in [w_hostc] in </t>
    </r>
    <r>
      <rPr>
        <b/>
        <sz val="9"/>
        <color theme="4"/>
        <rFont val="Arial Narrow"/>
        <family val="2"/>
      </rPr>
      <t>accommodation...</t>
    </r>
    <r>
      <rPr>
        <sz val="9"/>
        <color theme="4"/>
        <rFont val="Arial Narrow"/>
        <family val="2"/>
      </rPr>
      <t xml:space="preserve"> </t>
    </r>
  </si>
  <si>
    <t>out of your pocket?</t>
  </si>
  <si>
    <t>deducted from salary?</t>
  </si>
  <si>
    <t>CATI RANGE: MIN 0 MAX 10000, IF NON RESPONSE -1</t>
  </si>
  <si>
    <r>
      <t>How much did you spend last month in [w_hostc] on</t>
    </r>
    <r>
      <rPr>
        <b/>
        <sz val="9"/>
        <color rgb="FF000000"/>
        <rFont val="Arial Narrow"/>
        <family val="2"/>
      </rPr>
      <t xml:space="preserve"> health insurance</t>
    </r>
    <r>
      <rPr>
        <sz val="9"/>
        <color rgb="FF000000"/>
        <rFont val="Arial Narrow"/>
        <family val="2"/>
      </rPr>
      <t xml:space="preserve">? </t>
    </r>
  </si>
  <si>
    <r>
      <t xml:space="preserve">How much did you spend </t>
    </r>
    <r>
      <rPr>
        <b/>
        <sz val="9"/>
        <color theme="4"/>
        <rFont val="Arial Narrow"/>
        <family val="2"/>
      </rPr>
      <t>per month</t>
    </r>
    <r>
      <rPr>
        <sz val="9"/>
        <color theme="4"/>
        <rFont val="Arial Narrow"/>
        <family val="2"/>
      </rPr>
      <t xml:space="preserve"> in [w_hostc] in </t>
    </r>
    <r>
      <rPr>
        <b/>
        <sz val="9"/>
        <color theme="4"/>
        <rFont val="Arial Narrow"/>
        <family val="2"/>
      </rPr>
      <t>health insurance ...</t>
    </r>
    <r>
      <rPr>
        <sz val="9"/>
        <color theme="4"/>
        <rFont val="Arial Narrow"/>
        <family val="2"/>
      </rPr>
      <t xml:space="preserve"> </t>
    </r>
  </si>
  <si>
    <r>
      <t>How much did you spend last month in [w_hostc] in f</t>
    </r>
    <r>
      <rPr>
        <b/>
        <sz val="9"/>
        <color rgb="FF000000"/>
        <rFont val="Arial Narrow"/>
        <family val="2"/>
      </rPr>
      <t>light</t>
    </r>
    <r>
      <rPr>
        <sz val="9"/>
        <color rgb="FF000000"/>
        <rFont val="Arial Narrow"/>
        <family val="2"/>
      </rPr>
      <t xml:space="preserve">? </t>
    </r>
  </si>
  <si>
    <r>
      <t xml:space="preserve">How much did you spend </t>
    </r>
    <r>
      <rPr>
        <b/>
        <sz val="9"/>
        <color theme="4"/>
        <rFont val="Arial Narrow"/>
        <family val="2"/>
      </rPr>
      <t>per month</t>
    </r>
    <r>
      <rPr>
        <sz val="9"/>
        <color theme="4"/>
        <rFont val="Arial Narrow"/>
        <family val="2"/>
      </rPr>
      <t xml:space="preserve"> in [w_hostc] in </t>
    </r>
    <r>
      <rPr>
        <b/>
        <sz val="9"/>
        <color theme="4"/>
        <rFont val="Arial Narrow"/>
        <family val="2"/>
      </rPr>
      <t>flight...</t>
    </r>
    <r>
      <rPr>
        <sz val="9"/>
        <color theme="4"/>
        <rFont val="Arial Narrow"/>
        <family val="2"/>
      </rPr>
      <t xml:space="preserve"> </t>
    </r>
  </si>
  <si>
    <t>CATI RANGE: MIN 0 MAX 99999</t>
  </si>
  <si>
    <r>
      <t xml:space="preserve">How much did you spend last month in [w_hostc] in </t>
    </r>
    <r>
      <rPr>
        <b/>
        <sz val="9"/>
        <color rgb="FF000000"/>
        <rFont val="Arial Narrow"/>
        <family val="2"/>
      </rPr>
      <t>Transport</t>
    </r>
    <r>
      <rPr>
        <sz val="9"/>
        <color rgb="FF000000"/>
        <rFont val="Arial Narrow"/>
        <family val="2"/>
      </rPr>
      <t xml:space="preserve">? </t>
    </r>
  </si>
  <si>
    <r>
      <t xml:space="preserve">How much did you spend </t>
    </r>
    <r>
      <rPr>
        <b/>
        <sz val="9"/>
        <color theme="4"/>
        <rFont val="Arial Narrow"/>
        <family val="2"/>
      </rPr>
      <t>per month</t>
    </r>
    <r>
      <rPr>
        <sz val="9"/>
        <color theme="4"/>
        <rFont val="Arial Narrow"/>
        <family val="2"/>
      </rPr>
      <t xml:space="preserve"> in [w_hostc] in </t>
    </r>
    <r>
      <rPr>
        <b/>
        <sz val="9"/>
        <color theme="4"/>
        <rFont val="Arial Narrow"/>
        <family val="2"/>
      </rPr>
      <t>transport...</t>
    </r>
    <r>
      <rPr>
        <sz val="9"/>
        <color theme="4"/>
        <rFont val="Arial Narrow"/>
        <family val="2"/>
      </rPr>
      <t xml:space="preserve"> </t>
    </r>
  </si>
  <si>
    <r>
      <t xml:space="preserve">In the </t>
    </r>
    <r>
      <rPr>
        <b/>
        <sz val="9"/>
        <color rgb="FF000000"/>
        <rFont val="Arial Narrow"/>
        <family val="2"/>
      </rPr>
      <t>last month</t>
    </r>
    <r>
      <rPr>
        <sz val="9"/>
        <color rgb="FF000000"/>
        <rFont val="Arial Narrow"/>
        <family val="2"/>
      </rPr>
      <t xml:space="preserve"> how much in total was deducted from your salary by your employer for airfare, visa, police check, medical services, and other costs to come to [w_hostc]?</t>
    </r>
    <r>
      <rPr>
        <i/>
        <sz val="9"/>
        <color rgb="FF000000"/>
        <rFont val="Arial Narrow"/>
        <family val="2"/>
      </rPr>
      <t xml:space="preserve">  </t>
    </r>
  </si>
  <si>
    <r>
      <rPr>
        <b/>
        <sz val="9"/>
        <color rgb="FF4F81BD"/>
        <rFont val="Arial Narrow"/>
        <family val="2"/>
      </rPr>
      <t xml:space="preserve">Per month, </t>
    </r>
    <r>
      <rPr>
        <sz val="9"/>
        <color rgb="FF4F81BD"/>
        <rFont val="Arial Narrow"/>
        <family val="2"/>
      </rPr>
      <t>how much was deducted in total from your salary by your employer for airfare, visa, police check, medical services, and other costs to go to [w_hostc]?</t>
    </r>
    <r>
      <rPr>
        <i/>
        <sz val="9"/>
        <color rgb="FF4F81BD"/>
        <rFont val="Arial Narrow"/>
        <family val="2"/>
      </rPr>
      <t xml:space="preserve">  </t>
    </r>
  </si>
  <si>
    <t xml:space="preserve">Do you consider the deductions excessive or unfair? </t>
  </si>
  <si>
    <t xml:space="preserve">Would you rather pay the costs associated with the deductions yourself? </t>
  </si>
  <si>
    <t>SECTION 5. REMITTANCES</t>
  </si>
  <si>
    <t xml:space="preserve">The following questions are about the remittances you did to your household. All this information will be kept strictly confidential and it will be used only for statistical purposes. </t>
  </si>
  <si>
    <t>CATI: IF w_hostc=610 SWOW [currency] AUD IF w_hostc=640 SHOW [currency] NZD</t>
  </si>
  <si>
    <t>Have you sent money to your country since you arrived in [w_hostc] this trip?</t>
  </si>
  <si>
    <t>Did you sent money to your country while you were in [w_hostc] during the last trip?</t>
  </si>
  <si>
    <t>SECTION 6</t>
  </si>
  <si>
    <t>How often do you send money to your country?</t>
  </si>
  <si>
    <t>INTERVIEWER: PROBE FOR THE LAST 2 TIMES SENT IF THE AMOUNT SENT CHANGED OVER TIME</t>
  </si>
  <si>
    <t>WEEKLY</t>
  </si>
  <si>
    <t>EVERY 2 WEEKS</t>
  </si>
  <si>
    <t>ONCE A MONTH</t>
  </si>
  <si>
    <t>ONCE EVERY 2-3 MONTHS</t>
  </si>
  <si>
    <t>ONCE EVERY 4 MONTHS OR MORE</t>
  </si>
  <si>
    <t>Normally how much did you send to your country each time?</t>
  </si>
  <si>
    <t>INTERVIEWER: IF THE AMOUNT SENT CHANGED OVER TIME, PROBE FOR THE AMOUNT THAT HAS BEEN SENT THE LAST TIME</t>
  </si>
  <si>
    <t>CATI RANGE: MIN 10 MAX 90000</t>
  </si>
  <si>
    <t xml:space="preserve">Which main channel did you use to send money to your household? </t>
  </si>
  <si>
    <t xml:space="preserve">ONLINE TRANSFER </t>
  </si>
  <si>
    <t>OVER-THE-COUNTER TRANSFER</t>
  </si>
  <si>
    <t>MOBILE WALLET</t>
  </si>
  <si>
    <t>THROUGH FAMILY OR FRIENDS</t>
  </si>
  <si>
    <t>CHEAPEST</t>
  </si>
  <si>
    <t>FASTEST</t>
  </si>
  <si>
    <t>EASIEST TO USE</t>
  </si>
  <si>
    <t>ONLY CHANNEL I KNOW OF</t>
  </si>
  <si>
    <t>MANY OTHER WORK MATES USE THIS CHANNEL</t>
  </si>
  <si>
    <t>ONLY CHANNEL AVAILABLE AT HOME</t>
  </si>
  <si>
    <t>ONLY CHANNEL AVAILABLE IN YOUR WORKPLACE AREA</t>
  </si>
  <si>
    <t>SAFE</t>
  </si>
  <si>
    <t>DON'T HAVE AN ACCOUNT ON BANKS</t>
  </si>
  <si>
    <t>z</t>
  </si>
  <si>
    <t>Which bank or money transfer operator did you most usually use?</t>
  </si>
  <si>
    <t>NAB</t>
  </si>
  <si>
    <t>ANZ</t>
  </si>
  <si>
    <t>COMMONWEALTH BANK OF AUSTRALIA</t>
  </si>
  <si>
    <t>KIWI BANK</t>
  </si>
  <si>
    <t>BNZ</t>
  </si>
  <si>
    <t>ASB</t>
  </si>
  <si>
    <t>WESTPAC</t>
  </si>
  <si>
    <t>WESTERN UNION</t>
  </si>
  <si>
    <t>MONEYGRAM</t>
  </si>
  <si>
    <t>KLICKEX</t>
  </si>
  <si>
    <t>KLICKEXPACIFIC</t>
  </si>
  <si>
    <t>RIA MONEY TRANSFER</t>
  </si>
  <si>
    <t>WANTOK MONEY</t>
  </si>
  <si>
    <t>TDB</t>
  </si>
  <si>
    <t>ISLAND FLEXI</t>
  </si>
  <si>
    <t xml:space="preserve">A FEE DEPENDING ON THE SENT AMOUNT </t>
  </si>
  <si>
    <t xml:space="preserve">A FIXED FEE, REGARDLESS OF THE SENT AMOUNT </t>
  </si>
  <si>
    <t>BOTH, A FIXED FEE AND A FEE DEPENDING ON THE AMOUNT SENT</t>
  </si>
  <si>
    <t>NO FEE</t>
  </si>
  <si>
    <t>DON`T KNOW</t>
  </si>
  <si>
    <t>CATI RANGE: MIN 5 MAX 999, IF NON RESPONSE -1</t>
  </si>
  <si>
    <t>Who in your country do you usually send money to?</t>
  </si>
  <si>
    <t>SPOUSE / PARTNER</t>
  </si>
  <si>
    <t>PARENTS</t>
  </si>
  <si>
    <t>SIBLINGS</t>
  </si>
  <si>
    <t>COUSINS, UNCLES / AUNTS, RELATIVES</t>
  </si>
  <si>
    <t>CHILDREN</t>
  </si>
  <si>
    <t>CHURCH</t>
  </si>
  <si>
    <t xml:space="preserve">What do you intend the money to be mainly spent on? </t>
  </si>
  <si>
    <t>INTERVIEWER: DO NOT READ OPTIONS AND MARK ALL THAT APPLIES. ASK: Anything else?</t>
  </si>
  <si>
    <t>PAYING EVERYDAY EXPENSES (E.G. FOOD/BUS FARES)</t>
  </si>
  <si>
    <t>PAYING SCHOOL FEES OR OTHER EDUCATIONAL EXPENSES</t>
  </si>
  <si>
    <t>PAYING FOR HEALTH EXPENSES</t>
  </si>
  <si>
    <t>BUYING DURABLE GOODS (E.G. TV, CAR, BOAT)</t>
  </si>
  <si>
    <t>BUYING LIVESTOCK, FERTILIZERS, OR EQUIPMENT FOR FARMING OR FISHING</t>
  </si>
  <si>
    <t>BUYING OR STARTING A SMALL BUSINESS</t>
  </si>
  <si>
    <t>BUILDING OR RENOVATING DWELLING</t>
  </si>
  <si>
    <t>REPAYING LOANS FROM BANKS, MONEY LENDERS, FAMILY OR FRIENDS</t>
  </si>
  <si>
    <t>PUTTING INTO A SAVINGS ACCOUNT OR OTHER FORM OF FINANCIAL INVESTMENT</t>
  </si>
  <si>
    <t>DONATING TO CHURCH</t>
  </si>
  <si>
    <t>SECTION 6. MIGRATION, PROGRAM PARTICIPATION AND FUTURE PLANS</t>
  </si>
  <si>
    <t>Now I will ask for information regarding your participation in the program and your future plans</t>
  </si>
  <si>
    <t>Have you ever lived in a country other than your home country and other than [w_hostc] for at least 6 months?</t>
  </si>
  <si>
    <t xml:space="preserve">In which countries? </t>
  </si>
  <si>
    <t>INTERVIEWER: DO NOT READ OPTIONS AND CHECK ALL THAT APPLIES</t>
  </si>
  <si>
    <t>USA</t>
  </si>
  <si>
    <t>FIJI</t>
  </si>
  <si>
    <t>SAMOA</t>
  </si>
  <si>
    <t xml:space="preserve">How did you learn about the [w_workp]? </t>
  </si>
  <si>
    <t>FRIENDS / RELATIVES</t>
  </si>
  <si>
    <t>VANUATU: VILLAGE CHIEF AREA SECRETARY</t>
  </si>
  <si>
    <t>TONGA: VILLAGE CHIEF OWN OFFICER</t>
  </si>
  <si>
    <t>KIRIBATI: VILLAGE CHIEF ISLAND CLERK OR TOWN MAYOR</t>
  </si>
  <si>
    <t>THROUGH AN EMPLOYMENT AGENCY</t>
  </si>
  <si>
    <t>PUBLIC ADVERTISEMENT</t>
  </si>
  <si>
    <t>Are they friends or relatives …</t>
  </si>
  <si>
    <t>who worked in [w_workp]?</t>
  </si>
  <si>
    <t>living in home country who did not participate in the [w_workp]?</t>
  </si>
  <si>
    <t>who did not participate in the [w_workp]?</t>
  </si>
  <si>
    <t>How many times in total have you participated in the [w_workp] program?</t>
  </si>
  <si>
    <t>CATI RANGE: MIN 1 MAX 15</t>
  </si>
  <si>
    <t xml:space="preserve">Before this current trip, had you ever applied to work overseas in the Pacific Access Category (New Zealand)? 
</t>
  </si>
  <si>
    <t xml:space="preserve">Had you ever applied to work overseas in the Pacific Access Category (New Zealand)? 
</t>
  </si>
  <si>
    <t>Had you ever applied to work overseas in the Seasonal Worker Programme (SWP)?</t>
  </si>
  <si>
    <t/>
  </si>
  <si>
    <t>Had you ever applied to work overseas in the Pacific Labour Scheme (PLS) in Australia?</t>
  </si>
  <si>
    <t>Had you ever applied to work overseas in the Recognized Seasonal Employer Scheme in New Zealand (RSE)?</t>
  </si>
  <si>
    <t>Had you ever applied to work in any other overseas program different than the SWP, PLS, and RSE?</t>
  </si>
  <si>
    <t>Which was the program you applied?</t>
  </si>
  <si>
    <t>CATI: STRING VARIABLE WITH 150 CHARACTERES</t>
  </si>
  <si>
    <t>In [w_hostc] do you know any Tongan ..</t>
  </si>
  <si>
    <t>In [w_hostc] did you know any Tongan …</t>
  </si>
  <si>
    <t>from your family?</t>
  </si>
  <si>
    <t>from your village but not a family member?</t>
  </si>
  <si>
    <t>not from you village and not a family member?</t>
  </si>
  <si>
    <r>
      <t>In [w_hostc] do you k</t>
    </r>
    <r>
      <rPr>
        <sz val="9"/>
        <rFont val="Arial Narrow"/>
        <family val="2"/>
      </rPr>
      <t>now any Vanuatuan ..</t>
    </r>
  </si>
  <si>
    <t>In [w_hostc] did you know any Vanuatuan …</t>
  </si>
  <si>
    <r>
      <t>In [w_hostc] do you k</t>
    </r>
    <r>
      <rPr>
        <sz val="9"/>
        <rFont val="Arial Narrow"/>
        <family val="2"/>
      </rPr>
      <t>now any i-Kiribati ..</t>
    </r>
  </si>
  <si>
    <t>In [w_hostc] did you know any i-Kiribati …</t>
  </si>
  <si>
    <r>
      <t xml:space="preserve">Have you received </t>
    </r>
    <r>
      <rPr>
        <b/>
        <sz val="9"/>
        <rFont val="Arial Narrow"/>
        <family val="2"/>
      </rPr>
      <t>financial</t>
    </r>
    <r>
      <rPr>
        <sz val="9"/>
        <rFont val="Arial Narrow"/>
        <family val="2"/>
      </rPr>
      <t xml:space="preserve"> help from any of the following, while in [w_hostc]? </t>
    </r>
  </si>
  <si>
    <t xml:space="preserve">INTERVIEWER: READ EACH ITEM </t>
  </si>
  <si>
    <t>NGOs</t>
  </si>
  <si>
    <t>Diaspora community</t>
  </si>
  <si>
    <t>Friends or relatives living in [w_hostc]</t>
  </si>
  <si>
    <t>Church</t>
  </si>
  <si>
    <r>
      <t xml:space="preserve">Have you received </t>
    </r>
    <r>
      <rPr>
        <b/>
        <sz val="9"/>
        <rFont val="Arial Narrow"/>
        <family val="2"/>
      </rPr>
      <t>non-financial</t>
    </r>
    <r>
      <rPr>
        <sz val="9"/>
        <rFont val="Arial Narrow"/>
        <family val="2"/>
      </rPr>
      <t xml:space="preserve"> help from any of the following, while in [w_hostc]?</t>
    </r>
    <r>
      <rPr>
        <i/>
        <sz val="9"/>
        <rFont val="Arial Narrow"/>
        <family val="2"/>
      </rPr>
      <t xml:space="preserve"> </t>
    </r>
  </si>
  <si>
    <r>
      <t xml:space="preserve">Friends or relatives living in </t>
    </r>
    <r>
      <rPr>
        <b/>
        <sz val="9"/>
        <color theme="1"/>
        <rFont val="Arial Narrow"/>
        <family val="2"/>
      </rPr>
      <t>[w_hostc]</t>
    </r>
  </si>
  <si>
    <t>What is your intention for the future…</t>
  </si>
  <si>
    <t>INTERVIEWER: READ EACH ITEM</t>
  </si>
  <si>
    <t>work in the [w_workp] one time?</t>
  </si>
  <si>
    <t>work in the [w_workp] more than one time?</t>
  </si>
  <si>
    <t>work in the [w_workp] as many times as possible?</t>
  </si>
  <si>
    <t>If you could choose, which option would you prefer …</t>
  </si>
  <si>
    <t>move permanently to [w_hostc] with your family?</t>
  </si>
  <si>
    <t>work in the [w_workp] for at least another season and then return to your home country?</t>
  </si>
  <si>
    <t>return to your home country and stop working in [w_workp] after this trip?</t>
  </si>
  <si>
    <t>Overall, how satisfied are you with the experience of working in [w_hostc]? Answer on a scale of 1 to 10, where 1= Not at all satisfied, 5= It was just ok, 10= Extremely satisfied</t>
  </si>
  <si>
    <t>Not at all satisfied</t>
  </si>
  <si>
    <t>It was just OK</t>
  </si>
  <si>
    <t>Extremely satisfied</t>
  </si>
  <si>
    <t>Would you recommend others from your village to participate in the [w_workp] in the future?</t>
  </si>
  <si>
    <t>PLS visas have been extended to four years, do you plan to stay for the full four years?</t>
  </si>
  <si>
    <t>After you complete your current employment period in the PLS, would you like to return to Australia for another period in the scheme after spending at least one year in your home country?</t>
  </si>
  <si>
    <t>SECTION 7. COMMUNICATION</t>
  </si>
  <si>
    <t>Now I will ask for information regarding channels of communication with your household while you were part of the program</t>
  </si>
  <si>
    <t xml:space="preserve">How often do you communicate with your household while in [w_hostc]?
</t>
  </si>
  <si>
    <t xml:space="preserve">How often did you communicate with your household while in [w_hostc]?
</t>
  </si>
  <si>
    <t>ONCE A WEEK OR MORE OFTEN</t>
  </si>
  <si>
    <t>TWO OR THREE TIMES A MONTH</t>
  </si>
  <si>
    <t>LESS THAN ONE A MONTH</t>
  </si>
  <si>
    <t>NEVER</t>
  </si>
  <si>
    <t>SECTION 8</t>
  </si>
  <si>
    <t xml:space="preserve">Do you use to communicate with your household ...
</t>
  </si>
  <si>
    <t xml:space="preserve">Did you use to communicate with your household ...
</t>
  </si>
  <si>
    <t>Landline or mobile calls?</t>
  </si>
  <si>
    <t>Text messaging apps that require internet?</t>
  </si>
  <si>
    <t>Direct video or voice  chat apps that require internet?</t>
  </si>
  <si>
    <t>E-mail?</t>
  </si>
  <si>
    <r>
      <t xml:space="preserve">What is the </t>
    </r>
    <r>
      <rPr>
        <b/>
        <sz val="9"/>
        <color theme="1"/>
        <rFont val="Arial Narrow"/>
        <family val="2"/>
      </rPr>
      <t xml:space="preserve">main reason </t>
    </r>
    <r>
      <rPr>
        <sz val="9"/>
        <color theme="1"/>
        <rFont val="Arial Narrow"/>
        <family val="2"/>
      </rPr>
      <t xml:space="preserve">you have chosen to use these channels?
</t>
    </r>
  </si>
  <si>
    <t>MOST RELIABLE CONNECTIVITY</t>
  </si>
  <si>
    <t>ONLY AVAILABLE OPTION</t>
  </si>
  <si>
    <r>
      <t xml:space="preserve">What device do you </t>
    </r>
    <r>
      <rPr>
        <b/>
        <sz val="9"/>
        <rFont val="Arial Narrow"/>
        <family val="2"/>
      </rPr>
      <t>usually</t>
    </r>
    <r>
      <rPr>
        <sz val="9"/>
        <rFont val="Arial Narrow"/>
        <family val="2"/>
      </rPr>
      <t xml:space="preserve"> use to communicate with your household?</t>
    </r>
  </si>
  <si>
    <r>
      <t xml:space="preserve">What device did you </t>
    </r>
    <r>
      <rPr>
        <b/>
        <sz val="9"/>
        <color rgb="FF0070C0"/>
        <rFont val="Arial Narrow"/>
        <family val="2"/>
      </rPr>
      <t>usually</t>
    </r>
    <r>
      <rPr>
        <sz val="9"/>
        <color rgb="FF0070C0"/>
        <rFont val="Arial Narrow"/>
        <family val="2"/>
      </rPr>
      <t xml:space="preserve"> use to communicate with your household while in [w_hostc]?</t>
    </r>
  </si>
  <si>
    <t>SMART PHONE, I.E. WITH INTERNET CONNECTIVITY</t>
  </si>
  <si>
    <t>BASIC MOBILE PHONE NON-SMART</t>
  </si>
  <si>
    <t>COMPUTER / LAPTOP</t>
  </si>
  <si>
    <t>TABLET</t>
  </si>
  <si>
    <t>Is that phone yours or shared by somebody else?</t>
  </si>
  <si>
    <t>Was that phone yours or shared by somebody else?</t>
  </si>
  <si>
    <t>PHONE BELONGS TO THE RESPONDENT</t>
  </si>
  <si>
    <t>SHARED BY SOMEBODY ELSE</t>
  </si>
  <si>
    <t>SECTION 8. COVID-19</t>
  </si>
  <si>
    <t>The following questions are about COVID-19</t>
  </si>
  <si>
    <r>
      <t>While in [w_hostc], have you received any assistance from your employer or the government of [w_hostc] to cope with the COVID-19 situation and the quarantine, such as...</t>
    </r>
    <r>
      <rPr>
        <i/>
        <sz val="9"/>
        <rFont val="Arial Narrow"/>
        <family val="2"/>
      </rPr>
      <t xml:space="preserve"> </t>
    </r>
  </si>
  <si>
    <t>Extra cash?</t>
  </si>
  <si>
    <t>Supermarket vouchers?</t>
  </si>
  <si>
    <t>Provision of safety wear, face masks, hand sanitizer, or personal protective equipment?</t>
  </si>
  <si>
    <t>Payment of COVID-19 testing?</t>
  </si>
  <si>
    <t>.</t>
  </si>
  <si>
    <t>Any other assistance? (specify)</t>
  </si>
  <si>
    <t>Have you had to pay any expenses for…</t>
  </si>
  <si>
    <t>COVID-19 testing before departure?</t>
  </si>
  <si>
    <t>COVID-19 testing upon arrival?</t>
  </si>
  <si>
    <t>Quarantine in your home country before departing to [w_hostc]?</t>
  </si>
  <si>
    <t>Quarantine in [w_hostc] before starting working?</t>
  </si>
  <si>
    <t>Did you incur any loss of earnings because of the quarantine in [w_hostc]?</t>
  </si>
  <si>
    <t>In your current job, which measures are required by your employer to prevent COVID-19 transmission?</t>
  </si>
  <si>
    <t>FREQUENT HAND WASHING</t>
  </si>
  <si>
    <t>WEARING A MASK</t>
  </si>
  <si>
    <t>USE OF GLOVES</t>
  </si>
  <si>
    <t>SOCIAL DISTANCING</t>
  </si>
  <si>
    <t>PERIODIC COVID-19 TESTING</t>
  </si>
  <si>
    <t>COVID-19 VACCINATION</t>
  </si>
  <si>
    <t>Have you received a COVID-19 vaccine?</t>
  </si>
  <si>
    <t>How many doses?</t>
  </si>
  <si>
    <t>ONE DOSE</t>
  </si>
  <si>
    <t>TWO DOSES</t>
  </si>
  <si>
    <t>MORE THAN TWO DOSES</t>
  </si>
  <si>
    <t>Have you lost a previous job in [w_hostc] due to the shutdown of your previous employer?</t>
  </si>
  <si>
    <t>SECTION 9. SOCIAL IMPACTS</t>
  </si>
  <si>
    <t>Now I will ask for information regarding working and living conditions</t>
  </si>
  <si>
    <t>In your opinion, how has your relationship with your children been affected by your participation in the [w_workp]?</t>
  </si>
  <si>
    <t xml:space="preserve"> POSITIVELY</t>
  </si>
  <si>
    <t xml:space="preserve"> NEGATIVELY</t>
  </si>
  <si>
    <t xml:space="preserve"> NO CHANGE</t>
  </si>
  <si>
    <t xml:space="preserve"> I HAVE NO CHILDREN</t>
  </si>
  <si>
    <t>In your opinion, how has your marital relationship changed since you participated in the [w_workp]?</t>
  </si>
  <si>
    <t>In case you need help or advice related to your working and living conditions in [w_hostc], do you know of anyone who could help you?</t>
  </si>
  <si>
    <t>When you needed help or advice related to your working and living conditions in [w_hostc], did you know of anyone who could help you?</t>
  </si>
  <si>
    <t>Who are they?</t>
  </si>
  <si>
    <t>Who were they?</t>
  </si>
  <si>
    <t>EMPLOYER</t>
  </si>
  <si>
    <t>TEAM LEADER</t>
  </si>
  <si>
    <t>FAMILY MEMBER OR RELATIVE CURRENTLY LIVING IN [w_hostc]</t>
  </si>
  <si>
    <t>A FRIEND CURRENTLY LIVING IN [w_hostc]</t>
  </si>
  <si>
    <t>LIAISON OFFICER</t>
  </si>
  <si>
    <t>HOTLINE OF THE [w_hostc]</t>
  </si>
  <si>
    <t>THE LABOR DEPARTMENT IN [w_hcountry]</t>
  </si>
  <si>
    <t>THE EMBASSY OF [w_hcountry]</t>
  </si>
  <si>
    <t>CHURCH GROUP OR NGO IN [w_hostc]</t>
  </si>
  <si>
    <t>RECRUITMENT AGENT</t>
  </si>
  <si>
    <t xml:space="preserve">In case you want to complain or report an issue related to your working or living conditions in [w_hostc], to whom would you complain or report... </t>
  </si>
  <si>
    <t>Do you feel comfortable complaining or reporting issues on working or living conditions to…</t>
  </si>
  <si>
    <t xml:space="preserve">To complain or report an issue related to your working or living conditions in [w_hostc], to whom did you complain or report? </t>
  </si>
  <si>
    <t>Did you feel comfortable complaining or reporting issues on working or living conditions to...?</t>
  </si>
  <si>
    <t>Employer?</t>
  </si>
  <si>
    <t>Team leader?</t>
  </si>
  <si>
    <t>Liaison officer?</t>
  </si>
  <si>
    <t>Fair Work Ombudsman?</t>
  </si>
  <si>
    <t>The labor department in [w_hcountry]?</t>
  </si>
  <si>
    <t>The embassy of [w_hcountry]?</t>
  </si>
  <si>
    <t>Church group or NGO in [w_hostc]?</t>
  </si>
  <si>
    <t>Recruitment agent?</t>
  </si>
  <si>
    <t xml:space="preserve">Have you ever complained or reported about issues on working or living conditions? </t>
  </si>
  <si>
    <t>Are you satisfied with your current working conditions?</t>
  </si>
  <si>
    <t>Did you satisfy with your working condition in [w_hostc]?</t>
  </si>
  <si>
    <t>What are you not satisfied with?</t>
  </si>
  <si>
    <t>What were you not satisfied with?</t>
  </si>
  <si>
    <t>INTERVIEWER: DO NOT READ OPTIONS  -  MARK ALL THAT APPLY - ASK Anything else?</t>
  </si>
  <si>
    <t>THE WORK IS PHYSICALLY DEMANDING</t>
  </si>
  <si>
    <t>WORKING HOURS ARE INCONVENIENT</t>
  </si>
  <si>
    <t>EARNINGS ARE LOWER THAN EXPECTED</t>
  </si>
  <si>
    <t>EMPLOYER DOES NOT PROVIDE SUFFICIENT PROTECTION AGAINST COVID-19</t>
  </si>
  <si>
    <t>EMPLOYER DOES NOT PROVIDE SUFFICIENT PROTECTION AGAINST POTENTIAL WORK ACCIDENTS</t>
  </si>
  <si>
    <t>REST TIME DURING WORK DAYS IS TOO SHORT</t>
  </si>
  <si>
    <t>THE ENVIRONMENT IN THE WORK PLACE IS STRESSFUL</t>
  </si>
  <si>
    <t>RULES IN THE WORK PLACE ARE TOO STRICT</t>
  </si>
  <si>
    <t>EMPLOYER DOES NOT PROVIDE SUFFICIENT PASTORAL CARE</t>
  </si>
  <si>
    <t>EMPLOYER DOES NOT TREAT WORKERS WELL</t>
  </si>
  <si>
    <t xml:space="preserve">ACCOMODATION </t>
  </si>
  <si>
    <t>DEDUCTIONS ARE TOO HIGH</t>
  </si>
  <si>
    <t>m</t>
  </si>
  <si>
    <t>DEDUCTIONS ARE NOT TRANSPARENT</t>
  </si>
  <si>
    <t xml:space="preserve">In your current accommodation, do you have your own bathroom, not shared? </t>
  </si>
  <si>
    <t>At your place of accommodation when you were in [w-hostc], did you have your own bathroom, not shared?</t>
  </si>
  <si>
    <t>In your current accommodation, do you have your own bedroom, not shared?</t>
  </si>
  <si>
    <t>At your place of accommodation when you were in [w-hostc], did you have your own bedroom, not shared?</t>
  </si>
  <si>
    <t>In your current place of accommodation, how many bedrooms are there?</t>
  </si>
  <si>
    <t>At your place of accommodation when you were in [w-hostc], how many bedrooms are there?</t>
  </si>
  <si>
    <t> </t>
  </si>
  <si>
    <t>CATI RANGE: MIN 1 MAX 10</t>
  </si>
  <si>
    <t>How many people in total live in your current place of accommodation?</t>
  </si>
  <si>
    <t>How many people lived in your place of accommodation when you were in [w-hostc]?</t>
  </si>
  <si>
    <t>CATI RANGE: MIN 1 MAX 30, IF NO RESPONSE -1</t>
  </si>
  <si>
    <r>
      <t xml:space="preserve">How far is your current accommodation from your place of work, in </t>
    </r>
    <r>
      <rPr>
        <b/>
        <sz val="9"/>
        <color theme="1"/>
        <rFont val="Arial Narrow"/>
        <family val="2"/>
      </rPr>
      <t>kilometers</t>
    </r>
    <r>
      <rPr>
        <sz val="9"/>
        <color theme="1"/>
        <rFont val="Arial Narrow"/>
        <family val="2"/>
      </rPr>
      <t xml:space="preserve">? </t>
    </r>
  </si>
  <si>
    <t xml:space="preserve">How far was your current accommodation from your place of work, in kilometers? </t>
  </si>
  <si>
    <t>KILOMETERS</t>
  </si>
  <si>
    <t>,</t>
  </si>
  <si>
    <t>CATI RANGE: MIN 0 MAX 100, IF NO RESPONSE -1</t>
  </si>
  <si>
    <r>
      <t xml:space="preserve">How long does it usually take you to get from your place of accommodation to your place of work, in </t>
    </r>
    <r>
      <rPr>
        <b/>
        <sz val="9"/>
        <rFont val="Arial Narrow"/>
        <family val="2"/>
      </rPr>
      <t>minutes</t>
    </r>
    <r>
      <rPr>
        <sz val="9"/>
        <rFont val="Arial Narrow"/>
        <family val="2"/>
      </rPr>
      <t>?</t>
    </r>
  </si>
  <si>
    <t>How long did it take you to get from your place of accommodation to your place of work, in minutes?</t>
  </si>
  <si>
    <t>MINUTES</t>
  </si>
  <si>
    <t>CATI RANGE: MIN 1 MAX 180, IF NO RESPONSE -1</t>
  </si>
  <si>
    <t>Are you satisfied with your current accommodation?</t>
  </si>
  <si>
    <t>Were you satisfied with your place of accommodation when you were in [w-hostc]?</t>
  </si>
  <si>
    <t xml:space="preserve">What are you not satisfied with? </t>
  </si>
  <si>
    <t xml:space="preserve">What were you not satisfied with? </t>
  </si>
  <si>
    <t>ACCOMMODATION IS TOO CROWDED</t>
  </si>
  <si>
    <t>ACCOMMODATION IS TOO FAR FROM THE WORK PLACE</t>
  </si>
  <si>
    <t>ACCOMMODATION IS TOO EXPENSIVE</t>
  </si>
  <si>
    <t>ACCOMMODATION HAS POOR AMENITIES</t>
  </si>
  <si>
    <t>During this trip, have you been fairly treated by your employer?</t>
  </si>
  <si>
    <t>Were you fairly treated by your employers while you were in [w_hostc]?</t>
  </si>
  <si>
    <t>Now I am going to ask you about your perception related to the trip to work in [w_work]</t>
  </si>
  <si>
    <t>Have you been fairly treated in [w_hostc]?</t>
  </si>
  <si>
    <t>Have you had any disagreements or conflicts with your employer?</t>
  </si>
  <si>
    <t>If given a chance, would you prefer to work for a different employer?</t>
  </si>
  <si>
    <t>In your opinion, do you think your visa conditions are too restrictive?</t>
  </si>
  <si>
    <t>Have you ever heard of any worker that has left the [w_workp] to work somewhere else?</t>
  </si>
  <si>
    <t>SECTION 10</t>
  </si>
  <si>
    <t>Why do you think they left the [w_workp]?</t>
  </si>
  <si>
    <t>THEY FOUND BETTER JOBS</t>
  </si>
  <si>
    <t>THEY WERE NOT HAPPY WITH THEIR EMPLOYER IN THE [W_WORKP]</t>
  </si>
  <si>
    <t>THEY WANTED TO APPLY FOR A DIFFERENT VISA TO STAY IN [W_HOSTC]</t>
  </si>
  <si>
    <t>LOW WAGES / HIGH DEDUCTIONS</t>
  </si>
  <si>
    <t>PERSONAL REASONS</t>
  </si>
  <si>
    <t xml:space="preserve">SECTION 10. GENDER </t>
  </si>
  <si>
    <t xml:space="preserve">The following questions are about your opinion regarding gender roles. </t>
  </si>
  <si>
    <t>In general, do you agree or disagree with these statements?</t>
  </si>
  <si>
    <t>INTERVIEWER: PROBE WHETHER THE INFORMANT STRONGLY OR SOMEWHAT AGREE OR DISAGREE</t>
  </si>
  <si>
    <t>A father’s major responsibility is to provide ﬁnancially for his children.</t>
  </si>
  <si>
    <t xml:space="preserve">STRONGLY AGREE </t>
  </si>
  <si>
    <t xml:space="preserve"> Strongly disagree</t>
  </si>
  <si>
    <t>SOMEWHAT AGREE</t>
  </si>
  <si>
    <t>NEITHER AGREE NOR DISAGREE</t>
  </si>
  <si>
    <t>SOMEWHAT DISAGREE</t>
  </si>
  <si>
    <t>STRONGLY DISAGREE</t>
  </si>
  <si>
    <t>Some types of work are just not appropriate for women.</t>
  </si>
  <si>
    <t>Mothers should work only if necessary.</t>
  </si>
  <si>
    <t>The husband is expected to work outside the home, while the wife is expected to take on domestic duties.</t>
  </si>
  <si>
    <t>For many important jobs, it is better to choose men instead of women.</t>
  </si>
  <si>
    <t xml:space="preserve">Do you think men and women should participate in equal numbers in the [w_workp]? </t>
  </si>
  <si>
    <t xml:space="preserve">In the [w_workp], there are significantly fewer female workers than male workers. In your opinion, why is this? </t>
  </si>
  <si>
    <t>Women do no want to work in the SWP / PLS / RSE</t>
  </si>
  <si>
    <t>Women are discouraged from working by husband or parents</t>
  </si>
  <si>
    <t>Women are worried about putting their reputation on the line for participating in SWP / PLS / RSE</t>
  </si>
  <si>
    <t>Women prefer to take care of children and household</t>
  </si>
  <si>
    <t>Women feel it is unsafe to travel, work and live abroad</t>
  </si>
  <si>
    <t>Women don’t have the financial resources to pay for pre-departure costs</t>
  </si>
  <si>
    <t>Australia and New Zealand employers discriminate against women</t>
  </si>
  <si>
    <t>Local selection process discriminates against women</t>
  </si>
  <si>
    <t xml:space="preserve">Since participating in the [w_workp], do you feel that you have greater control of your decisions and actions? </t>
  </si>
  <si>
    <t xml:space="preserve">Since participating in the [w_workp], do you feel that you have greater control of your money and other economic / financial resources? </t>
  </si>
  <si>
    <t>THE SAME</t>
  </si>
  <si>
    <t xml:space="preserve">If allowed, would you have brought your family with you to [w_hostc]? </t>
  </si>
  <si>
    <t>SECTION 11</t>
  </si>
  <si>
    <t>Why would you like to bring your family?</t>
  </si>
  <si>
    <t>TO AVOID FAMILY SEPARATION</t>
  </si>
  <si>
    <t xml:space="preserve">SO MY SPOUSE/PARTNER CAN WORK </t>
  </si>
  <si>
    <t>SO MY CHILDREN CAN BE EDUCATED IN AUSTRALIA</t>
  </si>
  <si>
    <t>BETTER OPPORTUNITIES TO LIVE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</si>
</sst>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2"/>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10"/>
      <name val="Arial"/>
      <family val="2"/>
    </font>
    <font>
      <sz val="12"/>
      <color theme="1"/>
      <name val="Calibri"/>
      <family val="2"/>
      <scheme val="minor"/>
    </font>
    <font>
      <sz val="12"/>
      <color indexed="8"/>
      <name val="Calibri"/>
      <family val="2"/>
    </font>
    <font>
      <sz val="12"/>
      <color theme="1"/>
      <name val="Calibri"/>
      <family val="2"/>
      <charset val="129"/>
      <scheme val="minor"/>
    </font>
    <font>
      <sz val="8"/>
      <color theme="1"/>
      <name val="Arial Narrow"/>
      <family val="2"/>
    </font>
    <font>
      <sz val="9"/>
      <color rgb="FF000000"/>
      <name val="Arial Narrow"/>
      <family val="2"/>
    </font>
    <font>
      <b/>
      <sz val="9"/>
      <name val="Arial Narrow"/>
      <family val="2"/>
    </font>
    <font>
      <sz val="9"/>
      <name val="Arial Narrow"/>
      <family val="2"/>
    </font>
    <font>
      <sz val="9"/>
      <color theme="1"/>
      <name val="Arial Narrow"/>
      <family val="2"/>
    </font>
    <font>
      <sz val="9"/>
      <color rgb="FFFF0000"/>
      <name val="Arial Narrow"/>
      <family val="2"/>
    </font>
    <font>
      <b/>
      <sz val="9"/>
      <color theme="1"/>
      <name val="Arial Narrow"/>
      <family val="2"/>
    </font>
    <font>
      <strike/>
      <sz val="9"/>
      <color rgb="FFFF0000"/>
      <name val="Arial Narrow"/>
      <family val="2"/>
    </font>
    <font>
      <b/>
      <sz val="9"/>
      <color rgb="FFFF0000"/>
      <name val="Arial Narrow"/>
      <family val="2"/>
    </font>
    <font>
      <sz val="9"/>
      <color theme="4"/>
      <name val="Arial Narrow"/>
      <family val="2"/>
    </font>
    <font>
      <b/>
      <sz val="9"/>
      <color rgb="FF00B0F0"/>
      <name val="Arial Narrow"/>
      <family val="2"/>
    </font>
    <font>
      <sz val="9"/>
      <color rgb="FF00B050"/>
      <name val="Arial Narrow"/>
      <family val="2"/>
    </font>
    <font>
      <b/>
      <sz val="9"/>
      <color rgb="FF000000"/>
      <name val="Arial Narrow"/>
      <family val="2"/>
    </font>
    <font>
      <b/>
      <sz val="9"/>
      <color rgb="FF00B050"/>
      <name val="Arial Narrow"/>
      <family val="2"/>
    </font>
    <font>
      <i/>
      <sz val="9"/>
      <color rgb="FF000000"/>
      <name val="Arial Narrow"/>
      <family val="2"/>
    </font>
    <font>
      <sz val="9"/>
      <color rgb="FFE907D3"/>
      <name val="Arial Narrow"/>
      <family val="2"/>
    </font>
    <font>
      <b/>
      <sz val="9"/>
      <color theme="0"/>
      <name val="Arial Narrow"/>
      <family val="2"/>
    </font>
    <font>
      <sz val="9"/>
      <color theme="0"/>
      <name val="Arial Narrow"/>
      <family val="2"/>
    </font>
    <font>
      <i/>
      <sz val="9"/>
      <color theme="1"/>
      <name val="Arial Narrow"/>
      <family val="2"/>
    </font>
    <font>
      <i/>
      <sz val="9"/>
      <name val="Arial Narrow"/>
      <family val="2"/>
    </font>
    <font>
      <sz val="9"/>
      <color rgb="FF00B0F0"/>
      <name val="Arial Narrow"/>
      <family val="2"/>
    </font>
    <font>
      <b/>
      <sz val="9"/>
      <color rgb="FFE907D3"/>
      <name val="Arial Narrow"/>
      <family val="2"/>
    </font>
    <font>
      <sz val="9"/>
      <color indexed="8"/>
      <name val="Arial Narrow"/>
      <family val="2"/>
    </font>
    <font>
      <sz val="9"/>
      <color theme="3" tint="0.39997558519241921"/>
      <name val="Arial Narrow"/>
      <family val="2"/>
    </font>
    <font>
      <u/>
      <sz val="9"/>
      <color rgb="FF000000"/>
      <name val="Arial Narrow"/>
      <family val="2"/>
    </font>
    <font>
      <sz val="9"/>
      <color theme="3"/>
      <name val="Arial Narrow"/>
      <family val="2"/>
    </font>
    <font>
      <b/>
      <sz val="9"/>
      <color theme="4"/>
      <name val="Arial Narrow"/>
      <family val="2"/>
    </font>
    <font>
      <sz val="9"/>
      <color rgb="FF4F81BD"/>
      <name val="Arial Narrow"/>
      <family val="2"/>
    </font>
    <font>
      <b/>
      <sz val="9"/>
      <color rgb="FF4F81BD"/>
      <name val="Arial Narrow"/>
      <family val="2"/>
    </font>
    <font>
      <i/>
      <sz val="9"/>
      <color rgb="FF4F81BD"/>
      <name val="Arial Narrow"/>
      <family val="2"/>
    </font>
    <font>
      <b/>
      <i/>
      <sz val="9"/>
      <color rgb="FF00B050"/>
      <name val="Arial Narrow"/>
      <family val="2"/>
    </font>
    <font>
      <sz val="9"/>
      <color rgb="FF444444"/>
      <name val="Arial Narrow"/>
      <family val="2"/>
    </font>
    <font>
      <sz val="9"/>
      <color rgb="FFFFFFFF"/>
      <name val="Arial Narrow"/>
      <family val="2"/>
    </font>
    <font>
      <sz val="9"/>
      <color rgb="FF0070C0"/>
      <name val="Arial Narrow"/>
      <family val="2"/>
    </font>
    <font>
      <b/>
      <sz val="9"/>
      <color rgb="FF0070C0"/>
      <name val="Arial Narrow"/>
      <family val="2"/>
    </font>
    <font>
      <strike/>
      <sz val="9"/>
      <name val="Arial Narrow"/>
      <family val="2"/>
    </font>
    <font>
      <b/>
      <strike/>
      <sz val="9"/>
      <name val="Arial Narrow"/>
      <family val="2"/>
    </font>
    <font>
      <sz val="10"/>
      <color rgb="FFFF0000"/>
      <name val="Arial Narrow"/>
      <family val="2"/>
    </font>
    <font>
      <i/>
      <sz val="9"/>
      <color rgb="FFFF0000"/>
      <name val="Arial Narrow"/>
      <family val="2"/>
    </font>
    <font>
      <sz val="8"/>
      <name val="Calibri"/>
      <family val="2"/>
      <scheme val="minor"/>
    </font>
    <font>
      <sz val="14"/>
      <name val="Arial Narrow"/>
      <family val="2"/>
    </font>
    <font>
      <b/>
      <i/>
      <sz val="9"/>
      <name val="Arial Narrow"/>
      <family val="2"/>
    </font>
  </fonts>
  <fills count="12">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rgb="FFFFFFFF"/>
        <bgColor auto="1"/>
      </patternFill>
    </fill>
    <fill>
      <patternFill patternType="solid">
        <fgColor theme="9" tint="0.79998168889431442"/>
        <bgColor indexed="64"/>
      </patternFill>
    </fill>
    <fill>
      <patternFill patternType="solid">
        <fgColor theme="0"/>
        <bgColor rgb="FFFFFF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70">
    <xf numFmtId="0" fontId="0" fillId="0" borderId="0" applyFont="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7" fillId="0" borderId="0"/>
    <xf numFmtId="0" fontId="8" fillId="0" borderId="0"/>
    <xf numFmtId="0" fontId="6" fillId="0" borderId="0" applyFont="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 fillId="0" borderId="0"/>
  </cellStyleXfs>
  <cellXfs count="399">
    <xf numFmtId="0" fontId="0" fillId="0" borderId="0" xfId="0"/>
    <xf numFmtId="0" fontId="10" fillId="0" borderId="2" xfId="0" applyFont="1" applyBorder="1" applyAlignment="1">
      <alignment vertical="center"/>
    </xf>
    <xf numFmtId="0" fontId="10" fillId="0" borderId="0" xfId="0" applyFont="1" applyAlignment="1">
      <alignment vertical="center"/>
    </xf>
    <xf numFmtId="0" fontId="12" fillId="0" borderId="0" xfId="855" applyFont="1"/>
    <xf numFmtId="0" fontId="13" fillId="0" borderId="0" xfId="0" applyFont="1" applyAlignment="1">
      <alignment horizontal="left" vertical="top"/>
    </xf>
    <xf numFmtId="0" fontId="13" fillId="3" borderId="0" xfId="0" applyFont="1" applyFill="1" applyAlignment="1">
      <alignment horizontal="left" vertical="top"/>
    </xf>
    <xf numFmtId="0" fontId="14" fillId="3" borderId="0" xfId="0" applyFont="1" applyFill="1" applyAlignment="1">
      <alignment horizontal="left" vertical="top"/>
    </xf>
    <xf numFmtId="0" fontId="14" fillId="0" borderId="0" xfId="0" applyFont="1" applyAlignment="1">
      <alignment horizontal="left" vertical="top"/>
    </xf>
    <xf numFmtId="0" fontId="10" fillId="0" borderId="0" xfId="0" applyFont="1"/>
    <xf numFmtId="0" fontId="12" fillId="3" borderId="0" xfId="0" applyFont="1" applyFill="1" applyAlignment="1">
      <alignment horizontal="left" vertical="center"/>
    </xf>
    <xf numFmtId="0" fontId="12" fillId="0" borderId="0" xfId="0" applyFont="1" applyAlignment="1">
      <alignment horizontal="left" vertical="top"/>
    </xf>
    <xf numFmtId="0" fontId="12" fillId="0" borderId="0" xfId="0" applyFont="1" applyAlignment="1">
      <alignment horizontal="center" vertical="top" wrapText="1"/>
    </xf>
    <xf numFmtId="0" fontId="12" fillId="0" borderId="0" xfId="0" applyFont="1"/>
    <xf numFmtId="0" fontId="12" fillId="0" borderId="0" xfId="0" applyFont="1" applyAlignment="1">
      <alignment horizontal="center"/>
    </xf>
    <xf numFmtId="0" fontId="12" fillId="3" borderId="0" xfId="0" applyFont="1" applyFill="1"/>
    <xf numFmtId="0" fontId="13" fillId="0" borderId="1" xfId="0" applyFont="1" applyBorder="1"/>
    <xf numFmtId="0" fontId="12" fillId="0" borderId="0" xfId="0" applyFont="1" applyAlignment="1">
      <alignment horizontal="left"/>
    </xf>
    <xf numFmtId="2" fontId="12" fillId="3" borderId="0" xfId="0" applyNumberFormat="1" applyFont="1" applyFill="1" applyAlignment="1">
      <alignment horizontal="left" vertical="top"/>
    </xf>
    <xf numFmtId="0" fontId="14" fillId="0" borderId="0" xfId="0" applyFont="1" applyAlignment="1">
      <alignment vertical="center"/>
    </xf>
    <xf numFmtId="0" fontId="12" fillId="0" borderId="0" xfId="0" applyFont="1" applyAlignment="1">
      <alignment horizontal="center" vertical="top"/>
    </xf>
    <xf numFmtId="0" fontId="12" fillId="0" borderId="0" xfId="0" applyFont="1" applyAlignment="1">
      <alignment horizontal="left" vertical="top" wrapText="1"/>
    </xf>
    <xf numFmtId="0" fontId="14" fillId="0" borderId="0" xfId="0" applyFont="1" applyAlignment="1">
      <alignment horizontal="left" vertical="top" wrapText="1"/>
    </xf>
    <xf numFmtId="0" fontId="14" fillId="0" borderId="0" xfId="0" applyFont="1" applyAlignment="1">
      <alignment vertical="top" wrapText="1"/>
    </xf>
    <xf numFmtId="0" fontId="15" fillId="0" borderId="0" xfId="0" applyFont="1" applyAlignment="1">
      <alignment horizontal="center" vertical="center"/>
    </xf>
    <xf numFmtId="0" fontId="13" fillId="0" borderId="0" xfId="0" applyFont="1" applyAlignment="1">
      <alignment horizontal="center" vertical="center"/>
    </xf>
    <xf numFmtId="2" fontId="15" fillId="0" borderId="0" xfId="0" applyNumberFormat="1" applyFont="1" applyAlignment="1">
      <alignment horizontal="center" vertical="center"/>
    </xf>
    <xf numFmtId="2" fontId="11" fillId="0" borderId="0" xfId="0" applyNumberFormat="1"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right" vertical="center"/>
    </xf>
    <xf numFmtId="0" fontId="13" fillId="0" borderId="0" xfId="0" applyFont="1" applyAlignment="1">
      <alignment horizontal="left" vertical="top" wrapText="1"/>
    </xf>
    <xf numFmtId="0" fontId="13" fillId="0" borderId="0" xfId="0" applyFont="1"/>
    <xf numFmtId="0" fontId="14" fillId="0" borderId="0" xfId="0" applyFont="1"/>
    <xf numFmtId="0" fontId="14" fillId="0" borderId="0" xfId="0" applyFont="1" applyAlignment="1">
      <alignment horizontal="left" vertical="center"/>
    </xf>
    <xf numFmtId="0" fontId="18" fillId="0" borderId="0" xfId="0" applyFont="1"/>
    <xf numFmtId="0" fontId="12" fillId="0" borderId="0" xfId="0" applyFont="1" applyAlignment="1">
      <alignment horizontal="left" vertical="center" wrapText="1"/>
    </xf>
    <xf numFmtId="0" fontId="11" fillId="0" borderId="0" xfId="0" applyFont="1" applyAlignment="1">
      <alignment horizontal="left"/>
    </xf>
    <xf numFmtId="0" fontId="10" fillId="0" borderId="0" xfId="0" applyFont="1" applyAlignment="1">
      <alignment horizontal="left" vertical="center"/>
    </xf>
    <xf numFmtId="0" fontId="11" fillId="0" borderId="0" xfId="0" applyFont="1" applyAlignment="1">
      <alignment horizontal="left" vertical="center"/>
    </xf>
    <xf numFmtId="0" fontId="15" fillId="0" borderId="0" xfId="0" applyFont="1"/>
    <xf numFmtId="0" fontId="11" fillId="0" borderId="0" xfId="0" applyFont="1" applyAlignment="1">
      <alignment vertical="center"/>
    </xf>
    <xf numFmtId="2" fontId="11" fillId="0" borderId="0" xfId="0" applyNumberFormat="1" applyFont="1" applyAlignment="1">
      <alignment horizontal="left" vertical="center"/>
    </xf>
    <xf numFmtId="0" fontId="12" fillId="0" borderId="0" xfId="0" applyFont="1" applyAlignment="1">
      <alignment horizontal="left" vertical="center"/>
    </xf>
    <xf numFmtId="0" fontId="20" fillId="0" borderId="0" xfId="0" applyFont="1" applyAlignment="1">
      <alignment horizontal="left" vertical="center"/>
    </xf>
    <xf numFmtId="0" fontId="12" fillId="0" borderId="0" xfId="0" applyFont="1" applyAlignment="1">
      <alignment vertical="center"/>
    </xf>
    <xf numFmtId="0" fontId="11" fillId="0" borderId="2" xfId="0" applyFont="1" applyBorder="1" applyAlignment="1">
      <alignment vertical="center"/>
    </xf>
    <xf numFmtId="0" fontId="11" fillId="0" borderId="0" xfId="0" applyFont="1" applyAlignment="1">
      <alignment horizontal="center" vertical="center"/>
    </xf>
    <xf numFmtId="0" fontId="15" fillId="0" borderId="0" xfId="0" applyFont="1" applyAlignment="1">
      <alignment vertical="center"/>
    </xf>
    <xf numFmtId="0" fontId="13" fillId="0" borderId="0" xfId="0" applyFont="1" applyAlignment="1">
      <alignment vertical="center"/>
    </xf>
    <xf numFmtId="0" fontId="11" fillId="0" borderId="0" xfId="0" applyFont="1"/>
    <xf numFmtId="0" fontId="21" fillId="0" borderId="0" xfId="0" applyFont="1"/>
    <xf numFmtId="2" fontId="17" fillId="0" borderId="0" xfId="0" applyNumberFormat="1" applyFont="1" applyAlignment="1">
      <alignment horizontal="left" vertical="center"/>
    </xf>
    <xf numFmtId="0" fontId="22" fillId="0" borderId="0" xfId="0" applyFont="1" applyAlignment="1">
      <alignment horizontal="right" vertical="center"/>
    </xf>
    <xf numFmtId="2" fontId="22" fillId="0" borderId="0" xfId="0" applyNumberFormat="1" applyFont="1" applyAlignment="1">
      <alignment horizontal="left" vertical="center"/>
    </xf>
    <xf numFmtId="0" fontId="22" fillId="0" borderId="0" xfId="0" applyFont="1" applyAlignment="1">
      <alignment horizontal="left" vertical="center"/>
    </xf>
    <xf numFmtId="0" fontId="22" fillId="0" borderId="0" xfId="0" quotePrefix="1" applyFont="1" applyAlignment="1">
      <alignment horizontal="left" vertical="center"/>
    </xf>
    <xf numFmtId="2" fontId="13" fillId="0" borderId="0" xfId="0" applyNumberFormat="1" applyFont="1" applyAlignment="1">
      <alignment horizontal="right"/>
    </xf>
    <xf numFmtId="0" fontId="21" fillId="0" borderId="0" xfId="0" applyFont="1" applyAlignment="1">
      <alignment horizontal="left" vertical="center"/>
    </xf>
    <xf numFmtId="0" fontId="12" fillId="0" borderId="0" xfId="0" applyFont="1" applyAlignment="1">
      <alignment vertical="top"/>
    </xf>
    <xf numFmtId="0" fontId="13" fillId="0" borderId="0" xfId="0" applyFont="1" applyAlignment="1">
      <alignment wrapText="1"/>
    </xf>
    <xf numFmtId="0" fontId="13" fillId="0" borderId="0" xfId="0" applyFont="1" applyAlignment="1">
      <alignment vertical="center" wrapText="1"/>
    </xf>
    <xf numFmtId="0" fontId="11" fillId="0" borderId="0" xfId="0" applyFont="1" applyAlignment="1">
      <alignment horizontal="left" vertical="top"/>
    </xf>
    <xf numFmtId="0" fontId="12" fillId="0" borderId="0" xfId="0" applyFont="1" applyAlignment="1">
      <alignment vertical="top" wrapText="1"/>
    </xf>
    <xf numFmtId="0" fontId="22" fillId="0" borderId="0" xfId="0" applyFont="1" applyAlignment="1">
      <alignment horizontal="right" vertical="top" wrapText="1"/>
    </xf>
    <xf numFmtId="0" fontId="11" fillId="0" borderId="0" xfId="0" applyFont="1" applyAlignment="1">
      <alignment horizontal="center"/>
    </xf>
    <xf numFmtId="2" fontId="11" fillId="0" borderId="0" xfId="0" applyNumberFormat="1" applyFont="1" applyAlignment="1">
      <alignment horizontal="left" vertical="top" wrapText="1"/>
    </xf>
    <xf numFmtId="0" fontId="12" fillId="2" borderId="0" xfId="0" applyFont="1" applyFill="1"/>
    <xf numFmtId="0" fontId="13" fillId="0" borderId="0" xfId="0" applyFont="1" applyAlignment="1">
      <alignment vertical="top" wrapText="1"/>
    </xf>
    <xf numFmtId="0" fontId="10" fillId="4" borderId="0" xfId="0" applyFont="1" applyFill="1" applyAlignment="1">
      <alignment vertical="top"/>
    </xf>
    <xf numFmtId="0" fontId="11" fillId="4" borderId="0" xfId="0" applyFont="1" applyFill="1" applyAlignment="1">
      <alignment horizontal="center" vertical="center"/>
    </xf>
    <xf numFmtId="0" fontId="11" fillId="4" borderId="0" xfId="0" applyFont="1" applyFill="1" applyAlignment="1">
      <alignment horizontal="left" vertical="center"/>
    </xf>
    <xf numFmtId="0" fontId="11" fillId="4" borderId="0" xfId="0" applyFont="1" applyFill="1"/>
    <xf numFmtId="0" fontId="21" fillId="4" borderId="0" xfId="0" applyFont="1" applyFill="1"/>
    <xf numFmtId="2" fontId="15" fillId="0" borderId="0" xfId="0" applyNumberFormat="1" applyFont="1" applyAlignment="1">
      <alignment horizontal="left" vertical="top"/>
    </xf>
    <xf numFmtId="0" fontId="13" fillId="0" borderId="0" xfId="0" applyFont="1" applyAlignment="1">
      <alignment vertical="top"/>
    </xf>
    <xf numFmtId="0" fontId="13" fillId="0" borderId="0" xfId="0" applyFont="1" applyAlignment="1">
      <alignment horizontal="left" vertical="center"/>
    </xf>
    <xf numFmtId="0" fontId="13" fillId="0" borderId="0" xfId="0" applyFont="1" applyAlignment="1">
      <alignment horizontal="center" vertical="center" wrapText="1"/>
    </xf>
    <xf numFmtId="0" fontId="13" fillId="0" borderId="0" xfId="0" applyFont="1"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center" vertical="top" wrapText="1"/>
    </xf>
    <xf numFmtId="0" fontId="13" fillId="0" borderId="0" xfId="0" applyFont="1" applyAlignment="1">
      <alignment horizontal="center" vertical="top" wrapText="1"/>
    </xf>
    <xf numFmtId="0" fontId="10" fillId="0" borderId="0" xfId="0" applyFont="1" applyAlignment="1">
      <alignment horizontal="left" vertical="center" wrapText="1"/>
    </xf>
    <xf numFmtId="0" fontId="10" fillId="0" borderId="0" xfId="0" applyFont="1" applyAlignment="1">
      <alignment vertical="center" wrapText="1"/>
    </xf>
    <xf numFmtId="2" fontId="13" fillId="0" borderId="0" xfId="0" applyNumberFormat="1" applyFont="1" applyAlignment="1">
      <alignment horizontal="left"/>
    </xf>
    <xf numFmtId="0" fontId="10" fillId="0" borderId="0" xfId="0" applyFont="1" applyAlignment="1">
      <alignment horizontal="left" vertical="top"/>
    </xf>
    <xf numFmtId="2" fontId="22" fillId="0" borderId="0" xfId="0" applyNumberFormat="1" applyFont="1" applyAlignment="1">
      <alignment horizontal="left" vertical="top" wrapText="1"/>
    </xf>
    <xf numFmtId="0" fontId="13" fillId="0" borderId="0" xfId="0" quotePrefix="1" applyFont="1" applyAlignment="1">
      <alignment horizontal="left" vertical="center"/>
    </xf>
    <xf numFmtId="0" fontId="10" fillId="0" borderId="0" xfId="0" applyFont="1" applyAlignment="1">
      <alignment horizontal="left" vertical="top" wrapText="1"/>
    </xf>
    <xf numFmtId="0" fontId="10" fillId="0" borderId="0" xfId="0" applyFont="1" applyAlignment="1">
      <alignment horizontal="center" vertical="top"/>
    </xf>
    <xf numFmtId="0" fontId="10" fillId="0" borderId="0" xfId="0" applyFont="1" applyAlignment="1">
      <alignment vertical="top"/>
    </xf>
    <xf numFmtId="0" fontId="13" fillId="0" borderId="0" xfId="0" applyFont="1" applyAlignment="1">
      <alignment horizontal="center" vertical="top"/>
    </xf>
    <xf numFmtId="2" fontId="21" fillId="0" borderId="0" xfId="0" applyNumberFormat="1" applyFont="1" applyAlignment="1">
      <alignment horizontal="left" vertical="top"/>
    </xf>
    <xf numFmtId="0" fontId="10" fillId="0" borderId="0" xfId="0" applyFont="1" applyAlignment="1">
      <alignment vertical="top" wrapText="1"/>
    </xf>
    <xf numFmtId="49" fontId="22" fillId="0" borderId="0" xfId="0" applyNumberFormat="1" applyFont="1" applyAlignment="1">
      <alignment vertical="top"/>
    </xf>
    <xf numFmtId="0" fontId="12" fillId="0" borderId="0" xfId="0" applyFont="1" applyAlignment="1">
      <alignment horizontal="center" vertical="center" wrapText="1"/>
    </xf>
    <xf numFmtId="2" fontId="11" fillId="0" borderId="0" xfId="0" applyNumberFormat="1" applyFont="1" applyAlignment="1">
      <alignment horizontal="left" vertical="top"/>
    </xf>
    <xf numFmtId="0" fontId="24" fillId="0" borderId="0" xfId="0" applyFont="1" applyAlignment="1">
      <alignment vertical="top" wrapText="1"/>
    </xf>
    <xf numFmtId="49" fontId="11" fillId="0" borderId="0" xfId="0" applyNumberFormat="1" applyFont="1" applyAlignment="1">
      <alignment vertical="top"/>
    </xf>
    <xf numFmtId="0" fontId="24" fillId="0" borderId="0" xfId="0" applyFont="1" applyAlignment="1">
      <alignment vertical="top"/>
    </xf>
    <xf numFmtId="2" fontId="22" fillId="0" borderId="0" xfId="0" applyNumberFormat="1" applyFont="1" applyAlignment="1">
      <alignment vertical="top"/>
    </xf>
    <xf numFmtId="0" fontId="26" fillId="0" borderId="0" xfId="0" applyFont="1"/>
    <xf numFmtId="0" fontId="15" fillId="0" borderId="0" xfId="0" applyFont="1" applyAlignment="1">
      <alignment horizontal="left" vertical="top"/>
    </xf>
    <xf numFmtId="0" fontId="13" fillId="3" borderId="0" xfId="0" applyFont="1" applyFill="1" applyAlignment="1">
      <alignment horizontal="left" vertical="center"/>
    </xf>
    <xf numFmtId="2" fontId="22" fillId="3" borderId="0" xfId="0" applyNumberFormat="1" applyFont="1" applyFill="1" applyAlignment="1">
      <alignment horizontal="center" vertical="center"/>
    </xf>
    <xf numFmtId="0" fontId="22" fillId="3" borderId="0" xfId="0" quotePrefix="1" applyFont="1" applyFill="1" applyAlignment="1">
      <alignment horizontal="left" vertical="center"/>
    </xf>
    <xf numFmtId="0" fontId="13" fillId="3" borderId="0" xfId="0" applyFont="1" applyFill="1"/>
    <xf numFmtId="0" fontId="22" fillId="3" borderId="0" xfId="0" applyFont="1" applyFill="1"/>
    <xf numFmtId="0" fontId="18" fillId="0" borderId="0" xfId="0" applyFont="1" applyAlignment="1">
      <alignment vertical="top"/>
    </xf>
    <xf numFmtId="0" fontId="13" fillId="0" borderId="0" xfId="0" applyFont="1" applyAlignment="1">
      <alignment horizontal="left" wrapText="1"/>
    </xf>
    <xf numFmtId="0" fontId="18" fillId="0" borderId="0" xfId="0" applyFont="1" applyAlignment="1">
      <alignment horizontal="left" vertical="top"/>
    </xf>
    <xf numFmtId="0" fontId="15" fillId="0" borderId="0" xfId="0" applyFont="1" applyAlignment="1">
      <alignment horizontal="left" vertical="center"/>
    </xf>
    <xf numFmtId="0" fontId="13" fillId="0" borderId="0" xfId="0" applyFont="1" applyAlignment="1">
      <alignment horizontal="left"/>
    </xf>
    <xf numFmtId="0" fontId="15" fillId="0" borderId="0" xfId="0" applyFont="1" applyAlignment="1">
      <alignment vertical="top"/>
    </xf>
    <xf numFmtId="0" fontId="27" fillId="0" borderId="0" xfId="0" applyFont="1"/>
    <xf numFmtId="2" fontId="12" fillId="0" borderId="0" xfId="0" applyNumberFormat="1" applyFont="1" applyAlignment="1">
      <alignment horizontal="left" vertical="top"/>
    </xf>
    <xf numFmtId="0" fontId="22" fillId="0" borderId="0" xfId="0" applyFont="1" applyAlignment="1">
      <alignment horizontal="right" vertical="top"/>
    </xf>
    <xf numFmtId="2" fontId="22" fillId="0" borderId="0" xfId="0" applyNumberFormat="1" applyFont="1" applyAlignment="1">
      <alignment horizontal="center" vertical="top"/>
    </xf>
    <xf numFmtId="0" fontId="22" fillId="0" borderId="0" xfId="0" applyFont="1" applyAlignment="1">
      <alignment horizontal="right"/>
    </xf>
    <xf numFmtId="2" fontId="22" fillId="0" borderId="0" xfId="0" applyNumberFormat="1" applyFont="1" applyAlignment="1">
      <alignment horizontal="left"/>
    </xf>
    <xf numFmtId="2" fontId="13" fillId="0" borderId="0" xfId="0" applyNumberFormat="1" applyFont="1"/>
    <xf numFmtId="0" fontId="15" fillId="0" borderId="0" xfId="0" applyFont="1" applyAlignment="1">
      <alignment horizontal="right"/>
    </xf>
    <xf numFmtId="0" fontId="13" fillId="2" borderId="0" xfId="0" applyFont="1" applyFill="1" applyAlignment="1">
      <alignment vertical="top"/>
    </xf>
    <xf numFmtId="2" fontId="11" fillId="0" borderId="0" xfId="0" applyNumberFormat="1" applyFont="1" applyAlignment="1">
      <alignment horizontal="left"/>
    </xf>
    <xf numFmtId="0" fontId="10" fillId="5" borderId="0" xfId="0" applyFont="1" applyFill="1" applyAlignment="1">
      <alignment vertical="top"/>
    </xf>
    <xf numFmtId="0" fontId="26" fillId="5" borderId="0" xfId="0" applyFont="1" applyFill="1" applyAlignment="1">
      <alignment horizontal="center" vertical="center"/>
    </xf>
    <xf numFmtId="0" fontId="26" fillId="5" borderId="0" xfId="0" applyFont="1" applyFill="1" applyAlignment="1">
      <alignment horizontal="left" vertical="center"/>
    </xf>
    <xf numFmtId="0" fontId="26" fillId="5" borderId="0" xfId="0" applyFont="1" applyFill="1"/>
    <xf numFmtId="0" fontId="11" fillId="5" borderId="0" xfId="0" applyFont="1" applyFill="1"/>
    <xf numFmtId="49" fontId="15" fillId="0" borderId="0" xfId="0" applyNumberFormat="1" applyFont="1" applyAlignment="1">
      <alignment horizontal="left" vertical="top"/>
    </xf>
    <xf numFmtId="0" fontId="14" fillId="0" borderId="0" xfId="0" applyFont="1" applyAlignment="1">
      <alignment vertical="top"/>
    </xf>
    <xf numFmtId="49" fontId="21" fillId="0" borderId="0" xfId="0" applyNumberFormat="1" applyFont="1" applyAlignment="1">
      <alignment horizontal="left" vertical="top"/>
    </xf>
    <xf numFmtId="2" fontId="11" fillId="0" borderId="0" xfId="0" applyNumberFormat="1" applyFont="1"/>
    <xf numFmtId="0" fontId="12" fillId="2" borderId="0" xfId="0" applyFont="1" applyFill="1" applyAlignment="1">
      <alignment horizontal="center" vertical="center"/>
    </xf>
    <xf numFmtId="0" fontId="11" fillId="2" borderId="0" xfId="0" applyFont="1" applyFill="1" applyAlignment="1">
      <alignment horizontal="left" vertical="center"/>
    </xf>
    <xf numFmtId="0" fontId="11" fillId="2" borderId="0" xfId="0" applyFont="1" applyFill="1"/>
    <xf numFmtId="0" fontId="12" fillId="4" borderId="0" xfId="0" applyFont="1" applyFill="1" applyAlignment="1">
      <alignment horizontal="center" vertical="center"/>
    </xf>
    <xf numFmtId="0" fontId="12" fillId="4" borderId="0" xfId="0" applyFont="1" applyFill="1" applyAlignment="1">
      <alignment horizontal="left" vertical="center"/>
    </xf>
    <xf numFmtId="0" fontId="12" fillId="4" borderId="0" xfId="0" applyFont="1" applyFill="1"/>
    <xf numFmtId="2" fontId="21" fillId="0" borderId="0" xfId="0" applyNumberFormat="1" applyFont="1" applyAlignment="1">
      <alignment horizontal="center" vertical="center"/>
    </xf>
    <xf numFmtId="0" fontId="29" fillId="0" borderId="0" xfId="0" applyFont="1"/>
    <xf numFmtId="0" fontId="10" fillId="0" borderId="0" xfId="0" applyFont="1" applyAlignment="1">
      <alignment horizontal="center" vertical="center"/>
    </xf>
    <xf numFmtId="0" fontId="13" fillId="0" borderId="0" xfId="0" applyFont="1" applyAlignment="1">
      <alignment horizontal="center"/>
    </xf>
    <xf numFmtId="0" fontId="10" fillId="2" borderId="0" xfId="0" applyFont="1" applyFill="1" applyAlignment="1">
      <alignment horizontal="left" vertical="top"/>
    </xf>
    <xf numFmtId="0" fontId="13" fillId="0" borderId="0" xfId="0" quotePrefix="1" applyFont="1"/>
    <xf numFmtId="0" fontId="17" fillId="0" borderId="0" xfId="0" applyFont="1" applyAlignment="1">
      <alignment horizontal="center" vertical="center"/>
    </xf>
    <xf numFmtId="2" fontId="22" fillId="0" borderId="0" xfId="0" applyNumberFormat="1" applyFont="1" applyAlignment="1">
      <alignment horizontal="left" vertical="top"/>
    </xf>
    <xf numFmtId="0" fontId="12" fillId="0" borderId="0" xfId="0" quotePrefix="1" applyFont="1" applyAlignment="1">
      <alignment horizontal="left" vertical="center"/>
    </xf>
    <xf numFmtId="0" fontId="12" fillId="0" borderId="0" xfId="0" quotePrefix="1" applyFont="1" applyAlignment="1">
      <alignment horizontal="center" vertical="top"/>
    </xf>
    <xf numFmtId="0" fontId="12" fillId="0" borderId="0" xfId="0" quotePrefix="1" applyFont="1" applyAlignment="1">
      <alignment vertical="top"/>
    </xf>
    <xf numFmtId="0" fontId="20" fillId="0" borderId="0" xfId="0" applyFont="1" applyAlignment="1">
      <alignment vertical="top"/>
    </xf>
    <xf numFmtId="0" fontId="20" fillId="0" borderId="0" xfId="0" quotePrefix="1" applyFont="1" applyAlignment="1">
      <alignment horizontal="center" vertical="top"/>
    </xf>
    <xf numFmtId="0" fontId="20" fillId="0" borderId="0" xfId="0" quotePrefix="1" applyFont="1" applyAlignment="1">
      <alignment vertical="top"/>
    </xf>
    <xf numFmtId="1" fontId="11" fillId="0" borderId="0" xfId="0" applyNumberFormat="1" applyFont="1" applyAlignment="1">
      <alignment horizontal="center" vertical="center"/>
    </xf>
    <xf numFmtId="0" fontId="12" fillId="0" borderId="0" xfId="855" applyFont="1" applyAlignment="1">
      <alignment horizontal="center" vertical="center"/>
    </xf>
    <xf numFmtId="0" fontId="31" fillId="0" borderId="0" xfId="855" applyFont="1" applyAlignment="1">
      <alignment horizontal="center" vertical="center"/>
    </xf>
    <xf numFmtId="0" fontId="14" fillId="0" borderId="0" xfId="0" applyFont="1" applyAlignment="1">
      <alignment horizontal="center" vertical="top"/>
    </xf>
    <xf numFmtId="2" fontId="30" fillId="0" borderId="0" xfId="0" applyNumberFormat="1" applyFont="1" applyAlignment="1">
      <alignment horizontal="center" vertical="center"/>
    </xf>
    <xf numFmtId="0" fontId="24" fillId="0" borderId="0" xfId="0" applyFont="1" applyAlignment="1">
      <alignment horizontal="center" vertical="center"/>
    </xf>
    <xf numFmtId="0" fontId="24" fillId="0" borderId="0" xfId="0" applyFont="1" applyAlignment="1">
      <alignment horizontal="left" vertical="center"/>
    </xf>
    <xf numFmtId="0" fontId="24" fillId="0" borderId="0" xfId="0" applyFont="1" applyAlignment="1">
      <alignment horizontal="center" vertical="center" wrapText="1"/>
    </xf>
    <xf numFmtId="0" fontId="15" fillId="0" borderId="0" xfId="0" applyFont="1" applyAlignment="1">
      <alignment horizontal="left" vertical="center" wrapText="1"/>
    </xf>
    <xf numFmtId="0" fontId="32" fillId="0" borderId="0" xfId="0" applyFont="1" applyAlignment="1">
      <alignment vertical="top"/>
    </xf>
    <xf numFmtId="0" fontId="15" fillId="0" borderId="0" xfId="0" applyFont="1" applyAlignment="1">
      <alignment horizontal="center" vertical="center" wrapText="1"/>
    </xf>
    <xf numFmtId="0" fontId="29" fillId="0" borderId="0" xfId="0" applyFont="1" applyAlignment="1">
      <alignment vertical="top" wrapText="1"/>
    </xf>
    <xf numFmtId="49" fontId="13" fillId="0" borderId="0" xfId="0" applyNumberFormat="1" applyFont="1" applyAlignment="1">
      <alignment vertical="top" wrapText="1"/>
    </xf>
    <xf numFmtId="0" fontId="27" fillId="0" borderId="0" xfId="0" applyFont="1" applyAlignment="1">
      <alignment horizontal="center" vertical="center" wrapText="1"/>
    </xf>
    <xf numFmtId="0" fontId="27" fillId="0" borderId="0" xfId="0" applyFont="1" applyAlignment="1">
      <alignment horizontal="left" vertical="center" wrapText="1"/>
    </xf>
    <xf numFmtId="0" fontId="27" fillId="0" borderId="0" xfId="0" applyFont="1" applyAlignment="1">
      <alignment wrapText="1"/>
    </xf>
    <xf numFmtId="0" fontId="33" fillId="0" borderId="0" xfId="0" applyFont="1"/>
    <xf numFmtId="0" fontId="15" fillId="0" borderId="0" xfId="0" applyFont="1" applyAlignment="1">
      <alignment vertical="center" wrapText="1"/>
    </xf>
    <xf numFmtId="49" fontId="21" fillId="0" borderId="0" xfId="0" applyNumberFormat="1" applyFont="1" applyAlignment="1">
      <alignment vertical="top"/>
    </xf>
    <xf numFmtId="0" fontId="16" fillId="0" borderId="0" xfId="0" applyFont="1" applyAlignment="1">
      <alignment horizontal="center" vertical="top"/>
    </xf>
    <xf numFmtId="0" fontId="22" fillId="0" borderId="0" xfId="0" applyFont="1"/>
    <xf numFmtId="0" fontId="13" fillId="2" borderId="0" xfId="0" applyFont="1" applyFill="1" applyAlignment="1">
      <alignment horizontal="left" vertical="top"/>
    </xf>
    <xf numFmtId="0" fontId="10" fillId="0" borderId="0" xfId="0" applyFont="1" applyAlignment="1">
      <alignment horizontal="right" vertical="top"/>
    </xf>
    <xf numFmtId="2" fontId="10" fillId="0" borderId="0" xfId="0" applyNumberFormat="1" applyFont="1" applyAlignment="1">
      <alignment horizontal="center" vertical="top"/>
    </xf>
    <xf numFmtId="0" fontId="10" fillId="0" borderId="0" xfId="0" quotePrefix="1" applyFont="1" applyAlignment="1">
      <alignment horizontal="left" vertical="top"/>
    </xf>
    <xf numFmtId="0" fontId="20" fillId="0" borderId="0" xfId="0" applyFont="1" applyAlignment="1">
      <alignment horizontal="right"/>
    </xf>
    <xf numFmtId="2" fontId="20" fillId="0" borderId="0" xfId="0" applyNumberFormat="1" applyFont="1" applyAlignment="1">
      <alignment horizontal="left"/>
    </xf>
    <xf numFmtId="0" fontId="34" fillId="0" borderId="0" xfId="0" applyFont="1"/>
    <xf numFmtId="2" fontId="12" fillId="0" borderId="0" xfId="0" applyNumberFormat="1" applyFont="1"/>
    <xf numFmtId="0" fontId="13" fillId="4" borderId="0" xfId="0" applyFont="1" applyFill="1"/>
    <xf numFmtId="0" fontId="19" fillId="0" borderId="0" xfId="0" applyFont="1" applyAlignment="1">
      <alignment vertical="top"/>
    </xf>
    <xf numFmtId="2" fontId="17" fillId="0" borderId="0" xfId="0" applyNumberFormat="1" applyFont="1" applyAlignment="1">
      <alignment horizontal="left" vertical="top"/>
    </xf>
    <xf numFmtId="0" fontId="23" fillId="0" borderId="0" xfId="0" applyFont="1" applyAlignment="1">
      <alignment horizontal="left" vertical="top" wrapText="1"/>
    </xf>
    <xf numFmtId="0" fontId="39" fillId="0" borderId="0" xfId="0" applyFont="1" applyAlignment="1">
      <alignment vertical="center"/>
    </xf>
    <xf numFmtId="2" fontId="12" fillId="0" borderId="0" xfId="0" applyNumberFormat="1" applyFont="1" applyAlignment="1">
      <alignment vertical="top"/>
    </xf>
    <xf numFmtId="0" fontId="11" fillId="0" borderId="0" xfId="0" applyFont="1" applyAlignment="1">
      <alignment horizontal="right" vertical="top" wrapText="1"/>
    </xf>
    <xf numFmtId="2" fontId="13" fillId="0" borderId="0" xfId="0" applyNumberFormat="1" applyFont="1" applyAlignment="1">
      <alignment wrapText="1"/>
    </xf>
    <xf numFmtId="0" fontId="24" fillId="0" borderId="0" xfId="0" applyFont="1" applyAlignment="1">
      <alignment horizontal="left" vertical="top" wrapText="1"/>
    </xf>
    <xf numFmtId="0" fontId="30" fillId="0" borderId="0" xfId="0" applyFont="1" applyAlignment="1">
      <alignment horizontal="right" vertical="top" wrapText="1"/>
    </xf>
    <xf numFmtId="2" fontId="30" fillId="0" borderId="0" xfId="0" applyNumberFormat="1" applyFont="1" applyAlignment="1">
      <alignment horizontal="left" vertical="top" wrapText="1"/>
    </xf>
    <xf numFmtId="0" fontId="29"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alignment vertical="center"/>
    </xf>
    <xf numFmtId="0" fontId="28" fillId="0" borderId="0" xfId="0" applyFont="1" applyAlignment="1">
      <alignment horizontal="left" vertical="center"/>
    </xf>
    <xf numFmtId="0" fontId="13" fillId="4" borderId="0" xfId="0" applyFont="1" applyFill="1" applyAlignment="1">
      <alignment horizontal="left" vertical="top"/>
    </xf>
    <xf numFmtId="0" fontId="28" fillId="4" borderId="0" xfId="0" applyFont="1" applyFill="1" applyAlignment="1">
      <alignment horizontal="center" vertical="center"/>
    </xf>
    <xf numFmtId="0" fontId="28" fillId="4" borderId="0" xfId="0" applyFont="1" applyFill="1" applyAlignment="1">
      <alignment horizontal="left" vertical="center"/>
    </xf>
    <xf numFmtId="0" fontId="28" fillId="4" borderId="0" xfId="0" applyFont="1" applyFill="1" applyAlignment="1">
      <alignment vertical="center"/>
    </xf>
    <xf numFmtId="49" fontId="15" fillId="0" borderId="0" xfId="0" applyNumberFormat="1" applyFont="1" applyAlignment="1">
      <alignment horizontal="center" vertical="center"/>
    </xf>
    <xf numFmtId="2" fontId="13" fillId="0" borderId="0" xfId="0" applyNumberFormat="1" applyFont="1" applyAlignment="1">
      <alignment horizontal="center" vertical="center"/>
    </xf>
    <xf numFmtId="0" fontId="24" fillId="0" borderId="0" xfId="0" applyFont="1" applyAlignment="1">
      <alignment vertical="center"/>
    </xf>
    <xf numFmtId="2" fontId="12" fillId="0" borderId="0" xfId="0" applyNumberFormat="1" applyFont="1" applyAlignment="1">
      <alignment horizontal="center" vertical="center"/>
    </xf>
    <xf numFmtId="0" fontId="10" fillId="4" borderId="0" xfId="0" applyFont="1" applyFill="1" applyAlignment="1">
      <alignment horizontal="center" vertical="center" wrapText="1"/>
    </xf>
    <xf numFmtId="0" fontId="10" fillId="4" borderId="0" xfId="0" applyFont="1" applyFill="1" applyAlignment="1">
      <alignment horizontal="left" vertical="top"/>
    </xf>
    <xf numFmtId="0" fontId="10" fillId="4" borderId="0" xfId="0" applyFont="1" applyFill="1" applyAlignment="1">
      <alignment horizontal="center" vertical="top" wrapText="1"/>
    </xf>
    <xf numFmtId="0" fontId="29" fillId="0" borderId="0" xfId="0" applyFont="1" applyAlignment="1">
      <alignment vertical="top"/>
    </xf>
    <xf numFmtId="0" fontId="21" fillId="0" borderId="0" xfId="0" applyFont="1" applyAlignment="1">
      <alignment horizontal="left"/>
    </xf>
    <xf numFmtId="0" fontId="13" fillId="0" borderId="1" xfId="0" applyFont="1" applyBorder="1" applyAlignment="1">
      <alignment horizontal="left" vertical="center"/>
    </xf>
    <xf numFmtId="0" fontId="13" fillId="0" borderId="1" xfId="0" applyFont="1" applyBorder="1" applyAlignment="1">
      <alignment vertical="top" wrapText="1"/>
    </xf>
    <xf numFmtId="0" fontId="40" fillId="0" borderId="0" xfId="0" applyFont="1" applyAlignment="1">
      <alignment horizontal="left" vertical="center" wrapText="1"/>
    </xf>
    <xf numFmtId="0" fontId="40" fillId="0" borderId="0" xfId="0" applyFont="1" applyAlignment="1">
      <alignment horizontal="left" vertical="top" wrapText="1"/>
    </xf>
    <xf numFmtId="0" fontId="22" fillId="0" borderId="0" xfId="0" applyFont="1" applyAlignment="1">
      <alignment horizontal="left" vertical="center" wrapText="1"/>
    </xf>
    <xf numFmtId="0" fontId="27" fillId="0" borderId="0" xfId="0" applyFont="1" applyAlignment="1">
      <alignment vertical="top" wrapText="1"/>
    </xf>
    <xf numFmtId="0" fontId="27" fillId="0" borderId="0" xfId="0" applyFont="1" applyAlignment="1">
      <alignment horizontal="left" vertical="top" wrapText="1"/>
    </xf>
    <xf numFmtId="2" fontId="29" fillId="0" borderId="0" xfId="0" applyNumberFormat="1" applyFont="1" applyAlignment="1">
      <alignment horizontal="center" vertical="center"/>
    </xf>
    <xf numFmtId="2" fontId="21" fillId="0" borderId="0" xfId="0" applyNumberFormat="1" applyFont="1" applyAlignment="1">
      <alignment horizontal="center" vertical="center" wrapText="1"/>
    </xf>
    <xf numFmtId="2" fontId="12" fillId="3" borderId="0" xfId="0" applyNumberFormat="1" applyFont="1" applyFill="1" applyAlignment="1">
      <alignment horizontal="left" vertical="center"/>
    </xf>
    <xf numFmtId="2" fontId="12" fillId="3" borderId="0" xfId="0" applyNumberFormat="1" applyFont="1" applyFill="1" applyAlignment="1">
      <alignment horizontal="center" vertical="center"/>
    </xf>
    <xf numFmtId="0" fontId="12" fillId="3" borderId="0" xfId="0" applyFont="1" applyFill="1" applyAlignment="1">
      <alignment horizontal="left" vertical="top"/>
    </xf>
    <xf numFmtId="0" fontId="12" fillId="3" borderId="0" xfId="0" applyFont="1" applyFill="1" applyAlignment="1">
      <alignment vertical="center"/>
    </xf>
    <xf numFmtId="2" fontId="21" fillId="0" borderId="0" xfId="0" applyNumberFormat="1" applyFont="1" applyAlignment="1">
      <alignment horizontal="center" vertical="top"/>
    </xf>
    <xf numFmtId="0" fontId="10" fillId="0" borderId="0" xfId="861" applyFont="1" applyAlignment="1">
      <alignment horizontal="center" vertical="center"/>
    </xf>
    <xf numFmtId="2" fontId="15" fillId="0" borderId="0" xfId="0" applyNumberFormat="1" applyFont="1" applyAlignment="1">
      <alignment horizontal="center" vertical="top"/>
    </xf>
    <xf numFmtId="2" fontId="13" fillId="0" borderId="0" xfId="0" applyNumberFormat="1" applyFont="1" applyAlignment="1">
      <alignment horizontal="center"/>
    </xf>
    <xf numFmtId="2" fontId="15" fillId="0" borderId="0" xfId="0" applyNumberFormat="1" applyFont="1" applyAlignment="1">
      <alignment horizontal="center" vertical="center" wrapText="1"/>
    </xf>
    <xf numFmtId="2" fontId="11" fillId="0" borderId="0" xfId="0" applyNumberFormat="1" applyFont="1" applyAlignment="1">
      <alignment horizontal="center" vertical="top"/>
    </xf>
    <xf numFmtId="2" fontId="13" fillId="3" borderId="0" xfId="0" applyNumberFormat="1" applyFont="1" applyFill="1"/>
    <xf numFmtId="0" fontId="14" fillId="3" borderId="0" xfId="0" applyFont="1" applyFill="1"/>
    <xf numFmtId="0" fontId="13" fillId="3" borderId="0" xfId="0" applyFont="1" applyFill="1" applyAlignment="1">
      <alignment vertical="center"/>
    </xf>
    <xf numFmtId="0" fontId="13" fillId="3" borderId="0" xfId="0" applyFont="1" applyFill="1" applyAlignment="1">
      <alignment horizontal="center" vertical="top" wrapText="1"/>
    </xf>
    <xf numFmtId="0" fontId="12" fillId="3" borderId="0" xfId="0" applyFont="1" applyFill="1" applyAlignment="1">
      <alignment horizontal="center" vertical="center" wrapText="1"/>
    </xf>
    <xf numFmtId="2" fontId="12" fillId="3" borderId="0" xfId="0" applyNumberFormat="1" applyFont="1" applyFill="1"/>
    <xf numFmtId="0" fontId="13" fillId="3" borderId="0" xfId="0" applyFont="1" applyFill="1" applyAlignment="1">
      <alignment horizontal="center" vertical="center" wrapText="1"/>
    </xf>
    <xf numFmtId="0" fontId="18" fillId="0" borderId="0" xfId="0" applyFont="1" applyAlignment="1">
      <alignment vertical="top" wrapText="1"/>
    </xf>
    <xf numFmtId="2" fontId="12" fillId="0" borderId="0" xfId="0" applyNumberFormat="1" applyFont="1" applyAlignment="1">
      <alignment horizontal="center"/>
    </xf>
    <xf numFmtId="2" fontId="26" fillId="0" borderId="0" xfId="0" applyNumberFormat="1" applyFont="1" applyAlignment="1">
      <alignment horizontal="center"/>
    </xf>
    <xf numFmtId="2" fontId="25" fillId="0" borderId="0" xfId="0" applyNumberFormat="1" applyFont="1" applyAlignment="1">
      <alignment horizontal="center" vertical="top"/>
    </xf>
    <xf numFmtId="0" fontId="15" fillId="0" borderId="0" xfId="0" applyFont="1" applyAlignment="1">
      <alignment horizontal="center" vertical="top"/>
    </xf>
    <xf numFmtId="0" fontId="12" fillId="5" borderId="0" xfId="0" applyFont="1" applyFill="1"/>
    <xf numFmtId="0" fontId="12" fillId="5" borderId="0" xfId="0" applyFont="1" applyFill="1" applyAlignment="1">
      <alignment horizontal="center" vertical="center"/>
    </xf>
    <xf numFmtId="0" fontId="13" fillId="3" borderId="0" xfId="0" applyFont="1" applyFill="1" applyAlignment="1">
      <alignment vertical="top" wrapText="1"/>
    </xf>
    <xf numFmtId="0" fontId="11" fillId="0" borderId="0" xfId="0" applyFont="1" applyAlignment="1">
      <alignment horizontal="center" vertical="top"/>
    </xf>
    <xf numFmtId="0" fontId="10" fillId="7" borderId="2" xfId="0" applyFont="1" applyFill="1" applyBorder="1" applyAlignment="1">
      <alignment vertical="center"/>
    </xf>
    <xf numFmtId="0" fontId="20" fillId="7" borderId="2" xfId="0" applyFont="1" applyFill="1" applyBorder="1" applyAlignment="1">
      <alignment horizontal="left" vertical="center"/>
    </xf>
    <xf numFmtId="0" fontId="11" fillId="7" borderId="2" xfId="0" applyFont="1" applyFill="1" applyBorder="1" applyAlignment="1">
      <alignment vertical="center"/>
    </xf>
    <xf numFmtId="0" fontId="10" fillId="8" borderId="2" xfId="0" applyFont="1" applyFill="1" applyBorder="1" applyAlignment="1">
      <alignment vertical="center"/>
    </xf>
    <xf numFmtId="0" fontId="13" fillId="8" borderId="2" xfId="0" applyFont="1" applyFill="1" applyBorder="1"/>
    <xf numFmtId="0" fontId="11" fillId="2" borderId="0" xfId="0" applyFont="1" applyFill="1" applyAlignment="1">
      <alignment vertical="center"/>
    </xf>
    <xf numFmtId="0" fontId="20" fillId="2" borderId="0" xfId="0" applyFont="1" applyFill="1" applyAlignment="1">
      <alignment vertical="center"/>
    </xf>
    <xf numFmtId="0" fontId="13" fillId="2" borderId="0" xfId="0" applyFont="1" applyFill="1" applyAlignment="1">
      <alignment vertical="center"/>
    </xf>
    <xf numFmtId="0" fontId="21" fillId="2" borderId="0" xfId="0" applyFont="1" applyFill="1" applyAlignment="1">
      <alignment vertical="center"/>
    </xf>
    <xf numFmtId="0" fontId="12" fillId="2" borderId="0" xfId="0" applyFont="1" applyFill="1" applyAlignment="1">
      <alignment horizontal="left" vertical="center"/>
    </xf>
    <xf numFmtId="0" fontId="11" fillId="2" borderId="0" xfId="0" applyFont="1" applyFill="1" applyAlignment="1">
      <alignment horizontal="center" vertical="center"/>
    </xf>
    <xf numFmtId="0" fontId="15" fillId="2" borderId="0" xfId="0" applyFont="1" applyFill="1" applyAlignment="1">
      <alignment vertical="center"/>
    </xf>
    <xf numFmtId="0" fontId="12" fillId="2" borderId="0" xfId="0" applyFont="1" applyFill="1" applyAlignment="1">
      <alignment vertical="center"/>
    </xf>
    <xf numFmtId="2" fontId="12" fillId="0" borderId="0" xfId="0" applyNumberFormat="1" applyFont="1" applyAlignment="1">
      <alignment horizontal="left" vertical="center"/>
    </xf>
    <xf numFmtId="0" fontId="12" fillId="0" borderId="2" xfId="0" applyFont="1" applyBorder="1" applyAlignment="1">
      <alignment vertical="center"/>
    </xf>
    <xf numFmtId="0" fontId="17" fillId="0" borderId="0" xfId="0" applyFont="1" applyAlignment="1">
      <alignment vertical="center"/>
    </xf>
    <xf numFmtId="2" fontId="15" fillId="0" borderId="0" xfId="0" applyNumberFormat="1" applyFont="1" applyAlignment="1">
      <alignment horizontal="right"/>
    </xf>
    <xf numFmtId="0" fontId="42" fillId="0" borderId="0" xfId="0" applyFont="1"/>
    <xf numFmtId="2" fontId="43" fillId="0" borderId="0" xfId="0" applyNumberFormat="1" applyFont="1" applyAlignment="1">
      <alignment horizontal="center" vertical="center"/>
    </xf>
    <xf numFmtId="0" fontId="42" fillId="0" borderId="0" xfId="0" applyFont="1" applyAlignment="1">
      <alignment vertical="top"/>
    </xf>
    <xf numFmtId="0" fontId="42" fillId="0" borderId="0" xfId="0" applyFont="1" applyAlignment="1">
      <alignment vertical="top" wrapText="1"/>
    </xf>
    <xf numFmtId="0" fontId="42" fillId="0" borderId="0" xfId="0" applyFont="1" applyAlignment="1">
      <alignment horizontal="center" vertical="top"/>
    </xf>
    <xf numFmtId="0" fontId="42" fillId="0" borderId="0" xfId="0" applyFont="1" applyAlignment="1">
      <alignment horizontal="left" vertical="top" wrapText="1"/>
    </xf>
    <xf numFmtId="0" fontId="10" fillId="9" borderId="0" xfId="0" applyFont="1" applyFill="1"/>
    <xf numFmtId="0" fontId="10" fillId="9" borderId="0" xfId="0" applyFont="1" applyFill="1" applyAlignment="1">
      <alignment vertical="top"/>
    </xf>
    <xf numFmtId="0" fontId="17" fillId="0" borderId="0" xfId="0" applyFont="1"/>
    <xf numFmtId="2" fontId="14" fillId="0" borderId="0" xfId="0" applyNumberFormat="1" applyFont="1" applyAlignment="1">
      <alignment horizontal="center" vertical="center"/>
    </xf>
    <xf numFmtId="0" fontId="47" fillId="0" borderId="0" xfId="0" applyFont="1" applyAlignment="1">
      <alignment vertical="center"/>
    </xf>
    <xf numFmtId="0" fontId="46" fillId="0" borderId="0" xfId="0" applyFont="1" applyAlignment="1">
      <alignment horizontal="right" vertical="center"/>
    </xf>
    <xf numFmtId="0" fontId="17" fillId="2" borderId="0" xfId="0" applyFont="1" applyFill="1" applyAlignment="1">
      <alignment vertical="center"/>
    </xf>
    <xf numFmtId="0" fontId="17" fillId="0" borderId="0" xfId="0" applyFont="1" applyAlignment="1">
      <alignment horizontal="left" vertical="center"/>
    </xf>
    <xf numFmtId="0" fontId="21" fillId="0" borderId="0" xfId="0" applyFont="1" applyAlignment="1">
      <alignment vertical="center"/>
    </xf>
    <xf numFmtId="0" fontId="21" fillId="0" borderId="2" xfId="0" applyFont="1" applyBorder="1" applyAlignment="1">
      <alignment vertical="center"/>
    </xf>
    <xf numFmtId="0" fontId="21" fillId="0" borderId="0" xfId="0" applyFont="1" applyAlignment="1">
      <alignment horizontal="center" vertical="center"/>
    </xf>
    <xf numFmtId="0" fontId="10" fillId="3" borderId="0" xfId="0" applyFont="1" applyFill="1" applyAlignment="1">
      <alignment horizontal="left" vertical="top"/>
    </xf>
    <xf numFmtId="0" fontId="21" fillId="0" borderId="0" xfId="0" applyFont="1" applyAlignment="1">
      <alignment horizontal="center" vertical="center" wrapText="1"/>
    </xf>
    <xf numFmtId="0" fontId="21" fillId="0" borderId="0" xfId="0" applyFont="1" applyAlignment="1">
      <alignment horizontal="left" vertical="center" wrapText="1"/>
    </xf>
    <xf numFmtId="0" fontId="14" fillId="3" borderId="0" xfId="0" applyFont="1" applyFill="1" applyAlignment="1">
      <alignment horizontal="left" vertical="center"/>
    </xf>
    <xf numFmtId="0" fontId="13" fillId="5" borderId="0" xfId="0" applyFont="1" applyFill="1" applyAlignment="1">
      <alignment vertical="top"/>
    </xf>
    <xf numFmtId="0" fontId="13" fillId="5" borderId="0" xfId="0" applyFont="1" applyFill="1" applyAlignment="1">
      <alignment horizontal="center" vertical="center"/>
    </xf>
    <xf numFmtId="0" fontId="13" fillId="5" borderId="0" xfId="0" applyFont="1" applyFill="1" applyAlignment="1">
      <alignment horizontal="left" vertical="center"/>
    </xf>
    <xf numFmtId="0" fontId="13" fillId="5" borderId="0" xfId="0" applyFont="1" applyFill="1"/>
    <xf numFmtId="0" fontId="12" fillId="2" borderId="0" xfId="0" applyFont="1" applyFill="1" applyAlignment="1">
      <alignment horizontal="center"/>
    </xf>
    <xf numFmtId="0" fontId="17" fillId="0" borderId="0" xfId="0" applyFont="1" applyAlignment="1">
      <alignment horizontal="right" vertical="top" wrapText="1"/>
    </xf>
    <xf numFmtId="0" fontId="14" fillId="3" borderId="0" xfId="0" applyFont="1" applyFill="1" applyAlignment="1">
      <alignment vertical="top"/>
    </xf>
    <xf numFmtId="0" fontId="14" fillId="3" borderId="0" xfId="0" applyFont="1" applyFill="1" applyAlignment="1">
      <alignment horizontal="right" vertical="center"/>
    </xf>
    <xf numFmtId="0" fontId="14" fillId="0" borderId="0" xfId="0" applyFont="1" applyAlignment="1">
      <alignment horizontal="center"/>
    </xf>
    <xf numFmtId="0" fontId="44" fillId="0" borderId="0" xfId="0" applyFont="1" applyAlignment="1">
      <alignment horizontal="left" vertical="top" wrapText="1"/>
    </xf>
    <xf numFmtId="0" fontId="44" fillId="0" borderId="0" xfId="0" applyFont="1"/>
    <xf numFmtId="0" fontId="45" fillId="0" borderId="0" xfId="0" applyFont="1" applyAlignment="1">
      <alignment horizontal="right" vertical="top" wrapText="1"/>
    </xf>
    <xf numFmtId="2" fontId="17" fillId="0" borderId="0" xfId="0" applyNumberFormat="1" applyFont="1" applyAlignment="1">
      <alignment horizontal="center" vertical="top"/>
    </xf>
    <xf numFmtId="49" fontId="17" fillId="0" borderId="0" xfId="0" applyNumberFormat="1" applyFont="1" applyAlignment="1">
      <alignment horizontal="left" vertical="top"/>
    </xf>
    <xf numFmtId="2" fontId="17" fillId="0" borderId="0" xfId="0" applyNumberFormat="1" applyFont="1" applyAlignment="1">
      <alignment horizontal="left" vertical="top" wrapText="1"/>
    </xf>
    <xf numFmtId="0" fontId="12" fillId="3" borderId="0" xfId="0" applyFont="1" applyFill="1" applyAlignment="1">
      <alignment horizontal="left"/>
    </xf>
    <xf numFmtId="0" fontId="44" fillId="0" borderId="0" xfId="0" applyFont="1" applyAlignment="1">
      <alignment vertical="top"/>
    </xf>
    <xf numFmtId="0" fontId="12" fillId="0" borderId="0" xfId="0" applyFont="1" applyAlignment="1">
      <alignment horizontal="right" vertical="center"/>
    </xf>
    <xf numFmtId="0" fontId="12" fillId="2" borderId="0" xfId="0" applyFont="1" applyFill="1" applyAlignment="1">
      <alignment horizontal="left" vertical="top"/>
    </xf>
    <xf numFmtId="0" fontId="12" fillId="3" borderId="0" xfId="0" applyFont="1" applyFill="1" applyAlignment="1">
      <alignment vertical="top"/>
    </xf>
    <xf numFmtId="0" fontId="12" fillId="3" borderId="0" xfId="0" applyFont="1" applyFill="1" applyAlignment="1">
      <alignment horizontal="right" vertical="center"/>
    </xf>
    <xf numFmtId="0" fontId="12" fillId="0" borderId="0" xfId="0" applyFont="1" applyAlignment="1">
      <alignment vertical="center" wrapText="1"/>
    </xf>
    <xf numFmtId="2" fontId="12" fillId="0" borderId="0" xfId="0" applyNumberFormat="1" applyFont="1" applyAlignment="1">
      <alignment vertical="center" wrapText="1"/>
    </xf>
    <xf numFmtId="0" fontId="11" fillId="0" borderId="0" xfId="0" applyFont="1" applyAlignment="1">
      <alignment vertical="center" wrapText="1"/>
    </xf>
    <xf numFmtId="0" fontId="28" fillId="0" borderId="0" xfId="0" applyFont="1" applyAlignment="1">
      <alignment horizontal="left" vertical="top" wrapText="1"/>
    </xf>
    <xf numFmtId="0" fontId="28" fillId="0" borderId="0" xfId="0" applyFont="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wrapText="1"/>
    </xf>
    <xf numFmtId="0" fontId="44" fillId="0" borderId="0" xfId="0" applyFont="1" applyAlignment="1">
      <alignment horizontal="center" vertical="center"/>
    </xf>
    <xf numFmtId="0" fontId="44" fillId="0" borderId="0" xfId="0" applyFont="1" applyAlignment="1">
      <alignment horizontal="left" vertical="center"/>
    </xf>
    <xf numFmtId="0" fontId="44" fillId="0" borderId="0" xfId="0" applyFont="1" applyAlignment="1">
      <alignment horizontal="center" vertical="center" wrapText="1"/>
    </xf>
    <xf numFmtId="2" fontId="45" fillId="0" borderId="0" xfId="0" applyNumberFormat="1" applyFont="1" applyAlignment="1">
      <alignment horizontal="left" vertical="top"/>
    </xf>
    <xf numFmtId="0" fontId="12" fillId="0" borderId="1" xfId="0" applyFont="1" applyBorder="1"/>
    <xf numFmtId="0" fontId="12" fillId="3" borderId="0" xfId="0" applyFont="1" applyFill="1" applyAlignment="1">
      <alignment vertical="top" wrapText="1"/>
    </xf>
    <xf numFmtId="0" fontId="12" fillId="3" borderId="0" xfId="0" applyFont="1" applyFill="1" applyAlignment="1">
      <alignment horizontal="center" vertical="center"/>
    </xf>
    <xf numFmtId="2" fontId="11" fillId="3" borderId="0" xfId="0" applyNumberFormat="1" applyFont="1" applyFill="1" applyAlignment="1">
      <alignment horizontal="left" wrapText="1"/>
    </xf>
    <xf numFmtId="0" fontId="11" fillId="3" borderId="0" xfId="0" applyFont="1" applyFill="1" applyAlignment="1">
      <alignment wrapText="1"/>
    </xf>
    <xf numFmtId="0" fontId="42" fillId="0" borderId="0" xfId="0" applyFont="1" applyAlignment="1">
      <alignment horizontal="center" vertical="center" wrapText="1"/>
    </xf>
    <xf numFmtId="0" fontId="42" fillId="0" borderId="0" xfId="0" applyFont="1" applyAlignment="1">
      <alignment horizontal="left" vertical="center" wrapText="1"/>
    </xf>
    <xf numFmtId="0" fontId="21" fillId="9" borderId="0" xfId="0" applyFont="1" applyFill="1"/>
    <xf numFmtId="0" fontId="41" fillId="9" borderId="0" xfId="0" applyFont="1" applyFill="1"/>
    <xf numFmtId="0" fontId="10" fillId="9" borderId="0" xfId="0" applyFont="1" applyFill="1" applyAlignment="1">
      <alignment vertical="top" wrapText="1"/>
    </xf>
    <xf numFmtId="0" fontId="10" fillId="9" borderId="0" xfId="0" applyFont="1" applyFill="1" applyAlignment="1">
      <alignment horizontal="center" vertical="top"/>
    </xf>
    <xf numFmtId="0" fontId="10" fillId="9" borderId="0" xfId="0" applyFont="1" applyFill="1" applyAlignment="1">
      <alignment horizontal="left" vertical="top" wrapText="1"/>
    </xf>
    <xf numFmtId="0" fontId="10" fillId="9" borderId="0" xfId="0" applyFont="1" applyFill="1" applyAlignment="1">
      <alignment horizontal="center" vertical="top" wrapText="1"/>
    </xf>
    <xf numFmtId="0" fontId="10" fillId="9" borderId="0" xfId="0" applyFont="1" applyFill="1" applyAlignment="1">
      <alignment horizontal="center" vertical="center" wrapText="1"/>
    </xf>
    <xf numFmtId="0" fontId="12" fillId="9" borderId="0" xfId="0" applyFont="1" applyFill="1"/>
    <xf numFmtId="0" fontId="12" fillId="9" borderId="0" xfId="0" applyFont="1" applyFill="1" applyAlignment="1">
      <alignment vertical="top"/>
    </xf>
    <xf numFmtId="0" fontId="12" fillId="9" borderId="0" xfId="0" applyFont="1" applyFill="1" applyAlignment="1">
      <alignment horizontal="center" vertical="center" wrapText="1"/>
    </xf>
    <xf numFmtId="0" fontId="50" fillId="0" borderId="0" xfId="0" applyFont="1" applyAlignment="1">
      <alignment horizontal="center" vertical="center"/>
    </xf>
    <xf numFmtId="0" fontId="12" fillId="9" borderId="0" xfId="0" applyFont="1" applyFill="1" applyAlignment="1">
      <alignment vertical="top" wrapText="1"/>
    </xf>
    <xf numFmtId="0" fontId="10" fillId="9" borderId="0" xfId="0" applyFont="1" applyFill="1" applyAlignment="1">
      <alignment vertical="center" wrapText="1"/>
    </xf>
    <xf numFmtId="0" fontId="12" fillId="9" borderId="0" xfId="0" applyFont="1" applyFill="1" applyAlignment="1">
      <alignment horizontal="center" vertical="top"/>
    </xf>
    <xf numFmtId="0" fontId="10" fillId="10" borderId="0" xfId="0" applyFont="1" applyFill="1" applyAlignment="1">
      <alignment vertical="center"/>
    </xf>
    <xf numFmtId="0" fontId="21" fillId="10" borderId="0" xfId="0" applyFont="1" applyFill="1" applyAlignment="1">
      <alignment vertical="center"/>
    </xf>
    <xf numFmtId="0" fontId="10" fillId="10" borderId="0" xfId="0" applyFont="1" applyFill="1" applyAlignment="1">
      <alignment horizontal="left" vertical="center"/>
    </xf>
    <xf numFmtId="0" fontId="21" fillId="0" borderId="2" xfId="0" applyFont="1" applyBorder="1" applyAlignment="1">
      <alignment horizontal="center" vertical="center"/>
    </xf>
    <xf numFmtId="0" fontId="16" fillId="0" borderId="0" xfId="0" applyFont="1" applyAlignment="1">
      <alignment horizontal="left" vertical="center"/>
    </xf>
    <xf numFmtId="2" fontId="43" fillId="0" borderId="0" xfId="0" applyNumberFormat="1" applyFont="1" applyAlignment="1">
      <alignment horizontal="center" vertical="top"/>
    </xf>
    <xf numFmtId="0" fontId="43" fillId="0" borderId="0" xfId="0" applyFont="1"/>
    <xf numFmtId="49" fontId="43" fillId="0" borderId="0" xfId="0" applyNumberFormat="1" applyFont="1" applyAlignment="1">
      <alignment horizontal="left" vertical="top"/>
    </xf>
    <xf numFmtId="0" fontId="13" fillId="10" borderId="0" xfId="0" applyFont="1" applyFill="1"/>
    <xf numFmtId="0" fontId="13" fillId="10" borderId="0" xfId="0" applyFont="1" applyFill="1" applyAlignment="1">
      <alignment horizontal="center" vertical="center"/>
    </xf>
    <xf numFmtId="0" fontId="17" fillId="0" borderId="0" xfId="0" applyFont="1" applyAlignment="1">
      <alignment horizontal="left"/>
    </xf>
    <xf numFmtId="0" fontId="13" fillId="3" borderId="0" xfId="0" applyFont="1" applyFill="1" applyAlignment="1">
      <alignment horizontal="center" vertical="center"/>
    </xf>
    <xf numFmtId="0" fontId="12" fillId="6" borderId="0" xfId="0" applyFont="1" applyFill="1" applyAlignment="1">
      <alignment vertical="center"/>
    </xf>
    <xf numFmtId="0" fontId="11" fillId="6" borderId="0" xfId="0" applyFont="1" applyFill="1" applyAlignment="1">
      <alignment vertical="center"/>
    </xf>
    <xf numFmtId="0" fontId="10" fillId="6" borderId="0" xfId="0" applyFont="1" applyFill="1" applyAlignment="1">
      <alignment vertical="center"/>
    </xf>
    <xf numFmtId="0" fontId="42" fillId="9" borderId="0" xfId="0" applyFont="1" applyFill="1"/>
    <xf numFmtId="0" fontId="12" fillId="9" borderId="0" xfId="0" applyFont="1" applyFill="1" applyAlignment="1">
      <alignment vertical="center" wrapText="1"/>
    </xf>
    <xf numFmtId="2" fontId="22" fillId="0" borderId="0" xfId="0" applyNumberFormat="1" applyFont="1" applyAlignment="1">
      <alignment horizontal="right" vertical="top" wrapText="1"/>
    </xf>
    <xf numFmtId="2" fontId="43" fillId="0" borderId="0" xfId="0" applyNumberFormat="1" applyFont="1" applyAlignment="1">
      <alignment horizontal="left" vertical="top"/>
    </xf>
    <xf numFmtId="0" fontId="42" fillId="0" borderId="0" xfId="0" applyFont="1" applyAlignment="1">
      <alignment horizontal="left" vertical="center"/>
    </xf>
    <xf numFmtId="0" fontId="42" fillId="0" borderId="0" xfId="0" applyFont="1" applyAlignment="1">
      <alignment horizontal="center" vertical="top" wrapText="1"/>
    </xf>
    <xf numFmtId="0" fontId="43" fillId="0" borderId="0" xfId="0" applyFont="1" applyAlignment="1">
      <alignment horizontal="left" vertical="center" wrapText="1"/>
    </xf>
    <xf numFmtId="0" fontId="42" fillId="9" borderId="0" xfId="0" applyFont="1" applyFill="1" applyAlignment="1">
      <alignment horizontal="center" vertical="top" wrapText="1"/>
    </xf>
    <xf numFmtId="49" fontId="11" fillId="0" borderId="0" xfId="0" applyNumberFormat="1" applyFont="1" applyAlignment="1">
      <alignment horizontal="left" vertical="top"/>
    </xf>
    <xf numFmtId="0" fontId="11" fillId="11" borderId="0" xfId="855" applyFont="1" applyFill="1" applyAlignment="1">
      <alignment horizontal="center"/>
    </xf>
    <xf numFmtId="0" fontId="11" fillId="2" borderId="0" xfId="855" applyFont="1" applyFill="1" applyAlignment="1">
      <alignment horizontal="center"/>
    </xf>
    <xf numFmtId="0" fontId="43" fillId="2" borderId="0" xfId="855" applyFont="1" applyFill="1" applyAlignment="1">
      <alignment horizontal="center"/>
    </xf>
    <xf numFmtId="0" fontId="13" fillId="2" borderId="0" xfId="0" applyFont="1" applyFill="1"/>
    <xf numFmtId="0" fontId="14" fillId="2" borderId="0" xfId="0" applyFont="1" applyFill="1"/>
    <xf numFmtId="0" fontId="42" fillId="0" borderId="0" xfId="0" applyFont="1" applyAlignment="1">
      <alignment horizontal="center" vertical="center"/>
    </xf>
    <xf numFmtId="0" fontId="13" fillId="0" borderId="4" xfId="0" applyFont="1" applyBorder="1" applyAlignment="1">
      <alignment horizontal="left" vertical="center" wrapText="1"/>
    </xf>
    <xf numFmtId="0" fontId="13" fillId="0" borderId="5" xfId="0" applyFont="1" applyBorder="1" applyAlignment="1">
      <alignment horizontal="center" vertical="top" wrapText="1"/>
    </xf>
    <xf numFmtId="0" fontId="13" fillId="0" borderId="6" xfId="0" applyFont="1" applyBorder="1" applyAlignment="1">
      <alignment horizontal="center" vertical="top" wrapText="1"/>
    </xf>
    <xf numFmtId="0" fontId="13" fillId="0" borderId="4" xfId="0" applyFont="1" applyBorder="1" applyAlignment="1">
      <alignment horizontal="left" vertical="top"/>
    </xf>
    <xf numFmtId="0" fontId="13" fillId="0" borderId="5" xfId="0" applyFont="1" applyBorder="1" applyAlignment="1">
      <alignment horizontal="left" vertical="top"/>
    </xf>
    <xf numFmtId="0" fontId="13" fillId="0" borderId="6" xfId="0" applyFont="1" applyBorder="1" applyAlignment="1">
      <alignment horizontal="left" vertical="top"/>
    </xf>
    <xf numFmtId="0" fontId="44" fillId="0" borderId="4" xfId="0" applyFont="1" applyBorder="1" applyAlignment="1">
      <alignment horizontal="left" vertical="top"/>
    </xf>
    <xf numFmtId="0" fontId="44" fillId="0" borderId="5" xfId="0" applyFont="1" applyBorder="1" applyAlignment="1">
      <alignment horizontal="left" vertical="top"/>
    </xf>
    <xf numFmtId="0" fontId="44" fillId="0" borderId="6" xfId="0" applyFont="1" applyBorder="1" applyAlignment="1">
      <alignment horizontal="left" vertical="top"/>
    </xf>
    <xf numFmtId="0" fontId="12" fillId="0" borderId="4" xfId="0" applyFont="1" applyBorder="1" applyAlignment="1">
      <alignment horizontal="left" vertical="top"/>
    </xf>
    <xf numFmtId="0" fontId="12" fillId="0" borderId="5" xfId="0" applyFont="1" applyBorder="1" applyAlignment="1">
      <alignment horizontal="left" vertical="top"/>
    </xf>
    <xf numFmtId="0" fontId="12" fillId="0" borderId="6" xfId="0" applyFont="1" applyBorder="1" applyAlignment="1">
      <alignment horizontal="left" vertical="top"/>
    </xf>
    <xf numFmtId="0" fontId="13" fillId="0" borderId="4" xfId="0" applyFont="1" applyBorder="1" applyAlignment="1">
      <alignment horizontal="left" vertical="center"/>
    </xf>
    <xf numFmtId="0" fontId="13" fillId="0" borderId="6" xfId="0" applyFont="1" applyBorder="1"/>
    <xf numFmtId="0" fontId="12" fillId="0" borderId="6" xfId="0" applyFont="1" applyBorder="1"/>
    <xf numFmtId="0" fontId="49" fillId="0" borderId="6"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3" fillId="0" borderId="3" xfId="0" applyFont="1" applyBorder="1" applyAlignment="1">
      <alignment horizontal="center"/>
    </xf>
    <xf numFmtId="0" fontId="12" fillId="0" borderId="0" xfId="0" applyFont="1" applyAlignment="1">
      <alignment horizontal="left" vertical="top" wrapText="1"/>
    </xf>
    <xf numFmtId="0" fontId="12" fillId="0" borderId="0" xfId="0" applyFont="1" applyAlignment="1">
      <alignment horizontal="left" vertical="center" wrapText="1"/>
    </xf>
    <xf numFmtId="0" fontId="13" fillId="0" borderId="0" xfId="0" applyFont="1" applyAlignment="1">
      <alignment horizontal="center" vertical="top"/>
    </xf>
    <xf numFmtId="0" fontId="13" fillId="0" borderId="0" xfId="0" applyFont="1" applyAlignment="1">
      <alignment horizontal="left" vertical="top" wrapText="1"/>
    </xf>
    <xf numFmtId="0" fontId="18" fillId="0" borderId="0" xfId="0" applyFont="1" applyAlignment="1">
      <alignment horizontal="left" vertical="top" wrapText="1"/>
    </xf>
    <xf numFmtId="0" fontId="12" fillId="3" borderId="0" xfId="0" applyFont="1" applyFill="1" applyAlignment="1">
      <alignment horizontal="left" wrapText="1"/>
    </xf>
    <xf numFmtId="0" fontId="10" fillId="0" borderId="0" xfId="0" applyFont="1" applyAlignment="1">
      <alignment horizontal="left" vertical="top" wrapText="1"/>
    </xf>
    <xf numFmtId="0" fontId="36" fillId="0" borderId="0" xfId="0" applyFont="1" applyAlignment="1">
      <alignment horizontal="left" vertical="top" wrapText="1"/>
    </xf>
    <xf numFmtId="0" fontId="15" fillId="0" borderId="0" xfId="0" applyFont="1" applyAlignment="1">
      <alignment horizontal="center" vertical="center" wrapText="1"/>
    </xf>
    <xf numFmtId="0" fontId="12" fillId="4" borderId="0" xfId="0" applyFont="1" applyFill="1" applyAlignment="1">
      <alignment horizontal="left" vertical="top" wrapText="1"/>
    </xf>
    <xf numFmtId="2" fontId="22" fillId="0" borderId="0" xfId="0" applyNumberFormat="1" applyFont="1" applyAlignment="1">
      <alignment horizontal="left" vertical="top" wrapText="1"/>
    </xf>
    <xf numFmtId="0" fontId="12" fillId="0" borderId="0" xfId="0" applyFont="1" applyAlignment="1">
      <alignment horizontal="center" vertical="top" wrapText="1"/>
    </xf>
    <xf numFmtId="0" fontId="13" fillId="0" borderId="0" xfId="0" applyFont="1" applyAlignment="1">
      <alignment horizontal="center" vertical="top" wrapText="1"/>
    </xf>
    <xf numFmtId="0" fontId="12" fillId="3" borderId="0" xfId="0" applyFont="1" applyFill="1" applyAlignment="1">
      <alignment vertical="center" wrapText="1"/>
    </xf>
    <xf numFmtId="0" fontId="11" fillId="0" borderId="0" xfId="0" applyFont="1" applyAlignment="1"/>
  </cellXfs>
  <cellStyles count="870">
    <cellStyle name="Followed Hyperlink" xfId="612" builtinId="9" hidden="1"/>
    <cellStyle name="Followed Hyperlink" xfId="686" builtinId="9" hidden="1"/>
    <cellStyle name="Followed Hyperlink" xfId="334" builtinId="9" hidden="1"/>
    <cellStyle name="Followed Hyperlink" xfId="144" builtinId="9" hidden="1"/>
    <cellStyle name="Followed Hyperlink" xfId="404" builtinId="9" hidden="1"/>
    <cellStyle name="Followed Hyperlink" xfId="610" builtinId="9" hidden="1"/>
    <cellStyle name="Followed Hyperlink" xfId="426" builtinId="9" hidden="1"/>
    <cellStyle name="Followed Hyperlink" xfId="710" builtinId="9" hidden="1"/>
    <cellStyle name="Followed Hyperlink" xfId="126" builtinId="9" hidden="1"/>
    <cellStyle name="Followed Hyperlink" xfId="556" builtinId="9" hidden="1"/>
    <cellStyle name="Followed Hyperlink" xfId="450" builtinId="9" hidden="1"/>
    <cellStyle name="Followed Hyperlink" xfId="628" builtinId="9" hidden="1"/>
    <cellStyle name="Followed Hyperlink" xfId="198" builtinId="9" hidden="1"/>
    <cellStyle name="Followed Hyperlink" xfId="188" builtinId="9" hidden="1"/>
    <cellStyle name="Followed Hyperlink" xfId="504" builtinId="9" hidden="1"/>
    <cellStyle name="Followed Hyperlink" xfId="18" builtinId="9" hidden="1"/>
    <cellStyle name="Followed Hyperlink" xfId="648" builtinId="9" hidden="1"/>
    <cellStyle name="Followed Hyperlink" xfId="546" builtinId="9" hidden="1"/>
    <cellStyle name="Followed Hyperlink" xfId="214" builtinId="9" hidden="1"/>
    <cellStyle name="Followed Hyperlink" xfId="100" builtinId="9" hidden="1"/>
    <cellStyle name="Followed Hyperlink" xfId="148" builtinId="9" hidden="1"/>
    <cellStyle name="Followed Hyperlink" xfId="658" builtinId="9" hidden="1"/>
    <cellStyle name="Followed Hyperlink" xfId="534" builtinId="9" hidden="1"/>
    <cellStyle name="Followed Hyperlink" xfId="156" builtinId="9" hidden="1"/>
    <cellStyle name="Followed Hyperlink" xfId="28" builtinId="9" hidden="1"/>
    <cellStyle name="Followed Hyperlink" xfId="706" builtinId="9" hidden="1"/>
    <cellStyle name="Followed Hyperlink" xfId="180" builtinId="9" hidden="1"/>
    <cellStyle name="Followed Hyperlink" xfId="550" builtinId="9" hidden="1"/>
    <cellStyle name="Followed Hyperlink" xfId="700" builtinId="9" hidden="1"/>
    <cellStyle name="Followed Hyperlink" xfId="436" builtinId="9" hidden="1"/>
    <cellStyle name="Followed Hyperlink" xfId="582" builtinId="9" hidden="1"/>
    <cellStyle name="Followed Hyperlink" xfId="364" builtinId="9" hidden="1"/>
    <cellStyle name="Followed Hyperlink" xfId="140" builtinId="9" hidden="1"/>
    <cellStyle name="Followed Hyperlink" xfId="852" builtinId="9" hidden="1"/>
    <cellStyle name="Followed Hyperlink" xfId="2" builtinId="9" hidden="1"/>
    <cellStyle name="Followed Hyperlink" xfId="316" builtinId="9" hidden="1"/>
    <cellStyle name="Followed Hyperlink" xfId="210" builtinId="9" hidden="1"/>
    <cellStyle name="Followed Hyperlink" xfId="828" builtinId="9" hidden="1"/>
    <cellStyle name="Followed Hyperlink" xfId="772" builtinId="9" hidden="1"/>
    <cellStyle name="Followed Hyperlink" xfId="854" builtinId="9" hidden="1"/>
    <cellStyle name="Followed Hyperlink" xfId="846" builtinId="9" hidden="1"/>
    <cellStyle name="Followed Hyperlink" xfId="728" builtinId="9" hidden="1"/>
    <cellStyle name="Followed Hyperlink" xfId="248" builtinId="9" hidden="1"/>
    <cellStyle name="Followed Hyperlink" xfId="226" builtinId="9" hidden="1"/>
    <cellStyle name="Followed Hyperlink" xfId="38" builtinId="9" hidden="1"/>
    <cellStyle name="Followed Hyperlink" xfId="186" builtinId="9" hidden="1"/>
    <cellStyle name="Followed Hyperlink" xfId="242" builtinId="9" hidden="1"/>
    <cellStyle name="Followed Hyperlink" xfId="688" builtinId="9" hidden="1"/>
    <cellStyle name="Followed Hyperlink" xfId="276" builtinId="9" hidden="1"/>
    <cellStyle name="Followed Hyperlink" xfId="372" builtinId="9" hidden="1"/>
    <cellStyle name="Followed Hyperlink" xfId="708" builtinId="9" hidden="1"/>
    <cellStyle name="Followed Hyperlink" xfId="730" builtinId="9" hidden="1"/>
    <cellStyle name="Followed Hyperlink" xfId="574" builtinId="9" hidden="1"/>
    <cellStyle name="Followed Hyperlink" xfId="526" builtinId="9" hidden="1"/>
    <cellStyle name="Followed Hyperlink" xfId="608" builtinId="9" hidden="1"/>
    <cellStyle name="Followed Hyperlink" xfId="420" builtinId="9" hidden="1"/>
    <cellStyle name="Followed Hyperlink" xfId="690" builtinId="9" hidden="1"/>
    <cellStyle name="Followed Hyperlink" xfId="502" builtinId="9" hidden="1"/>
    <cellStyle name="Followed Hyperlink" xfId="644" builtinId="9" hidden="1"/>
    <cellStyle name="Followed Hyperlink" xfId="616" builtinId="9" hidden="1"/>
    <cellStyle name="Followed Hyperlink" xfId="400" builtinId="9" hidden="1"/>
    <cellStyle name="Followed Hyperlink" xfId="756" builtinId="9" hidden="1"/>
    <cellStyle name="Followed Hyperlink" xfId="832" builtinId="9" hidden="1"/>
    <cellStyle name="Followed Hyperlink" xfId="116" builtinId="9" hidden="1"/>
    <cellStyle name="Followed Hyperlink" xfId="486" builtinId="9" hidden="1"/>
    <cellStyle name="Followed Hyperlink" xfId="810" builtinId="9" hidden="1"/>
    <cellStyle name="Followed Hyperlink" xfId="784" builtinId="9" hidden="1"/>
    <cellStyle name="Followed Hyperlink" xfId="758" builtinId="9" hidden="1"/>
    <cellStyle name="Followed Hyperlink" xfId="34" builtinId="9" hidden="1"/>
    <cellStyle name="Followed Hyperlink" xfId="388" builtinId="9" hidden="1"/>
    <cellStyle name="Followed Hyperlink" xfId="284" builtinId="9" hidden="1"/>
    <cellStyle name="Followed Hyperlink" xfId="110" builtinId="9" hidden="1"/>
    <cellStyle name="Followed Hyperlink" xfId="178" builtinId="9" hidden="1"/>
    <cellStyle name="Followed Hyperlink" xfId="14" builtinId="9" hidden="1"/>
    <cellStyle name="Followed Hyperlink" xfId="108" builtinId="9" hidden="1"/>
    <cellStyle name="Followed Hyperlink" xfId="516" builtinId="9" hidden="1"/>
    <cellStyle name="Followed Hyperlink" xfId="64" builtinId="9" hidden="1"/>
    <cellStyle name="Followed Hyperlink" xfId="448" builtinId="9" hidden="1"/>
    <cellStyle name="Followed Hyperlink" xfId="368" builtinId="9" hidden="1"/>
    <cellStyle name="Followed Hyperlink" xfId="22" builtinId="9" hidden="1"/>
    <cellStyle name="Followed Hyperlink" xfId="752" builtinId="9" hidden="1"/>
    <cellStyle name="Followed Hyperlink" xfId="672" builtinId="9" hidden="1"/>
    <cellStyle name="Followed Hyperlink" xfId="662" builtinId="9" hidden="1"/>
    <cellStyle name="Followed Hyperlink" xfId="268" builtinId="9" hidden="1"/>
    <cellStyle name="Followed Hyperlink" xfId="636" builtinId="9" hidden="1"/>
    <cellStyle name="Followed Hyperlink" xfId="474" builtinId="9" hidden="1"/>
    <cellStyle name="Followed Hyperlink" xfId="520" builtinId="9" hidden="1"/>
    <cellStyle name="Followed Hyperlink" xfId="282" builtinId="9" hidden="1"/>
    <cellStyle name="Followed Hyperlink" xfId="328" builtinId="9" hidden="1"/>
    <cellStyle name="Followed Hyperlink" xfId="142" builtinId="9" hidden="1"/>
    <cellStyle name="Followed Hyperlink" xfId="52" builtinId="9" hidden="1"/>
    <cellStyle name="Followed Hyperlink" xfId="724" builtinId="9" hidden="1"/>
    <cellStyle name="Followed Hyperlink" xfId="596" builtinId="9" hidden="1"/>
    <cellStyle name="Followed Hyperlink" xfId="532" builtinId="9" hidden="1"/>
    <cellStyle name="Followed Hyperlink" xfId="508" builtinId="9" hidden="1"/>
    <cellStyle name="Followed Hyperlink" xfId="572" builtinId="9" hidden="1"/>
    <cellStyle name="Followed Hyperlink" xfId="396" builtinId="9" hidden="1"/>
    <cellStyle name="Followed Hyperlink" xfId="204" builtinId="9" hidden="1"/>
    <cellStyle name="Followed Hyperlink" xfId="600" builtinId="9" hidden="1"/>
    <cellStyle name="Followed Hyperlink" xfId="86" builtinId="9" hidden="1"/>
    <cellStyle name="Followed Hyperlink" xfId="652" builtinId="9" hidden="1"/>
    <cellStyle name="Followed Hyperlink" xfId="500" builtinId="9" hidden="1"/>
    <cellStyle name="Followed Hyperlink" xfId="378" builtinId="9" hidden="1"/>
    <cellStyle name="Followed Hyperlink" xfId="676" builtinId="9" hidden="1"/>
    <cellStyle name="Followed Hyperlink" xfId="32" builtinId="9" hidden="1"/>
    <cellStyle name="Followed Hyperlink" xfId="236" builtinId="9" hidden="1"/>
    <cellStyle name="Followed Hyperlink" xfId="112" builtinId="9" hidden="1"/>
    <cellStyle name="Followed Hyperlink" xfId="800" builtinId="9" hidden="1"/>
    <cellStyle name="Followed Hyperlink" xfId="530" builtinId="9" hidden="1"/>
    <cellStyle name="Followed Hyperlink" xfId="492" builtinId="9" hidden="1"/>
    <cellStyle name="Followed Hyperlink" xfId="122" builtinId="9" hidden="1"/>
    <cellStyle name="Followed Hyperlink" xfId="398" builtinId="9" hidden="1"/>
    <cellStyle name="Followed Hyperlink" xfId="132" builtinId="9" hidden="1"/>
    <cellStyle name="Followed Hyperlink" xfId="494" builtinId="9" hidden="1"/>
    <cellStyle name="Followed Hyperlink" xfId="788" builtinId="9" hidden="1"/>
    <cellStyle name="Followed Hyperlink" xfId="634" builtinId="9" hidden="1"/>
    <cellStyle name="Followed Hyperlink" xfId="320" builtinId="9" hidden="1"/>
    <cellStyle name="Followed Hyperlink" xfId="592" builtinId="9" hidden="1"/>
    <cellStyle name="Followed Hyperlink" xfId="234" builtinId="9" hidden="1"/>
    <cellStyle name="Followed Hyperlink" xfId="484" builtinId="9" hidden="1"/>
    <cellStyle name="Followed Hyperlink" xfId="340" builtinId="9" hidden="1"/>
    <cellStyle name="Followed Hyperlink" xfId="290" builtinId="9" hidden="1"/>
    <cellStyle name="Followed Hyperlink" xfId="104" builtinId="9" hidden="1"/>
    <cellStyle name="Followed Hyperlink" xfId="8" builtinId="9" hidden="1"/>
    <cellStyle name="Followed Hyperlink" xfId="632" builtinId="9" hidden="1"/>
    <cellStyle name="Followed Hyperlink" xfId="176" builtinId="9" hidden="1"/>
    <cellStyle name="Followed Hyperlink" xfId="712" builtinId="9" hidden="1"/>
    <cellStyle name="Followed Hyperlink" xfId="522" builtinId="9" hidden="1"/>
    <cellStyle name="Followed Hyperlink" xfId="166" builtinId="9" hidden="1"/>
    <cellStyle name="Followed Hyperlink" xfId="576" builtinId="9" hidden="1"/>
    <cellStyle name="Followed Hyperlink" xfId="780" builtinId="9" hidden="1"/>
    <cellStyle name="Followed Hyperlink" xfId="580" builtinId="9" hidden="1"/>
    <cellStyle name="Followed Hyperlink" xfId="94" builtinId="9" hidden="1"/>
    <cellStyle name="Followed Hyperlink" xfId="190" builtinId="9" hidden="1"/>
    <cellStyle name="Followed Hyperlink" xfId="418" builtinId="9" hidden="1"/>
    <cellStyle name="Followed Hyperlink" xfId="682" builtinId="9" hidden="1"/>
    <cellStyle name="Followed Hyperlink" xfId="250" builtinId="9" hidden="1"/>
    <cellStyle name="Followed Hyperlink" xfId="806" builtinId="9" hidden="1"/>
    <cellStyle name="Followed Hyperlink" xfId="782" builtinId="9" hidden="1"/>
    <cellStyle name="Followed Hyperlink" xfId="732" builtinId="9" hidden="1"/>
    <cellStyle name="Followed Hyperlink" xfId="726" builtinId="9" hidden="1"/>
    <cellStyle name="Followed Hyperlink" xfId="674" builtinId="9" hidden="1"/>
    <cellStyle name="Followed Hyperlink" xfId="322" builtinId="9" hidden="1"/>
    <cellStyle name="Followed Hyperlink" xfId="158" builtinId="9" hidden="1"/>
    <cellStyle name="Followed Hyperlink" xfId="60" builtinId="9" hidden="1"/>
    <cellStyle name="Followed Hyperlink" xfId="356" builtinId="9" hidden="1"/>
    <cellStyle name="Followed Hyperlink" xfId="244" builtinId="9" hidden="1"/>
    <cellStyle name="Followed Hyperlink" xfId="56" builtinId="9" hidden="1"/>
    <cellStyle name="Followed Hyperlink" xfId="424" builtinId="9" hidden="1"/>
    <cellStyle name="Followed Hyperlink" xfId="406" builtinId="9" hidden="1"/>
    <cellStyle name="Followed Hyperlink" xfId="430" builtinId="9" hidden="1"/>
    <cellStyle name="Followed Hyperlink" xfId="296" builtinId="9" hidden="1"/>
    <cellStyle name="Followed Hyperlink" xfId="840" builtinId="9" hidden="1"/>
    <cellStyle name="Followed Hyperlink" xfId="68" builtinId="9" hidden="1"/>
    <cellStyle name="Followed Hyperlink" xfId="506" builtinId="9" hidden="1"/>
    <cellStyle name="Followed Hyperlink" xfId="16" builtinId="9" hidden="1"/>
    <cellStyle name="Followed Hyperlink" xfId="200" builtinId="9" hidden="1"/>
    <cellStyle name="Followed Hyperlink" xfId="776" builtinId="9" hidden="1"/>
    <cellStyle name="Followed Hyperlink" xfId="678" builtinId="9" hidden="1"/>
    <cellStyle name="Followed Hyperlink" xfId="70" builtinId="9" hidden="1"/>
    <cellStyle name="Followed Hyperlink" xfId="62" builtinId="9" hidden="1"/>
    <cellStyle name="Followed Hyperlink" xfId="466" builtinId="9" hidden="1"/>
    <cellStyle name="Followed Hyperlink" xfId="736" builtinId="9" hidden="1"/>
    <cellStyle name="Followed Hyperlink" xfId="150" builtinId="9" hidden="1"/>
    <cellStyle name="Followed Hyperlink" xfId="30" builtinId="9" hidden="1"/>
    <cellStyle name="Followed Hyperlink" xfId="24" builtinId="9" hidden="1"/>
    <cellStyle name="Followed Hyperlink" xfId="98" builtinId="9" hidden="1"/>
    <cellStyle name="Followed Hyperlink" xfId="172" builtinId="9" hidden="1"/>
    <cellStyle name="Followed Hyperlink" xfId="808" builtinId="9" hidden="1"/>
    <cellStyle name="Followed Hyperlink" xfId="680" builtinId="9" hidden="1"/>
    <cellStyle name="Followed Hyperlink" xfId="262" builtinId="9" hidden="1"/>
    <cellStyle name="Followed Hyperlink" xfId="790" builtinId="9" hidden="1"/>
    <cellStyle name="Followed Hyperlink" xfId="562" builtinId="9" hidden="1"/>
    <cellStyle name="Followed Hyperlink" xfId="80" builtinId="9" hidden="1"/>
    <cellStyle name="Followed Hyperlink" xfId="260" builtinId="9" hidden="1"/>
    <cellStyle name="Followed Hyperlink" xfId="646" builtinId="9" hidden="1"/>
    <cellStyle name="Followed Hyperlink" xfId="742" builtinId="9" hidden="1"/>
    <cellStyle name="Followed Hyperlink" xfId="304" builtinId="9" hidden="1"/>
    <cellStyle name="Followed Hyperlink" xfId="152" builtinId="9" hidden="1"/>
    <cellStyle name="Followed Hyperlink" xfId="656" builtinId="9" hidden="1"/>
    <cellStyle name="Followed Hyperlink" xfId="12" builtinId="9" hidden="1"/>
    <cellStyle name="Followed Hyperlink" xfId="246" builtinId="9" hidden="1"/>
    <cellStyle name="Followed Hyperlink" xfId="578" builtinId="9" hidden="1"/>
    <cellStyle name="Followed Hyperlink" xfId="722" builtinId="9" hidden="1"/>
    <cellStyle name="Followed Hyperlink" xfId="774" builtinId="9" hidden="1"/>
    <cellStyle name="Followed Hyperlink" xfId="134" builtinId="9" hidden="1"/>
    <cellStyle name="Followed Hyperlink" xfId="48" builtinId="9" hidden="1"/>
    <cellStyle name="Followed Hyperlink" xfId="42" builtinId="9" hidden="1"/>
    <cellStyle name="Followed Hyperlink" xfId="318" builtinId="9" hidden="1"/>
    <cellStyle name="Followed Hyperlink" xfId="342" builtinId="9" hidden="1"/>
    <cellStyle name="Followed Hyperlink" xfId="72" builtinId="9" hidden="1"/>
    <cellStyle name="Followed Hyperlink" xfId="272" builtinId="9" hidden="1"/>
    <cellStyle name="Followed Hyperlink" xfId="146" builtinId="9" hidden="1"/>
    <cellStyle name="Followed Hyperlink" xfId="348" builtinId="9" hidden="1"/>
    <cellStyle name="Followed Hyperlink" xfId="36" builtinId="9" hidden="1"/>
    <cellStyle name="Followed Hyperlink" xfId="766" builtinId="9" hidden="1"/>
    <cellStyle name="Followed Hyperlink" xfId="566" builtinId="9" hidden="1"/>
    <cellStyle name="Followed Hyperlink" xfId="310" builtinId="9" hidden="1"/>
    <cellStyle name="Followed Hyperlink" xfId="428" builtinId="9" hidden="1"/>
    <cellStyle name="Followed Hyperlink" xfId="842" builtinId="9" hidden="1"/>
    <cellStyle name="Followed Hyperlink" xfId="40" builtinId="9" hidden="1"/>
    <cellStyle name="Followed Hyperlink" xfId="380" builtinId="9" hidden="1"/>
    <cellStyle name="Followed Hyperlink" xfId="826" builtinId="9" hidden="1"/>
    <cellStyle name="Followed Hyperlink" xfId="154" builtinId="9" hidden="1"/>
    <cellStyle name="Followed Hyperlink" xfId="518" builtinId="9" hidden="1"/>
    <cellStyle name="Followed Hyperlink" xfId="228" builtinId="9" hidden="1"/>
    <cellStyle name="Followed Hyperlink" xfId="624" builtinId="9" hidden="1"/>
    <cellStyle name="Followed Hyperlink" xfId="370" builtinId="9" hidden="1"/>
    <cellStyle name="Followed Hyperlink" xfId="346" builtinId="9" hidden="1"/>
    <cellStyle name="Followed Hyperlink" xfId="770" builtinId="9" hidden="1"/>
    <cellStyle name="Followed Hyperlink" xfId="720" builtinId="9" hidden="1"/>
    <cellStyle name="Followed Hyperlink" xfId="614" builtinId="9" hidden="1"/>
    <cellStyle name="Followed Hyperlink" xfId="498" builtinId="9" hidden="1"/>
    <cellStyle name="Followed Hyperlink" xfId="194" builtinId="9" hidden="1"/>
    <cellStyle name="Followed Hyperlink" xfId="458" builtinId="9" hidden="1"/>
    <cellStyle name="Followed Hyperlink" xfId="120" builtinId="9" hidden="1"/>
    <cellStyle name="Followed Hyperlink" xfId="344" builtinId="9" hidden="1"/>
    <cellStyle name="Followed Hyperlink" xfId="66" builtinId="9" hidden="1"/>
    <cellStyle name="Followed Hyperlink" xfId="684" builtinId="9" hidden="1"/>
    <cellStyle name="Followed Hyperlink" xfId="26" builtinId="9" hidden="1"/>
    <cellStyle name="Followed Hyperlink" xfId="20" builtinId="9" hidden="1"/>
    <cellStyle name="Followed Hyperlink" xfId="564" builtinId="9" hidden="1"/>
    <cellStyle name="Followed Hyperlink" xfId="302" builtinId="9" hidden="1"/>
    <cellStyle name="Followed Hyperlink" xfId="330" builtinId="9" hidden="1"/>
    <cellStyle name="Followed Hyperlink" xfId="288" builtinId="9" hidden="1"/>
    <cellStyle name="Followed Hyperlink" xfId="478" builtinId="9" hidden="1"/>
    <cellStyle name="Followed Hyperlink" xfId="834" builtinId="9" hidden="1"/>
    <cellStyle name="Followed Hyperlink" xfId="432" builtinId="9" hidden="1"/>
    <cellStyle name="Followed Hyperlink" xfId="694" builtinId="9" hidden="1"/>
    <cellStyle name="Followed Hyperlink" xfId="622" builtinId="9" hidden="1"/>
    <cellStyle name="Followed Hyperlink" xfId="544" builtinId="9" hidden="1"/>
    <cellStyle name="Followed Hyperlink" xfId="408" builtinId="9" hidden="1"/>
    <cellStyle name="Followed Hyperlink" xfId="202" builtinId="9" hidden="1"/>
    <cellStyle name="Followed Hyperlink" xfId="314" builtinId="9" hidden="1"/>
    <cellStyle name="Followed Hyperlink" xfId="586" builtinId="9" hidden="1"/>
    <cellStyle name="Followed Hyperlink" xfId="114" builtinId="9" hidden="1"/>
    <cellStyle name="Followed Hyperlink" xfId="358" builtinId="9" hidden="1"/>
    <cellStyle name="Followed Hyperlink" xfId="384" builtinId="9" hidden="1"/>
    <cellStyle name="Followed Hyperlink" xfId="734" builtinId="9" hidden="1"/>
    <cellStyle name="Followed Hyperlink" xfId="336" builtinId="9" hidden="1"/>
    <cellStyle name="Followed Hyperlink" xfId="238" builtinId="9" hidden="1"/>
    <cellStyle name="Followed Hyperlink" xfId="212" builtinId="9" hidden="1"/>
    <cellStyle name="Followed Hyperlink" xfId="666" builtinId="9" hidden="1"/>
    <cellStyle name="Followed Hyperlink" xfId="704" builtinId="9" hidden="1"/>
    <cellStyle name="Followed Hyperlink" xfId="74" builtinId="9" hidden="1"/>
    <cellStyle name="Followed Hyperlink" xfId="54" builtinId="9" hidden="1"/>
    <cellStyle name="Followed Hyperlink" xfId="82" builtinId="9" hidden="1"/>
    <cellStyle name="Followed Hyperlink" xfId="240" builtinId="9" hidden="1"/>
    <cellStyle name="Followed Hyperlink" xfId="4" builtinId="9" hidden="1"/>
    <cellStyle name="Followed Hyperlink" xfId="220" builtinId="9" hidden="1"/>
    <cellStyle name="Followed Hyperlink" xfId="160" builtinId="9" hidden="1"/>
    <cellStyle name="Followed Hyperlink" xfId="274" builtinId="9" hidden="1"/>
    <cellStyle name="Followed Hyperlink" xfId="256" builtinId="9" hidden="1"/>
    <cellStyle name="Followed Hyperlink" xfId="746" builtinId="9" hidden="1"/>
    <cellStyle name="Followed Hyperlink" xfId="136" builtinId="9" hidden="1"/>
    <cellStyle name="Followed Hyperlink" xfId="604" builtinId="9" hidden="1"/>
    <cellStyle name="Followed Hyperlink" xfId="386" builtinId="9" hidden="1"/>
    <cellStyle name="Followed Hyperlink" xfId="298" builtinId="9" hidden="1"/>
    <cellStyle name="Followed Hyperlink" xfId="58" builtinId="9" hidden="1"/>
    <cellStyle name="Followed Hyperlink" xfId="482" builtinId="9" hidden="1"/>
    <cellStyle name="Followed Hyperlink" xfId="642" builtinId="9" hidden="1"/>
    <cellStyle name="Followed Hyperlink" xfId="630" builtinId="9" hidden="1"/>
    <cellStyle name="Followed Hyperlink" xfId="488" builtinId="9" hidden="1"/>
    <cellStyle name="Followed Hyperlink" xfId="696" builtinId="9" hidden="1"/>
    <cellStyle name="Followed Hyperlink" xfId="804" builtinId="9" hidden="1"/>
    <cellStyle name="Followed Hyperlink" xfId="718" builtinId="9" hidden="1"/>
    <cellStyle name="Followed Hyperlink" xfId="748" builtinId="9" hidden="1"/>
    <cellStyle name="Followed Hyperlink" xfId="442" builtinId="9" hidden="1"/>
    <cellStyle name="Followed Hyperlink" xfId="744" builtinId="9" hidden="1"/>
    <cellStyle name="Followed Hyperlink" xfId="798" builtinId="9" hidden="1"/>
    <cellStyle name="Followed Hyperlink" xfId="740" builtinId="9" hidden="1"/>
    <cellStyle name="Followed Hyperlink" xfId="440" builtinId="9" hidden="1"/>
    <cellStyle name="Followed Hyperlink" xfId="618" builtinId="9" hidden="1"/>
    <cellStyle name="Followed Hyperlink" xfId="714" builtinId="9" hidden="1"/>
    <cellStyle name="Followed Hyperlink" xfId="44" builtinId="9" hidden="1"/>
    <cellStyle name="Followed Hyperlink" xfId="496" builtinId="9" hidden="1"/>
    <cellStyle name="Followed Hyperlink" xfId="514" builtinId="9" hidden="1"/>
    <cellStyle name="Followed Hyperlink" xfId="390" builtinId="9" hidden="1"/>
    <cellStyle name="Followed Hyperlink" xfId="538" builtinId="9" hidden="1"/>
    <cellStyle name="Followed Hyperlink" xfId="422" builtinId="9" hidden="1"/>
    <cellStyle name="Followed Hyperlink" xfId="46" builtinId="9" hidden="1"/>
    <cellStyle name="Followed Hyperlink" xfId="402" builtinId="9" hidden="1"/>
    <cellStyle name="Followed Hyperlink" xfId="844" builtinId="9" hidden="1"/>
    <cellStyle name="Followed Hyperlink" xfId="192" builtinId="9" hidden="1"/>
    <cellStyle name="Followed Hyperlink" xfId="332" builtinId="9" hidden="1"/>
    <cellStyle name="Followed Hyperlink" xfId="162" builtinId="9" hidden="1"/>
    <cellStyle name="Followed Hyperlink" xfId="222" builtinId="9" hidden="1"/>
    <cellStyle name="Followed Hyperlink" xfId="84" builtinId="9" hidden="1"/>
    <cellStyle name="Followed Hyperlink" xfId="138" builtinId="9" hidden="1"/>
    <cellStyle name="Followed Hyperlink" xfId="792" builtinId="9" hidden="1"/>
    <cellStyle name="Followed Hyperlink" xfId="382" builtinId="9" hidden="1"/>
    <cellStyle name="Followed Hyperlink" xfId="598" builtinId="9" hidden="1"/>
    <cellStyle name="Followed Hyperlink" xfId="716" builtinId="9" hidden="1"/>
    <cellStyle name="Followed Hyperlink" xfId="354" builtinId="9" hidden="1"/>
    <cellStyle name="Followed Hyperlink" xfId="324" builtinId="9" hidden="1"/>
    <cellStyle name="Followed Hyperlink" xfId="350" builtinId="9" hidden="1"/>
    <cellStyle name="Followed Hyperlink" xfId="490" builtinId="9" hidden="1"/>
    <cellStyle name="Followed Hyperlink" xfId="794" builtinId="9" hidden="1"/>
    <cellStyle name="Followed Hyperlink" xfId="786" builtinId="9" hidden="1"/>
    <cellStyle name="Followed Hyperlink" xfId="830" builtinId="9" hidden="1"/>
    <cellStyle name="Followed Hyperlink" xfId="778" builtinId="9" hidden="1"/>
    <cellStyle name="Followed Hyperlink" xfId="10" builtinId="9" hidden="1"/>
    <cellStyle name="Followed Hyperlink" xfId="768" builtinId="9" hidden="1"/>
    <cellStyle name="Followed Hyperlink" xfId="90" builtinId="9" hidden="1"/>
    <cellStyle name="Followed Hyperlink" xfId="78" builtinId="9" hidden="1"/>
    <cellStyle name="Followed Hyperlink" xfId="376" builtinId="9" hidden="1"/>
    <cellStyle name="Followed Hyperlink" xfId="568" builtinId="9" hidden="1"/>
    <cellStyle name="Followed Hyperlink" xfId="270" builtinId="9" hidden="1"/>
    <cellStyle name="Followed Hyperlink" xfId="252" builtinId="9" hidden="1"/>
    <cellStyle name="Followed Hyperlink" xfId="536" builtinId="9" hidden="1"/>
    <cellStyle name="Followed Hyperlink" xfId="254" builtinId="9" hidden="1"/>
    <cellStyle name="Followed Hyperlink" xfId="542" builtinId="9" hidden="1"/>
    <cellStyle name="Followed Hyperlink" xfId="760" builtinId="9" hidden="1"/>
    <cellStyle name="Followed Hyperlink" xfId="414" builtinId="9" hidden="1"/>
    <cellStyle name="Followed Hyperlink" xfId="306" builtinId="9" hidden="1"/>
    <cellStyle name="Followed Hyperlink" xfId="558" builtinId="9" hidden="1"/>
    <cellStyle name="Followed Hyperlink" xfId="96" builtinId="9" hidden="1"/>
    <cellStyle name="Followed Hyperlink" xfId="640" builtinId="9" hidden="1"/>
    <cellStyle name="Followed Hyperlink" xfId="762" builtinId="9" hidden="1"/>
    <cellStyle name="Followed Hyperlink" xfId="92" builtinId="9" hidden="1"/>
    <cellStyle name="Followed Hyperlink" xfId="50" builtinId="9" hidden="1"/>
    <cellStyle name="Followed Hyperlink" xfId="702" builtinId="9" hidden="1"/>
    <cellStyle name="Followed Hyperlink" xfId="468" builtinId="9" hidden="1"/>
    <cellStyle name="Followed Hyperlink" xfId="848" builtinId="9" hidden="1"/>
    <cellStyle name="Followed Hyperlink" xfId="816" builtinId="9" hidden="1"/>
    <cellStyle name="Followed Hyperlink" xfId="410" builtinId="9" hidden="1"/>
    <cellStyle name="Followed Hyperlink" xfId="88" builtinId="9" hidden="1"/>
    <cellStyle name="Followed Hyperlink" xfId="822" builtinId="9" hidden="1"/>
    <cellStyle name="Followed Hyperlink" xfId="462" builtinId="9" hidden="1"/>
    <cellStyle name="Followed Hyperlink" xfId="480" builtinId="9" hidden="1"/>
    <cellStyle name="Followed Hyperlink" xfId="820" builtinId="9" hidden="1"/>
    <cellStyle name="Followed Hyperlink" xfId="130" builtinId="9" hidden="1"/>
    <cellStyle name="Followed Hyperlink" xfId="106" builtinId="9" hidden="1"/>
    <cellStyle name="Followed Hyperlink" xfId="258" builtinId="9" hidden="1"/>
    <cellStyle name="Followed Hyperlink" xfId="606" builtinId="9" hidden="1"/>
    <cellStyle name="Followed Hyperlink" xfId="452" builtinId="9" hidden="1"/>
    <cellStyle name="Followed Hyperlink" xfId="764" builtinId="9" hidden="1"/>
    <cellStyle name="Followed Hyperlink" xfId="308" builtinId="9" hidden="1"/>
    <cellStyle name="Followed Hyperlink" xfId="510" builtinId="9" hidden="1"/>
    <cellStyle name="Followed Hyperlink" xfId="294" builtinId="9" hidden="1"/>
    <cellStyle name="Followed Hyperlink" xfId="588" builtinId="9" hidden="1"/>
    <cellStyle name="Followed Hyperlink" xfId="584" builtinId="9" hidden="1"/>
    <cellStyle name="Followed Hyperlink" xfId="76" builtinId="9" hidden="1"/>
    <cellStyle name="Followed Hyperlink" xfId="374" builtinId="9" hidden="1"/>
    <cellStyle name="Followed Hyperlink" xfId="670" builtinId="9" hidden="1"/>
    <cellStyle name="Followed Hyperlink" xfId="434" builtinId="9" hidden="1"/>
    <cellStyle name="Followed Hyperlink" xfId="654" builtinId="9" hidden="1"/>
    <cellStyle name="Followed Hyperlink" xfId="124" builtinId="9" hidden="1"/>
    <cellStyle name="Followed Hyperlink" xfId="278" builtinId="9" hidden="1"/>
    <cellStyle name="Followed Hyperlink" xfId="476" builtinId="9" hidden="1"/>
    <cellStyle name="Followed Hyperlink" xfId="692" builtinId="9" hidden="1"/>
    <cellStyle name="Followed Hyperlink" xfId="416" builtinId="9" hidden="1"/>
    <cellStyle name="Followed Hyperlink" xfId="164" builtinId="9" hidden="1"/>
    <cellStyle name="Followed Hyperlink" xfId="540" builtinId="9" hidden="1"/>
    <cellStyle name="Followed Hyperlink" xfId="472" builtinId="9" hidden="1"/>
    <cellStyle name="Followed Hyperlink" xfId="698" builtinId="9" hidden="1"/>
    <cellStyle name="Followed Hyperlink" xfId="444" builtinId="9" hidden="1"/>
    <cellStyle name="Followed Hyperlink" xfId="208" builtinId="9" hidden="1"/>
    <cellStyle name="Followed Hyperlink" xfId="264" builtinId="9" hidden="1"/>
    <cellStyle name="Followed Hyperlink" xfId="512" builtinId="9" hidden="1"/>
    <cellStyle name="Followed Hyperlink" xfId="168" builtinId="9" hidden="1"/>
    <cellStyle name="Followed Hyperlink" xfId="812" builtinId="9" hidden="1"/>
    <cellStyle name="Followed Hyperlink" xfId="206" builtinId="9" hidden="1"/>
    <cellStyle name="Followed Hyperlink" xfId="218" builtinId="9" hidden="1"/>
    <cellStyle name="Followed Hyperlink" xfId="590" builtinId="9" hidden="1"/>
    <cellStyle name="Followed Hyperlink" xfId="196" builtinId="9" hidden="1"/>
    <cellStyle name="Followed Hyperlink" xfId="470" builtinId="9" hidden="1"/>
    <cellStyle name="Followed Hyperlink" xfId="464" builtinId="9" hidden="1"/>
    <cellStyle name="Followed Hyperlink" xfId="796" builtinId="9" hidden="1"/>
    <cellStyle name="Followed Hyperlink" xfId="660" builtinId="9" hidden="1"/>
    <cellStyle name="Followed Hyperlink" xfId="802" builtinId="9" hidden="1"/>
    <cellStyle name="Followed Hyperlink" xfId="438" builtinId="9" hidden="1"/>
    <cellStyle name="Followed Hyperlink" xfId="366" builtinId="9" hidden="1"/>
    <cellStyle name="Followed Hyperlink" xfId="836" builtinId="9" hidden="1"/>
    <cellStyle name="Followed Hyperlink" xfId="174" builtinId="9" hidden="1"/>
    <cellStyle name="Followed Hyperlink" xfId="394" builtinId="9" hidden="1"/>
    <cellStyle name="Followed Hyperlink" xfId="626" builtinId="9" hidden="1"/>
    <cellStyle name="Followed Hyperlink" xfId="224" builtinId="9" hidden="1"/>
    <cellStyle name="Followed Hyperlink" xfId="594" builtinId="9" hidden="1"/>
    <cellStyle name="Followed Hyperlink" xfId="460" builtinId="9" hidden="1"/>
    <cellStyle name="Followed Hyperlink" xfId="548" builtinId="9" hidden="1"/>
    <cellStyle name="Followed Hyperlink" xfId="280" builtinId="9" hidden="1"/>
    <cellStyle name="Followed Hyperlink" xfId="750" builtinId="9" hidden="1"/>
    <cellStyle name="Followed Hyperlink" xfId="818" builtinId="9" hidden="1"/>
    <cellStyle name="Followed Hyperlink" xfId="266" builtinId="9" hidden="1"/>
    <cellStyle name="Followed Hyperlink" xfId="570" builtinId="9" hidden="1"/>
    <cellStyle name="Followed Hyperlink" xfId="182" builtinId="9" hidden="1"/>
    <cellStyle name="Followed Hyperlink" xfId="412" builtinId="9" hidden="1"/>
    <cellStyle name="Followed Hyperlink" xfId="552" builtinId="9" hidden="1"/>
    <cellStyle name="Followed Hyperlink" xfId="352" builtinId="9" hidden="1"/>
    <cellStyle name="Followed Hyperlink" xfId="560" builtinId="9" hidden="1"/>
    <cellStyle name="Followed Hyperlink" xfId="620" builtinId="9" hidden="1"/>
    <cellStyle name="Followed Hyperlink" xfId="454" builtinId="9" hidden="1"/>
    <cellStyle name="Followed Hyperlink" xfId="754" builtinId="9" hidden="1"/>
    <cellStyle name="Followed Hyperlink" xfId="230" builtinId="9" hidden="1"/>
    <cellStyle name="Followed Hyperlink" xfId="286" builtinId="9" hidden="1"/>
    <cellStyle name="Followed Hyperlink" xfId="326" builtinId="9" hidden="1"/>
    <cellStyle name="Followed Hyperlink" xfId="300" builtinId="9" hidden="1"/>
    <cellStyle name="Followed Hyperlink" xfId="850" builtinId="9" hidden="1"/>
    <cellStyle name="Followed Hyperlink" xfId="392" builtinId="9" hidden="1"/>
    <cellStyle name="Followed Hyperlink" xfId="668" builtinId="9" hidden="1"/>
    <cellStyle name="Followed Hyperlink" xfId="338" builtinId="9" hidden="1"/>
    <cellStyle name="Followed Hyperlink" xfId="232" builtinId="9" hidden="1"/>
    <cellStyle name="Followed Hyperlink" xfId="118" builtinId="9" hidden="1"/>
    <cellStyle name="Followed Hyperlink" xfId="738" builtinId="9" hidden="1"/>
    <cellStyle name="Followed Hyperlink" xfId="554" builtinId="9" hidden="1"/>
    <cellStyle name="Followed Hyperlink" xfId="824" builtinId="9" hidden="1"/>
    <cellStyle name="Followed Hyperlink" xfId="184" builtinId="9" hidden="1"/>
    <cellStyle name="Followed Hyperlink" xfId="128" builtinId="9" hidden="1"/>
    <cellStyle name="Followed Hyperlink" xfId="650" builtinId="9" hidden="1"/>
    <cellStyle name="Followed Hyperlink" xfId="524" builtinId="9" hidden="1"/>
    <cellStyle name="Followed Hyperlink" xfId="528" builtinId="9" hidden="1"/>
    <cellStyle name="Followed Hyperlink" xfId="602" builtinId="9" hidden="1"/>
    <cellStyle name="Followed Hyperlink" xfId="838" builtinId="9" hidden="1"/>
    <cellStyle name="Followed Hyperlink" xfId="456" builtinId="9" hidden="1"/>
    <cellStyle name="Followed Hyperlink" xfId="170" builtinId="9" hidden="1"/>
    <cellStyle name="Followed Hyperlink" xfId="312" builtinId="9" hidden="1"/>
    <cellStyle name="Followed Hyperlink" xfId="6" builtinId="9" hidden="1"/>
    <cellStyle name="Followed Hyperlink" xfId="216" builtinId="9" hidden="1"/>
    <cellStyle name="Followed Hyperlink" xfId="102" builtinId="9" hidden="1"/>
    <cellStyle name="Followed Hyperlink" xfId="446" builtinId="9" hidden="1"/>
    <cellStyle name="Followed Hyperlink" xfId="362" builtinId="9" hidden="1"/>
    <cellStyle name="Followed Hyperlink" xfId="814" builtinId="9" hidden="1"/>
    <cellStyle name="Followed Hyperlink" xfId="292" builtinId="9" hidden="1"/>
    <cellStyle name="Followed Hyperlink" xfId="360" builtinId="9" hidden="1"/>
    <cellStyle name="Followed Hyperlink" xfId="664" builtinId="9" hidden="1"/>
    <cellStyle name="Followed Hyperlink" xfId="638" builtinId="9" hidden="1"/>
    <cellStyle name="Hyperlink" xfId="829" builtinId="8" hidden="1"/>
    <cellStyle name="Hyperlink" xfId="171" builtinId="8" hidden="1"/>
    <cellStyle name="Hyperlink" xfId="515" builtinId="8" hidden="1"/>
    <cellStyle name="Hyperlink" xfId="179" builtinId="8" hidden="1"/>
    <cellStyle name="Hyperlink" xfId="819" builtinId="8" hidden="1"/>
    <cellStyle name="Hyperlink" xfId="201" builtinId="8" hidden="1"/>
    <cellStyle name="Hyperlink" xfId="69" builtinId="8" hidden="1"/>
    <cellStyle name="Hyperlink" xfId="651" builtinId="8" hidden="1"/>
    <cellStyle name="Hyperlink" xfId="409" builtinId="8" hidden="1"/>
    <cellStyle name="Hyperlink" xfId="177" builtinId="8" hidden="1"/>
    <cellStyle name="Hyperlink" xfId="565" builtinId="8" hidden="1"/>
    <cellStyle name="Hyperlink" xfId="581" builtinId="8" hidden="1"/>
    <cellStyle name="Hyperlink" xfId="687" builtinId="8" hidden="1"/>
    <cellStyle name="Hyperlink" xfId="433" builtinId="8" hidden="1"/>
    <cellStyle name="Hyperlink" xfId="117" builtinId="8" hidden="1"/>
    <cellStyle name="Hyperlink" xfId="247" builtinId="8" hidden="1"/>
    <cellStyle name="Hyperlink" xfId="299" builtinId="8" hidden="1"/>
    <cellStyle name="Hyperlink" xfId="357" builtinId="8" hidden="1"/>
    <cellStyle name="Hyperlink" xfId="599" builtinId="8" hidden="1"/>
    <cellStyle name="Hyperlink" xfId="297" builtinId="8" hidden="1"/>
    <cellStyle name="Hyperlink" xfId="571" builtinId="8" hidden="1"/>
    <cellStyle name="Hyperlink" xfId="755" builtinId="8" hidden="1"/>
    <cellStyle name="Hyperlink" xfId="591" builtinId="8" hidden="1"/>
    <cellStyle name="Hyperlink" xfId="635" builtinId="8" hidden="1"/>
    <cellStyle name="Hyperlink" xfId="493" builtinId="8" hidden="1"/>
    <cellStyle name="Hyperlink" xfId="709" builtinId="8" hidden="1"/>
    <cellStyle name="Hyperlink" xfId="763" builtinId="8" hidden="1"/>
    <cellStyle name="Hyperlink" xfId="315" builtinId="8" hidden="1"/>
    <cellStyle name="Hyperlink" xfId="185" builtinId="8" hidden="1"/>
    <cellStyle name="Hyperlink" xfId="49" builtinId="8" hidden="1"/>
    <cellStyle name="Hyperlink" xfId="229" builtinId="8" hidden="1"/>
    <cellStyle name="Hyperlink" xfId="719" builtinId="8" hidden="1"/>
    <cellStyle name="Hyperlink" xfId="123" builtinId="8" hidden="1"/>
    <cellStyle name="Hyperlink" xfId="583" builtinId="8" hidden="1"/>
    <cellStyle name="Hyperlink" xfId="721" builtinId="8" hidden="1"/>
    <cellStyle name="Hyperlink" xfId="817" builtinId="8" hidden="1"/>
    <cellStyle name="Hyperlink" xfId="359" builtinId="8" hidden="1"/>
    <cellStyle name="Hyperlink" xfId="343" builtinId="8" hidden="1"/>
    <cellStyle name="Hyperlink" xfId="605" builtinId="8" hidden="1"/>
    <cellStyle name="Hyperlink" xfId="13" builtinId="8" hidden="1"/>
    <cellStyle name="Hyperlink" xfId="259" builtinId="8" hidden="1"/>
    <cellStyle name="Hyperlink" xfId="495" builtinId="8" hidden="1"/>
    <cellStyle name="Hyperlink" xfId="647" builtinId="8" hidden="1"/>
    <cellStyle name="Hyperlink" xfId="783" builtinId="8" hidden="1"/>
    <cellStyle name="Hyperlink" xfId="159" builtinId="8" hidden="1"/>
    <cellStyle name="Hyperlink" xfId="219" builtinId="8" hidden="1"/>
    <cellStyle name="Hyperlink" xfId="841" builtinId="8" hidden="1"/>
    <cellStyle name="Hyperlink" xfId="489" builtinId="8" hidden="1"/>
    <cellStyle name="Hyperlink" xfId="75" builtinId="8" hidden="1"/>
    <cellStyle name="Hyperlink" xfId="781" builtinId="8" hidden="1"/>
    <cellStyle name="Hyperlink" xfId="669" builtinId="8" hidden="1"/>
    <cellStyle name="Hyperlink" xfId="121" builtinId="8" hidden="1"/>
    <cellStyle name="Hyperlink" xfId="275" builtinId="8" hidden="1"/>
    <cellStyle name="Hyperlink" xfId="41" builtinId="8" hidden="1"/>
    <cellStyle name="Hyperlink" xfId="5" builtinId="8" hidden="1"/>
    <cellStyle name="Hyperlink" xfId="319" builtinId="8" hidden="1"/>
    <cellStyle name="Hyperlink" xfId="559" builtinId="8" hidden="1"/>
    <cellStyle name="Hyperlink" xfId="195" builtinId="8" hidden="1"/>
    <cellStyle name="Hyperlink" xfId="769" builtinId="8" hidden="1"/>
    <cellStyle name="Hyperlink" xfId="251" builtinId="8" hidden="1"/>
    <cellStyle name="Hyperlink" xfId="653" builtinId="8" hidden="1"/>
    <cellStyle name="Hyperlink" xfId="773" builtinId="8" hidden="1"/>
    <cellStyle name="Hyperlink" xfId="439" builtinId="8" hidden="1"/>
    <cellStyle name="Hyperlink" xfId="809" builtinId="8" hidden="1"/>
    <cellStyle name="Hyperlink" xfId="385" builtinId="8" hidden="1"/>
    <cellStyle name="Hyperlink" xfId="517" builtinId="8" hidden="1"/>
    <cellStyle name="Hyperlink" xfId="349" builtinId="8" hidden="1"/>
    <cellStyle name="Hyperlink" xfId="715" builtinId="8" hidden="1"/>
    <cellStyle name="Hyperlink" xfId="353" builtinId="8" hidden="1"/>
    <cellStyle name="Hyperlink" xfId="417" builtinId="8" hidden="1"/>
    <cellStyle name="Hyperlink" xfId="217" builtinId="8" hidden="1"/>
    <cellStyle name="Hyperlink" xfId="529" builtinId="8" hidden="1"/>
    <cellStyle name="Hyperlink" xfId="601" builtinId="8" hidden="1"/>
    <cellStyle name="Hyperlink" xfId="339" builtinId="8" hidden="1"/>
    <cellStyle name="Hyperlink" xfId="535" builtinId="8" hidden="1"/>
    <cellStyle name="Hyperlink" xfId="215" builtinId="8" hidden="1"/>
    <cellStyle name="Hyperlink" xfId="713" builtinId="8" hidden="1"/>
    <cellStyle name="Hyperlink" xfId="551" builtinId="8" hidden="1"/>
    <cellStyle name="Hyperlink" xfId="87" builtinId="8" hidden="1"/>
    <cellStyle name="Hyperlink" xfId="261" builtinId="8" hidden="1"/>
    <cellStyle name="Hyperlink" xfId="329" builtinId="8" hidden="1"/>
    <cellStyle name="Hyperlink" xfId="71" builtinId="8" hidden="1"/>
    <cellStyle name="Hyperlink" xfId="401" builtinId="8" hidden="1"/>
    <cellStyle name="Hyperlink" xfId="383" builtinId="8" hidden="1"/>
    <cellStyle name="Hyperlink" xfId="609" builtinId="8" hidden="1"/>
    <cellStyle name="Hyperlink" xfId="707" builtinId="8" hidden="1"/>
    <cellStyle name="Hyperlink" xfId="193" builtinId="8" hidden="1"/>
    <cellStyle name="Hyperlink" xfId="203" builtinId="8" hidden="1"/>
    <cellStyle name="Hyperlink" xfId="445" builtinId="8" hidden="1"/>
    <cellStyle name="Hyperlink" xfId="153" builtinId="8" hidden="1"/>
    <cellStyle name="Hyperlink" xfId="189" builtinId="8" hidden="1"/>
    <cellStyle name="Hyperlink" xfId="533" builtinId="8" hidden="1"/>
    <cellStyle name="Hyperlink" xfId="181" builtinId="8" hidden="1"/>
    <cellStyle name="Hyperlink" xfId="301" builtinId="8" hidden="1"/>
    <cellStyle name="Hyperlink" xfId="7" builtinId="8" hidden="1"/>
    <cellStyle name="Hyperlink" xfId="381" builtinId="8" hidden="1"/>
    <cellStyle name="Hyperlink" xfId="805" builtinId="8" hidden="1"/>
    <cellStyle name="Hyperlink" xfId="629" builtinId="8" hidden="1"/>
    <cellStyle name="Hyperlink" xfId="407" builtinId="8" hidden="1"/>
    <cellStyle name="Hyperlink" xfId="175" builtinId="8" hidden="1"/>
    <cellStyle name="Hyperlink" xfId="843" builtinId="8" hidden="1"/>
    <cellStyle name="Hyperlink" xfId="437" builtinId="8" hidden="1"/>
    <cellStyle name="Hyperlink" xfId="705" builtinId="8" hidden="1"/>
    <cellStyle name="Hyperlink" xfId="733" builtinId="8" hidden="1"/>
    <cellStyle name="Hyperlink" xfId="1" builtinId="8" hidden="1"/>
    <cellStyle name="Hyperlink" xfId="833" builtinId="8" hidden="1"/>
    <cellStyle name="Hyperlink" xfId="485" builtinId="8" hidden="1"/>
    <cellStyle name="Hyperlink" xfId="793" builtinId="8" hidden="1"/>
    <cellStyle name="Hyperlink" xfId="285" builtinId="8" hidden="1"/>
    <cellStyle name="Hyperlink" xfId="361" builtinId="8" hidden="1"/>
    <cellStyle name="Hyperlink" xfId="655" builtinId="8" hidden="1"/>
    <cellStyle name="Hyperlink" xfId="597" builtinId="8" hidden="1"/>
    <cellStyle name="Hyperlink" xfId="815" builtinId="8" hidden="1"/>
    <cellStyle name="Hyperlink" xfId="641" builtinId="8" hidden="1"/>
    <cellStyle name="Hyperlink" xfId="421" builtinId="8" hidden="1"/>
    <cellStyle name="Hyperlink" xfId="109" builtinId="8" hidden="1"/>
    <cellStyle name="Hyperlink" xfId="521" builtinId="8" hidden="1"/>
    <cellStyle name="Hyperlink" xfId="73" builtinId="8" hidden="1"/>
    <cellStyle name="Hyperlink" xfId="837" builtinId="8" hidden="1"/>
    <cellStyle name="Hyperlink" xfId="345" builtinId="8" hidden="1"/>
    <cellStyle name="Hyperlink" xfId="143" builtinId="8" hidden="1"/>
    <cellStyle name="Hyperlink" xfId="207" builtinId="8" hidden="1"/>
    <cellStyle name="Hyperlink" xfId="327" builtinId="8" hidden="1"/>
    <cellStyle name="Hyperlink" xfId="459" builtinId="8" hidden="1"/>
    <cellStyle name="Hyperlink" xfId="543" builtinId="8" hidden="1"/>
    <cellStyle name="Hyperlink" xfId="839" builtinId="8" hidden="1"/>
    <cellStyle name="Hyperlink" xfId="675" builtinId="8" hidden="1"/>
    <cellStyle name="Hyperlink" xfId="821" builtinId="8" hidden="1"/>
    <cellStyle name="Hyperlink" xfId="779" builtinId="8" hidden="1"/>
    <cellStyle name="Hyperlink" xfId="191" builtinId="8" hidden="1"/>
    <cellStyle name="Hyperlink" xfId="747" builtinId="8" hidden="1"/>
    <cellStyle name="Hyperlink" xfId="45" builtinId="8" hidden="1"/>
    <cellStyle name="Hyperlink" xfId="827" builtinId="8" hidden="1"/>
    <cellStyle name="Hyperlink" xfId="627" builtinId="8" hidden="1"/>
    <cellStyle name="Hyperlink" xfId="91" builtinId="8" hidden="1"/>
    <cellStyle name="Hyperlink" xfId="17" builtinId="8" hidden="1"/>
    <cellStyle name="Hyperlink" xfId="241" builtinId="8" hidden="1"/>
    <cellStyle name="Hyperlink" xfId="545" builtinId="8" hidden="1"/>
    <cellStyle name="Hyperlink" xfId="847" builtinId="8" hidden="1"/>
    <cellStyle name="Hyperlink" xfId="589" builtinId="8" hidden="1"/>
    <cellStyle name="Hyperlink" xfId="463" builtinId="8" hidden="1"/>
    <cellStyle name="Hyperlink" xfId="853" builtinId="8" hidden="1"/>
    <cellStyle name="Hyperlink" xfId="237" builtinId="8" hidden="1"/>
    <cellStyle name="Hyperlink" xfId="741" builtinId="8" hidden="1"/>
    <cellStyle name="Hyperlink" xfId="169" builtinId="8" hidden="1"/>
    <cellStyle name="Hyperlink" xfId="561" builtinId="8" hidden="1"/>
    <cellStyle name="Hyperlink" xfId="631" builtinId="8" hidden="1"/>
    <cellStyle name="Hyperlink" xfId="431" builtinId="8" hidden="1"/>
    <cellStyle name="Hyperlink" xfId="249" builtinId="8" hidden="1"/>
    <cellStyle name="Hyperlink" xfId="111" builtinId="8" hidden="1"/>
    <cellStyle name="Hyperlink" xfId="205" builtinId="8" hidden="1"/>
    <cellStyle name="Hyperlink" xfId="663" builtinId="8" hidden="1"/>
    <cellStyle name="Hyperlink" xfId="265" builtinId="8" hidden="1"/>
    <cellStyle name="Hyperlink" xfId="9" builtinId="8" hidden="1"/>
    <cellStyle name="Hyperlink" xfId="113" builtinId="8" hidden="1"/>
    <cellStyle name="Hyperlink" xfId="695" builtinId="8" hidden="1"/>
    <cellStyle name="Hyperlink" xfId="141" builtinId="8" hidden="1"/>
    <cellStyle name="Hyperlink" xfId="199" builtinId="8" hidden="1"/>
    <cellStyle name="Hyperlink" xfId="683" builtinId="8" hidden="1"/>
    <cellStyle name="Hyperlink" xfId="549" builtinId="8" hidden="1"/>
    <cellStyle name="Hyperlink" xfId="183" builtinId="8" hidden="1"/>
    <cellStyle name="Hyperlink" xfId="613" builtinId="8" hidden="1"/>
    <cellStyle name="Hyperlink" xfId="263" builtinId="8" hidden="1"/>
    <cellStyle name="Hyperlink" xfId="787" builtinId="8" hidden="1"/>
    <cellStyle name="Hyperlink" xfId="367" builtinId="8" hidden="1"/>
    <cellStyle name="Hyperlink" xfId="671" builtinId="8" hidden="1"/>
    <cellStyle name="Hyperlink" xfId="167" builtinId="8" hidden="1"/>
    <cellStyle name="Hyperlink" xfId="157" builtinId="8" hidden="1"/>
    <cellStyle name="Hyperlink" xfId="89" builtinId="8" hidden="1"/>
    <cellStyle name="Hyperlink" xfId="765" builtinId="8" hidden="1"/>
    <cellStyle name="Hyperlink" xfId="307" builtinId="8" hidden="1"/>
    <cellStyle name="Hyperlink" xfId="389" builtinId="8" hidden="1"/>
    <cellStyle name="Hyperlink" xfId="293" builtinId="8" hidden="1"/>
    <cellStyle name="Hyperlink" xfId="411" builtinId="8" hidden="1"/>
    <cellStyle name="Hyperlink" xfId="775" builtinId="8" hidden="1"/>
    <cellStyle name="Hyperlink" xfId="777" builtinId="8" hidden="1"/>
    <cellStyle name="Hyperlink" xfId="785" builtinId="8" hidden="1"/>
    <cellStyle name="Hyperlink" xfId="711" builtinId="8" hidden="1"/>
    <cellStyle name="Hyperlink" xfId="577" builtinId="8" hidden="1"/>
    <cellStyle name="Hyperlink" xfId="429" builtinId="8" hidden="1"/>
    <cellStyle name="Hyperlink" xfId="513" builtinId="8" hidden="1"/>
    <cellStyle name="Hyperlink" xfId="371" builtinId="8" hidden="1"/>
    <cellStyle name="Hyperlink" xfId="135" builtinId="8" hidden="1"/>
    <cellStyle name="Hyperlink" xfId="511" builtinId="8" hidden="1"/>
    <cellStyle name="Hyperlink" xfId="311" builtinId="8" hidden="1"/>
    <cellStyle name="Hyperlink" xfId="523" builtinId="8" hidden="1"/>
    <cellStyle name="Hyperlink" xfId="239" builtinId="8" hidden="1"/>
    <cellStyle name="Hyperlink" xfId="67" builtinId="8" hidden="1"/>
    <cellStyle name="Hyperlink" xfId="643" builtinId="8" hidden="1"/>
    <cellStyle name="Hyperlink" xfId="757" builtinId="8" hidden="1"/>
    <cellStyle name="Hyperlink" xfId="443" builtinId="8" hidden="1"/>
    <cellStyle name="Hyperlink" xfId="3" builtinId="8" hidden="1"/>
    <cellStyle name="Hyperlink" xfId="475" builtinId="8" hidden="1"/>
    <cellStyle name="Hyperlink" xfId="115" builtinId="8" hidden="1"/>
    <cellStyle name="Hyperlink" xfId="375" builtinId="8" hidden="1"/>
    <cellStyle name="Hyperlink" xfId="391" builtinId="8" hidden="1"/>
    <cellStyle name="Hyperlink" xfId="483" builtinId="8" hidden="1"/>
    <cellStyle name="Hyperlink" xfId="283" builtinId="8" hidden="1"/>
    <cellStyle name="Hyperlink" xfId="37" builtinId="8" hidden="1"/>
    <cellStyle name="Hyperlink" xfId="57" builtinId="8" hidden="1"/>
    <cellStyle name="Hyperlink" xfId="537" builtinId="8" hidden="1"/>
    <cellStyle name="Hyperlink" xfId="139" builtinId="8" hidden="1"/>
    <cellStyle name="Hyperlink" xfId="187" builtinId="8" hidden="1"/>
    <cellStyle name="Hyperlink" xfId="729" builtinId="8" hidden="1"/>
    <cellStyle name="Hyperlink" xfId="699" builtinId="8" hidden="1"/>
    <cellStyle name="Hyperlink" xfId="679" builtinId="8" hidden="1"/>
    <cellStyle name="Hyperlink" xfId="425" builtinId="8" hidden="1"/>
    <cellStyle name="Hyperlink" xfId="637" builtinId="8" hidden="1"/>
    <cellStyle name="Hyperlink" xfId="313" builtinId="8" hidden="1"/>
    <cellStyle name="Hyperlink" xfId="257" builtinId="8" hidden="1"/>
    <cellStyle name="Hyperlink" xfId="267" builtinId="8" hidden="1"/>
    <cellStyle name="Hyperlink" xfId="393" builtinId="8" hidden="1"/>
    <cellStyle name="Hyperlink" xfId="799" builtinId="8" hidden="1"/>
    <cellStyle name="Hyperlink" xfId="693" builtinId="8" hidden="1"/>
    <cellStyle name="Hyperlink" xfId="95" builtinId="8" hidden="1"/>
    <cellStyle name="Hyperlink" xfId="585" builtinId="8" hidden="1"/>
    <cellStyle name="Hyperlink" xfId="851" builtinId="8" hidden="1"/>
    <cellStyle name="Hyperlink" xfId="39" builtinId="8" hidden="1"/>
    <cellStyle name="Hyperlink" xfId="325" builtinId="8" hidden="1"/>
    <cellStyle name="Hyperlink" xfId="501" builtinId="8" hidden="1"/>
    <cellStyle name="Hyperlink" xfId="291" builtinId="8" hidden="1"/>
    <cellStyle name="Hyperlink" xfId="47" builtinId="8" hidden="1"/>
    <cellStyle name="Hyperlink" xfId="611" builtinId="8" hidden="1"/>
    <cellStyle name="Hyperlink" xfId="35" builtinId="8" hidden="1"/>
    <cellStyle name="Hyperlink" xfId="541" builtinId="8" hidden="1"/>
    <cellStyle name="Hyperlink" xfId="749" builtinId="8" hidden="1"/>
    <cellStyle name="Hyperlink" xfId="405" builtinId="8" hidden="1"/>
    <cellStyle name="Hyperlink" xfId="717" builtinId="8" hidden="1"/>
    <cellStyle name="Hyperlink" xfId="691" builtinId="8" hidden="1"/>
    <cellStyle name="Hyperlink" xfId="473" builtinId="8" hidden="1"/>
    <cellStyle name="Hyperlink" xfId="281" builtinId="8" hidden="1"/>
    <cellStyle name="Hyperlink" xfId="271" builtinId="8" hidden="1"/>
    <cellStyle name="Hyperlink" xfId="807" builtinId="8" hidden="1"/>
    <cellStyle name="Hyperlink" xfId="269" builtinId="8" hidden="1"/>
    <cellStyle name="Hyperlink" xfId="645" builtinId="8" hidden="1"/>
    <cellStyle name="Hyperlink" xfId="739" builtinId="8" hidden="1"/>
    <cellStyle name="Hyperlink" xfId="317" builtinId="8" hidden="1"/>
    <cellStyle name="Hyperlink" xfId="51" builtinId="8" hidden="1"/>
    <cellStyle name="Hyperlink" xfId="149" builtinId="8" hidden="1"/>
    <cellStyle name="Hyperlink" xfId="791" builtinId="8" hidden="1"/>
    <cellStyle name="Hyperlink" xfId="527" builtinId="8" hidden="1"/>
    <cellStyle name="Hyperlink" xfId="823" builtinId="8" hidden="1"/>
    <cellStyle name="Hyperlink" xfId="129" builtinId="8" hidden="1"/>
    <cellStyle name="Hyperlink" xfId="331" builtinId="8" hidden="1"/>
    <cellStyle name="Hyperlink" xfId="503" builtinId="8" hidden="1"/>
    <cellStyle name="Hyperlink" xfId="65" builtinId="8" hidden="1"/>
    <cellStyle name="Hyperlink" xfId="309" builtinId="8" hidden="1"/>
    <cellStyle name="Hyperlink" xfId="579" builtinId="8" hidden="1"/>
    <cellStyle name="Hyperlink" xfId="403" builtinId="8" hidden="1"/>
    <cellStyle name="Hyperlink" xfId="795" builtinId="8" hidden="1"/>
    <cellStyle name="Hyperlink" xfId="639" builtinId="8" hidden="1"/>
    <cellStyle name="Hyperlink" xfId="673" builtinId="8" hidden="1"/>
    <cellStyle name="Hyperlink" xfId="587" builtinId="8" hidden="1"/>
    <cellStyle name="Hyperlink" xfId="479" builtinId="8" hidden="1"/>
    <cellStyle name="Hyperlink" xfId="351" builtinId="8" hidden="1"/>
    <cellStyle name="Hyperlink" xfId="131" builtinId="8" hidden="1"/>
    <cellStyle name="Hyperlink" xfId="145" builtinId="8" hidden="1"/>
    <cellStyle name="Hyperlink" xfId="743" builtinId="8" hidden="1"/>
    <cellStyle name="Hyperlink" xfId="507" builtinId="8" hidden="1"/>
    <cellStyle name="Hyperlink" xfId="771" builtinId="8" hidden="1"/>
    <cellStyle name="Hyperlink" xfId="661" builtinId="8" hidden="1"/>
    <cellStyle name="Hyperlink" xfId="21" builtinId="8" hidden="1"/>
    <cellStyle name="Hyperlink" xfId="305" builtinId="8" hidden="1"/>
    <cellStyle name="Hyperlink" xfId="569" builtinId="8" hidden="1"/>
    <cellStyle name="Hyperlink" xfId="745" builtinId="8" hidden="1"/>
    <cellStyle name="Hyperlink" xfId="125" builtinId="8" hidden="1"/>
    <cellStyle name="Hyperlink" xfId="441" builtinId="8" hidden="1"/>
    <cellStyle name="Hyperlink" xfId="633" builtinId="8" hidden="1"/>
    <cellStyle name="Hyperlink" xfId="223" builtinId="8" hidden="1"/>
    <cellStyle name="Hyperlink" xfId="649" builtinId="8" hidden="1"/>
    <cellStyle name="Hyperlink" xfId="499" builtinId="8" hidden="1"/>
    <cellStyle name="Hyperlink" xfId="801" builtinId="8" hidden="1"/>
    <cellStyle name="Hyperlink" xfId="23" builtinId="8" hidden="1"/>
    <cellStyle name="Hyperlink" xfId="547" builtinId="8" hidden="1"/>
    <cellStyle name="Hyperlink" xfId="659" builtinId="8" hidden="1"/>
    <cellStyle name="Hyperlink" xfId="233" builtinId="8" hidden="1"/>
    <cellStyle name="Hyperlink" xfId="231" builtinId="8" hidden="1"/>
    <cellStyle name="Hyperlink" xfId="657" builtinId="8" hidden="1"/>
    <cellStyle name="Hyperlink" xfId="623" builtinId="8" hidden="1"/>
    <cellStyle name="Hyperlink" xfId="593" builtinId="8" hidden="1"/>
    <cellStyle name="Hyperlink" xfId="221" builtinId="8" hidden="1"/>
    <cellStyle name="Hyperlink" xfId="435" builtinId="8" hidden="1"/>
    <cellStyle name="Hyperlink" xfId="163" builtinId="8" hidden="1"/>
    <cellStyle name="Hyperlink" xfId="469" builtinId="8" hidden="1"/>
    <cellStyle name="Hyperlink" xfId="83" builtinId="8" hidden="1"/>
    <cellStyle name="Hyperlink" xfId="427" builtinId="8" hidden="1"/>
    <cellStyle name="Hyperlink" xfId="555" builtinId="8" hidden="1"/>
    <cellStyle name="Hyperlink" xfId="103" builtinId="8" hidden="1"/>
    <cellStyle name="Hyperlink" xfId="347" builtinId="8" hidden="1"/>
    <cellStyle name="Hyperlink" xfId="797" builtinId="8" hidden="1"/>
    <cellStyle name="Hyperlink" xfId="337" builtinId="8" hidden="1"/>
    <cellStyle name="Hyperlink" xfId="845" builtinId="8" hidden="1"/>
    <cellStyle name="Hyperlink" xfId="451" builtinId="8" hidden="1"/>
    <cellStyle name="Hyperlink" xfId="519" builtinId="8" hidden="1"/>
    <cellStyle name="Hyperlink" xfId="277" builtinId="8" hidden="1"/>
    <cellStyle name="Hyperlink" xfId="751" builtinId="8" hidden="1"/>
    <cellStyle name="Hyperlink" xfId="725" builtinId="8" hidden="1"/>
    <cellStyle name="Hyperlink" xfId="55" builtinId="8" hidden="1"/>
    <cellStyle name="Hyperlink" xfId="255" builtinId="8" hidden="1"/>
    <cellStyle name="Hyperlink" xfId="849" builtinId="8" hidden="1"/>
    <cellStyle name="Hyperlink" xfId="365" builtinId="8" hidden="1"/>
    <cellStyle name="Hyperlink" xfId="455" builtinId="8" hidden="1"/>
    <cellStyle name="Hyperlink" xfId="731" builtinId="8" hidden="1"/>
    <cellStyle name="Hyperlink" xfId="127" builtinId="8" hidden="1"/>
    <cellStyle name="Hyperlink" xfId="617" builtinId="8" hidden="1"/>
    <cellStyle name="Hyperlink" xfId="287" builtinId="8" hidden="1"/>
    <cellStyle name="Hyperlink" xfId="137" builtinId="8" hidden="1"/>
    <cellStyle name="Hyperlink" xfId="703" builtinId="8" hidden="1"/>
    <cellStyle name="Hyperlink" xfId="155" builtinId="8" hidden="1"/>
    <cellStyle name="Hyperlink" xfId="323" builtinId="8" hidden="1"/>
    <cellStyle name="Hyperlink" xfId="213" builtinId="8" hidden="1"/>
    <cellStyle name="Hyperlink" xfId="575" builtinId="8" hidden="1"/>
    <cellStyle name="Hyperlink" xfId="753" builtinId="8" hidden="1"/>
    <cellStyle name="Hyperlink" xfId="31" builtinId="8" hidden="1"/>
    <cellStyle name="Hyperlink" xfId="165" builtinId="8" hidden="1"/>
    <cellStyle name="Hyperlink" xfId="81" builtinId="8" hidden="1"/>
    <cellStyle name="Hyperlink" xfId="509" builtinId="8" hidden="1"/>
    <cellStyle name="Hyperlink" xfId="289" builtinId="8" hidden="1"/>
    <cellStyle name="Hyperlink" xfId="419" builtinId="8" hidden="1"/>
    <cellStyle name="Hyperlink" xfId="701" builtinId="8" hidden="1"/>
    <cellStyle name="Hyperlink" xfId="25" builtinId="8" hidden="1"/>
    <cellStyle name="Hyperlink" xfId="377" builtinId="8" hidden="1"/>
    <cellStyle name="Hyperlink" xfId="525" builtinId="8" hidden="1"/>
    <cellStyle name="Hyperlink" xfId="487" builtinId="8" hidden="1"/>
    <cellStyle name="Hyperlink" xfId="27" builtinId="8" hidden="1"/>
    <cellStyle name="Hyperlink" xfId="825" builtinId="8" hidden="1"/>
    <cellStyle name="Hyperlink" xfId="209" builtinId="8" hidden="1"/>
    <cellStyle name="Hyperlink" xfId="225" builtinId="8" hidden="1"/>
    <cellStyle name="Hyperlink" xfId="447" builtinId="8" hidden="1"/>
    <cellStyle name="Hyperlink" xfId="43" builtinId="8" hidden="1"/>
    <cellStyle name="Hyperlink" xfId="477" builtinId="8" hidden="1"/>
    <cellStyle name="Hyperlink" xfId="619" builtinId="8" hidden="1"/>
    <cellStyle name="Hyperlink" xfId="727" builtinId="8" hidden="1"/>
    <cellStyle name="Hyperlink" xfId="197" builtinId="8" hidden="1"/>
    <cellStyle name="Hyperlink" xfId="105" builtinId="8" hidden="1"/>
    <cellStyle name="Hyperlink" xfId="295" builtinId="8" hidden="1"/>
    <cellStyle name="Hyperlink" xfId="363" builtinId="8" hidden="1"/>
    <cellStyle name="Hyperlink" xfId="567" builtinId="8" hidden="1"/>
    <cellStyle name="Hyperlink" xfId="243" builtinId="8" hidden="1"/>
    <cellStyle name="Hyperlink" xfId="235" builtinId="8" hidden="1"/>
    <cellStyle name="Hyperlink" xfId="399" builtinId="8" hidden="1"/>
    <cellStyle name="Hyperlink" xfId="595" builtinId="8" hidden="1"/>
    <cellStyle name="Hyperlink" xfId="723" builtinId="8" hidden="1"/>
    <cellStyle name="Hyperlink" xfId="467" builtinId="8" hidden="1"/>
    <cellStyle name="Hyperlink" xfId="245" builtinId="8" hidden="1"/>
    <cellStyle name="Hyperlink" xfId="557" builtinId="8" hidden="1"/>
    <cellStyle name="Hyperlink" xfId="227" builtinId="8" hidden="1"/>
    <cellStyle name="Hyperlink" xfId="685" builtinId="8" hidden="1"/>
    <cellStyle name="Hyperlink" xfId="341" builtinId="8" hidden="1"/>
    <cellStyle name="Hyperlink" xfId="279" builtinId="8" hidden="1"/>
    <cellStyle name="Hyperlink" xfId="333" builtinId="8" hidden="1"/>
    <cellStyle name="Hyperlink" xfId="369" builtinId="8" hidden="1"/>
    <cellStyle name="Hyperlink" xfId="85" builtinId="8" hidden="1"/>
    <cellStyle name="Hyperlink" xfId="395" builtinId="8" hidden="1"/>
    <cellStyle name="Hyperlink" xfId="355" builtinId="8" hidden="1"/>
    <cellStyle name="Hyperlink" xfId="53" builtinId="8" hidden="1"/>
    <cellStyle name="Hyperlink" xfId="211" builtinId="8" hidden="1"/>
    <cellStyle name="Hyperlink" xfId="107" builtinId="8" hidden="1"/>
    <cellStyle name="Hyperlink" xfId="59" builtinId="8" hidden="1"/>
    <cellStyle name="Hyperlink" xfId="803" builtinId="8" hidden="1"/>
    <cellStyle name="Hyperlink" xfId="689" builtinId="8" hidden="1"/>
    <cellStyle name="Hyperlink" xfId="151" builtinId="8" hidden="1"/>
    <cellStyle name="Hyperlink" xfId="813" builtinId="8" hidden="1"/>
    <cellStyle name="Hyperlink" xfId="387" builtinId="8" hidden="1"/>
    <cellStyle name="Hyperlink" xfId="621" builtinId="8" hidden="1"/>
    <cellStyle name="Hyperlink" xfId="603" builtinId="8" hidden="1"/>
    <cellStyle name="Hyperlink" xfId="457" builtinId="8" hidden="1"/>
    <cellStyle name="Hyperlink" xfId="761" builtinId="8" hidden="1"/>
    <cellStyle name="Hyperlink" xfId="615" builtinId="8" hidden="1"/>
    <cellStyle name="Hyperlink" xfId="273" builtinId="8" hidden="1"/>
    <cellStyle name="Hyperlink" xfId="607" builtinId="8" hidden="1"/>
    <cellStyle name="Hyperlink" xfId="93" builtinId="8" hidden="1"/>
    <cellStyle name="Hyperlink" xfId="491" builtinId="8" hidden="1"/>
    <cellStyle name="Hyperlink" xfId="63" builtinId="8" hidden="1"/>
    <cellStyle name="Hyperlink" xfId="573" builtinId="8" hidden="1"/>
    <cellStyle name="Hyperlink" xfId="531" builtinId="8" hidden="1"/>
    <cellStyle name="Hyperlink" xfId="19" builtinId="8" hidden="1"/>
    <cellStyle name="Hyperlink" xfId="79" builtinId="8" hidden="1"/>
    <cellStyle name="Hyperlink" xfId="681" builtinId="8" hidden="1"/>
    <cellStyle name="Hyperlink" xfId="835" builtinId="8" hidden="1"/>
    <cellStyle name="Hyperlink" xfId="423" builtinId="8" hidden="1"/>
    <cellStyle name="Hyperlink" xfId="11" builtinId="8" hidden="1"/>
    <cellStyle name="Hyperlink" xfId="397" builtinId="8" hidden="1"/>
    <cellStyle name="Hyperlink" xfId="497" builtinId="8" hidden="1"/>
    <cellStyle name="Hyperlink" xfId="453" builtinId="8" hidden="1"/>
    <cellStyle name="Hyperlink" xfId="759" builtinId="8" hidden="1"/>
    <cellStyle name="Hyperlink" xfId="321" builtinId="8" hidden="1"/>
    <cellStyle name="Hyperlink" xfId="29" builtinId="8" hidden="1"/>
    <cellStyle name="Hyperlink" xfId="539" builtinId="8" hidden="1"/>
    <cellStyle name="Hyperlink" xfId="831" builtinId="8" hidden="1"/>
    <cellStyle name="Hyperlink" xfId="373" builtinId="8" hidden="1"/>
    <cellStyle name="Hyperlink" xfId="303" builtinId="8" hidden="1"/>
    <cellStyle name="Hyperlink" xfId="789" builtinId="8" hidden="1"/>
    <cellStyle name="Hyperlink" xfId="335" builtinId="8" hidden="1"/>
    <cellStyle name="Hyperlink" xfId="97" builtinId="8" hidden="1"/>
    <cellStyle name="Hyperlink" xfId="379" builtinId="8" hidden="1"/>
    <cellStyle name="Hyperlink" xfId="133" builtinId="8" hidden="1"/>
    <cellStyle name="Hyperlink" xfId="471" builtinId="8" hidden="1"/>
    <cellStyle name="Hyperlink" xfId="99" builtinId="8" hidden="1"/>
    <cellStyle name="Hyperlink" xfId="667" builtinId="8" hidden="1"/>
    <cellStyle name="Hyperlink" xfId="449" builtinId="8" hidden="1"/>
    <cellStyle name="Hyperlink" xfId="465" builtinId="8" hidden="1"/>
    <cellStyle name="Hyperlink" xfId="505" builtinId="8" hidden="1"/>
    <cellStyle name="Hyperlink" xfId="413" builtinId="8" hidden="1"/>
    <cellStyle name="Hyperlink" xfId="665" builtinId="8" hidden="1"/>
    <cellStyle name="Hyperlink" xfId="161" builtinId="8" hidden="1"/>
    <cellStyle name="Hyperlink" xfId="61" builtinId="8" hidden="1"/>
    <cellStyle name="Hyperlink" xfId="77" builtinId="8" hidden="1"/>
    <cellStyle name="Hyperlink" xfId="767" builtinId="8" hidden="1"/>
    <cellStyle name="Hyperlink" xfId="253" builtinId="8" hidden="1"/>
    <cellStyle name="Hyperlink" xfId="33" builtinId="8" hidden="1"/>
    <cellStyle name="Hyperlink" xfId="697" builtinId="8" hidden="1"/>
    <cellStyle name="Hyperlink" xfId="415" builtinId="8" hidden="1"/>
    <cellStyle name="Hyperlink" xfId="677" builtinId="8" hidden="1"/>
    <cellStyle name="Hyperlink" xfId="147" builtinId="8" hidden="1"/>
    <cellStyle name="Hyperlink" xfId="811" builtinId="8" hidden="1"/>
    <cellStyle name="Hyperlink" xfId="737" builtinId="8" hidden="1"/>
    <cellStyle name="Hyperlink" xfId="553" builtinId="8" hidden="1"/>
    <cellStyle name="Hyperlink" xfId="563" builtinId="8" hidden="1"/>
    <cellStyle name="Hyperlink" xfId="461" builtinId="8" hidden="1"/>
    <cellStyle name="Hyperlink" xfId="481" builtinId="8" hidden="1"/>
    <cellStyle name="Hyperlink" xfId="119" builtinId="8" hidden="1"/>
    <cellStyle name="Hyperlink" xfId="625" builtinId="8" hidden="1"/>
    <cellStyle name="Hyperlink" xfId="101" builtinId="8" hidden="1"/>
    <cellStyle name="Hyperlink" xfId="173" builtinId="8" hidden="1"/>
    <cellStyle name="Hyperlink" xfId="15" builtinId="8" hidden="1"/>
    <cellStyle name="Hyperlink" xfId="735" builtinId="8" hidden="1"/>
    <cellStyle name="Normal" xfId="0" builtinId="0" customBuiltin="1"/>
    <cellStyle name="Normal 2" xfId="856" xr:uid="{00000000-0005-0000-0000-000057030000}"/>
    <cellStyle name="Normal 2 2" xfId="858" xr:uid="{00000000-0005-0000-0000-000058030000}"/>
    <cellStyle name="Normal 2 2 2" xfId="859" xr:uid="{00000000-0005-0000-0000-000059030000}"/>
    <cellStyle name="Normal 2 2 3" xfId="860" xr:uid="{00000000-0005-0000-0000-00005A030000}"/>
    <cellStyle name="Normal 2 2 4" xfId="861" xr:uid="{00000000-0005-0000-0000-00005B030000}"/>
    <cellStyle name="Normal 2 3" xfId="864" xr:uid="{00000000-0005-0000-0000-00005C030000}"/>
    <cellStyle name="Normal 3" xfId="857" xr:uid="{00000000-0005-0000-0000-00005D030000}"/>
    <cellStyle name="Normal 3 2" xfId="866" xr:uid="{00000000-0005-0000-0000-00005E030000}"/>
    <cellStyle name="Normal 3 3" xfId="863" xr:uid="{00000000-0005-0000-0000-00005F030000}"/>
    <cellStyle name="Normal 3 4" xfId="868" xr:uid="{00000000-0005-0000-0000-000060030000}"/>
    <cellStyle name="Normal 4" xfId="855" xr:uid="{00000000-0005-0000-0000-000061030000}"/>
    <cellStyle name="Normal 4 2" xfId="865" xr:uid="{00000000-0005-0000-0000-000062030000}"/>
    <cellStyle name="Normal 4 3" xfId="862" xr:uid="{00000000-0005-0000-0000-000063030000}"/>
    <cellStyle name="Normal 5" xfId="867" xr:uid="{00000000-0005-0000-0000-000064030000}"/>
    <cellStyle name="Normal 6 2" xfId="869" xr:uid="{00000000-0005-0000-0000-000065030000}"/>
  </cellStyles>
  <dxfs count="7">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4"/>
  <colors>
    <mruColors>
      <color rgb="FF00FFFF"/>
      <color rgb="FFD09EE2"/>
      <color rgb="FFBDE010"/>
      <color rgb="FFE907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64"/>
  <sheetViews>
    <sheetView showGridLines="0" view="pageBreakPreview" zoomScale="101" zoomScaleNormal="120" zoomScaleSheetLayoutView="120" zoomScalePageLayoutView="90" workbookViewId="0">
      <selection activeCell="S27" sqref="S27"/>
    </sheetView>
  </sheetViews>
  <sheetFormatPr defaultColWidth="4.375" defaultRowHeight="15.95" customHeight="1"/>
  <cols>
    <col min="1" max="1" width="3.5" style="30" customWidth="1"/>
    <col min="2" max="2" width="4.375" style="259"/>
    <col min="3" max="4" width="4.375" style="55"/>
    <col min="5" max="16384" width="4.375" style="30"/>
  </cols>
  <sheetData>
    <row r="1" spans="1:31" s="12" customFormat="1" ht="15.95" customHeight="1">
      <c r="A1" s="3"/>
      <c r="B1" s="35" t="s">
        <v>0</v>
      </c>
      <c r="C1" s="35"/>
      <c r="D1" s="35"/>
    </row>
    <row r="2" spans="1:31" ht="15.95" customHeight="1">
      <c r="B2" s="56"/>
      <c r="C2" s="36"/>
      <c r="D2" s="36"/>
      <c r="H2" s="37"/>
      <c r="I2" s="38"/>
      <c r="J2" s="38"/>
      <c r="K2" s="38"/>
      <c r="L2" s="38"/>
      <c r="M2" s="38"/>
      <c r="N2" s="38"/>
      <c r="O2" s="37"/>
    </row>
    <row r="3" spans="1:31" ht="15.95" customHeight="1">
      <c r="B3" s="40" t="s">
        <v>1</v>
      </c>
      <c r="C3" s="40"/>
      <c r="D3" s="40"/>
      <c r="E3" s="243"/>
      <c r="F3" s="243"/>
      <c r="G3" s="243"/>
      <c r="H3" s="1"/>
      <c r="I3" s="1"/>
      <c r="J3" s="1"/>
      <c r="K3" s="39"/>
      <c r="L3" s="39"/>
      <c r="M3" s="39"/>
      <c r="N3" s="39"/>
      <c r="O3" s="37"/>
      <c r="AB3" s="41"/>
    </row>
    <row r="4" spans="1:31" ht="15.95" customHeight="1">
      <c r="B4" s="40"/>
      <c r="C4" s="40"/>
      <c r="D4" s="40"/>
      <c r="E4" s="42"/>
      <c r="F4" s="2"/>
      <c r="G4" s="2"/>
      <c r="H4" s="2"/>
      <c r="I4" s="2"/>
      <c r="J4" s="2"/>
      <c r="K4" s="39"/>
      <c r="L4" s="39"/>
      <c r="M4" s="39"/>
      <c r="N4" s="39"/>
      <c r="O4" s="37"/>
      <c r="AB4" s="41"/>
    </row>
    <row r="5" spans="1:31" ht="15.95" customHeight="1">
      <c r="B5" s="37" t="s">
        <v>2</v>
      </c>
      <c r="C5" s="37"/>
      <c r="D5" s="37"/>
      <c r="E5" s="244"/>
      <c r="F5" s="243"/>
      <c r="G5" s="243"/>
      <c r="H5" s="246"/>
      <c r="I5" s="246"/>
      <c r="J5" s="246"/>
      <c r="K5" s="247"/>
      <c r="L5" s="247"/>
      <c r="M5" s="39"/>
      <c r="N5" s="39"/>
      <c r="O5" s="37"/>
      <c r="AB5" s="41"/>
    </row>
    <row r="6" spans="1:31" ht="15.95" customHeight="1">
      <c r="A6" s="18"/>
      <c r="B6" s="25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31" s="31" customFormat="1" ht="15.95" customHeight="1">
      <c r="B7" s="274" t="s">
        <v>3</v>
      </c>
      <c r="C7" s="274"/>
      <c r="D7" s="274"/>
      <c r="E7" s="275"/>
      <c r="F7" s="36"/>
      <c r="G7" s="274"/>
      <c r="H7" s="2"/>
      <c r="I7" s="274"/>
      <c r="J7" s="36"/>
      <c r="K7" s="143"/>
      <c r="L7" s="258"/>
      <c r="M7" s="272"/>
      <c r="N7" s="258"/>
      <c r="P7" s="18"/>
      <c r="AB7" s="18"/>
    </row>
    <row r="8" spans="1:31" s="31" customFormat="1" ht="15.95" customHeight="1">
      <c r="B8" s="274"/>
      <c r="C8" s="274"/>
      <c r="D8" s="274"/>
      <c r="E8" s="2">
        <v>1</v>
      </c>
      <c r="F8" s="2" t="s">
        <v>4</v>
      </c>
      <c r="G8" s="2"/>
      <c r="H8" s="334" t="s">
        <v>5</v>
      </c>
      <c r="I8" s="335"/>
      <c r="J8" s="36"/>
      <c r="K8" s="36"/>
      <c r="L8" s="36"/>
      <c r="M8" s="272"/>
      <c r="N8" s="258"/>
      <c r="P8" s="18"/>
      <c r="AB8" s="18"/>
    </row>
    <row r="9" spans="1:31" s="31" customFormat="1" ht="15.95" customHeight="1">
      <c r="B9" s="274"/>
      <c r="C9" s="274"/>
      <c r="D9" s="274"/>
      <c r="E9" s="2">
        <v>2</v>
      </c>
      <c r="F9" s="2" t="s">
        <v>6</v>
      </c>
      <c r="G9" s="2"/>
      <c r="H9" s="334" t="s">
        <v>7</v>
      </c>
      <c r="I9" s="335"/>
      <c r="J9" s="36"/>
      <c r="K9" s="36"/>
      <c r="L9" s="36"/>
      <c r="M9" s="272"/>
      <c r="N9" s="258"/>
      <c r="P9" s="18"/>
      <c r="AB9" s="18"/>
    </row>
    <row r="10" spans="1:31" s="31" customFormat="1" ht="15.95" customHeight="1">
      <c r="B10" s="49"/>
      <c r="C10" s="49"/>
      <c r="D10" s="49"/>
      <c r="E10" s="8">
        <v>3</v>
      </c>
      <c r="F10" s="8" t="s">
        <v>8</v>
      </c>
      <c r="G10" s="49"/>
      <c r="H10" s="334" t="s">
        <v>9</v>
      </c>
      <c r="I10" s="336"/>
      <c r="J10" s="36"/>
      <c r="K10" s="36"/>
      <c r="L10" s="36"/>
      <c r="M10" s="268"/>
      <c r="N10" s="268"/>
      <c r="O10" s="273"/>
    </row>
    <row r="11" spans="1:31" s="31" customFormat="1" ht="15.95" customHeight="1">
      <c r="B11" s="49"/>
      <c r="C11" s="49"/>
      <c r="D11" s="49"/>
      <c r="E11" s="8">
        <v>4</v>
      </c>
      <c r="F11" s="8" t="s">
        <v>10</v>
      </c>
      <c r="G11" s="49"/>
      <c r="H11" s="334" t="s">
        <v>11</v>
      </c>
      <c r="I11" s="336"/>
      <c r="J11" s="276"/>
      <c r="K11" s="143"/>
      <c r="L11" s="268"/>
      <c r="M11" s="268"/>
      <c r="N11" s="268"/>
      <c r="O11" s="273"/>
    </row>
    <row r="12" spans="1:31" s="31" customFormat="1" ht="15.95" customHeight="1">
      <c r="B12" s="49"/>
      <c r="C12" s="49"/>
      <c r="D12" s="49"/>
      <c r="E12" s="12">
        <v>5</v>
      </c>
      <c r="F12" s="12" t="s">
        <v>12</v>
      </c>
      <c r="G12" s="49"/>
      <c r="H12" s="334" t="s">
        <v>13</v>
      </c>
      <c r="I12" s="336"/>
      <c r="J12" s="276"/>
      <c r="K12" s="143"/>
      <c r="L12" s="268"/>
      <c r="M12" s="268"/>
      <c r="N12" s="268"/>
      <c r="O12" s="273"/>
    </row>
    <row r="13" spans="1:31" s="43" customFormat="1" ht="15.95" customHeight="1">
      <c r="B13" s="2"/>
      <c r="C13" s="2"/>
      <c r="D13" s="2"/>
      <c r="E13" s="2"/>
      <c r="F13" s="36"/>
      <c r="G13" s="274"/>
      <c r="H13" s="274"/>
      <c r="I13" s="56"/>
      <c r="J13" s="49"/>
      <c r="K13" s="38"/>
      <c r="L13" s="38"/>
      <c r="M13" s="38"/>
      <c r="N13" s="38"/>
      <c r="O13" s="38"/>
      <c r="P13" s="37"/>
      <c r="Q13" s="30"/>
      <c r="R13" s="30"/>
      <c r="S13" s="30"/>
      <c r="T13" s="30"/>
      <c r="U13" s="30"/>
      <c r="V13" s="30"/>
      <c r="W13" s="30"/>
      <c r="X13" s="30"/>
      <c r="Y13" s="30"/>
      <c r="Z13" s="2"/>
      <c r="AA13" s="2"/>
    </row>
    <row r="14" spans="1:31" ht="15.95" customHeight="1">
      <c r="B14" s="37" t="s">
        <v>14</v>
      </c>
      <c r="C14" s="37"/>
      <c r="D14" s="37"/>
      <c r="E14" s="44"/>
      <c r="F14" s="42"/>
      <c r="G14" s="39"/>
      <c r="H14" s="39"/>
      <c r="I14" s="346" t="s">
        <v>15</v>
      </c>
      <c r="J14" s="347"/>
      <c r="K14" s="348"/>
      <c r="L14" s="347"/>
      <c r="M14" s="347"/>
      <c r="N14" s="39"/>
      <c r="O14" s="37"/>
      <c r="AB14" s="41"/>
    </row>
    <row r="15" spans="1:31" ht="15.95" customHeight="1">
      <c r="B15" s="37"/>
      <c r="C15" s="37"/>
      <c r="D15" s="37"/>
      <c r="E15" s="43">
        <v>1</v>
      </c>
      <c r="F15" s="41" t="s">
        <v>16</v>
      </c>
      <c r="G15" s="39"/>
      <c r="H15" s="39"/>
      <c r="I15" s="39"/>
      <c r="J15" s="39"/>
      <c r="K15" s="2"/>
      <c r="L15" s="39"/>
      <c r="M15" s="39"/>
      <c r="N15" s="39"/>
      <c r="O15" s="37"/>
      <c r="AB15" s="41"/>
    </row>
    <row r="16" spans="1:31" ht="15.95" customHeight="1">
      <c r="B16" s="37"/>
      <c r="C16" s="37"/>
      <c r="D16" s="37"/>
      <c r="E16" s="30">
        <v>2</v>
      </c>
      <c r="F16" s="41" t="s">
        <v>17</v>
      </c>
      <c r="G16" s="39"/>
      <c r="H16" s="39"/>
      <c r="I16" s="39"/>
      <c r="J16" s="39"/>
      <c r="K16" s="2"/>
      <c r="L16" s="39"/>
      <c r="M16" s="39"/>
      <c r="N16" s="39"/>
      <c r="O16" s="37"/>
      <c r="AB16" s="41"/>
    </row>
    <row r="17" spans="1:28" ht="15.95" customHeight="1">
      <c r="B17" s="40"/>
      <c r="C17" s="40"/>
      <c r="D17" s="40"/>
      <c r="E17" s="37"/>
      <c r="F17" s="37"/>
      <c r="G17" s="37"/>
      <c r="H17" s="37"/>
      <c r="I17" s="38"/>
      <c r="J17" s="38"/>
      <c r="K17" s="38"/>
      <c r="L17" s="38"/>
      <c r="M17" s="38"/>
      <c r="N17" s="38"/>
      <c r="O17" s="37"/>
      <c r="AB17" s="41"/>
    </row>
    <row r="18" spans="1:28" ht="15.95" customHeight="1">
      <c r="B18" s="40" t="s">
        <v>18</v>
      </c>
      <c r="C18" s="40"/>
      <c r="D18" s="40"/>
      <c r="E18" s="245"/>
      <c r="F18" s="245"/>
      <c r="G18" s="245"/>
      <c r="H18" s="246"/>
      <c r="I18" s="246"/>
      <c r="J18" s="246"/>
      <c r="K18" s="247"/>
      <c r="L18" s="247"/>
      <c r="M18" s="337">
        <v>0</v>
      </c>
      <c r="N18" s="337">
        <v>0</v>
      </c>
      <c r="O18" s="38"/>
      <c r="P18" s="38"/>
      <c r="Q18" s="37"/>
      <c r="AB18" s="41"/>
    </row>
    <row r="19" spans="1:28" ht="15.95" customHeight="1">
      <c r="B19" s="40"/>
      <c r="C19" s="40"/>
      <c r="D19" s="40"/>
      <c r="E19" s="37"/>
      <c r="F19" s="37"/>
      <c r="G19" s="37"/>
      <c r="H19" s="37"/>
      <c r="I19" s="38"/>
      <c r="J19" s="38"/>
      <c r="K19" s="38"/>
      <c r="L19" s="38"/>
      <c r="M19" s="383" t="s">
        <v>19</v>
      </c>
      <c r="N19" s="383"/>
      <c r="O19" s="37"/>
      <c r="AB19" s="41"/>
    </row>
    <row r="20" spans="1:28" ht="15.95" customHeight="1">
      <c r="B20" s="248" t="s">
        <v>20</v>
      </c>
      <c r="C20" s="248"/>
      <c r="D20" s="248"/>
      <c r="E20" s="245"/>
      <c r="F20" s="245"/>
      <c r="G20" s="245"/>
      <c r="H20" s="249"/>
      <c r="I20" s="251"/>
      <c r="J20" s="252"/>
      <c r="K20" s="253"/>
      <c r="L20" s="254"/>
      <c r="M20" s="254"/>
      <c r="N20" s="46"/>
      <c r="P20" s="47"/>
      <c r="AB20" s="43"/>
    </row>
    <row r="21" spans="1:28" ht="15.95" customHeight="1">
      <c r="B21" s="248"/>
      <c r="C21" s="248"/>
      <c r="D21" s="248"/>
      <c r="E21" s="255">
        <v>676</v>
      </c>
      <c r="F21" s="255" t="s">
        <v>21</v>
      </c>
      <c r="G21" s="250"/>
      <c r="H21" s="249"/>
      <c r="I21" s="251"/>
      <c r="J21" s="252"/>
      <c r="K21" s="253"/>
      <c r="L21" s="254"/>
      <c r="M21" s="254"/>
      <c r="N21" s="46"/>
      <c r="P21" s="47"/>
      <c r="AB21" s="43"/>
    </row>
    <row r="22" spans="1:28" ht="15.95" customHeight="1">
      <c r="B22" s="248"/>
      <c r="C22" s="248"/>
      <c r="D22" s="248"/>
      <c r="E22" s="255">
        <v>678</v>
      </c>
      <c r="F22" s="255" t="s">
        <v>22</v>
      </c>
      <c r="G22" s="250"/>
      <c r="H22" s="249"/>
      <c r="I22" s="251"/>
      <c r="J22" s="252"/>
      <c r="K22" s="253"/>
      <c r="L22" s="254"/>
      <c r="M22" s="254"/>
      <c r="N22" s="46"/>
      <c r="P22" s="47"/>
      <c r="AB22" s="43"/>
    </row>
    <row r="23" spans="1:28" ht="15.95" customHeight="1">
      <c r="B23" s="48"/>
      <c r="C23" s="48"/>
      <c r="D23" s="48"/>
      <c r="E23" s="12">
        <v>686</v>
      </c>
      <c r="F23" s="12" t="s">
        <v>23</v>
      </c>
      <c r="G23" s="49"/>
      <c r="H23" s="41"/>
      <c r="I23" s="42"/>
      <c r="J23" s="45"/>
      <c r="K23" s="45"/>
      <c r="L23" s="38"/>
      <c r="M23" s="38"/>
      <c r="N23" s="38"/>
      <c r="O23" s="37"/>
      <c r="AB23" s="12"/>
    </row>
    <row r="24" spans="1:28" ht="15.95" customHeight="1">
      <c r="B24" s="40"/>
      <c r="C24" s="40"/>
      <c r="D24" s="40"/>
      <c r="E24" s="37"/>
      <c r="F24" s="37"/>
      <c r="G24" s="37"/>
      <c r="H24" s="37"/>
      <c r="I24" s="38"/>
      <c r="J24" s="38"/>
      <c r="K24" s="38"/>
      <c r="L24" s="38"/>
      <c r="M24" s="38"/>
      <c r="N24" s="38"/>
      <c r="O24" s="37"/>
      <c r="AB24" s="41"/>
    </row>
    <row r="25" spans="1:28" ht="15.95" customHeight="1">
      <c r="B25" s="40" t="s">
        <v>24</v>
      </c>
      <c r="C25" s="40"/>
      <c r="D25" s="40"/>
      <c r="E25" s="380"/>
      <c r="F25" s="381"/>
      <c r="G25" s="382"/>
      <c r="H25" s="42"/>
      <c r="I25" s="38"/>
      <c r="J25" s="38"/>
      <c r="K25" s="38"/>
      <c r="L25" s="38"/>
      <c r="M25" s="38"/>
      <c r="N25" s="38"/>
      <c r="AB25" s="41"/>
    </row>
    <row r="26" spans="1:28" ht="15.95" customHeight="1">
      <c r="B26" s="40"/>
      <c r="C26" s="40"/>
      <c r="D26" s="40"/>
      <c r="E26" s="42"/>
      <c r="F26" s="45"/>
      <c r="G26" s="45"/>
      <c r="H26" s="38"/>
      <c r="I26" s="38"/>
      <c r="J26" s="38"/>
      <c r="K26" s="38"/>
      <c r="L26" s="38"/>
      <c r="M26" s="38"/>
      <c r="N26" s="38"/>
      <c r="O26" s="37"/>
      <c r="AB26" s="41"/>
    </row>
    <row r="27" spans="1:28" ht="15.95" customHeight="1">
      <c r="B27" s="40" t="s">
        <v>25</v>
      </c>
      <c r="C27" s="40"/>
      <c r="D27" s="40"/>
      <c r="E27" s="380"/>
      <c r="F27" s="381"/>
      <c r="G27" s="382"/>
      <c r="H27" s="42"/>
      <c r="I27" s="38"/>
      <c r="J27" s="38"/>
      <c r="K27" s="38"/>
      <c r="L27" s="38"/>
      <c r="M27" s="38"/>
      <c r="N27" s="38"/>
      <c r="AB27" s="61"/>
    </row>
    <row r="28" spans="1:28" ht="15.95" customHeight="1">
      <c r="B28" s="40"/>
      <c r="C28" s="40"/>
      <c r="D28" s="40"/>
      <c r="E28" s="42"/>
      <c r="F28" s="45"/>
      <c r="G28" s="45"/>
      <c r="H28" s="38"/>
      <c r="I28" s="38"/>
      <c r="J28" s="38"/>
      <c r="K28" s="38"/>
      <c r="L28" s="38"/>
      <c r="M28" s="38"/>
      <c r="N28" s="38"/>
      <c r="O28" s="37"/>
      <c r="AB28" s="20"/>
    </row>
    <row r="29" spans="1:28" ht="15.95" customHeight="1">
      <c r="B29" s="40" t="s">
        <v>26</v>
      </c>
      <c r="C29" s="40"/>
      <c r="D29" s="40"/>
      <c r="E29" s="380"/>
      <c r="F29" s="381"/>
      <c r="G29" s="382"/>
      <c r="H29" s="42"/>
      <c r="I29" s="38"/>
      <c r="J29" s="38"/>
      <c r="K29" s="38"/>
      <c r="L29" s="38"/>
      <c r="M29" s="38"/>
      <c r="N29" s="38"/>
      <c r="AB29" s="61"/>
    </row>
    <row r="30" spans="1:28" ht="15.95" customHeight="1">
      <c r="B30" s="40"/>
      <c r="C30" s="40"/>
      <c r="D30" s="40"/>
      <c r="E30" s="42"/>
      <c r="F30" s="45"/>
      <c r="G30" s="45"/>
      <c r="H30" s="38"/>
      <c r="I30" s="38"/>
      <c r="J30" s="38"/>
      <c r="K30" s="38"/>
      <c r="L30" s="38"/>
      <c r="M30" s="38"/>
      <c r="N30" s="38"/>
      <c r="O30" s="37"/>
      <c r="AB30" s="20"/>
    </row>
    <row r="31" spans="1:28" ht="15.95" customHeight="1">
      <c r="A31" s="30" t="s">
        <v>27</v>
      </c>
      <c r="B31" s="40" t="s">
        <v>28</v>
      </c>
      <c r="C31" s="40"/>
      <c r="D31" s="40"/>
      <c r="E31" s="1"/>
      <c r="F31" s="37"/>
      <c r="G31" s="37"/>
      <c r="H31" s="37"/>
      <c r="I31" s="38"/>
      <c r="J31" s="38"/>
      <c r="K31" s="38"/>
      <c r="L31" s="38"/>
      <c r="M31" s="38"/>
      <c r="N31" s="38"/>
      <c r="AB31" s="41"/>
    </row>
    <row r="32" spans="1:28" ht="15.95" customHeight="1">
      <c r="B32" s="40"/>
      <c r="C32" s="40"/>
      <c r="D32" s="40"/>
      <c r="E32" s="47">
        <v>1</v>
      </c>
      <c r="F32" s="41" t="s">
        <v>29</v>
      </c>
      <c r="G32" s="37"/>
      <c r="H32" s="37"/>
      <c r="I32" s="38"/>
      <c r="J32" s="38"/>
      <c r="K32" s="38"/>
      <c r="L32" s="38"/>
      <c r="M32" s="38"/>
      <c r="N32" s="38"/>
    </row>
    <row r="33" spans="1:28" ht="15.95" customHeight="1">
      <c r="B33" s="40"/>
      <c r="C33" s="40"/>
      <c r="D33" s="40"/>
      <c r="E33" s="47">
        <v>2</v>
      </c>
      <c r="F33" s="41" t="s">
        <v>30</v>
      </c>
      <c r="G33" s="37"/>
      <c r="H33" s="37"/>
      <c r="I33" s="38"/>
      <c r="J33" s="38"/>
      <c r="K33" s="38"/>
      <c r="L33" s="38"/>
      <c r="M33" s="38"/>
      <c r="N33" s="38"/>
    </row>
    <row r="34" spans="1:28" ht="15.95" customHeight="1">
      <c r="B34" s="40"/>
      <c r="C34" s="40"/>
      <c r="D34" s="40"/>
      <c r="E34" s="47">
        <v>3</v>
      </c>
      <c r="F34" s="41" t="s">
        <v>31</v>
      </c>
      <c r="G34" s="37"/>
      <c r="H34" s="37"/>
      <c r="I34" s="38"/>
      <c r="J34" s="38"/>
      <c r="K34" s="38"/>
      <c r="L34" s="38"/>
      <c r="M34" s="38"/>
      <c r="N34" s="38"/>
    </row>
    <row r="35" spans="1:28" ht="15.95" customHeight="1">
      <c r="B35" s="40"/>
      <c r="C35" s="40"/>
      <c r="D35" s="40"/>
      <c r="F35" s="41"/>
      <c r="G35" s="37"/>
      <c r="H35" s="37"/>
      <c r="I35" s="38"/>
      <c r="J35" s="38"/>
      <c r="K35" s="38"/>
      <c r="L35" s="38"/>
      <c r="M35" s="38"/>
      <c r="N35" s="38"/>
    </row>
    <row r="36" spans="1:28" ht="15.95" customHeight="1">
      <c r="A36" s="30" t="s">
        <v>27</v>
      </c>
      <c r="B36" s="40" t="s">
        <v>32</v>
      </c>
      <c r="C36" s="40"/>
      <c r="D36" s="40"/>
      <c r="E36" s="1"/>
      <c r="F36" s="1"/>
      <c r="G36" s="1"/>
      <c r="H36" s="37"/>
      <c r="I36" s="38"/>
      <c r="J36" s="38"/>
      <c r="K36" s="38"/>
      <c r="L36" s="38"/>
      <c r="M36" s="38"/>
      <c r="N36" s="38"/>
      <c r="AB36" s="41"/>
    </row>
    <row r="37" spans="1:28" ht="15.95" customHeight="1">
      <c r="B37" s="40"/>
      <c r="C37" s="40"/>
      <c r="D37" s="40"/>
      <c r="E37" s="47">
        <v>610</v>
      </c>
      <c r="F37" s="41" t="s">
        <v>33</v>
      </c>
      <c r="G37" s="37"/>
      <c r="H37" s="37"/>
      <c r="I37" s="38"/>
      <c r="J37" s="38"/>
      <c r="K37" s="38"/>
      <c r="L37" s="38"/>
      <c r="M37" s="38"/>
      <c r="N37" s="38"/>
    </row>
    <row r="38" spans="1:28" ht="15.95" customHeight="1">
      <c r="B38" s="40"/>
      <c r="C38" s="40"/>
      <c r="D38" s="40"/>
      <c r="E38" s="47">
        <v>640</v>
      </c>
      <c r="F38" s="41" t="s">
        <v>34</v>
      </c>
      <c r="G38" s="37"/>
      <c r="H38" s="37"/>
      <c r="I38" s="38"/>
      <c r="J38" s="38"/>
      <c r="K38" s="38"/>
      <c r="L38" s="38"/>
      <c r="M38" s="38"/>
      <c r="N38" s="38"/>
    </row>
    <row r="39" spans="1:28" ht="15.95" customHeight="1">
      <c r="B39" s="40"/>
      <c r="C39" s="40"/>
      <c r="D39" s="40"/>
      <c r="F39" s="41"/>
      <c r="G39" s="37"/>
      <c r="H39" s="37"/>
      <c r="I39" s="38"/>
      <c r="J39" s="38"/>
      <c r="K39" s="38"/>
      <c r="L39" s="38"/>
      <c r="M39" s="38"/>
      <c r="N39" s="38"/>
    </row>
    <row r="40" spans="1:28" ht="15.95" customHeight="1">
      <c r="A40" s="30" t="s">
        <v>27</v>
      </c>
      <c r="B40" s="40" t="s">
        <v>35</v>
      </c>
      <c r="C40" s="40"/>
      <c r="D40" s="40"/>
      <c r="E40" s="1"/>
      <c r="F40" s="42"/>
      <c r="G40" s="2"/>
      <c r="H40" s="37"/>
      <c r="I40" s="38"/>
      <c r="J40" s="38"/>
      <c r="K40" s="38"/>
      <c r="L40" s="38"/>
      <c r="M40" s="38"/>
      <c r="N40" s="38"/>
      <c r="AB40" s="41"/>
    </row>
    <row r="41" spans="1:28" ht="15.95" customHeight="1">
      <c r="B41" s="40"/>
      <c r="C41" s="40"/>
      <c r="D41" s="40"/>
      <c r="E41" s="47">
        <v>1</v>
      </c>
      <c r="F41" s="41" t="s">
        <v>36</v>
      </c>
      <c r="G41" s="37"/>
      <c r="H41" s="37"/>
      <c r="I41" s="38"/>
      <c r="J41" s="38"/>
      <c r="K41" s="38"/>
      <c r="L41" s="38"/>
      <c r="M41" s="38"/>
      <c r="N41" s="38"/>
    </row>
    <row r="42" spans="1:28" ht="15.95" customHeight="1">
      <c r="B42" s="40"/>
      <c r="C42" s="40"/>
      <c r="D42" s="40"/>
      <c r="E42" s="47">
        <v>2</v>
      </c>
      <c r="F42" s="41" t="s">
        <v>37</v>
      </c>
      <c r="G42" s="37"/>
      <c r="H42" s="37"/>
      <c r="I42" s="38"/>
      <c r="J42" s="38"/>
      <c r="K42" s="38"/>
      <c r="L42" s="38"/>
      <c r="M42" s="38"/>
      <c r="N42" s="38"/>
    </row>
    <row r="43" spans="1:28" ht="15.95" customHeight="1">
      <c r="B43" s="40"/>
      <c r="C43" s="40"/>
      <c r="D43" s="40"/>
      <c r="E43" s="47">
        <v>3</v>
      </c>
      <c r="F43" s="41" t="s">
        <v>38</v>
      </c>
      <c r="G43" s="37"/>
      <c r="H43" s="37"/>
      <c r="I43" s="38"/>
      <c r="J43" s="38"/>
      <c r="K43" s="38"/>
      <c r="L43" s="38"/>
      <c r="M43" s="38"/>
      <c r="N43" s="38"/>
    </row>
    <row r="44" spans="1:28" ht="15.95" customHeight="1">
      <c r="B44" s="40"/>
      <c r="C44" s="40"/>
      <c r="D44" s="40"/>
      <c r="F44" s="41"/>
      <c r="G44" s="37"/>
      <c r="H44" s="37"/>
      <c r="I44" s="38"/>
      <c r="J44" s="38"/>
      <c r="K44" s="38"/>
      <c r="L44" s="38"/>
      <c r="M44" s="38"/>
      <c r="N44" s="38"/>
    </row>
    <row r="45" spans="1:28" ht="15.95" customHeight="1">
      <c r="B45" s="40" t="s">
        <v>39</v>
      </c>
      <c r="C45" s="256"/>
      <c r="D45" s="256"/>
      <c r="E45" s="257"/>
      <c r="F45" s="41"/>
      <c r="G45" s="37"/>
      <c r="H45" s="37"/>
      <c r="I45" s="38"/>
      <c r="J45" s="38"/>
      <c r="K45" s="38"/>
      <c r="L45" s="38"/>
      <c r="M45" s="38"/>
      <c r="N45" s="38"/>
    </row>
    <row r="46" spans="1:28" ht="15.95" customHeight="1">
      <c r="B46" s="40"/>
      <c r="C46" s="256"/>
      <c r="D46" s="256"/>
      <c r="E46" s="43">
        <v>1</v>
      </c>
      <c r="F46" s="41" t="s">
        <v>40</v>
      </c>
      <c r="G46" s="37"/>
      <c r="H46" s="37"/>
      <c r="I46" s="38"/>
      <c r="J46" s="38"/>
      <c r="K46" s="38"/>
      <c r="L46" s="38"/>
      <c r="M46" s="38"/>
      <c r="N46" s="38"/>
    </row>
    <row r="47" spans="1:28" ht="15.95" customHeight="1">
      <c r="B47" s="40"/>
      <c r="C47" s="256"/>
      <c r="D47" s="256"/>
      <c r="E47" s="43">
        <v>2</v>
      </c>
      <c r="F47" s="41" t="s">
        <v>41</v>
      </c>
      <c r="G47" s="37"/>
      <c r="H47" s="37"/>
      <c r="I47" s="38"/>
      <c r="J47" s="38"/>
      <c r="K47" s="38"/>
      <c r="L47" s="38"/>
      <c r="M47" s="38"/>
      <c r="N47" s="38"/>
    </row>
    <row r="48" spans="1:28" ht="15.95" customHeight="1">
      <c r="B48" s="40"/>
      <c r="C48" s="256"/>
      <c r="D48" s="256"/>
      <c r="E48" s="41"/>
      <c r="F48" s="41"/>
      <c r="G48" s="37"/>
      <c r="H48" s="37"/>
      <c r="I48" s="38"/>
      <c r="J48" s="38"/>
      <c r="K48" s="38"/>
      <c r="L48" s="38"/>
      <c r="M48" s="38"/>
      <c r="N48" s="38"/>
    </row>
    <row r="49" spans="2:21" ht="15.95" customHeight="1">
      <c r="B49" s="40" t="s">
        <v>42</v>
      </c>
      <c r="C49" s="256"/>
      <c r="D49" s="256"/>
      <c r="E49" s="257"/>
      <c r="F49" s="41"/>
      <c r="G49" s="37"/>
      <c r="H49" s="37"/>
      <c r="N49" s="38"/>
      <c r="O49" s="37"/>
    </row>
    <row r="50" spans="2:21" ht="15.95" customHeight="1">
      <c r="B50" s="40"/>
      <c r="C50" s="256"/>
      <c r="D50" s="256"/>
      <c r="E50" s="12">
        <v>1</v>
      </c>
      <c r="F50" s="256" t="s">
        <v>43</v>
      </c>
      <c r="G50" s="37"/>
      <c r="H50" s="37"/>
      <c r="N50" s="38"/>
      <c r="O50" s="37"/>
    </row>
    <row r="51" spans="2:21" ht="15.95" customHeight="1">
      <c r="B51" s="40"/>
      <c r="C51" s="256"/>
      <c r="D51" s="256"/>
      <c r="E51" s="12">
        <v>2</v>
      </c>
      <c r="F51" s="256" t="s">
        <v>44</v>
      </c>
      <c r="G51" s="37"/>
      <c r="H51" s="37"/>
      <c r="N51" s="38"/>
      <c r="O51" s="37"/>
    </row>
    <row r="52" spans="2:21" ht="15.95" customHeight="1">
      <c r="B52" s="40"/>
      <c r="C52" s="256"/>
      <c r="D52" s="256"/>
      <c r="E52" s="12">
        <v>3</v>
      </c>
      <c r="F52" s="256" t="s">
        <v>45</v>
      </c>
      <c r="G52" s="37"/>
      <c r="H52" s="37"/>
      <c r="N52" s="38"/>
      <c r="O52" s="37"/>
    </row>
    <row r="53" spans="2:21" ht="15.95" customHeight="1">
      <c r="B53" s="40"/>
      <c r="C53" s="256"/>
      <c r="D53" s="256"/>
      <c r="E53" s="12">
        <v>4</v>
      </c>
      <c r="F53" s="256" t="s">
        <v>44</v>
      </c>
      <c r="G53" s="37"/>
      <c r="H53" s="37"/>
      <c r="N53" s="38"/>
      <c r="O53" s="37"/>
    </row>
    <row r="54" spans="2:21" ht="15.95" customHeight="1">
      <c r="B54" s="40"/>
      <c r="C54" s="256"/>
      <c r="D54" s="256"/>
      <c r="E54" s="12">
        <v>5</v>
      </c>
      <c r="F54" s="256" t="s">
        <v>46</v>
      </c>
      <c r="G54" s="37"/>
      <c r="H54" s="37"/>
      <c r="N54" s="38"/>
      <c r="O54" s="37"/>
    </row>
    <row r="55" spans="2:21" ht="15.95" customHeight="1">
      <c r="B55" s="40"/>
      <c r="C55" s="256"/>
      <c r="D55" s="256"/>
      <c r="E55" s="12">
        <v>6</v>
      </c>
      <c r="F55" s="256" t="s">
        <v>45</v>
      </c>
      <c r="G55" s="37"/>
      <c r="H55" s="37"/>
      <c r="N55" s="38"/>
      <c r="O55" s="37"/>
    </row>
    <row r="56" spans="2:21" ht="15.95" customHeight="1">
      <c r="B56" s="40"/>
      <c r="C56" s="256"/>
      <c r="D56" s="256"/>
      <c r="E56" s="41"/>
      <c r="F56" s="256"/>
      <c r="G56" s="37"/>
      <c r="H56" s="37"/>
      <c r="N56" s="38"/>
      <c r="O56" s="37"/>
    </row>
    <row r="57" spans="2:21" ht="15.95" customHeight="1">
      <c r="B57" s="40" t="s">
        <v>47</v>
      </c>
      <c r="C57" s="256"/>
      <c r="D57" s="256"/>
      <c r="E57" s="257"/>
      <c r="F57" s="41"/>
      <c r="G57" s="37"/>
      <c r="H57" s="37"/>
      <c r="N57" s="38"/>
      <c r="O57" s="37"/>
    </row>
    <row r="58" spans="2:21" ht="15.95" customHeight="1">
      <c r="B58" s="40"/>
      <c r="C58" s="256"/>
      <c r="D58" s="256"/>
      <c r="E58" s="43">
        <v>1</v>
      </c>
      <c r="F58" s="256" t="s">
        <v>48</v>
      </c>
      <c r="G58" s="37"/>
      <c r="H58" s="37"/>
      <c r="N58" s="38"/>
      <c r="O58" s="37"/>
    </row>
    <row r="59" spans="2:21" ht="15.95" customHeight="1">
      <c r="B59" s="40"/>
      <c r="C59" s="256"/>
      <c r="D59" s="256"/>
      <c r="E59" s="43">
        <v>2</v>
      </c>
      <c r="F59" s="256" t="s">
        <v>49</v>
      </c>
      <c r="G59" s="37"/>
      <c r="H59" s="37"/>
      <c r="N59" s="38"/>
      <c r="O59" s="37"/>
    </row>
    <row r="60" spans="2:21" ht="15.95" customHeight="1">
      <c r="B60" s="50"/>
      <c r="C60" s="50"/>
      <c r="D60" s="50"/>
      <c r="E60" s="50"/>
      <c r="F60" s="37"/>
      <c r="G60" s="37"/>
      <c r="H60" s="37"/>
      <c r="N60" s="38"/>
      <c r="O60" s="37"/>
    </row>
    <row r="61" spans="2:21" ht="15.95" customHeight="1">
      <c r="B61" s="50"/>
      <c r="C61" s="50"/>
      <c r="D61" s="50"/>
      <c r="E61" s="50"/>
      <c r="F61" s="37"/>
      <c r="G61" s="37"/>
      <c r="H61" s="37"/>
      <c r="N61" s="38"/>
      <c r="O61" s="37"/>
    </row>
    <row r="62" spans="2:21" ht="15.95" customHeight="1">
      <c r="B62" s="53"/>
      <c r="C62" s="40"/>
      <c r="D62" s="40"/>
      <c r="E62" s="51"/>
      <c r="F62" s="52"/>
      <c r="G62" s="53"/>
      <c r="H62" s="54"/>
      <c r="J62" s="52"/>
      <c r="K62" s="54"/>
      <c r="O62" s="51"/>
      <c r="P62" s="52"/>
      <c r="Q62" s="53"/>
      <c r="R62" s="54"/>
      <c r="S62" s="53"/>
      <c r="T62" s="52"/>
      <c r="U62" s="54"/>
    </row>
    <row r="63" spans="2:21" ht="15.95" customHeight="1">
      <c r="B63" s="40"/>
      <c r="C63" s="40"/>
      <c r="D63" s="40"/>
      <c r="E63" s="51"/>
      <c r="F63" s="52"/>
      <c r="G63" s="53"/>
      <c r="H63" s="54"/>
      <c r="I63" s="53"/>
      <c r="J63" s="53"/>
      <c r="K63" s="54"/>
      <c r="O63" s="51"/>
      <c r="P63" s="52"/>
      <c r="Q63" s="53"/>
      <c r="R63" s="54"/>
      <c r="T63" s="53"/>
      <c r="U63" s="54"/>
    </row>
    <row r="64" spans="2:21" ht="15.95" customHeight="1">
      <c r="B64" s="40"/>
      <c r="C64" s="40"/>
      <c r="D64" s="40"/>
      <c r="E64" s="51"/>
      <c r="F64" s="52"/>
      <c r="G64" s="42"/>
      <c r="H64" s="54"/>
      <c r="I64" s="53"/>
      <c r="J64" s="53"/>
      <c r="K64" s="54"/>
      <c r="L64" s="53"/>
      <c r="O64" s="51"/>
      <c r="P64" s="52"/>
      <c r="Q64" s="42"/>
      <c r="R64" s="54"/>
      <c r="S64" s="53"/>
      <c r="T64" s="53"/>
      <c r="U64" s="54"/>
    </row>
  </sheetData>
  <mergeCells count="4">
    <mergeCell ref="E25:G25"/>
    <mergeCell ref="E27:G27"/>
    <mergeCell ref="E29:G29"/>
    <mergeCell ref="M19:N19"/>
  </mergeCells>
  <pageMargins left="0.25" right="0.25"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5"/>
  <sheetViews>
    <sheetView showGridLines="0" view="pageBreakPreview" zoomScale="70" zoomScaleNormal="70" zoomScaleSheetLayoutView="70" zoomScalePageLayoutView="90" workbookViewId="0">
      <selection activeCell="K23" sqref="K23"/>
    </sheetView>
  </sheetViews>
  <sheetFormatPr defaultColWidth="4.375" defaultRowHeight="12.95" customHeight="1"/>
  <cols>
    <col min="1" max="1" width="3.5" style="30" customWidth="1"/>
    <col min="2" max="2" width="4.375" style="200"/>
    <col min="3" max="3" width="4.375" style="30"/>
    <col min="4" max="4" width="4.375" style="24"/>
    <col min="5" max="5" width="4.375" style="74"/>
    <col min="6" max="16384" width="4.375" style="30"/>
  </cols>
  <sheetData>
    <row r="1" spans="1:20" s="12" customFormat="1" ht="12.95" customHeight="1">
      <c r="A1" s="3"/>
      <c r="B1" s="13"/>
      <c r="C1" s="40" t="s">
        <v>50</v>
      </c>
      <c r="D1" s="37"/>
      <c r="E1" s="37"/>
      <c r="F1" s="48"/>
      <c r="G1" s="48"/>
      <c r="H1" s="48"/>
      <c r="I1" s="48"/>
      <c r="J1" s="48"/>
      <c r="K1" s="48"/>
      <c r="L1" s="48"/>
      <c r="M1" s="48"/>
      <c r="N1" s="48"/>
      <c r="O1" s="48"/>
      <c r="P1" s="48"/>
      <c r="Q1" s="48"/>
      <c r="R1" s="48"/>
    </row>
    <row r="2" spans="1:20" ht="12.95" customHeight="1">
      <c r="B2" s="215"/>
      <c r="C2" s="8"/>
      <c r="D2" s="139"/>
      <c r="E2" s="36"/>
      <c r="F2" s="8"/>
      <c r="G2" s="99"/>
      <c r="H2" s="99"/>
      <c r="I2" s="99"/>
      <c r="J2" s="99"/>
      <c r="K2" s="99"/>
      <c r="L2" s="99"/>
      <c r="M2" s="99"/>
      <c r="N2" s="99"/>
      <c r="O2" s="99"/>
      <c r="P2" s="99"/>
      <c r="Q2" s="99"/>
      <c r="R2" s="99"/>
    </row>
    <row r="3" spans="1:20" ht="12.95" customHeight="1">
      <c r="B3" s="25">
        <v>1.08</v>
      </c>
      <c r="C3" s="57" t="s">
        <v>51</v>
      </c>
      <c r="F3" s="73"/>
      <c r="G3" s="73"/>
      <c r="H3" s="73"/>
      <c r="I3" s="73"/>
      <c r="J3" s="73"/>
      <c r="K3" s="73"/>
      <c r="L3" s="79"/>
      <c r="M3" s="79"/>
      <c r="N3" s="79"/>
      <c r="O3" s="79"/>
      <c r="P3" s="79"/>
      <c r="Q3" s="79"/>
      <c r="R3" s="79"/>
      <c r="T3" s="66"/>
    </row>
    <row r="4" spans="1:20" ht="12.95" customHeight="1">
      <c r="B4" s="25"/>
      <c r="D4" s="24">
        <v>1</v>
      </c>
      <c r="E4" s="74" t="s">
        <v>52</v>
      </c>
      <c r="G4" s="66" t="str">
        <f>MID(D4,3,10)</f>
        <v/>
      </c>
      <c r="H4" s="66"/>
      <c r="I4" s="66"/>
      <c r="J4" s="66"/>
      <c r="K4" s="66"/>
      <c r="L4" s="79"/>
      <c r="M4" s="79"/>
      <c r="N4" s="73"/>
      <c r="O4" s="73"/>
      <c r="P4" s="73"/>
      <c r="Q4" s="79"/>
      <c r="R4" s="79"/>
      <c r="T4" s="4"/>
    </row>
    <row r="5" spans="1:20" ht="12.95" customHeight="1">
      <c r="B5" s="25"/>
      <c r="D5" s="24">
        <v>2</v>
      </c>
      <c r="E5" s="74" t="s">
        <v>53</v>
      </c>
      <c r="F5" s="66"/>
      <c r="G5" s="66"/>
      <c r="H5" s="66"/>
      <c r="I5" s="66"/>
      <c r="J5" s="66"/>
      <c r="K5" s="66"/>
      <c r="L5" s="79"/>
      <c r="M5" s="79"/>
      <c r="N5" s="73"/>
      <c r="O5" s="73"/>
      <c r="P5" s="73"/>
      <c r="Q5" s="79"/>
      <c r="R5" s="79"/>
    </row>
    <row r="6" spans="1:20" ht="12.95" customHeight="1">
      <c r="B6" s="25"/>
      <c r="C6" s="73"/>
      <c r="D6" s="75"/>
      <c r="E6" s="76"/>
      <c r="F6" s="66"/>
      <c r="G6" s="66"/>
      <c r="H6" s="66"/>
      <c r="I6" s="66"/>
      <c r="J6" s="66"/>
      <c r="K6" s="66"/>
      <c r="L6" s="79"/>
      <c r="M6" s="79"/>
      <c r="Q6" s="79"/>
      <c r="R6" s="79"/>
    </row>
    <row r="7" spans="1:20" ht="12.95" customHeight="1">
      <c r="B7" s="25">
        <f>B3+0.01</f>
        <v>1.0900000000000001</v>
      </c>
      <c r="C7" s="73" t="s">
        <v>54</v>
      </c>
      <c r="D7" s="75"/>
      <c r="E7" s="76"/>
      <c r="F7" s="66"/>
      <c r="G7" s="66"/>
      <c r="H7" s="66"/>
      <c r="I7" s="66"/>
      <c r="J7" s="66"/>
      <c r="K7" s="66"/>
      <c r="L7" s="79"/>
      <c r="M7" s="79"/>
      <c r="N7" s="79"/>
      <c r="O7" s="79"/>
      <c r="P7" s="79"/>
      <c r="Q7" s="79"/>
      <c r="R7" s="79"/>
    </row>
    <row r="8" spans="1:20" ht="12.95" customHeight="1">
      <c r="B8" s="25"/>
      <c r="E8" s="208"/>
      <c r="F8" s="209"/>
      <c r="G8" s="66"/>
      <c r="I8" s="9" t="s">
        <v>55</v>
      </c>
      <c r="J8" s="9"/>
      <c r="K8" s="9"/>
      <c r="L8" s="9"/>
      <c r="M8" s="9"/>
      <c r="N8" s="79"/>
      <c r="O8" s="79"/>
      <c r="P8" s="79"/>
      <c r="Q8" s="79"/>
      <c r="R8" s="79"/>
    </row>
    <row r="9" spans="1:20" ht="12.95" customHeight="1">
      <c r="B9" s="25"/>
      <c r="C9" s="73"/>
      <c r="D9" s="75"/>
      <c r="E9" s="76"/>
      <c r="F9" s="66"/>
      <c r="G9" s="66"/>
      <c r="H9" s="66"/>
      <c r="I9" s="66"/>
      <c r="J9" s="66"/>
      <c r="K9" s="66"/>
      <c r="L9" s="79"/>
      <c r="M9" s="79"/>
      <c r="N9" s="79"/>
      <c r="O9" s="79"/>
      <c r="P9" s="79"/>
      <c r="Q9" s="79"/>
      <c r="R9" s="79"/>
    </row>
    <row r="10" spans="1:20" ht="12.95" customHeight="1">
      <c r="B10" s="137">
        <f>B7+0.01</f>
        <v>1.1000000000000001</v>
      </c>
      <c r="C10" s="73" t="s">
        <v>56</v>
      </c>
      <c r="D10" s="75"/>
      <c r="E10" s="76"/>
      <c r="F10" s="66"/>
      <c r="G10" s="66"/>
      <c r="H10" s="66"/>
      <c r="I10" s="66"/>
      <c r="J10" s="66"/>
      <c r="K10" s="66"/>
      <c r="L10" s="89"/>
      <c r="M10" s="89"/>
      <c r="N10" s="89"/>
      <c r="O10" s="89"/>
      <c r="P10" s="89"/>
      <c r="Q10" s="89"/>
      <c r="R10" s="89"/>
    </row>
    <row r="11" spans="1:20" ht="12.95" customHeight="1">
      <c r="B11" s="25"/>
      <c r="D11" s="24">
        <v>1</v>
      </c>
      <c r="E11" s="74" t="s">
        <v>57</v>
      </c>
      <c r="F11" s="66"/>
      <c r="G11" s="66"/>
      <c r="H11" s="66"/>
      <c r="I11" s="66"/>
      <c r="J11" s="66"/>
      <c r="K11" s="66"/>
      <c r="L11" s="89"/>
      <c r="M11" s="89"/>
      <c r="N11" s="89"/>
      <c r="O11" s="89"/>
      <c r="P11" s="89"/>
      <c r="Q11" s="89"/>
      <c r="R11" s="89"/>
    </row>
    <row r="12" spans="1:20" ht="12.95" customHeight="1">
      <c r="B12" s="25"/>
      <c r="D12" s="24">
        <v>2</v>
      </c>
      <c r="E12" s="74" t="s">
        <v>58</v>
      </c>
      <c r="F12" s="66"/>
      <c r="G12" s="66"/>
      <c r="H12" s="66"/>
      <c r="I12" s="66"/>
      <c r="J12" s="66"/>
      <c r="K12" s="66"/>
      <c r="L12" s="89"/>
      <c r="M12" s="89"/>
      <c r="N12" s="89"/>
      <c r="O12" s="89"/>
      <c r="P12" s="89"/>
      <c r="Q12" s="89"/>
      <c r="R12" s="89"/>
    </row>
    <row r="13" spans="1:20" ht="12.95" customHeight="1">
      <c r="B13" s="25"/>
      <c r="D13" s="24">
        <v>3</v>
      </c>
      <c r="E13" s="74" t="s">
        <v>59</v>
      </c>
      <c r="F13" s="66"/>
      <c r="G13" s="66"/>
      <c r="H13" s="66"/>
      <c r="I13" s="66"/>
      <c r="J13" s="66"/>
      <c r="K13" s="66"/>
      <c r="L13" s="89"/>
      <c r="M13" s="89"/>
      <c r="N13" s="73"/>
      <c r="O13" s="73"/>
      <c r="P13" s="73"/>
      <c r="Q13" s="89"/>
      <c r="R13" s="89"/>
    </row>
    <row r="14" spans="1:20" ht="12.95" customHeight="1">
      <c r="B14" s="25"/>
      <c r="D14" s="24">
        <v>4</v>
      </c>
      <c r="E14" s="74" t="s">
        <v>60</v>
      </c>
      <c r="F14" s="66"/>
      <c r="G14" s="66"/>
      <c r="H14" s="66"/>
      <c r="I14" s="66"/>
      <c r="J14" s="66"/>
      <c r="K14" s="66"/>
      <c r="L14" s="89"/>
      <c r="M14" s="89"/>
      <c r="N14" s="73"/>
      <c r="O14" s="73"/>
      <c r="P14" s="73"/>
      <c r="Q14" s="89"/>
      <c r="R14" s="89"/>
    </row>
    <row r="15" spans="1:20" ht="12.95" customHeight="1">
      <c r="B15" s="25"/>
      <c r="D15" s="24">
        <v>5</v>
      </c>
      <c r="E15" s="74" t="s">
        <v>61</v>
      </c>
      <c r="F15" s="66"/>
      <c r="G15" s="66"/>
      <c r="H15" s="66"/>
      <c r="I15" s="66"/>
      <c r="J15" s="66"/>
      <c r="K15" s="66"/>
      <c r="L15" s="89"/>
      <c r="M15" s="89"/>
      <c r="N15" s="89"/>
      <c r="O15" s="89"/>
      <c r="P15" s="89"/>
      <c r="Q15" s="89"/>
      <c r="R15" s="89"/>
    </row>
    <row r="16" spans="1:20" ht="12.95" customHeight="1">
      <c r="B16" s="25"/>
      <c r="C16" s="73"/>
      <c r="D16" s="75"/>
      <c r="E16" s="76"/>
      <c r="F16" s="66"/>
      <c r="G16" s="66"/>
      <c r="H16" s="66"/>
      <c r="I16" s="66"/>
      <c r="J16" s="66"/>
      <c r="K16" s="66"/>
      <c r="L16" s="89"/>
      <c r="M16" s="89"/>
      <c r="N16" s="89"/>
      <c r="O16" s="89"/>
      <c r="P16" s="89"/>
      <c r="Q16" s="89"/>
      <c r="R16" s="89"/>
    </row>
    <row r="17" spans="2:18" ht="12.95" customHeight="1">
      <c r="B17" s="137">
        <f>B10+0.01</f>
        <v>1.1100000000000001</v>
      </c>
      <c r="C17" s="73" t="s">
        <v>62</v>
      </c>
      <c r="D17" s="73"/>
      <c r="E17" s="73"/>
      <c r="F17" s="73"/>
      <c r="G17" s="73"/>
      <c r="H17" s="73"/>
      <c r="I17" s="73"/>
      <c r="J17" s="73"/>
      <c r="K17" s="66"/>
      <c r="L17" s="89"/>
      <c r="M17" s="89"/>
      <c r="N17" s="89"/>
      <c r="O17" s="89"/>
      <c r="P17" s="89"/>
      <c r="Q17" s="89"/>
      <c r="R17" s="89"/>
    </row>
    <row r="18" spans="2:18" ht="12.95" customHeight="1">
      <c r="B18" s="25"/>
      <c r="D18" s="24">
        <v>1</v>
      </c>
      <c r="E18" s="74" t="s">
        <v>63</v>
      </c>
      <c r="F18" s="210"/>
      <c r="G18" s="211"/>
      <c r="H18" s="211"/>
      <c r="I18" s="211"/>
      <c r="J18" s="211"/>
      <c r="K18" s="66"/>
      <c r="L18" s="89"/>
      <c r="M18" s="89"/>
      <c r="N18" s="73"/>
      <c r="O18" s="73"/>
      <c r="P18" s="73"/>
      <c r="Q18" s="89"/>
      <c r="R18" s="89"/>
    </row>
    <row r="19" spans="2:18" ht="12.95" customHeight="1">
      <c r="B19" s="25"/>
      <c r="D19" s="75">
        <v>2</v>
      </c>
      <c r="E19" s="74" t="s">
        <v>64</v>
      </c>
      <c r="H19" s="66"/>
      <c r="I19" s="66"/>
      <c r="J19" s="66"/>
      <c r="K19" s="66"/>
      <c r="L19" s="212" t="s">
        <v>65</v>
      </c>
      <c r="M19" s="84">
        <f>B42</f>
        <v>1.1300000000000001</v>
      </c>
      <c r="N19" s="73"/>
      <c r="O19" s="73"/>
      <c r="P19" s="73"/>
      <c r="Q19" s="89"/>
      <c r="R19" s="89"/>
    </row>
    <row r="20" spans="2:18" ht="12.95" customHeight="1">
      <c r="B20" s="25"/>
      <c r="C20" s="73"/>
      <c r="D20" s="75"/>
      <c r="E20" s="76"/>
      <c r="F20" s="66"/>
      <c r="G20" s="66"/>
      <c r="H20" s="66"/>
      <c r="I20" s="66"/>
      <c r="J20" s="66"/>
      <c r="K20" s="66"/>
      <c r="L20" s="89"/>
      <c r="M20" s="89"/>
      <c r="N20" s="89"/>
      <c r="O20" s="89"/>
      <c r="P20" s="89"/>
      <c r="Q20" s="89"/>
      <c r="R20" s="89"/>
    </row>
    <row r="21" spans="2:18" ht="12.95" customHeight="1">
      <c r="B21" s="137">
        <f>B17+0.01</f>
        <v>1.1200000000000001</v>
      </c>
      <c r="C21" s="73" t="s">
        <v>66</v>
      </c>
      <c r="D21" s="75"/>
      <c r="E21" s="76"/>
      <c r="F21" s="66"/>
      <c r="G21" s="66"/>
      <c r="H21" s="66"/>
      <c r="I21" s="66"/>
      <c r="J21" s="206"/>
      <c r="K21" s="66"/>
      <c r="L21" s="89"/>
      <c r="M21" s="89"/>
      <c r="N21" s="89"/>
      <c r="O21" s="89"/>
      <c r="P21" s="89"/>
      <c r="Q21" s="89"/>
      <c r="R21" s="89"/>
    </row>
    <row r="22" spans="2:18" ht="12.95" customHeight="1">
      <c r="B22" s="137"/>
      <c r="D22" s="24">
        <v>0</v>
      </c>
      <c r="E22" s="74" t="s">
        <v>67</v>
      </c>
      <c r="F22" s="66"/>
      <c r="G22" s="66"/>
      <c r="H22" s="66"/>
      <c r="I22" s="66"/>
      <c r="J22" s="66"/>
      <c r="K22" s="66"/>
      <c r="L22" s="89"/>
      <c r="M22" s="386"/>
      <c r="N22" s="386"/>
      <c r="O22" s="386"/>
      <c r="P22" s="386"/>
      <c r="Q22" s="386"/>
      <c r="R22" s="89"/>
    </row>
    <row r="23" spans="2:18" ht="12.95" customHeight="1">
      <c r="B23" s="137"/>
      <c r="D23" s="24">
        <v>1</v>
      </c>
      <c r="E23" s="74" t="s">
        <v>68</v>
      </c>
      <c r="F23" s="66"/>
      <c r="G23" s="66"/>
      <c r="H23" s="66"/>
      <c r="I23" s="66"/>
      <c r="J23" s="66"/>
      <c r="K23" s="66"/>
      <c r="L23" s="89"/>
      <c r="M23" s="89"/>
      <c r="N23" s="89"/>
      <c r="O23" s="89"/>
      <c r="P23" s="89"/>
      <c r="Q23" s="89"/>
      <c r="R23" s="89"/>
    </row>
    <row r="24" spans="2:18" ht="12.95" customHeight="1">
      <c r="B24" s="137"/>
      <c r="D24" s="24">
        <v>2</v>
      </c>
      <c r="E24" s="74" t="s">
        <v>69</v>
      </c>
      <c r="F24" s="66"/>
      <c r="G24" s="66"/>
      <c r="H24" s="66"/>
      <c r="I24" s="66"/>
      <c r="J24" s="66"/>
      <c r="K24" s="66"/>
      <c r="L24" s="89"/>
      <c r="M24" s="89"/>
      <c r="N24" s="89"/>
      <c r="O24" s="89"/>
      <c r="P24" s="89"/>
      <c r="Q24" s="89"/>
      <c r="R24" s="89"/>
    </row>
    <row r="25" spans="2:18" ht="12.95" customHeight="1">
      <c r="D25" s="24">
        <v>3</v>
      </c>
      <c r="E25" s="74" t="s">
        <v>70</v>
      </c>
    </row>
    <row r="26" spans="2:18" ht="12.95" customHeight="1">
      <c r="D26" s="24">
        <v>4</v>
      </c>
      <c r="E26" s="74" t="s">
        <v>71</v>
      </c>
    </row>
    <row r="27" spans="2:18" ht="12.95" customHeight="1">
      <c r="D27" s="24">
        <v>5</v>
      </c>
      <c r="E27" s="74" t="s">
        <v>72</v>
      </c>
    </row>
    <row r="28" spans="2:18" ht="12.95" customHeight="1">
      <c r="D28" s="24">
        <v>6</v>
      </c>
      <c r="E28" s="74" t="s">
        <v>73</v>
      </c>
      <c r="N28" s="386"/>
      <c r="O28" s="386"/>
      <c r="P28" s="386"/>
    </row>
    <row r="29" spans="2:18" ht="12.95" customHeight="1">
      <c r="D29" s="24">
        <v>7</v>
      </c>
      <c r="E29" s="74" t="s">
        <v>74</v>
      </c>
      <c r="N29" s="386"/>
      <c r="O29" s="386"/>
      <c r="P29" s="386"/>
    </row>
    <row r="30" spans="2:18" ht="12.95" customHeight="1">
      <c r="D30" s="24">
        <v>8</v>
      </c>
      <c r="E30" s="74" t="s">
        <v>75</v>
      </c>
    </row>
    <row r="31" spans="2:18" ht="12.95" customHeight="1">
      <c r="D31" s="24">
        <v>9</v>
      </c>
      <c r="E31" s="74" t="s">
        <v>76</v>
      </c>
    </row>
    <row r="32" spans="2:18" ht="12.95" customHeight="1">
      <c r="D32" s="24">
        <v>10</v>
      </c>
      <c r="E32" s="74" t="s">
        <v>77</v>
      </c>
    </row>
    <row r="33" spans="2:18" ht="12.95" customHeight="1">
      <c r="D33" s="24">
        <v>11</v>
      </c>
      <c r="E33" s="74" t="s">
        <v>78</v>
      </c>
    </row>
    <row r="34" spans="2:18" ht="12.95" customHeight="1">
      <c r="D34" s="24">
        <v>12</v>
      </c>
      <c r="E34" s="74" t="s">
        <v>79</v>
      </c>
    </row>
    <row r="35" spans="2:18" ht="12.95" customHeight="1">
      <c r="D35" s="24">
        <v>13</v>
      </c>
      <c r="E35" s="74" t="s">
        <v>80</v>
      </c>
    </row>
    <row r="36" spans="2:18" ht="12.95" customHeight="1">
      <c r="D36" s="24">
        <v>14</v>
      </c>
      <c r="E36" s="74" t="s">
        <v>81</v>
      </c>
    </row>
    <row r="37" spans="2:18" ht="12.95" customHeight="1">
      <c r="D37" s="24">
        <v>15</v>
      </c>
      <c r="E37" s="74" t="s">
        <v>82</v>
      </c>
    </row>
    <row r="38" spans="2:18" ht="12.95" customHeight="1">
      <c r="D38" s="24">
        <v>16</v>
      </c>
      <c r="E38" s="74" t="s">
        <v>83</v>
      </c>
    </row>
    <row r="39" spans="2:18" ht="12.95" customHeight="1">
      <c r="D39" s="24">
        <v>17</v>
      </c>
      <c r="E39" s="74" t="s">
        <v>84</v>
      </c>
    </row>
    <row r="40" spans="2:18" ht="12.95" customHeight="1">
      <c r="D40" s="24">
        <v>18</v>
      </c>
      <c r="E40" s="74" t="s">
        <v>85</v>
      </c>
    </row>
    <row r="42" spans="2:18" ht="12.95" customHeight="1">
      <c r="B42" s="216">
        <f>B21+0.01</f>
        <v>1.1300000000000001</v>
      </c>
      <c r="C42" s="4" t="s">
        <v>86</v>
      </c>
      <c r="D42" s="75"/>
      <c r="E42" s="76"/>
      <c r="F42" s="29"/>
      <c r="G42" s="29"/>
      <c r="H42" s="29"/>
      <c r="I42" s="29"/>
      <c r="J42" s="29"/>
      <c r="K42" s="29"/>
      <c r="L42" s="89"/>
      <c r="M42" s="73"/>
      <c r="N42" s="73"/>
      <c r="O42" s="73"/>
      <c r="P42" s="73"/>
      <c r="Q42" s="73"/>
      <c r="R42" s="73"/>
    </row>
    <row r="43" spans="2:18" ht="12.95" customHeight="1">
      <c r="B43" s="216"/>
      <c r="C43" s="73" t="s">
        <v>87</v>
      </c>
      <c r="D43" s="164"/>
      <c r="E43" s="165"/>
      <c r="F43" s="213"/>
      <c r="G43" s="213"/>
      <c r="H43" s="213"/>
      <c r="I43" s="213"/>
      <c r="J43" s="213"/>
      <c r="K43" s="214"/>
      <c r="L43" s="89"/>
      <c r="M43" s="28"/>
      <c r="N43" s="79"/>
      <c r="O43" s="79"/>
      <c r="P43" s="79"/>
      <c r="Q43" s="73"/>
      <c r="R43" s="73"/>
    </row>
    <row r="44" spans="2:18" ht="12.95" customHeight="1">
      <c r="B44" s="137"/>
      <c r="C44" s="213"/>
      <c r="D44" s="28" t="s">
        <v>88</v>
      </c>
      <c r="E44" s="364"/>
      <c r="F44" s="365"/>
      <c r="G44" s="366"/>
      <c r="H44" s="213"/>
      <c r="I44" s="9" t="s">
        <v>89</v>
      </c>
      <c r="J44" s="9"/>
      <c r="K44" s="9"/>
      <c r="L44" s="9"/>
      <c r="M44" s="9"/>
      <c r="N44" s="79"/>
      <c r="O44" s="79"/>
      <c r="P44" s="79"/>
      <c r="Q44" s="73"/>
      <c r="R44" s="73"/>
    </row>
    <row r="45" spans="2:18" ht="12.95" customHeight="1">
      <c r="B45" s="137"/>
      <c r="C45" s="4"/>
      <c r="D45" s="28" t="s">
        <v>90</v>
      </c>
      <c r="E45" s="364"/>
      <c r="F45" s="365"/>
      <c r="G45" s="366"/>
      <c r="H45" s="29"/>
      <c r="I45" s="9" t="s">
        <v>91</v>
      </c>
      <c r="J45" s="9"/>
      <c r="K45" s="9"/>
      <c r="L45" s="9"/>
      <c r="M45" s="9"/>
      <c r="N45" s="73"/>
      <c r="O45" s="73"/>
      <c r="P45" s="73"/>
      <c r="Q45" s="73"/>
      <c r="R45" s="73"/>
    </row>
  </sheetData>
  <mergeCells count="2">
    <mergeCell ref="N28:P29"/>
    <mergeCell ref="M22:Q22"/>
  </mergeCells>
  <phoneticPr fontId="48" type="noConversion"/>
  <pageMargins left="0.25" right="0.25" top="0.75" bottom="0.75" header="0.3" footer="0.3"/>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78"/>
  <sheetViews>
    <sheetView showGridLines="0" view="pageBreakPreview" zoomScale="175" zoomScaleNormal="70" zoomScalePageLayoutView="90" workbookViewId="0">
      <selection activeCell="N53" sqref="N53"/>
    </sheetView>
  </sheetViews>
  <sheetFormatPr defaultColWidth="4.375" defaultRowHeight="12.95" customHeight="1"/>
  <cols>
    <col min="1" max="1" width="3.5" style="361" customWidth="1"/>
    <col min="2" max="2" width="3.5" style="30" customWidth="1"/>
    <col min="3" max="3" width="4.375" style="200"/>
    <col min="4" max="4" width="4.375" style="30"/>
    <col min="5" max="5" width="4.375" style="24"/>
    <col min="6" max="6" width="4.375" style="110"/>
    <col min="7" max="7" width="4.375" style="30"/>
    <col min="8" max="8" width="3.5" style="30" bestFit="1" customWidth="1"/>
    <col min="9" max="16384" width="4.375" style="30"/>
  </cols>
  <sheetData>
    <row r="1" spans="1:21" s="12" customFormat="1" ht="12.95" customHeight="1">
      <c r="A1" s="358"/>
      <c r="B1" s="3"/>
      <c r="D1" s="40" t="s">
        <v>92</v>
      </c>
      <c r="E1" s="45"/>
      <c r="F1" s="35"/>
      <c r="G1" s="48"/>
      <c r="H1" s="48"/>
      <c r="I1" s="48"/>
      <c r="J1" s="48"/>
      <c r="K1" s="48"/>
      <c r="L1" s="48"/>
      <c r="M1" s="48"/>
      <c r="N1" s="48"/>
      <c r="O1" s="48"/>
      <c r="P1" s="48"/>
      <c r="Q1" s="48"/>
      <c r="R1" s="48"/>
      <c r="S1" s="48"/>
    </row>
    <row r="2" spans="1:21" s="12" customFormat="1" ht="12.95" customHeight="1">
      <c r="A2" s="65"/>
      <c r="C2" s="26"/>
      <c r="D2" s="48"/>
      <c r="E2" s="45"/>
      <c r="F2" s="35"/>
      <c r="G2" s="48"/>
      <c r="H2" s="48"/>
      <c r="I2" s="48"/>
      <c r="J2" s="48"/>
      <c r="K2" s="48"/>
      <c r="L2" s="48"/>
      <c r="M2" s="48"/>
      <c r="N2" s="48"/>
      <c r="O2" s="48"/>
      <c r="P2" s="48"/>
      <c r="Q2" s="48"/>
      <c r="R2" s="48"/>
      <c r="S2" s="48"/>
    </row>
    <row r="3" spans="1:21" s="12" customFormat="1" ht="12.95" customHeight="1">
      <c r="A3" s="65"/>
      <c r="C3" s="202"/>
      <c r="D3" s="67" t="s">
        <v>93</v>
      </c>
      <c r="E3" s="203"/>
      <c r="F3" s="204"/>
      <c r="G3" s="205"/>
      <c r="H3" s="205"/>
      <c r="I3" s="205"/>
      <c r="J3" s="205"/>
      <c r="K3" s="205"/>
      <c r="L3" s="205"/>
      <c r="M3" s="205"/>
      <c r="N3" s="78"/>
      <c r="O3" s="78"/>
      <c r="P3" s="78"/>
      <c r="Q3" s="78"/>
      <c r="R3" s="78"/>
    </row>
    <row r="4" spans="1:21" s="12" customFormat="1" ht="12.95" customHeight="1">
      <c r="A4" s="65"/>
      <c r="C4" s="202"/>
      <c r="D4" s="14" t="str">
        <f>"CATI: IF [w_status]=1 ASK THE FIRST QUESTION OTHERWISE THE SECOND QUESTION"</f>
        <v>CATI: IF [w_status]=1 ASK THE FIRST QUESTION OTHERWISE THE SECOND QUESTION</v>
      </c>
      <c r="E4" s="218"/>
      <c r="F4" s="218"/>
      <c r="G4" s="218"/>
      <c r="H4" s="218"/>
      <c r="I4" s="218"/>
      <c r="J4" s="218"/>
      <c r="K4" s="218"/>
      <c r="L4" s="218"/>
      <c r="M4" s="218"/>
      <c r="N4" s="218"/>
      <c r="O4" s="218"/>
      <c r="P4" s="202"/>
      <c r="Q4" s="202"/>
      <c r="R4" s="202"/>
      <c r="S4" s="202"/>
    </row>
    <row r="5" spans="1:21" ht="12.95" customHeight="1">
      <c r="A5" s="359"/>
      <c r="C5" s="25">
        <f>2.01</f>
        <v>2.0099999999999998</v>
      </c>
      <c r="D5" s="88" t="s">
        <v>94</v>
      </c>
      <c r="E5" s="88"/>
      <c r="F5" s="88"/>
      <c r="G5" s="88"/>
      <c r="H5" s="88"/>
      <c r="I5" s="88"/>
      <c r="J5" s="88"/>
      <c r="K5" s="88"/>
      <c r="L5" s="66"/>
      <c r="M5" s="73"/>
      <c r="N5" s="89"/>
      <c r="O5" s="89"/>
      <c r="P5" s="89"/>
      <c r="Q5" s="89"/>
      <c r="R5" s="89"/>
      <c r="S5" s="89"/>
      <c r="U5" s="29"/>
    </row>
    <row r="6" spans="1:21" s="260" customFormat="1" ht="12.95" customHeight="1">
      <c r="A6" s="360"/>
      <c r="C6" s="261"/>
      <c r="D6" s="262" t="s">
        <v>95</v>
      </c>
      <c r="E6" s="262"/>
      <c r="F6" s="262"/>
      <c r="G6" s="262"/>
      <c r="H6" s="262"/>
      <c r="I6" s="262"/>
      <c r="J6" s="262"/>
      <c r="K6" s="262"/>
      <c r="L6" s="263"/>
      <c r="M6" s="262"/>
      <c r="N6" s="264"/>
      <c r="O6" s="264"/>
      <c r="P6" s="264"/>
      <c r="Q6" s="264"/>
      <c r="R6" s="264"/>
      <c r="S6" s="264"/>
      <c r="U6" s="265"/>
    </row>
    <row r="7" spans="1:21" ht="12.95" customHeight="1">
      <c r="C7" s="25"/>
      <c r="E7" s="24">
        <v>1</v>
      </c>
      <c r="F7" s="74" t="s">
        <v>96</v>
      </c>
      <c r="H7" s="66"/>
      <c r="I7" s="66"/>
      <c r="J7" s="66"/>
      <c r="K7" s="66"/>
      <c r="L7" s="66"/>
      <c r="M7" s="73"/>
      <c r="N7" s="89"/>
      <c r="O7" s="89"/>
      <c r="P7" s="89"/>
      <c r="Q7" s="89"/>
      <c r="R7" s="89"/>
      <c r="S7" s="89"/>
    </row>
    <row r="8" spans="1:21" ht="12.95" customHeight="1">
      <c r="C8" s="25"/>
      <c r="E8" s="24">
        <v>2</v>
      </c>
      <c r="F8" s="74" t="s">
        <v>97</v>
      </c>
      <c r="H8" s="66"/>
      <c r="I8" s="66"/>
      <c r="J8" s="66"/>
      <c r="K8" s="66"/>
      <c r="L8" s="66"/>
      <c r="M8" s="73"/>
      <c r="N8" s="89"/>
      <c r="O8" s="66"/>
      <c r="P8" s="66"/>
      <c r="Q8" s="66"/>
      <c r="R8" s="89"/>
      <c r="S8" s="89"/>
      <c r="T8" s="31"/>
    </row>
    <row r="9" spans="1:21" ht="12.95" customHeight="1">
      <c r="C9" s="25"/>
      <c r="E9" s="24">
        <v>3</v>
      </c>
      <c r="F9" s="74" t="s">
        <v>98</v>
      </c>
      <c r="G9" s="66"/>
      <c r="H9" s="66"/>
      <c r="I9" s="66"/>
      <c r="J9" s="66"/>
      <c r="K9" s="66"/>
      <c r="L9" s="66"/>
      <c r="M9" s="73"/>
      <c r="N9" s="89"/>
      <c r="O9" s="66"/>
      <c r="P9" s="66"/>
      <c r="Q9" s="66"/>
      <c r="R9" s="89"/>
      <c r="S9" s="89"/>
    </row>
    <row r="10" spans="1:21" ht="12.95" customHeight="1">
      <c r="C10" s="25"/>
      <c r="E10" s="24">
        <v>4</v>
      </c>
      <c r="F10" s="74" t="s">
        <v>99</v>
      </c>
      <c r="I10" s="66"/>
      <c r="J10" s="66"/>
      <c r="K10" s="66"/>
      <c r="L10" s="66"/>
      <c r="M10" s="73"/>
      <c r="N10" s="89"/>
      <c r="R10" s="89"/>
      <c r="S10" s="89"/>
    </row>
    <row r="11" spans="1:21" ht="12.95" customHeight="1">
      <c r="C11" s="25"/>
      <c r="E11" s="24">
        <v>5</v>
      </c>
      <c r="F11" s="74" t="s">
        <v>100</v>
      </c>
      <c r="G11" s="66"/>
      <c r="I11" s="66"/>
      <c r="J11" s="66"/>
      <c r="K11" s="66"/>
      <c r="L11" s="66"/>
      <c r="M11" s="73"/>
      <c r="N11" s="89"/>
      <c r="O11" s="89"/>
      <c r="P11" s="89"/>
      <c r="Q11" s="89"/>
      <c r="R11" s="89"/>
      <c r="S11" s="89"/>
    </row>
    <row r="12" spans="1:21" ht="12.95" customHeight="1">
      <c r="C12" s="25"/>
      <c r="D12" s="66"/>
      <c r="E12" s="75"/>
      <c r="F12" s="4"/>
      <c r="G12" s="66"/>
      <c r="H12" s="66"/>
      <c r="I12" s="66"/>
      <c r="J12" s="66"/>
      <c r="K12" s="66"/>
      <c r="L12" s="66"/>
      <c r="M12" s="73"/>
      <c r="N12" s="89"/>
      <c r="O12" s="89"/>
      <c r="P12" s="89"/>
      <c r="Q12" s="89"/>
      <c r="R12" s="89"/>
      <c r="S12" s="89"/>
    </row>
    <row r="13" spans="1:21" ht="12.95" customHeight="1">
      <c r="C13" s="137">
        <f>C5+0.01</f>
        <v>2.0199999999999996</v>
      </c>
      <c r="D13" s="88" t="s">
        <v>101</v>
      </c>
      <c r="E13" s="88"/>
      <c r="F13" s="88"/>
      <c r="G13" s="88"/>
      <c r="H13" s="88"/>
      <c r="I13" s="88"/>
      <c r="J13" s="88"/>
      <c r="K13" s="88"/>
      <c r="L13" s="88"/>
      <c r="M13" s="73"/>
      <c r="N13" s="89"/>
      <c r="O13" s="89"/>
      <c r="P13" s="89"/>
      <c r="Q13" s="89"/>
      <c r="R13" s="89"/>
      <c r="S13" s="89"/>
      <c r="T13" s="8"/>
    </row>
    <row r="14" spans="1:21" ht="12.95" customHeight="1">
      <c r="C14" s="137"/>
      <c r="D14" s="106" t="s">
        <v>102</v>
      </c>
      <c r="E14" s="88"/>
      <c r="F14" s="88"/>
      <c r="G14" s="88"/>
      <c r="H14" s="88"/>
      <c r="I14" s="88"/>
      <c r="J14" s="88"/>
      <c r="K14" s="88"/>
      <c r="L14" s="88"/>
      <c r="M14" s="73"/>
      <c r="N14" s="89"/>
      <c r="O14" s="89"/>
      <c r="P14" s="89"/>
      <c r="Q14" s="89"/>
      <c r="R14" s="89"/>
      <c r="S14" s="89"/>
      <c r="T14" s="8"/>
    </row>
    <row r="15" spans="1:21" ht="12.95" customHeight="1">
      <c r="C15" s="137"/>
      <c r="D15" s="88" t="s">
        <v>103</v>
      </c>
      <c r="E15" s="88"/>
      <c r="F15" s="88"/>
      <c r="G15" s="88"/>
      <c r="H15" s="88"/>
      <c r="I15" s="88"/>
      <c r="J15" s="88"/>
      <c r="K15" s="88"/>
      <c r="L15" s="88"/>
      <c r="M15" s="73"/>
      <c r="N15" s="89"/>
      <c r="O15" s="89"/>
      <c r="P15" s="89"/>
      <c r="Q15" s="89"/>
      <c r="R15" s="89"/>
      <c r="S15" s="89"/>
      <c r="T15" s="8"/>
    </row>
    <row r="16" spans="1:21" ht="12.95" customHeight="1">
      <c r="C16" s="137"/>
      <c r="E16" s="27" t="s">
        <v>104</v>
      </c>
      <c r="F16" s="74" t="s">
        <v>105</v>
      </c>
      <c r="G16" s="74"/>
      <c r="H16" s="73"/>
      <c r="I16" s="111"/>
      <c r="J16" s="111"/>
      <c r="K16" s="73"/>
      <c r="L16" s="73"/>
      <c r="M16" s="73"/>
      <c r="N16" s="89"/>
      <c r="O16" s="73"/>
      <c r="P16" s="73"/>
      <c r="Q16" s="73"/>
      <c r="R16" s="89"/>
      <c r="S16" s="89"/>
    </row>
    <row r="17" spans="1:21" ht="12.95" customHeight="1">
      <c r="C17" s="137"/>
      <c r="E17" s="27" t="s">
        <v>106</v>
      </c>
      <c r="F17" s="74" t="s">
        <v>107</v>
      </c>
      <c r="G17" s="74"/>
      <c r="H17" s="73"/>
      <c r="I17" s="73"/>
      <c r="J17" s="73"/>
      <c r="K17" s="73"/>
      <c r="L17" s="73"/>
      <c r="M17" s="73"/>
      <c r="N17" s="89"/>
      <c r="O17" s="73"/>
      <c r="P17" s="73"/>
      <c r="Q17" s="73"/>
      <c r="R17" s="89"/>
      <c r="S17" s="89"/>
    </row>
    <row r="18" spans="1:21" ht="12.95" customHeight="1">
      <c r="C18" s="137"/>
      <c r="E18" s="27" t="s">
        <v>108</v>
      </c>
      <c r="F18" s="74" t="s">
        <v>109</v>
      </c>
      <c r="G18" s="74"/>
      <c r="H18" s="73"/>
      <c r="I18" s="73"/>
      <c r="J18" s="73"/>
      <c r="K18" s="73"/>
      <c r="L18" s="73"/>
      <c r="M18" s="73"/>
      <c r="N18" s="89"/>
      <c r="O18" s="73"/>
      <c r="P18" s="73"/>
      <c r="Q18" s="73"/>
      <c r="R18" s="89"/>
      <c r="S18" s="89"/>
    </row>
    <row r="19" spans="1:21" ht="12.95" customHeight="1">
      <c r="C19" s="137"/>
      <c r="E19" s="27" t="s">
        <v>110</v>
      </c>
      <c r="F19" s="74" t="s">
        <v>111</v>
      </c>
      <c r="G19" s="74"/>
      <c r="H19" s="73"/>
      <c r="I19" s="73"/>
      <c r="J19" s="73"/>
      <c r="K19" s="73"/>
      <c r="L19" s="73"/>
      <c r="M19" s="73"/>
      <c r="N19" s="89"/>
      <c r="O19" s="73"/>
      <c r="P19" s="73"/>
      <c r="Q19" s="73"/>
      <c r="R19" s="89"/>
      <c r="S19" s="89"/>
    </row>
    <row r="20" spans="1:21" ht="12.95" customHeight="1">
      <c r="C20" s="137"/>
      <c r="E20" s="27" t="s">
        <v>112</v>
      </c>
      <c r="F20" s="74" t="s">
        <v>113</v>
      </c>
      <c r="G20" s="74"/>
      <c r="H20" s="73"/>
      <c r="I20" s="73"/>
      <c r="J20" s="73"/>
      <c r="K20" s="73"/>
      <c r="L20" s="73"/>
      <c r="M20" s="73"/>
      <c r="N20" s="89"/>
      <c r="O20" s="73"/>
      <c r="P20" s="73"/>
      <c r="Q20" s="73"/>
      <c r="R20" s="89"/>
      <c r="S20" s="89"/>
    </row>
    <row r="21" spans="1:21" ht="12.95" customHeight="1">
      <c r="C21" s="137"/>
      <c r="E21" s="27" t="s">
        <v>114</v>
      </c>
      <c r="F21" s="74" t="s">
        <v>115</v>
      </c>
      <c r="G21" s="74"/>
      <c r="H21" s="73"/>
      <c r="I21" s="73"/>
      <c r="J21" s="73"/>
      <c r="K21" s="73"/>
      <c r="L21" s="73"/>
      <c r="M21" s="73"/>
      <c r="N21" s="89"/>
      <c r="O21" s="73"/>
      <c r="P21" s="73"/>
      <c r="Q21" s="73"/>
      <c r="R21" s="89"/>
      <c r="S21" s="89"/>
    </row>
    <row r="22" spans="1:21" ht="12.95" customHeight="1">
      <c r="C22" s="137"/>
      <c r="E22" s="27" t="s">
        <v>116</v>
      </c>
      <c r="F22" s="74" t="s">
        <v>117</v>
      </c>
      <c r="G22" s="74"/>
      <c r="H22" s="73"/>
      <c r="I22" s="73"/>
      <c r="J22" s="73"/>
      <c r="K22" s="73"/>
      <c r="L22" s="73"/>
      <c r="M22" s="73"/>
      <c r="N22" s="89"/>
      <c r="O22" s="73"/>
      <c r="P22" s="73"/>
      <c r="Q22" s="73"/>
      <c r="R22" s="89"/>
      <c r="S22" s="89"/>
    </row>
    <row r="23" spans="1:21" ht="12.95" customHeight="1">
      <c r="C23" s="137"/>
      <c r="E23" s="27" t="s">
        <v>118</v>
      </c>
      <c r="F23" s="74" t="s">
        <v>119</v>
      </c>
      <c r="G23" s="74"/>
      <c r="H23" s="206"/>
      <c r="I23" s="73"/>
      <c r="J23" s="73"/>
      <c r="K23" s="73"/>
      <c r="L23" s="73"/>
      <c r="M23" s="73"/>
      <c r="N23" s="89"/>
      <c r="O23" s="73"/>
      <c r="P23" s="73"/>
      <c r="Q23" s="73"/>
      <c r="R23" s="89"/>
      <c r="S23" s="89"/>
    </row>
    <row r="24" spans="1:21" ht="12.95" customHeight="1">
      <c r="C24" s="137"/>
      <c r="E24" s="27" t="s">
        <v>120</v>
      </c>
      <c r="F24" s="74" t="s">
        <v>121</v>
      </c>
      <c r="G24" s="74"/>
      <c r="H24" s="206"/>
      <c r="I24" s="73"/>
      <c r="J24" s="73"/>
      <c r="K24" s="73"/>
      <c r="L24" s="73"/>
      <c r="M24" s="73"/>
      <c r="N24" s="89"/>
      <c r="O24" s="73"/>
      <c r="P24" s="73"/>
      <c r="Q24" s="73"/>
      <c r="R24" s="89"/>
      <c r="S24" s="89"/>
    </row>
    <row r="25" spans="1:21" ht="12.95" customHeight="1">
      <c r="C25" s="137"/>
      <c r="E25" s="27" t="s">
        <v>122</v>
      </c>
      <c r="F25" s="74" t="s">
        <v>123</v>
      </c>
      <c r="G25" s="76"/>
      <c r="H25" s="66"/>
      <c r="I25" s="66"/>
      <c r="J25" s="66"/>
      <c r="K25" s="66"/>
      <c r="L25" s="66"/>
      <c r="M25" s="73"/>
      <c r="N25" s="89"/>
      <c r="O25" s="73"/>
      <c r="P25" s="73"/>
      <c r="Q25" s="73"/>
      <c r="R25" s="89"/>
      <c r="S25" s="89"/>
    </row>
    <row r="26" spans="1:21" ht="12.95" customHeight="1">
      <c r="C26" s="137"/>
      <c r="E26" s="27" t="s">
        <v>124</v>
      </c>
      <c r="F26" s="74" t="s">
        <v>125</v>
      </c>
      <c r="G26" s="76"/>
      <c r="H26" s="66"/>
      <c r="I26" s="66"/>
      <c r="J26" s="66"/>
      <c r="K26" s="66"/>
      <c r="L26" s="66"/>
      <c r="M26" s="73"/>
      <c r="N26" s="89"/>
      <c r="O26" s="89"/>
      <c r="P26" s="89"/>
      <c r="Q26" s="89"/>
      <c r="R26" s="89"/>
      <c r="S26" s="89"/>
    </row>
    <row r="27" spans="1:21" s="12" customFormat="1" ht="12.95" customHeight="1">
      <c r="A27" s="65"/>
      <c r="C27" s="202"/>
      <c r="E27" s="27" t="s">
        <v>126</v>
      </c>
      <c r="F27" s="41" t="s">
        <v>127</v>
      </c>
      <c r="G27" s="41"/>
      <c r="O27" s="57"/>
      <c r="P27" s="57"/>
      <c r="Q27" s="57"/>
    </row>
    <row r="28" spans="1:21" s="12" customFormat="1" ht="12.95" customHeight="1">
      <c r="A28" s="65"/>
      <c r="C28" s="202"/>
      <c r="E28" s="27"/>
      <c r="F28" s="9" t="str">
        <f>"CATI: IF "&amp;C13&amp;" = NONE ALL THE REST SHOULD BE BLANK BLOCKING MESSAGE Check, none and other responses"</f>
        <v>CATI: IF 2.02 = NONE ALL THE REST SHOULD BE BLANK BLOCKING MESSAGE Check, none and other responses</v>
      </c>
      <c r="G28" s="9"/>
      <c r="H28" s="14"/>
      <c r="I28" s="14"/>
      <c r="J28" s="14"/>
      <c r="K28" s="14"/>
      <c r="L28" s="14"/>
      <c r="M28" s="14"/>
      <c r="N28" s="14"/>
      <c r="O28" s="300"/>
      <c r="P28" s="300"/>
      <c r="Q28" s="300"/>
      <c r="R28" s="14"/>
      <c r="S28" s="14"/>
      <c r="T28" s="14"/>
      <c r="U28" s="14"/>
    </row>
    <row r="29" spans="1:21" ht="12.95" customHeight="1">
      <c r="E29" s="27"/>
      <c r="F29" s="74"/>
      <c r="G29" s="74"/>
      <c r="O29" s="89"/>
      <c r="P29" s="89"/>
      <c r="Q29" s="89"/>
    </row>
    <row r="30" spans="1:21" s="12" customFormat="1" ht="12.95" customHeight="1">
      <c r="A30" s="65"/>
      <c r="C30" s="202"/>
      <c r="D30" s="14" t="str">
        <f>"CATI: IF "&amp;C13 &amp;" != NONE GO TO "&amp;C31&amp;" OTHERWISE GO TO "&amp;C49</f>
        <v>CATI: IF 2.02 != NONE GO TO 2.03 OTHERWISE GO TO 2.06</v>
      </c>
      <c r="E30" s="315"/>
      <c r="F30" s="296"/>
      <c r="G30" s="14"/>
      <c r="H30" s="316"/>
      <c r="I30" s="317"/>
      <c r="J30" s="14"/>
      <c r="K30" s="14"/>
      <c r="L30" s="14"/>
    </row>
    <row r="31" spans="1:21" ht="12.95" customHeight="1">
      <c r="C31" s="137">
        <f>C13+0.01</f>
        <v>2.0299999999999994</v>
      </c>
      <c r="D31" s="73" t="s">
        <v>128</v>
      </c>
      <c r="E31" s="75"/>
      <c r="F31" s="4"/>
      <c r="G31" s="66"/>
      <c r="H31" s="66"/>
      <c r="I31" s="66"/>
      <c r="J31" s="66"/>
      <c r="K31" s="66"/>
      <c r="L31" s="66"/>
      <c r="M31" s="73"/>
      <c r="N31" s="89"/>
      <c r="O31" s="89"/>
      <c r="P31" s="89"/>
      <c r="Q31" s="89"/>
      <c r="R31" s="89"/>
      <c r="S31" s="89"/>
    </row>
    <row r="32" spans="1:21" ht="12.95" customHeight="1">
      <c r="C32" s="137"/>
      <c r="E32" s="24">
        <v>1</v>
      </c>
      <c r="F32" s="74" t="s">
        <v>63</v>
      </c>
      <c r="G32" s="66"/>
      <c r="H32" s="66"/>
      <c r="I32" s="66"/>
      <c r="J32" s="66"/>
      <c r="K32" s="66"/>
      <c r="L32" s="66"/>
      <c r="M32" s="73"/>
      <c r="N32" s="89"/>
      <c r="O32" s="66"/>
      <c r="P32" s="66"/>
      <c r="Q32" s="66"/>
      <c r="R32" s="89"/>
      <c r="S32" s="89"/>
    </row>
    <row r="33" spans="3:20" ht="12.95" customHeight="1">
      <c r="C33" s="137"/>
      <c r="E33" s="75">
        <v>2</v>
      </c>
      <c r="F33" s="74" t="s">
        <v>64</v>
      </c>
      <c r="G33" s="66"/>
      <c r="H33" s="66"/>
      <c r="I33" s="66"/>
      <c r="J33" s="66"/>
      <c r="K33" s="66"/>
      <c r="L33" s="66"/>
      <c r="M33" s="73"/>
      <c r="N33" s="89"/>
      <c r="O33" s="66"/>
      <c r="P33" s="66"/>
      <c r="Q33" s="66"/>
      <c r="R33" s="89"/>
      <c r="S33" s="89"/>
    </row>
    <row r="34" spans="3:20" ht="12.95" customHeight="1">
      <c r="C34" s="137"/>
      <c r="E34" s="24">
        <v>98</v>
      </c>
      <c r="F34" s="74" t="s">
        <v>129</v>
      </c>
      <c r="G34" s="66"/>
      <c r="H34" s="66"/>
      <c r="I34" s="66"/>
      <c r="J34" s="66"/>
      <c r="K34" s="66"/>
      <c r="L34" s="66"/>
      <c r="M34" s="73"/>
      <c r="N34" s="89"/>
      <c r="O34" s="79"/>
      <c r="P34" s="79"/>
      <c r="Q34" s="79"/>
      <c r="R34" s="89"/>
      <c r="S34" s="89"/>
    </row>
    <row r="35" spans="3:20" ht="12.95" customHeight="1">
      <c r="C35" s="137"/>
      <c r="D35" s="66"/>
      <c r="E35" s="75"/>
      <c r="F35" s="4"/>
      <c r="G35" s="66"/>
      <c r="H35" s="66"/>
      <c r="I35" s="66"/>
      <c r="J35" s="66"/>
      <c r="K35" s="66"/>
      <c r="L35" s="66"/>
      <c r="M35" s="73"/>
      <c r="N35" s="89"/>
      <c r="R35" s="89"/>
      <c r="S35" s="89"/>
    </row>
    <row r="36" spans="3:20" ht="12.95" customHeight="1">
      <c r="C36" s="137">
        <f>C31+0.01</f>
        <v>2.0399999999999991</v>
      </c>
      <c r="D36" s="73" t="s">
        <v>130</v>
      </c>
      <c r="E36" s="75"/>
      <c r="F36" s="4"/>
      <c r="G36" s="66"/>
      <c r="H36" s="66"/>
      <c r="I36" s="66"/>
      <c r="J36" s="66"/>
      <c r="K36" s="66"/>
      <c r="L36" s="66"/>
      <c r="M36" s="73"/>
      <c r="N36" s="89"/>
      <c r="R36" s="89"/>
      <c r="S36" s="89"/>
      <c r="T36" s="8"/>
    </row>
    <row r="37" spans="3:20" ht="12.95" customHeight="1">
      <c r="C37" s="137"/>
      <c r="E37" s="24">
        <v>1</v>
      </c>
      <c r="F37" s="74" t="s">
        <v>63</v>
      </c>
      <c r="J37" s="66"/>
      <c r="K37" s="66"/>
      <c r="L37" s="66"/>
      <c r="M37" s="62" t="s">
        <v>65</v>
      </c>
      <c r="N37" s="84">
        <f>C49</f>
        <v>2.0599999999999987</v>
      </c>
      <c r="O37" s="79"/>
      <c r="P37" s="79"/>
      <c r="Q37" s="79"/>
      <c r="R37" s="89"/>
      <c r="S37" s="89"/>
    </row>
    <row r="38" spans="3:20" ht="12.95" customHeight="1">
      <c r="C38" s="137"/>
      <c r="E38" s="75">
        <v>2</v>
      </c>
      <c r="F38" s="74" t="s">
        <v>64</v>
      </c>
      <c r="H38" s="66"/>
      <c r="I38" s="66"/>
      <c r="J38" s="66"/>
      <c r="K38" s="66"/>
      <c r="L38" s="66"/>
      <c r="M38" s="73"/>
      <c r="N38" s="89"/>
      <c r="O38" s="79"/>
      <c r="P38" s="79"/>
      <c r="Q38" s="79"/>
      <c r="R38" s="89"/>
      <c r="S38" s="89"/>
    </row>
    <row r="39" spans="3:20" ht="12.95" customHeight="1">
      <c r="C39" s="137"/>
      <c r="D39" s="66"/>
      <c r="E39" s="75"/>
      <c r="F39" s="4"/>
      <c r="G39" s="66"/>
      <c r="H39" s="66"/>
      <c r="I39" s="66"/>
      <c r="J39" s="66"/>
      <c r="K39" s="66"/>
      <c r="L39" s="66"/>
      <c r="M39" s="73"/>
      <c r="N39" s="89"/>
      <c r="O39" s="89"/>
      <c r="P39" s="89"/>
      <c r="Q39" s="89"/>
      <c r="R39" s="89"/>
      <c r="S39" s="89"/>
    </row>
    <row r="40" spans="3:20" ht="12.95" customHeight="1">
      <c r="C40" s="137">
        <f>C36+0.01</f>
        <v>2.0499999999999989</v>
      </c>
      <c r="D40" s="73" t="s">
        <v>131</v>
      </c>
      <c r="E40" s="75"/>
      <c r="F40" s="4"/>
      <c r="G40" s="66"/>
      <c r="H40" s="66"/>
      <c r="I40" s="66"/>
      <c r="J40" s="66"/>
      <c r="K40" s="66"/>
      <c r="L40" s="66"/>
      <c r="M40" s="73"/>
      <c r="N40" s="89"/>
      <c r="O40" s="89"/>
      <c r="P40" s="89"/>
      <c r="Q40" s="89"/>
      <c r="R40" s="89"/>
      <c r="S40" s="89"/>
      <c r="T40" s="12"/>
    </row>
    <row r="41" spans="3:20" ht="12.95" customHeight="1">
      <c r="C41" s="137"/>
      <c r="E41" s="24">
        <v>1</v>
      </c>
      <c r="F41" s="74" t="s">
        <v>132</v>
      </c>
      <c r="G41" s="73"/>
      <c r="H41" s="66"/>
      <c r="I41" s="66"/>
      <c r="J41" s="66"/>
      <c r="K41" s="66"/>
      <c r="L41" s="66"/>
      <c r="M41" s="73"/>
      <c r="N41" s="89"/>
      <c r="R41" s="89"/>
      <c r="S41" s="89"/>
      <c r="T41" s="12"/>
    </row>
    <row r="42" spans="3:20" ht="12.95" customHeight="1">
      <c r="C42" s="137"/>
      <c r="E42" s="24">
        <v>2</v>
      </c>
      <c r="F42" s="74" t="s">
        <v>133</v>
      </c>
      <c r="G42" s="73"/>
      <c r="H42" s="66"/>
      <c r="I42" s="66"/>
      <c r="J42" s="66"/>
      <c r="K42" s="66"/>
      <c r="L42" s="66"/>
      <c r="M42" s="73"/>
      <c r="N42" s="89"/>
      <c r="R42" s="89"/>
      <c r="S42" s="89"/>
      <c r="T42" s="12"/>
    </row>
    <row r="43" spans="3:20" ht="12.95" customHeight="1">
      <c r="C43" s="137"/>
      <c r="E43" s="24">
        <v>3</v>
      </c>
      <c r="F43" s="74" t="s">
        <v>134</v>
      </c>
      <c r="G43" s="73"/>
      <c r="H43" s="66"/>
      <c r="I43" s="66"/>
      <c r="J43" s="66"/>
      <c r="K43" s="66"/>
      <c r="L43" s="66"/>
      <c r="M43" s="73"/>
      <c r="N43" s="89"/>
      <c r="O43" s="66"/>
      <c r="P43" s="66"/>
      <c r="Q43" s="66"/>
      <c r="R43" s="89"/>
      <c r="S43" s="89"/>
      <c r="T43" s="12"/>
    </row>
    <row r="44" spans="3:20" ht="12.95" customHeight="1">
      <c r="C44" s="137"/>
      <c r="E44" s="27">
        <v>4</v>
      </c>
      <c r="F44" s="41" t="s">
        <v>135</v>
      </c>
      <c r="G44" s="73"/>
      <c r="H44" s="66"/>
      <c r="I44" s="66"/>
      <c r="J44" s="66"/>
      <c r="K44" s="66"/>
      <c r="L44" s="66"/>
      <c r="M44" s="73"/>
      <c r="N44" s="89"/>
      <c r="O44" s="66"/>
      <c r="P44" s="66"/>
      <c r="Q44" s="66"/>
      <c r="R44" s="89"/>
      <c r="S44" s="89"/>
      <c r="T44" s="12"/>
    </row>
    <row r="45" spans="3:20" ht="12.95" customHeight="1">
      <c r="C45" s="137"/>
      <c r="E45" s="27">
        <v>5</v>
      </c>
      <c r="F45" s="41" t="s">
        <v>136</v>
      </c>
      <c r="G45" s="73"/>
      <c r="H45" s="66"/>
      <c r="I45" s="66"/>
      <c r="J45" s="66"/>
      <c r="K45" s="66"/>
      <c r="L45" s="66"/>
      <c r="M45" s="73"/>
      <c r="N45" s="89"/>
      <c r="O45" s="79"/>
      <c r="P45" s="79"/>
      <c r="Q45" s="79"/>
      <c r="R45" s="89"/>
      <c r="S45" s="89"/>
      <c r="T45" s="8"/>
    </row>
    <row r="46" spans="3:20" ht="12.95" customHeight="1">
      <c r="C46" s="137"/>
      <c r="E46" s="27">
        <v>6</v>
      </c>
      <c r="F46" s="41" t="s">
        <v>137</v>
      </c>
      <c r="G46" s="128"/>
      <c r="H46" s="22"/>
      <c r="I46" s="22"/>
      <c r="J46" s="22"/>
      <c r="K46" s="22"/>
      <c r="L46" s="66"/>
      <c r="M46" s="73"/>
      <c r="N46" s="89"/>
      <c r="O46" s="79"/>
      <c r="P46" s="79"/>
      <c r="Q46" s="79"/>
      <c r="R46" s="89"/>
      <c r="S46" s="89"/>
      <c r="T46" s="8"/>
    </row>
    <row r="47" spans="3:20" ht="12.95" customHeight="1">
      <c r="C47" s="137"/>
      <c r="E47" s="27">
        <v>97</v>
      </c>
      <c r="F47" s="41" t="s">
        <v>138</v>
      </c>
      <c r="G47" s="73"/>
      <c r="H47" s="66"/>
      <c r="I47" s="66"/>
      <c r="J47" s="66"/>
      <c r="K47" s="66"/>
      <c r="L47" s="66"/>
      <c r="M47" s="73"/>
      <c r="N47" s="89"/>
      <c r="O47" s="79"/>
      <c r="P47" s="79"/>
      <c r="Q47" s="79"/>
      <c r="R47" s="89"/>
      <c r="S47" s="89"/>
      <c r="T47" s="8"/>
    </row>
    <row r="48" spans="3:20" ht="12.95" customHeight="1">
      <c r="C48" s="137"/>
      <c r="D48" s="66"/>
      <c r="E48" s="93"/>
      <c r="F48" s="10"/>
      <c r="G48" s="66"/>
      <c r="H48" s="66"/>
      <c r="I48" s="66"/>
      <c r="J48" s="66"/>
      <c r="K48" s="66"/>
      <c r="L48" s="66"/>
      <c r="M48" s="73"/>
      <c r="N48" s="89"/>
      <c r="R48" s="89"/>
      <c r="S48" s="89"/>
      <c r="T48" s="207"/>
    </row>
    <row r="49" spans="1:22" ht="12.95" customHeight="1">
      <c r="C49" s="137">
        <f>C40+0.01</f>
        <v>2.0599999999999987</v>
      </c>
      <c r="D49" s="387" t="s">
        <v>139</v>
      </c>
      <c r="E49" s="387"/>
      <c r="F49" s="387"/>
      <c r="G49" s="387"/>
      <c r="H49" s="387"/>
      <c r="I49" s="387"/>
      <c r="J49" s="35"/>
      <c r="K49" s="35"/>
      <c r="L49" s="35"/>
      <c r="M49" s="35"/>
      <c r="N49" s="35"/>
      <c r="O49" s="35"/>
      <c r="P49" s="35"/>
      <c r="Q49" s="35"/>
      <c r="R49" s="35"/>
      <c r="S49" s="35"/>
      <c r="T49" s="207"/>
    </row>
    <row r="50" spans="1:22" ht="12.95" customHeight="1">
      <c r="E50" s="24">
        <v>1</v>
      </c>
      <c r="F50" s="74" t="s">
        <v>63</v>
      </c>
      <c r="G50" s="12"/>
      <c r="H50" s="12"/>
      <c r="I50" s="12"/>
      <c r="J50" s="12"/>
      <c r="K50" s="12"/>
      <c r="L50" s="12"/>
      <c r="M50" s="12"/>
      <c r="N50" s="12"/>
      <c r="R50" s="12"/>
      <c r="S50" s="12"/>
      <c r="T50" s="8"/>
    </row>
    <row r="51" spans="1:22" ht="12.95" customHeight="1">
      <c r="E51" s="75">
        <v>2</v>
      </c>
      <c r="F51" s="74" t="s">
        <v>64</v>
      </c>
      <c r="J51" s="12"/>
      <c r="K51" s="12"/>
      <c r="L51" s="12"/>
      <c r="M51" s="62" t="s">
        <v>65</v>
      </c>
      <c r="N51" s="144" t="s">
        <v>140</v>
      </c>
      <c r="O51" s="12"/>
      <c r="P51" s="12"/>
      <c r="Q51" s="12"/>
      <c r="R51" s="12"/>
      <c r="S51" s="12"/>
      <c r="T51" s="8"/>
    </row>
    <row r="52" spans="1:22" ht="12.95" customHeight="1">
      <c r="E52" s="24">
        <v>3</v>
      </c>
      <c r="F52" s="74" t="s">
        <v>141</v>
      </c>
      <c r="J52" s="12"/>
      <c r="K52" s="12"/>
      <c r="L52" s="12"/>
      <c r="M52" s="62" t="s">
        <v>65</v>
      </c>
      <c r="N52" s="144" t="s">
        <v>140</v>
      </c>
      <c r="O52" s="12"/>
      <c r="P52" s="12"/>
      <c r="Q52" s="12"/>
      <c r="R52" s="12"/>
      <c r="S52" s="12"/>
      <c r="T52" s="8"/>
    </row>
    <row r="53" spans="1:22" ht="12.95" customHeight="1">
      <c r="E53" s="45"/>
      <c r="F53" s="16"/>
      <c r="G53" s="35"/>
      <c r="H53" s="35"/>
      <c r="I53" s="35"/>
      <c r="J53" s="35"/>
      <c r="K53" s="35"/>
      <c r="L53" s="35"/>
      <c r="M53" s="35"/>
      <c r="N53" s="35"/>
      <c r="O53" s="35"/>
      <c r="P53" s="35"/>
      <c r="Q53" s="35"/>
      <c r="R53" s="35"/>
      <c r="S53" s="35"/>
      <c r="T53" s="207"/>
    </row>
    <row r="54" spans="1:22" s="31" customFormat="1" ht="12.95" customHeight="1">
      <c r="A54" s="362"/>
      <c r="C54" s="26">
        <f>C49+0.01</f>
        <v>2.0699999999999985</v>
      </c>
      <c r="D54" s="57" t="s">
        <v>142</v>
      </c>
      <c r="E54" s="128"/>
      <c r="F54" s="128"/>
      <c r="G54" s="128"/>
      <c r="H54" s="128"/>
      <c r="I54" s="128"/>
      <c r="J54" s="128"/>
      <c r="K54" s="128"/>
      <c r="L54" s="344"/>
      <c r="M54" s="344"/>
      <c r="N54" s="344"/>
      <c r="O54" s="344"/>
      <c r="P54" s="344"/>
      <c r="Q54" s="344"/>
      <c r="R54" s="344"/>
      <c r="S54" s="344"/>
      <c r="T54" s="344"/>
    </row>
    <row r="55" spans="1:22" ht="12.95" customHeight="1">
      <c r="E55" s="24">
        <v>1</v>
      </c>
      <c r="F55" s="74" t="s">
        <v>143</v>
      </c>
      <c r="G55" s="12"/>
      <c r="H55" s="12"/>
      <c r="I55" s="12"/>
      <c r="J55" s="12"/>
      <c r="K55" s="12"/>
      <c r="L55" s="12"/>
      <c r="M55" s="12"/>
      <c r="N55" s="12"/>
      <c r="O55" s="48"/>
      <c r="P55" s="48"/>
      <c r="Q55" s="48"/>
      <c r="R55" s="12"/>
      <c r="S55" s="12"/>
      <c r="T55" s="8"/>
    </row>
    <row r="56" spans="1:22" ht="12.95" customHeight="1">
      <c r="E56" s="24">
        <v>2</v>
      </c>
      <c r="F56" s="74" t="s">
        <v>144</v>
      </c>
      <c r="G56" s="12"/>
      <c r="H56" s="12"/>
      <c r="I56" s="12"/>
      <c r="J56" s="12"/>
      <c r="K56" s="12"/>
      <c r="L56" s="12"/>
      <c r="M56" s="12"/>
      <c r="N56" s="12"/>
      <c r="O56" s="48"/>
      <c r="P56" s="48"/>
      <c r="Q56" s="48"/>
      <c r="R56" s="12"/>
      <c r="S56" s="12"/>
      <c r="T56" s="8"/>
    </row>
    <row r="57" spans="1:22" s="12" customFormat="1" ht="12.95" customHeight="1">
      <c r="A57" s="65"/>
      <c r="C57" s="202"/>
      <c r="E57" s="27">
        <v>3</v>
      </c>
      <c r="F57" s="16" t="s">
        <v>145</v>
      </c>
      <c r="H57" s="35"/>
      <c r="I57" s="35"/>
      <c r="J57" s="35"/>
      <c r="K57" s="35"/>
      <c r="L57" s="35"/>
      <c r="M57" s="35"/>
      <c r="N57" s="35"/>
      <c r="O57" s="35"/>
      <c r="P57" s="35"/>
      <c r="Q57" s="35"/>
      <c r="R57" s="35"/>
      <c r="S57" s="35"/>
      <c r="T57" s="35"/>
    </row>
    <row r="58" spans="1:22" ht="12.95" customHeight="1">
      <c r="D58" s="14" t="str">
        <f>"CATI VALIDATION: IF "&amp;'1. Sociodem'!B42&amp;"_YEAR &lt; 2020 AND "&amp;'2. Health'!C54&amp;"!=3 BLOCKING MESSAGE The respondent's last trip was before 2020. "</f>
        <v xml:space="preserve">CATI VALIDATION: IF 1.13_YEAR &lt; 2020 AND 2.07!=3 BLOCKING MESSAGE The respondent's last trip was before 2020. </v>
      </c>
      <c r="E58" s="315"/>
      <c r="F58" s="296"/>
      <c r="G58" s="14"/>
      <c r="H58" s="14"/>
      <c r="I58" s="14"/>
      <c r="J58" s="14"/>
      <c r="K58" s="14"/>
      <c r="L58" s="14"/>
      <c r="M58" s="14"/>
      <c r="N58" s="14"/>
      <c r="O58" s="14"/>
      <c r="P58" s="14"/>
      <c r="Q58" s="14"/>
      <c r="R58" s="14"/>
      <c r="S58" s="14"/>
      <c r="T58" s="14"/>
      <c r="U58" s="104"/>
      <c r="V58" s="104"/>
    </row>
    <row r="59" spans="1:22" ht="12.95" customHeight="1">
      <c r="E59" s="27"/>
      <c r="F59" s="16"/>
      <c r="G59" s="12"/>
      <c r="H59" s="12"/>
      <c r="I59" s="12"/>
      <c r="J59" s="12"/>
      <c r="K59" s="12"/>
      <c r="L59" s="12"/>
      <c r="M59" s="12"/>
      <c r="N59" s="12"/>
      <c r="O59" s="12"/>
      <c r="P59" s="12"/>
      <c r="Q59" s="12"/>
      <c r="R59" s="12"/>
      <c r="S59" s="12"/>
      <c r="T59" s="12"/>
    </row>
    <row r="60" spans="1:22" ht="12.95" customHeight="1">
      <c r="E60" s="45"/>
      <c r="F60" s="16"/>
      <c r="G60" s="35"/>
      <c r="H60" s="35"/>
      <c r="I60" s="35"/>
      <c r="J60" s="35"/>
      <c r="K60" s="35"/>
      <c r="L60" s="35"/>
      <c r="M60" s="35"/>
      <c r="N60" s="35"/>
      <c r="O60" s="35"/>
      <c r="P60" s="35"/>
      <c r="Q60" s="35"/>
      <c r="R60" s="35"/>
      <c r="S60" s="35"/>
      <c r="T60" s="35"/>
    </row>
    <row r="61" spans="1:22" ht="12.95" customHeight="1">
      <c r="E61" s="27"/>
      <c r="F61" s="16"/>
      <c r="G61" s="12"/>
      <c r="H61" s="35"/>
      <c r="I61" s="35"/>
      <c r="J61" s="35"/>
      <c r="K61" s="35"/>
      <c r="L61" s="35"/>
      <c r="M61" s="35"/>
      <c r="N61" s="35"/>
      <c r="O61" s="35"/>
      <c r="P61" s="35"/>
      <c r="Q61" s="35"/>
      <c r="R61" s="35"/>
      <c r="S61" s="35"/>
      <c r="T61" s="35"/>
    </row>
    <row r="62" spans="1:22" ht="12.95" customHeight="1">
      <c r="E62" s="27"/>
      <c r="F62" s="16"/>
      <c r="G62" s="12"/>
      <c r="H62" s="12"/>
      <c r="I62" s="12"/>
      <c r="J62" s="12"/>
      <c r="K62" s="12"/>
      <c r="L62" s="12"/>
      <c r="M62" s="12"/>
      <c r="N62" s="12"/>
      <c r="O62" s="12"/>
      <c r="P62" s="12"/>
      <c r="Q62" s="12"/>
      <c r="R62" s="12"/>
      <c r="S62" s="12"/>
      <c r="T62" s="12"/>
    </row>
    <row r="63" spans="1:22" ht="12.95" customHeight="1">
      <c r="E63" s="27"/>
      <c r="F63" s="16"/>
      <c r="G63" s="12"/>
      <c r="H63" s="12"/>
      <c r="I63" s="12"/>
      <c r="J63" s="12"/>
      <c r="K63" s="12"/>
      <c r="L63" s="12"/>
      <c r="M63" s="12"/>
      <c r="N63" s="12"/>
      <c r="O63" s="12"/>
      <c r="P63" s="12"/>
      <c r="Q63" s="12"/>
      <c r="R63" s="12"/>
      <c r="S63" s="12"/>
      <c r="T63" s="12"/>
    </row>
    <row r="64" spans="1:22" ht="12.95" customHeight="1">
      <c r="E64" s="45"/>
      <c r="F64" s="16"/>
      <c r="G64" s="35"/>
      <c r="H64" s="35"/>
      <c r="I64" s="35"/>
      <c r="J64" s="35"/>
      <c r="K64" s="35"/>
      <c r="L64" s="35"/>
      <c r="M64" s="35"/>
      <c r="N64" s="35"/>
      <c r="O64" s="35"/>
      <c r="P64" s="35"/>
      <c r="Q64" s="35"/>
      <c r="R64" s="35"/>
      <c r="S64" s="35"/>
      <c r="T64" s="35"/>
    </row>
    <row r="65" spans="5:20" ht="12.95" customHeight="1">
      <c r="E65" s="27"/>
      <c r="F65" s="16"/>
      <c r="G65" s="12"/>
      <c r="H65" s="35"/>
      <c r="I65" s="35"/>
      <c r="J65" s="35"/>
      <c r="K65" s="35"/>
      <c r="L65" s="35"/>
      <c r="M65" s="35"/>
      <c r="N65" s="35"/>
      <c r="O65" s="35"/>
      <c r="P65" s="35"/>
      <c r="Q65" s="35"/>
      <c r="R65" s="35"/>
      <c r="S65" s="35"/>
      <c r="T65" s="35"/>
    </row>
    <row r="66" spans="5:20" ht="12.95" customHeight="1">
      <c r="E66" s="27"/>
      <c r="F66" s="16"/>
      <c r="G66" s="12"/>
      <c r="H66" s="12"/>
      <c r="I66" s="12"/>
      <c r="J66" s="12"/>
      <c r="K66" s="12"/>
      <c r="L66" s="12"/>
      <c r="M66" s="12"/>
      <c r="N66" s="12"/>
      <c r="O66" s="12"/>
      <c r="P66" s="12"/>
      <c r="Q66" s="12"/>
      <c r="R66" s="12"/>
      <c r="S66" s="12"/>
      <c r="T66" s="12"/>
    </row>
    <row r="67" spans="5:20" ht="12.95" customHeight="1">
      <c r="E67" s="27"/>
      <c r="F67" s="16"/>
      <c r="G67" s="12"/>
      <c r="H67" s="12"/>
      <c r="I67" s="12"/>
      <c r="J67" s="12"/>
      <c r="K67" s="12"/>
      <c r="L67" s="12"/>
      <c r="M67" s="12"/>
      <c r="N67" s="12"/>
      <c r="O67" s="12"/>
      <c r="P67" s="12"/>
      <c r="Q67" s="12"/>
      <c r="R67" s="12"/>
      <c r="S67" s="12"/>
      <c r="T67" s="12"/>
    </row>
    <row r="68" spans="5:20" ht="12.95" customHeight="1">
      <c r="E68" s="45"/>
      <c r="F68" s="16"/>
      <c r="G68" s="35"/>
      <c r="H68" s="35"/>
      <c r="I68" s="35"/>
      <c r="J68" s="35"/>
      <c r="K68" s="35"/>
      <c r="L68" s="35"/>
      <c r="M68" s="35"/>
      <c r="N68" s="35"/>
      <c r="O68" s="35"/>
      <c r="P68" s="35"/>
      <c r="Q68" s="35"/>
      <c r="R68" s="35"/>
      <c r="S68" s="35"/>
      <c r="T68" s="35"/>
    </row>
    <row r="69" spans="5:20" ht="12.95" customHeight="1">
      <c r="E69" s="27"/>
      <c r="F69" s="16"/>
      <c r="G69" s="12"/>
      <c r="H69" s="35"/>
      <c r="I69" s="35"/>
      <c r="J69" s="35"/>
      <c r="K69" s="35"/>
      <c r="L69" s="35"/>
      <c r="M69" s="35"/>
      <c r="N69" s="35"/>
      <c r="O69" s="35"/>
      <c r="P69" s="35"/>
      <c r="Q69" s="35"/>
      <c r="R69" s="35"/>
      <c r="S69" s="35"/>
      <c r="T69" s="35"/>
    </row>
    <row r="70" spans="5:20" ht="12.95" customHeight="1">
      <c r="E70" s="27"/>
      <c r="F70" s="16"/>
      <c r="G70" s="12"/>
      <c r="H70" s="12"/>
      <c r="I70" s="12"/>
      <c r="J70" s="12"/>
      <c r="K70" s="12"/>
      <c r="L70" s="12"/>
      <c r="M70" s="12"/>
      <c r="N70" s="12"/>
      <c r="O70" s="12"/>
      <c r="P70" s="12"/>
      <c r="Q70" s="12"/>
      <c r="R70" s="12"/>
      <c r="S70" s="12"/>
      <c r="T70" s="12"/>
    </row>
    <row r="71" spans="5:20" ht="12.95" customHeight="1">
      <c r="E71" s="27"/>
      <c r="F71" s="16"/>
      <c r="G71" s="12"/>
      <c r="H71" s="12"/>
      <c r="I71" s="12"/>
      <c r="J71" s="12"/>
      <c r="K71" s="12"/>
      <c r="L71" s="12"/>
      <c r="M71" s="12"/>
      <c r="N71" s="12"/>
      <c r="O71" s="12"/>
      <c r="P71" s="12"/>
      <c r="Q71" s="12"/>
      <c r="R71" s="12"/>
      <c r="S71" s="12"/>
      <c r="T71" s="12"/>
    </row>
    <row r="72" spans="5:20" ht="12.95" customHeight="1">
      <c r="E72" s="45"/>
      <c r="F72" s="16"/>
      <c r="G72" s="35"/>
      <c r="H72" s="35"/>
      <c r="I72" s="35"/>
      <c r="J72" s="35"/>
      <c r="K72" s="35"/>
      <c r="L72" s="35"/>
      <c r="M72" s="35"/>
      <c r="N72" s="35"/>
      <c r="O72" s="35"/>
      <c r="P72" s="35"/>
      <c r="Q72" s="35"/>
      <c r="R72" s="35"/>
      <c r="S72" s="35"/>
      <c r="T72" s="35"/>
    </row>
    <row r="73" spans="5:20" ht="12.95" customHeight="1">
      <c r="E73" s="27"/>
      <c r="F73" s="16"/>
      <c r="G73" s="12"/>
      <c r="H73" s="35"/>
      <c r="I73" s="35"/>
      <c r="J73" s="35"/>
      <c r="K73" s="35"/>
      <c r="L73" s="35"/>
      <c r="M73" s="35"/>
      <c r="N73" s="35"/>
      <c r="O73" s="35"/>
      <c r="P73" s="35"/>
      <c r="Q73" s="35"/>
      <c r="R73" s="35"/>
      <c r="S73" s="35"/>
      <c r="T73" s="35"/>
    </row>
    <row r="74" spans="5:20" ht="12.95" customHeight="1">
      <c r="E74" s="27"/>
      <c r="F74" s="16"/>
      <c r="G74" s="12"/>
      <c r="H74" s="12"/>
      <c r="I74" s="12"/>
      <c r="J74" s="12"/>
      <c r="K74" s="12"/>
      <c r="L74" s="12"/>
      <c r="M74" s="12"/>
      <c r="N74" s="12"/>
      <c r="O74" s="12"/>
      <c r="P74" s="12"/>
      <c r="Q74" s="12"/>
      <c r="R74" s="12"/>
      <c r="S74" s="12"/>
      <c r="T74" s="12"/>
    </row>
    <row r="75" spans="5:20" ht="12.95" customHeight="1">
      <c r="E75" s="27"/>
      <c r="F75" s="16"/>
      <c r="G75" s="12"/>
      <c r="H75" s="12"/>
      <c r="I75" s="12"/>
      <c r="J75" s="12"/>
      <c r="K75" s="12"/>
      <c r="L75" s="12"/>
      <c r="M75" s="12"/>
      <c r="N75" s="12"/>
      <c r="O75" s="12"/>
      <c r="P75" s="12"/>
      <c r="Q75" s="12"/>
      <c r="R75" s="12"/>
      <c r="S75" s="12"/>
      <c r="T75" s="12"/>
    </row>
    <row r="76" spans="5:20" ht="12.95" customHeight="1">
      <c r="E76" s="45"/>
      <c r="F76" s="16"/>
      <c r="G76" s="35"/>
      <c r="H76" s="35"/>
      <c r="I76" s="35"/>
      <c r="J76" s="35"/>
      <c r="K76" s="35"/>
      <c r="L76" s="35"/>
      <c r="M76" s="35"/>
      <c r="N76" s="35"/>
      <c r="O76" s="35"/>
      <c r="P76" s="35"/>
      <c r="Q76" s="35"/>
      <c r="R76" s="35"/>
      <c r="S76" s="35"/>
      <c r="T76" s="35"/>
    </row>
    <row r="77" spans="5:20" ht="12.95" customHeight="1">
      <c r="E77" s="27"/>
      <c r="F77" s="16"/>
      <c r="G77" s="12"/>
      <c r="H77" s="35"/>
      <c r="I77" s="35"/>
      <c r="J77" s="35"/>
      <c r="K77" s="35"/>
      <c r="L77" s="35"/>
      <c r="M77" s="35"/>
      <c r="N77" s="35"/>
      <c r="O77" s="35"/>
      <c r="P77" s="35"/>
      <c r="Q77" s="35"/>
      <c r="R77" s="35"/>
      <c r="S77" s="35"/>
      <c r="T77" s="35"/>
    </row>
    <row r="78" spans="5:20" ht="12.95" customHeight="1">
      <c r="E78" s="27"/>
      <c r="F78" s="16"/>
      <c r="G78" s="12"/>
      <c r="H78" s="12"/>
      <c r="I78" s="12"/>
      <c r="J78" s="12"/>
      <c r="K78" s="12"/>
      <c r="L78" s="12"/>
      <c r="M78" s="12"/>
      <c r="N78" s="12"/>
      <c r="O78" s="12"/>
      <c r="P78" s="12"/>
      <c r="Q78" s="12"/>
      <c r="R78" s="12"/>
      <c r="S78" s="12"/>
      <c r="T78" s="12"/>
    </row>
  </sheetData>
  <mergeCells count="1">
    <mergeCell ref="D49:I49"/>
  </mergeCells>
  <pageMargins left="0.25" right="0.25" top="0.75" bottom="0.75" header="0.3" footer="0.3"/>
  <pageSetup paperSize="9" scale="95"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70"/>
  <sheetViews>
    <sheetView showGridLines="0" view="pageBreakPreview" zoomScale="167" zoomScaleNormal="97" zoomScalePageLayoutView="90" workbookViewId="0">
      <pane ySplit="1" topLeftCell="A41" activePane="bottomLeft" state="frozen"/>
      <selection pane="bottomLeft" activeCell="C31" sqref="C31"/>
      <selection activeCell="S27" sqref="S27"/>
    </sheetView>
  </sheetViews>
  <sheetFormatPr defaultColWidth="4.375" defaultRowHeight="12.95" customHeight="1"/>
  <cols>
    <col min="1" max="1" width="3.5" style="30" customWidth="1"/>
    <col min="2" max="2" width="4.375" style="24"/>
    <col min="3" max="3" width="4.375" style="30"/>
    <col min="4" max="4" width="4.375" style="24"/>
    <col min="5" max="5" width="4.375" style="74"/>
    <col min="6" max="16384" width="4.375" style="30"/>
  </cols>
  <sheetData>
    <row r="1" spans="1:19" s="12" customFormat="1" ht="12.95" customHeight="1">
      <c r="A1" s="3"/>
      <c r="C1" s="37" t="s">
        <v>146</v>
      </c>
      <c r="D1" s="45"/>
      <c r="E1" s="41"/>
      <c r="F1" s="48"/>
      <c r="G1" s="48"/>
      <c r="H1" s="48"/>
      <c r="I1" s="48"/>
      <c r="J1" s="48"/>
      <c r="K1" s="48"/>
      <c r="L1" s="48"/>
      <c r="M1" s="48"/>
      <c r="N1" s="48"/>
      <c r="O1" s="48"/>
      <c r="P1" s="48"/>
      <c r="Q1" s="48"/>
      <c r="R1" s="48"/>
      <c r="S1" s="48"/>
    </row>
    <row r="2" spans="1:19" s="12" customFormat="1" ht="12.95" customHeight="1">
      <c r="B2" s="192"/>
      <c r="C2" s="193"/>
      <c r="D2" s="192"/>
      <c r="E2" s="194"/>
      <c r="F2" s="193"/>
      <c r="G2" s="193"/>
      <c r="H2" s="193"/>
      <c r="I2" s="193"/>
      <c r="J2" s="193"/>
      <c r="K2" s="193"/>
      <c r="L2" s="193"/>
      <c r="M2" s="193"/>
      <c r="N2" s="193"/>
      <c r="O2" s="193"/>
      <c r="P2" s="193"/>
      <c r="Q2" s="193"/>
      <c r="R2" s="193"/>
      <c r="S2" s="193"/>
    </row>
    <row r="3" spans="1:19" s="12" customFormat="1" ht="12.95" customHeight="1">
      <c r="B3" s="192"/>
      <c r="C3" s="195" t="s">
        <v>147</v>
      </c>
      <c r="D3" s="196"/>
      <c r="E3" s="197"/>
      <c r="F3" s="198"/>
      <c r="G3" s="198"/>
      <c r="H3" s="198"/>
      <c r="I3" s="198"/>
      <c r="J3" s="198"/>
      <c r="K3" s="198"/>
      <c r="L3" s="198"/>
      <c r="M3" s="198"/>
      <c r="N3" s="198"/>
      <c r="O3" s="193"/>
      <c r="P3" s="193"/>
      <c r="Q3" s="193"/>
      <c r="R3" s="193"/>
      <c r="S3" s="193"/>
    </row>
    <row r="4" spans="1:19" s="12" customFormat="1" ht="12.95" customHeight="1">
      <c r="B4" s="192"/>
      <c r="C4" s="14" t="e">
        <f>"CATI: IF "&amp;#REF!&amp;" != 3 ASK THE FIRST QUESTION OTHERWISE THE SECOND QUESTION"</f>
        <v>#REF!</v>
      </c>
      <c r="D4" s="218"/>
      <c r="E4" s="218"/>
      <c r="F4" s="218"/>
      <c r="G4" s="218"/>
      <c r="H4" s="218"/>
      <c r="I4" s="218"/>
      <c r="J4" s="218"/>
      <c r="K4" s="218"/>
      <c r="L4" s="218"/>
      <c r="M4" s="218"/>
      <c r="N4" s="218"/>
      <c r="O4" s="193"/>
      <c r="P4" s="193"/>
      <c r="Q4" s="193"/>
      <c r="R4" s="193"/>
      <c r="S4" s="193"/>
    </row>
    <row r="5" spans="1:19" ht="12.95" customHeight="1">
      <c r="A5" s="30" t="s">
        <v>27</v>
      </c>
      <c r="B5" s="23">
        <v>3.01</v>
      </c>
      <c r="C5" s="4" t="s">
        <v>148</v>
      </c>
      <c r="F5" s="73"/>
      <c r="G5" s="73"/>
      <c r="H5" s="73"/>
      <c r="I5" s="73"/>
      <c r="J5" s="73"/>
      <c r="K5" s="73"/>
      <c r="L5" s="73"/>
      <c r="M5" s="66"/>
      <c r="N5" s="66"/>
      <c r="O5" s="66"/>
      <c r="P5" s="66"/>
      <c r="Q5" s="66"/>
      <c r="R5" s="66"/>
      <c r="S5" s="79"/>
    </row>
    <row r="6" spans="1:19" ht="12.95" customHeight="1">
      <c r="B6" s="23"/>
      <c r="C6" s="108" t="s">
        <v>149</v>
      </c>
      <c r="F6" s="73"/>
      <c r="G6" s="73"/>
      <c r="H6" s="73"/>
      <c r="I6" s="73"/>
      <c r="J6" s="73"/>
      <c r="K6" s="73"/>
      <c r="L6" s="73"/>
      <c r="M6" s="66"/>
      <c r="N6" s="66"/>
      <c r="O6" s="66"/>
      <c r="P6" s="66"/>
      <c r="Q6" s="66"/>
      <c r="R6" s="66"/>
      <c r="S6" s="79"/>
    </row>
    <row r="7" spans="1:19" ht="12.95" customHeight="1">
      <c r="B7" s="199"/>
      <c r="D7" s="24">
        <v>1</v>
      </c>
      <c r="E7" s="74" t="s">
        <v>150</v>
      </c>
      <c r="F7" s="73"/>
      <c r="G7" s="73"/>
      <c r="H7" s="73"/>
      <c r="I7" s="73"/>
      <c r="M7" s="116"/>
      <c r="N7" s="117"/>
      <c r="O7" s="66"/>
      <c r="P7" s="66"/>
      <c r="Q7" s="66"/>
      <c r="R7" s="66"/>
      <c r="S7" s="79"/>
    </row>
    <row r="8" spans="1:19" ht="12.95" customHeight="1">
      <c r="B8" s="199"/>
      <c r="D8" s="24">
        <v>2</v>
      </c>
      <c r="E8" s="74" t="s">
        <v>151</v>
      </c>
      <c r="F8" s="73"/>
      <c r="G8" s="73"/>
      <c r="H8" s="73"/>
      <c r="I8" s="73"/>
      <c r="M8" s="116"/>
      <c r="N8" s="117"/>
      <c r="O8" s="66"/>
      <c r="P8" s="66"/>
      <c r="Q8" s="66"/>
      <c r="R8" s="66"/>
      <c r="S8" s="79"/>
    </row>
    <row r="9" spans="1:19" ht="12.95" customHeight="1">
      <c r="B9" s="199"/>
      <c r="D9" s="24">
        <v>3</v>
      </c>
      <c r="E9" s="74" t="s">
        <v>152</v>
      </c>
      <c r="F9" s="73"/>
      <c r="G9" s="73"/>
      <c r="H9" s="73"/>
      <c r="I9" s="73"/>
      <c r="M9" s="116"/>
      <c r="N9" s="117"/>
      <c r="O9" s="66"/>
      <c r="P9" s="66"/>
      <c r="Q9" s="66"/>
      <c r="R9" s="66"/>
      <c r="S9" s="79"/>
    </row>
    <row r="10" spans="1:19" ht="12.95" customHeight="1">
      <c r="B10" s="199"/>
      <c r="D10" s="24">
        <v>4</v>
      </c>
      <c r="E10" s="74" t="s">
        <v>153</v>
      </c>
      <c r="F10" s="73"/>
      <c r="G10" s="73"/>
      <c r="H10" s="73"/>
      <c r="I10" s="73"/>
      <c r="M10" s="116"/>
      <c r="N10" s="117"/>
      <c r="O10" s="66"/>
      <c r="P10" s="66"/>
      <c r="Q10" s="66"/>
      <c r="R10" s="89"/>
      <c r="S10" s="79"/>
    </row>
    <row r="11" spans="1:19" ht="12.95" customHeight="1">
      <c r="D11" s="24">
        <v>5</v>
      </c>
      <c r="E11" s="74" t="s">
        <v>154</v>
      </c>
      <c r="G11" s="73"/>
      <c r="M11" s="116"/>
      <c r="N11" s="117"/>
      <c r="O11" s="66"/>
      <c r="P11" s="66"/>
      <c r="Q11" s="66"/>
    </row>
    <row r="12" spans="1:19" ht="12.95" customHeight="1">
      <c r="D12" s="24">
        <v>6</v>
      </c>
      <c r="E12" s="74" t="s">
        <v>155</v>
      </c>
      <c r="G12" s="73"/>
      <c r="M12" s="116"/>
      <c r="N12" s="117"/>
      <c r="O12" s="66"/>
      <c r="P12" s="66"/>
      <c r="Q12" s="66"/>
    </row>
    <row r="13" spans="1:19" ht="12.95" customHeight="1">
      <c r="D13" s="24">
        <v>7</v>
      </c>
      <c r="E13" s="74" t="s">
        <v>156</v>
      </c>
      <c r="G13" s="73"/>
      <c r="M13" s="116"/>
      <c r="N13" s="117"/>
      <c r="O13" s="66"/>
      <c r="P13" s="66"/>
      <c r="Q13" s="66"/>
    </row>
    <row r="14" spans="1:19" ht="12.95" customHeight="1">
      <c r="D14" s="24">
        <v>8</v>
      </c>
      <c r="E14" s="74" t="s">
        <v>157</v>
      </c>
      <c r="G14" s="73"/>
      <c r="M14" s="116"/>
      <c r="N14" s="117"/>
      <c r="O14" s="66"/>
      <c r="P14" s="66"/>
      <c r="Q14" s="66"/>
    </row>
    <row r="15" spans="1:19" ht="12.95" customHeight="1">
      <c r="D15" s="24">
        <v>9</v>
      </c>
      <c r="E15" s="74" t="s">
        <v>158</v>
      </c>
      <c r="G15" s="73"/>
      <c r="M15" s="116"/>
      <c r="N15" s="117"/>
      <c r="O15" s="66"/>
      <c r="P15" s="66"/>
      <c r="Q15" s="66"/>
    </row>
    <row r="16" spans="1:19" ht="12.95" customHeight="1">
      <c r="D16" s="24">
        <v>10</v>
      </c>
      <c r="E16" s="74" t="s">
        <v>159</v>
      </c>
      <c r="G16" s="73"/>
      <c r="M16" s="116"/>
      <c r="N16" s="117"/>
      <c r="O16" s="79"/>
      <c r="P16" s="79"/>
      <c r="Q16" s="79"/>
    </row>
    <row r="17" spans="2:19" ht="12.95" customHeight="1">
      <c r="D17" s="24">
        <v>11</v>
      </c>
      <c r="E17" s="41" t="s">
        <v>160</v>
      </c>
      <c r="G17" s="73"/>
      <c r="M17" s="116"/>
      <c r="N17" s="117"/>
      <c r="O17" s="79"/>
      <c r="P17" s="79"/>
      <c r="Q17" s="79"/>
    </row>
    <row r="18" spans="2:19" ht="12.95" customHeight="1">
      <c r="D18" s="24">
        <v>12</v>
      </c>
      <c r="E18" s="41" t="s">
        <v>161</v>
      </c>
      <c r="G18" s="73"/>
      <c r="M18" s="116"/>
      <c r="N18" s="117"/>
      <c r="O18" s="79"/>
      <c r="P18" s="79"/>
      <c r="Q18" s="79"/>
    </row>
    <row r="19" spans="2:19" ht="12.95" customHeight="1">
      <c r="D19" s="24">
        <v>13</v>
      </c>
      <c r="E19" s="41" t="s">
        <v>162</v>
      </c>
      <c r="G19" s="73"/>
      <c r="M19" s="116"/>
      <c r="N19" s="117"/>
      <c r="O19" s="79"/>
      <c r="P19" s="79"/>
      <c r="Q19" s="79"/>
    </row>
    <row r="20" spans="2:19" ht="12.95" customHeight="1">
      <c r="D20" s="24">
        <v>14</v>
      </c>
      <c r="E20" s="41" t="s">
        <v>163</v>
      </c>
      <c r="G20" s="73"/>
      <c r="M20" s="116"/>
      <c r="N20" s="117"/>
      <c r="O20" s="79"/>
      <c r="P20" s="79"/>
      <c r="Q20" s="79"/>
    </row>
    <row r="21" spans="2:19" ht="12.95" customHeight="1">
      <c r="D21" s="24">
        <v>97</v>
      </c>
      <c r="E21" s="74" t="s">
        <v>138</v>
      </c>
      <c r="G21" s="73"/>
      <c r="L21" s="117"/>
      <c r="M21" s="116"/>
      <c r="N21" s="116"/>
    </row>
    <row r="22" spans="2:19" ht="12.95" customHeight="1">
      <c r="B22" s="200"/>
    </row>
    <row r="23" spans="2:19" ht="12.95" customHeight="1">
      <c r="B23" s="23">
        <f>B5+0.01</f>
        <v>3.0199999999999996</v>
      </c>
      <c r="C23" s="73" t="s">
        <v>164</v>
      </c>
      <c r="D23" s="73"/>
      <c r="E23" s="73"/>
      <c r="F23" s="73"/>
      <c r="G23" s="73"/>
      <c r="H23" s="73"/>
      <c r="I23" s="73"/>
      <c r="J23" s="73"/>
      <c r="K23" s="29"/>
      <c r="L23" s="29"/>
      <c r="M23" s="66"/>
      <c r="N23" s="66"/>
      <c r="O23" s="66"/>
      <c r="P23" s="66"/>
      <c r="Q23" s="66"/>
      <c r="R23" s="66"/>
      <c r="S23" s="79"/>
    </row>
    <row r="24" spans="2:19" ht="12.95" customHeight="1">
      <c r="B24" s="23"/>
      <c r="C24" s="106" t="s">
        <v>165</v>
      </c>
      <c r="D24" s="73"/>
      <c r="E24" s="73"/>
      <c r="F24" s="73"/>
      <c r="G24" s="73"/>
      <c r="H24" s="73"/>
      <c r="I24" s="73"/>
      <c r="J24" s="73"/>
      <c r="K24" s="29"/>
      <c r="L24" s="29"/>
      <c r="M24" s="66"/>
      <c r="N24" s="66"/>
      <c r="O24" s="66"/>
      <c r="P24" s="66"/>
      <c r="Q24" s="66"/>
      <c r="R24" s="66"/>
      <c r="S24" s="79"/>
    </row>
    <row r="25" spans="2:19" s="12" customFormat="1" ht="12.95" customHeight="1">
      <c r="B25" s="45"/>
      <c r="C25" s="57" t="s">
        <v>166</v>
      </c>
      <c r="D25" s="57"/>
      <c r="E25" s="57"/>
      <c r="F25" s="57"/>
      <c r="G25" s="57"/>
      <c r="H25" s="57"/>
      <c r="I25" s="57"/>
      <c r="J25" s="57"/>
      <c r="K25" s="20"/>
      <c r="L25" s="20"/>
      <c r="M25" s="61"/>
      <c r="N25" s="61"/>
      <c r="O25" s="61"/>
      <c r="P25" s="61"/>
      <c r="Q25" s="61"/>
      <c r="R25" s="61"/>
      <c r="S25" s="11"/>
    </row>
    <row r="26" spans="2:19" ht="12.95" customHeight="1">
      <c r="B26" s="199"/>
      <c r="D26" s="24">
        <v>1</v>
      </c>
      <c r="E26" s="74" t="s">
        <v>167</v>
      </c>
      <c r="F26" s="73"/>
      <c r="G26" s="73"/>
      <c r="H26" s="73"/>
      <c r="I26" s="73"/>
      <c r="M26" s="114"/>
      <c r="N26" s="144"/>
      <c r="R26" s="66"/>
      <c r="S26" s="79"/>
    </row>
    <row r="27" spans="2:19" ht="12.95" customHeight="1">
      <c r="B27" s="199"/>
      <c r="D27" s="24">
        <v>2</v>
      </c>
      <c r="E27" s="74" t="s">
        <v>168</v>
      </c>
      <c r="F27" s="73"/>
      <c r="G27" s="73"/>
      <c r="H27" s="73"/>
      <c r="I27" s="73"/>
      <c r="M27" s="114"/>
      <c r="N27" s="144"/>
      <c r="O27" s="66"/>
      <c r="P27" s="66"/>
      <c r="Q27" s="66"/>
      <c r="R27" s="66"/>
      <c r="S27" s="79"/>
    </row>
    <row r="28" spans="2:19" ht="12.95" customHeight="1">
      <c r="B28" s="199"/>
      <c r="D28" s="139">
        <v>3</v>
      </c>
      <c r="E28" s="74" t="s">
        <v>169</v>
      </c>
      <c r="F28" s="73"/>
      <c r="G28" s="73"/>
      <c r="H28" s="73"/>
      <c r="I28" s="73"/>
      <c r="M28" s="114"/>
      <c r="N28" s="144"/>
      <c r="O28" s="66"/>
      <c r="P28" s="66"/>
      <c r="Q28" s="66"/>
      <c r="R28" s="89"/>
      <c r="S28" s="79"/>
    </row>
    <row r="29" spans="2:19" ht="12.95" customHeight="1">
      <c r="D29" s="139">
        <v>4</v>
      </c>
      <c r="E29" s="74" t="s">
        <v>170</v>
      </c>
      <c r="F29" s="73"/>
      <c r="M29" s="114"/>
      <c r="N29" s="144"/>
    </row>
    <row r="30" spans="2:19" ht="12.95" customHeight="1">
      <c r="D30" s="139">
        <v>5</v>
      </c>
      <c r="E30" s="74" t="s">
        <v>171</v>
      </c>
      <c r="F30" s="73"/>
      <c r="M30" s="114"/>
      <c r="N30" s="144"/>
    </row>
    <row r="31" spans="2:19" ht="12.95" customHeight="1">
      <c r="D31" s="139">
        <v>97</v>
      </c>
      <c r="E31" s="74" t="s">
        <v>138</v>
      </c>
      <c r="F31" s="73"/>
      <c r="L31" s="144"/>
      <c r="M31" s="114"/>
      <c r="N31" s="114"/>
    </row>
    <row r="32" spans="2:19" ht="18.75" customHeight="1">
      <c r="D32" s="389" t="str">
        <f>"CATI VALIDATION: IF ("&amp;C23&amp;" =1 OR = 2) AND ("&amp;C7&amp; " = 7 OR = 8 OR = 12) ALERT MESSAGE The main task is not related with the activity of the business, prompt if the information is correct"</f>
        <v>CATI VALIDATION: IF (What is the activity of the business or organization in which you worked in the last month in [w_hostc]? =1 OR = 2) AND ( = 7 OR = 8 OR = 12) ALERT MESSAGE The main task is not related with the activity of the business, prompt if the information is correct</v>
      </c>
      <c r="E32" s="389"/>
      <c r="F32" s="389"/>
      <c r="G32" s="389"/>
      <c r="H32" s="389"/>
      <c r="I32" s="389"/>
      <c r="J32" s="389"/>
      <c r="K32" s="389"/>
      <c r="L32" s="389"/>
      <c r="M32" s="389"/>
      <c r="N32" s="389"/>
      <c r="O32" s="389"/>
      <c r="P32" s="389"/>
      <c r="Q32" s="389"/>
      <c r="R32" s="389"/>
    </row>
    <row r="33" spans="2:24" ht="18.75" customHeight="1">
      <c r="D33" s="389"/>
      <c r="E33" s="389"/>
      <c r="F33" s="389"/>
      <c r="G33" s="389"/>
      <c r="H33" s="389"/>
      <c r="I33" s="389"/>
      <c r="J33" s="389"/>
      <c r="K33" s="389"/>
      <c r="L33" s="389"/>
      <c r="M33" s="389"/>
      <c r="N33" s="389"/>
      <c r="O33" s="389"/>
      <c r="P33" s="389"/>
      <c r="Q33" s="389"/>
      <c r="R33" s="389"/>
    </row>
    <row r="34" spans="2:24" ht="18.75" customHeight="1">
      <c r="D34" s="389" t="str">
        <f>"CATI VALIDATION: IF ("&amp;C23&amp;" =3 OR = 4) AND ("&amp;C7&amp; " &gt;= 1 AND &lt;= 6) ALERT MESSAGE: The main task is not related with the activity of the business, prompt if the information is correct"</f>
        <v>CATI VALIDATION: IF (What is the activity of the business or organization in which you worked in the last month in [w_hostc]? =3 OR = 4) AND ( &gt;= 1 AND &lt;= 6) ALERT MESSAGE: The main task is not related with the activity of the business, prompt if the information is correct</v>
      </c>
      <c r="E34" s="389"/>
      <c r="F34" s="389"/>
      <c r="G34" s="389"/>
      <c r="H34" s="389"/>
      <c r="I34" s="389"/>
      <c r="J34" s="389"/>
      <c r="K34" s="389"/>
      <c r="L34" s="389"/>
      <c r="M34" s="389"/>
      <c r="N34" s="389"/>
      <c r="O34" s="389"/>
      <c r="P34" s="389"/>
      <c r="Q34" s="389"/>
      <c r="R34" s="389"/>
    </row>
    <row r="35" spans="2:24" ht="18.75" customHeight="1">
      <c r="D35" s="389"/>
      <c r="E35" s="389"/>
      <c r="F35" s="389"/>
      <c r="G35" s="389"/>
      <c r="H35" s="389"/>
      <c r="I35" s="389"/>
      <c r="J35" s="389"/>
      <c r="K35" s="389"/>
      <c r="L35" s="389"/>
      <c r="M35" s="389"/>
      <c r="N35" s="389"/>
      <c r="O35" s="389"/>
      <c r="P35" s="389"/>
      <c r="Q35" s="389"/>
      <c r="R35" s="389"/>
    </row>
    <row r="36" spans="2:24" s="12" customFormat="1" ht="12.95" customHeight="1">
      <c r="B36" s="26">
        <f>B23+0.01</f>
        <v>3.0299999999999994</v>
      </c>
      <c r="C36" s="57" t="s">
        <v>172</v>
      </c>
      <c r="D36" s="93"/>
      <c r="E36" s="34"/>
      <c r="F36" s="61"/>
      <c r="G36" s="61"/>
      <c r="H36" s="61"/>
      <c r="I36" s="61"/>
      <c r="J36" s="61"/>
      <c r="K36" s="61"/>
      <c r="L36" s="61"/>
    </row>
    <row r="37" spans="2:24" s="260" customFormat="1" ht="12.95" customHeight="1">
      <c r="B37" s="261"/>
      <c r="C37" s="262" t="s">
        <v>173</v>
      </c>
      <c r="D37" s="318"/>
      <c r="E37" s="319"/>
      <c r="F37" s="263"/>
      <c r="G37" s="263"/>
      <c r="H37" s="263"/>
      <c r="I37" s="263"/>
      <c r="J37" s="263"/>
      <c r="K37" s="263"/>
      <c r="L37" s="263"/>
    </row>
    <row r="38" spans="2:24" ht="12.95" customHeight="1">
      <c r="B38" s="25"/>
      <c r="C38" s="24"/>
      <c r="D38" s="367"/>
      <c r="E38" s="368"/>
      <c r="F38" s="369"/>
      <c r="G38" s="4"/>
      <c r="H38" s="5" t="s">
        <v>174</v>
      </c>
      <c r="I38" s="5"/>
      <c r="J38" s="5"/>
      <c r="K38" s="5"/>
      <c r="L38" s="5"/>
      <c r="M38" s="5"/>
      <c r="N38" s="5"/>
    </row>
    <row r="39" spans="2:24" ht="12.95" customHeight="1">
      <c r="B39" s="25"/>
      <c r="C39" s="73"/>
      <c r="D39" s="75"/>
      <c r="E39" s="76"/>
      <c r="F39" s="66"/>
      <c r="G39" s="66"/>
      <c r="H39" s="66"/>
      <c r="I39" s="66"/>
      <c r="J39" s="66"/>
      <c r="K39" s="66"/>
      <c r="L39" s="66"/>
    </row>
    <row r="40" spans="2:24" s="12" customFormat="1" ht="12.95" customHeight="1">
      <c r="B40" s="26">
        <f>B36+0.01</f>
        <v>3.0399999999999991</v>
      </c>
      <c r="C40" s="57" t="s">
        <v>175</v>
      </c>
      <c r="D40" s="57"/>
      <c r="E40" s="57"/>
      <c r="F40" s="57"/>
      <c r="G40" s="57"/>
      <c r="H40" s="57"/>
      <c r="I40" s="57"/>
      <c r="J40" s="57"/>
      <c r="K40" s="57"/>
      <c r="L40" s="57"/>
    </row>
    <row r="41" spans="2:24" ht="12.95" customHeight="1">
      <c r="B41" s="26"/>
      <c r="C41" s="106" t="s">
        <v>176</v>
      </c>
      <c r="D41" s="97"/>
      <c r="E41" s="97"/>
      <c r="F41" s="97"/>
      <c r="G41" s="97"/>
      <c r="H41" s="97"/>
      <c r="I41" s="97"/>
      <c r="J41" s="97"/>
      <c r="K41" s="97"/>
      <c r="L41" s="97"/>
    </row>
    <row r="42" spans="2:24" ht="12.95" customHeight="1">
      <c r="B42" s="26"/>
      <c r="C42" s="43"/>
      <c r="D42" s="24">
        <v>1</v>
      </c>
      <c r="E42" s="74" t="s">
        <v>63</v>
      </c>
      <c r="F42" s="95"/>
      <c r="G42" s="95"/>
      <c r="H42" s="95"/>
      <c r="I42" s="95"/>
      <c r="J42" s="95"/>
      <c r="K42" s="95"/>
      <c r="L42" s="95"/>
    </row>
    <row r="43" spans="2:24" ht="12.95" customHeight="1">
      <c r="B43" s="26"/>
      <c r="C43" s="43"/>
      <c r="D43" s="75">
        <v>2</v>
      </c>
      <c r="E43" s="74" t="s">
        <v>64</v>
      </c>
      <c r="F43" s="95"/>
      <c r="G43" s="95"/>
      <c r="H43" s="95"/>
      <c r="I43" s="95"/>
      <c r="J43" s="95"/>
      <c r="K43" s="62" t="s">
        <v>177</v>
      </c>
      <c r="L43" s="84">
        <f>B51</f>
        <v>3.0599999999999987</v>
      </c>
      <c r="U43" s="12"/>
    </row>
    <row r="44" spans="2:24" ht="12.95" customHeight="1">
      <c r="B44" s="26"/>
      <c r="C44" s="43"/>
      <c r="D44" s="75"/>
      <c r="F44" s="95"/>
      <c r="G44" s="95"/>
      <c r="H44" s="95"/>
      <c r="I44" s="95"/>
      <c r="J44" s="95"/>
      <c r="K44" s="95"/>
      <c r="L44" s="95"/>
      <c r="U44" s="12"/>
    </row>
    <row r="45" spans="2:24" s="12" customFormat="1" ht="12.95" customHeight="1">
      <c r="B45" s="26">
        <f>B40+0.01</f>
        <v>3.0499999999999989</v>
      </c>
      <c r="C45" s="57" t="s">
        <v>178</v>
      </c>
      <c r="D45" s="61"/>
      <c r="E45" s="61"/>
      <c r="F45" s="61"/>
      <c r="G45" s="61"/>
      <c r="H45" s="61"/>
      <c r="I45" s="61"/>
      <c r="J45" s="61"/>
      <c r="K45" s="61"/>
      <c r="L45" s="61"/>
    </row>
    <row r="46" spans="2:24" s="260" customFormat="1" ht="12.95" customHeight="1">
      <c r="B46" s="261"/>
      <c r="C46" s="262" t="s">
        <v>179</v>
      </c>
      <c r="D46" s="263"/>
      <c r="E46" s="263"/>
      <c r="F46" s="263"/>
      <c r="G46" s="263"/>
      <c r="H46" s="263"/>
      <c r="I46" s="263"/>
      <c r="J46" s="263"/>
      <c r="K46" s="263"/>
      <c r="L46" s="263"/>
    </row>
    <row r="47" spans="2:24" s="12" customFormat="1" ht="12.95" customHeight="1">
      <c r="B47" s="26"/>
      <c r="C47" s="57" t="s">
        <v>180</v>
      </c>
      <c r="D47" s="61"/>
      <c r="E47" s="61"/>
      <c r="F47" s="61"/>
      <c r="G47" s="61"/>
      <c r="H47" s="61"/>
      <c r="I47" s="61"/>
      <c r="J47" s="61"/>
      <c r="K47" s="61"/>
      <c r="L47" s="61"/>
    </row>
    <row r="48" spans="2:24" ht="12.95" customHeight="1">
      <c r="B48" s="155"/>
      <c r="C48" s="201"/>
      <c r="D48" s="24">
        <v>1</v>
      </c>
      <c r="E48" s="74" t="s">
        <v>63</v>
      </c>
      <c r="F48" s="95"/>
      <c r="G48" s="95"/>
      <c r="H48" s="95"/>
      <c r="I48" s="95"/>
      <c r="J48" s="95"/>
      <c r="K48" s="95"/>
      <c r="L48" s="95"/>
      <c r="X48" s="31"/>
    </row>
    <row r="49" spans="2:16" ht="12.95" customHeight="1">
      <c r="B49" s="155"/>
      <c r="C49" s="201"/>
      <c r="D49" s="75">
        <v>2</v>
      </c>
      <c r="E49" s="74" t="s">
        <v>64</v>
      </c>
      <c r="F49" s="95"/>
      <c r="G49" s="95"/>
      <c r="H49" s="95"/>
      <c r="I49" s="95"/>
      <c r="J49" s="95"/>
      <c r="K49" s="95"/>
      <c r="L49" s="95"/>
    </row>
    <row r="50" spans="2:16" ht="12.95" customHeight="1">
      <c r="B50" s="155"/>
      <c r="D50" s="75"/>
      <c r="F50" s="95"/>
      <c r="G50" s="95"/>
      <c r="H50" s="95"/>
      <c r="I50" s="95"/>
      <c r="J50" s="95"/>
      <c r="K50" s="95"/>
      <c r="L50" s="95"/>
    </row>
    <row r="51" spans="2:16" ht="12.95" customHeight="1">
      <c r="B51" s="26">
        <f>B45+0.01</f>
        <v>3.0599999999999987</v>
      </c>
      <c r="C51" s="30" t="s">
        <v>181</v>
      </c>
      <c r="D51" s="75"/>
      <c r="E51" s="76"/>
      <c r="F51" s="66"/>
      <c r="G51" s="66"/>
      <c r="H51" s="66"/>
      <c r="I51" s="66"/>
      <c r="J51" s="66"/>
      <c r="K51" s="66"/>
      <c r="L51" s="66"/>
    </row>
    <row r="52" spans="2:16" ht="12.95" customHeight="1">
      <c r="B52" s="26"/>
      <c r="C52" s="106" t="s">
        <v>182</v>
      </c>
      <c r="D52" s="75"/>
      <c r="E52" s="76"/>
      <c r="F52" s="66"/>
      <c r="G52" s="66"/>
      <c r="H52" s="66"/>
      <c r="I52" s="66"/>
      <c r="J52" s="66"/>
      <c r="K52" s="66"/>
      <c r="L52" s="66"/>
    </row>
    <row r="53" spans="2:16" ht="12.95" customHeight="1">
      <c r="B53" s="26"/>
      <c r="C53" s="57"/>
      <c r="D53" s="75"/>
      <c r="E53" s="76"/>
      <c r="F53" s="66"/>
      <c r="G53" s="66"/>
      <c r="H53" s="66"/>
      <c r="I53" s="66"/>
      <c r="J53" s="66"/>
      <c r="K53" s="66"/>
      <c r="L53" s="66"/>
    </row>
    <row r="54" spans="2:16" s="12" customFormat="1" ht="12.95" customHeight="1">
      <c r="B54" s="26"/>
      <c r="D54" s="370"/>
      <c r="E54" s="371"/>
      <c r="F54" s="372"/>
      <c r="G54" s="297"/>
      <c r="H54" s="219" t="s">
        <v>183</v>
      </c>
      <c r="I54" s="219"/>
      <c r="J54" s="219"/>
      <c r="K54" s="219"/>
      <c r="L54" s="219"/>
    </row>
    <row r="55" spans="2:16" ht="12.95" customHeight="1">
      <c r="B55" s="26"/>
      <c r="D55" s="75"/>
      <c r="E55" s="76"/>
      <c r="F55" s="66"/>
      <c r="G55" s="66"/>
      <c r="H55" s="66"/>
      <c r="I55" s="66"/>
      <c r="J55" s="66"/>
      <c r="K55" s="66"/>
      <c r="L55" s="66"/>
    </row>
    <row r="56" spans="2:16" ht="12.95" customHeight="1">
      <c r="B56" s="26">
        <f>B51+0.01</f>
        <v>3.0699999999999985</v>
      </c>
      <c r="C56" s="384" t="s">
        <v>184</v>
      </c>
      <c r="D56" s="384"/>
      <c r="E56" s="384"/>
      <c r="F56" s="384"/>
      <c r="G56" s="384"/>
      <c r="H56" s="384"/>
      <c r="I56" s="384"/>
      <c r="J56" s="384"/>
      <c r="K56" s="384"/>
      <c r="L56" s="384"/>
      <c r="M56" s="384"/>
      <c r="N56" s="384"/>
      <c r="O56" s="384"/>
      <c r="P56" s="384"/>
    </row>
    <row r="57" spans="2:16" ht="12.95" customHeight="1">
      <c r="B57" s="26"/>
      <c r="C57" s="384"/>
      <c r="D57" s="384"/>
      <c r="E57" s="384"/>
      <c r="F57" s="384"/>
      <c r="G57" s="384"/>
      <c r="H57" s="384"/>
      <c r="I57" s="384"/>
      <c r="J57" s="384"/>
      <c r="K57" s="384"/>
      <c r="L57" s="384"/>
      <c r="M57" s="384"/>
      <c r="N57" s="384"/>
      <c r="O57" s="384"/>
      <c r="P57" s="384"/>
    </row>
    <row r="58" spans="2:16" ht="12.95" customHeight="1">
      <c r="B58" s="26"/>
      <c r="C58" s="388" t="s">
        <v>185</v>
      </c>
      <c r="D58" s="388"/>
      <c r="E58" s="388"/>
      <c r="F58" s="388"/>
      <c r="G58" s="388"/>
      <c r="H58" s="388"/>
      <c r="I58" s="388"/>
      <c r="J58" s="388"/>
      <c r="K58" s="388"/>
      <c r="L58" s="388"/>
      <c r="M58" s="388"/>
      <c r="N58" s="388"/>
      <c r="O58" s="388"/>
      <c r="P58" s="388"/>
    </row>
    <row r="59" spans="2:16" ht="12.95" customHeight="1">
      <c r="B59" s="26"/>
      <c r="C59" s="388"/>
      <c r="D59" s="388"/>
      <c r="E59" s="388"/>
      <c r="F59" s="388"/>
      <c r="G59" s="388"/>
      <c r="H59" s="388"/>
      <c r="I59" s="388"/>
      <c r="J59" s="388"/>
      <c r="K59" s="388"/>
      <c r="L59" s="388"/>
      <c r="M59" s="388"/>
      <c r="N59" s="388"/>
      <c r="O59" s="388"/>
      <c r="P59" s="388"/>
    </row>
    <row r="60" spans="2:16" ht="12.95" customHeight="1">
      <c r="B60" s="93"/>
      <c r="D60" s="153">
        <v>1</v>
      </c>
      <c r="E60" s="74" t="s">
        <v>186</v>
      </c>
      <c r="F60" s="66"/>
      <c r="G60" s="66"/>
      <c r="H60" s="66"/>
      <c r="I60" s="66"/>
      <c r="J60" s="66"/>
      <c r="K60" s="66"/>
      <c r="L60" s="66"/>
    </row>
    <row r="61" spans="2:16" ht="12.95" customHeight="1">
      <c r="B61" s="27"/>
      <c r="D61" s="153">
        <v>2</v>
      </c>
      <c r="F61" s="73"/>
      <c r="H61" s="73"/>
      <c r="I61" s="19"/>
      <c r="J61" s="19"/>
      <c r="K61" s="19"/>
      <c r="L61" s="19"/>
    </row>
    <row r="62" spans="2:16" ht="12.95" customHeight="1">
      <c r="B62" s="27"/>
      <c r="D62" s="153">
        <v>3</v>
      </c>
      <c r="F62" s="73"/>
      <c r="H62" s="73"/>
      <c r="I62" s="19"/>
      <c r="J62" s="19"/>
      <c r="K62" s="19"/>
      <c r="L62" s="19"/>
    </row>
    <row r="63" spans="2:16" ht="12.95" customHeight="1">
      <c r="B63" s="27"/>
      <c r="D63" s="153">
        <v>4</v>
      </c>
      <c r="F63" s="73"/>
      <c r="H63" s="73"/>
      <c r="I63" s="19"/>
      <c r="J63" s="19"/>
      <c r="K63" s="19"/>
      <c r="L63" s="19"/>
    </row>
    <row r="64" spans="2:16" ht="12.95" customHeight="1">
      <c r="B64" s="26"/>
      <c r="D64" s="153">
        <v>5</v>
      </c>
      <c r="E64" s="74" t="s">
        <v>187</v>
      </c>
      <c r="F64" s="73"/>
      <c r="G64" s="66"/>
      <c r="H64" s="66"/>
      <c r="I64" s="66"/>
      <c r="J64" s="66"/>
      <c r="K64" s="66"/>
      <c r="L64" s="66"/>
    </row>
    <row r="65" spans="2:12" ht="12.95" customHeight="1">
      <c r="B65" s="27"/>
      <c r="D65" s="153">
        <v>6</v>
      </c>
      <c r="E65" s="41"/>
      <c r="F65" s="19"/>
      <c r="G65" s="57"/>
      <c r="H65" s="57"/>
      <c r="I65" s="57"/>
      <c r="J65" s="57"/>
      <c r="K65" s="10"/>
      <c r="L65" s="13"/>
    </row>
    <row r="66" spans="2:12" ht="12.95" customHeight="1">
      <c r="B66" s="152"/>
      <c r="D66" s="153">
        <v>7</v>
      </c>
      <c r="E66" s="41"/>
      <c r="F66" s="19"/>
      <c r="G66" s="57"/>
      <c r="H66" s="57"/>
      <c r="I66" s="57"/>
      <c r="J66" s="57"/>
      <c r="K66" s="10"/>
      <c r="L66" s="13"/>
    </row>
    <row r="67" spans="2:12" ht="12.95" customHeight="1">
      <c r="B67" s="93"/>
      <c r="D67" s="153">
        <v>8</v>
      </c>
      <c r="E67" s="76"/>
      <c r="F67" s="66"/>
      <c r="G67" s="66"/>
      <c r="H67" s="66"/>
      <c r="I67" s="66"/>
      <c r="J67" s="66"/>
      <c r="K67" s="66"/>
      <c r="L67" s="66"/>
    </row>
    <row r="68" spans="2:12" ht="12.95" customHeight="1">
      <c r="B68" s="27"/>
      <c r="D68" s="153">
        <v>9</v>
      </c>
      <c r="F68" s="73"/>
      <c r="G68" s="73"/>
      <c r="H68" s="73"/>
      <c r="I68" s="19"/>
      <c r="J68" s="19"/>
      <c r="K68" s="19"/>
      <c r="L68" s="19"/>
    </row>
    <row r="69" spans="2:12" ht="12.95" customHeight="1">
      <c r="B69" s="27"/>
      <c r="D69" s="153">
        <v>10</v>
      </c>
      <c r="E69" s="74" t="s">
        <v>188</v>
      </c>
      <c r="F69" s="73"/>
      <c r="G69" s="73"/>
      <c r="H69" s="73"/>
      <c r="I69" s="19"/>
      <c r="J69" s="19"/>
      <c r="K69" s="19"/>
      <c r="L69" s="19"/>
    </row>
    <row r="70" spans="2:12" ht="12.95" customHeight="1">
      <c r="B70" s="27"/>
    </row>
  </sheetData>
  <mergeCells count="4">
    <mergeCell ref="C58:P59"/>
    <mergeCell ref="C56:P57"/>
    <mergeCell ref="D32:R33"/>
    <mergeCell ref="D34:R35"/>
  </mergeCells>
  <pageMargins left="0.25" right="0.25" top="0.75" bottom="0.75" header="0.3" footer="0.3"/>
  <pageSetup paperSize="9" scale="8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96"/>
  <sheetViews>
    <sheetView showGridLines="0" view="pageBreakPreview" topLeftCell="A67" zoomScale="102" zoomScaleNormal="115" zoomScalePageLayoutView="90" workbookViewId="0">
      <selection activeCell="I20" sqref="I20"/>
    </sheetView>
  </sheetViews>
  <sheetFormatPr defaultColWidth="4.375" defaultRowHeight="12.95" customHeight="1"/>
  <cols>
    <col min="1" max="1" width="3.5" style="30" customWidth="1"/>
    <col min="2" max="2" width="4.375" style="224"/>
    <col min="3" max="3" width="8.125" style="30" bestFit="1" customWidth="1"/>
    <col min="4" max="4" width="4.375" style="24"/>
    <col min="5" max="12" width="4.375" style="30"/>
    <col min="13" max="13" width="3.5" style="30" customWidth="1"/>
    <col min="14" max="19" width="4.375" style="30"/>
    <col min="20" max="20" width="4.375" style="118"/>
    <col min="21" max="16384" width="4.375" style="30"/>
  </cols>
  <sheetData>
    <row r="1" spans="1:28" s="12" customFormat="1" ht="12.95" customHeight="1">
      <c r="A1" s="3"/>
      <c r="B1" s="13"/>
      <c r="C1" s="48" t="s">
        <v>189</v>
      </c>
      <c r="D1" s="27"/>
      <c r="E1" s="48"/>
      <c r="F1" s="48"/>
      <c r="G1" s="48"/>
      <c r="H1" s="48"/>
      <c r="I1" s="48"/>
      <c r="J1" s="48"/>
      <c r="K1" s="48"/>
      <c r="L1" s="48"/>
      <c r="M1" s="48"/>
      <c r="N1" s="48"/>
      <c r="O1" s="48"/>
      <c r="P1" s="48"/>
      <c r="Q1" s="48"/>
      <c r="R1" s="48"/>
      <c r="T1" s="48"/>
      <c r="U1" s="48"/>
      <c r="V1" s="48"/>
      <c r="W1" s="48"/>
    </row>
    <row r="2" spans="1:28" s="12" customFormat="1" ht="12.95" customHeight="1">
      <c r="B2" s="13"/>
      <c r="D2" s="27"/>
      <c r="L2" s="30"/>
      <c r="M2" s="30"/>
      <c r="P2" s="30"/>
      <c r="Q2" s="30"/>
      <c r="R2" s="30"/>
      <c r="T2" s="179"/>
    </row>
    <row r="3" spans="1:28" s="12" customFormat="1" ht="12.95" customHeight="1">
      <c r="B3" s="13"/>
      <c r="C3" s="67" t="s">
        <v>190</v>
      </c>
      <c r="D3" s="134"/>
      <c r="E3" s="136"/>
      <c r="F3" s="136"/>
      <c r="G3" s="136"/>
      <c r="H3" s="136"/>
      <c r="I3" s="136"/>
      <c r="J3" s="136"/>
      <c r="K3" s="136"/>
      <c r="L3" s="180"/>
      <c r="M3" s="180"/>
      <c r="N3" s="136"/>
      <c r="P3" s="30"/>
      <c r="Q3" s="30"/>
      <c r="R3" s="30"/>
      <c r="T3" s="179"/>
    </row>
    <row r="4" spans="1:28" s="12" customFormat="1" ht="13.35" customHeight="1">
      <c r="B4" s="192"/>
      <c r="C4" s="14" t="e">
        <f>"CATI: IF "&amp;#REF!&amp;" != 3 ASK THE FIRST QUESTION OTHERWISE THE SECOND QUESTION"</f>
        <v>#REF!</v>
      </c>
      <c r="D4" s="218"/>
      <c r="E4" s="218"/>
      <c r="F4" s="218"/>
      <c r="G4" s="218"/>
      <c r="H4" s="218"/>
      <c r="I4" s="218"/>
      <c r="J4" s="218"/>
      <c r="K4" s="218"/>
      <c r="L4" s="218"/>
      <c r="M4" s="218"/>
      <c r="N4" s="218"/>
      <c r="O4" s="193"/>
      <c r="P4" s="193"/>
      <c r="Q4" s="193"/>
      <c r="R4" s="193"/>
      <c r="S4" s="193"/>
    </row>
    <row r="5" spans="1:28" s="12" customFormat="1" ht="12.95" customHeight="1">
      <c r="B5" s="192"/>
      <c r="C5" s="14" t="s">
        <v>191</v>
      </c>
      <c r="D5" s="218"/>
      <c r="E5" s="218"/>
      <c r="F5" s="218"/>
      <c r="G5" s="218"/>
      <c r="H5" s="218"/>
      <c r="I5" s="218"/>
      <c r="J5" s="218"/>
      <c r="K5" s="218"/>
      <c r="L5" s="218"/>
      <c r="M5" s="218"/>
      <c r="N5" s="218"/>
      <c r="O5" s="193"/>
      <c r="P5" s="193"/>
      <c r="Q5" s="193"/>
      <c r="R5" s="193"/>
      <c r="S5" s="193"/>
    </row>
    <row r="6" spans="1:28" ht="12.95" customHeight="1">
      <c r="B6" s="221">
        <f>4.01</f>
        <v>4.01</v>
      </c>
      <c r="C6" s="88" t="s">
        <v>192</v>
      </c>
      <c r="D6" s="139"/>
      <c r="E6" s="88"/>
      <c r="F6" s="88"/>
      <c r="G6" s="88"/>
      <c r="H6" s="88"/>
      <c r="I6" s="88"/>
      <c r="J6" s="88"/>
      <c r="K6" s="88"/>
      <c r="X6" s="12"/>
      <c r="Y6" s="12"/>
      <c r="Z6" s="12"/>
      <c r="AA6" s="12"/>
      <c r="AB6" s="12"/>
    </row>
    <row r="7" spans="1:28" ht="12.95" customHeight="1">
      <c r="B7" s="221"/>
      <c r="C7" s="160" t="s">
        <v>193</v>
      </c>
      <c r="D7" s="139"/>
      <c r="E7" s="88"/>
      <c r="F7" s="88"/>
      <c r="G7" s="88"/>
      <c r="H7" s="88"/>
      <c r="I7" s="88"/>
      <c r="J7" s="88"/>
      <c r="K7" s="88"/>
    </row>
    <row r="8" spans="1:28" s="12" customFormat="1" ht="12.95" customHeight="1">
      <c r="B8" s="226"/>
      <c r="C8" s="57" t="s">
        <v>194</v>
      </c>
      <c r="D8" s="27"/>
      <c r="E8" s="57"/>
      <c r="F8" s="57"/>
      <c r="G8" s="57"/>
      <c r="H8" s="57"/>
      <c r="I8" s="57"/>
      <c r="J8" s="57"/>
      <c r="K8" s="57"/>
      <c r="T8" s="179"/>
    </row>
    <row r="9" spans="1:28" ht="12.95" customHeight="1">
      <c r="B9" s="222"/>
      <c r="C9" s="128"/>
      <c r="D9" s="41"/>
      <c r="E9" s="298" t="s">
        <v>195</v>
      </c>
      <c r="F9" s="373"/>
      <c r="G9" s="374"/>
      <c r="H9" s="375"/>
      <c r="I9" s="299" t="s">
        <v>196</v>
      </c>
      <c r="J9" s="12"/>
      <c r="K9" s="12"/>
      <c r="M9" s="219" t="s">
        <v>197</v>
      </c>
      <c r="N9" s="5"/>
      <c r="O9" s="5"/>
      <c r="P9" s="5"/>
      <c r="Q9" s="5"/>
      <c r="R9" s="5"/>
      <c r="S9" s="104"/>
      <c r="T9" s="227"/>
    </row>
    <row r="10" spans="1:28" ht="12.95" customHeight="1">
      <c r="B10" s="222"/>
      <c r="C10" s="88"/>
      <c r="D10" s="139"/>
      <c r="F10" s="4"/>
      <c r="G10" s="4"/>
      <c r="H10" s="4"/>
    </row>
    <row r="11" spans="1:28" ht="12.95" customHeight="1">
      <c r="B11" s="221">
        <f>B6+0.01</f>
        <v>4.0199999999999996</v>
      </c>
      <c r="C11" s="73" t="s">
        <v>198</v>
      </c>
      <c r="E11" s="73"/>
      <c r="F11" s="73"/>
      <c r="G11" s="73"/>
      <c r="H11" s="73"/>
      <c r="I11" s="73"/>
      <c r="J11" s="73"/>
    </row>
    <row r="12" spans="1:28" ht="12.95" customHeight="1">
      <c r="B12" s="221"/>
      <c r="C12" s="108" t="s">
        <v>199</v>
      </c>
      <c r="E12" s="73"/>
      <c r="F12" s="73"/>
      <c r="G12" s="73"/>
      <c r="H12" s="73"/>
      <c r="I12" s="73"/>
      <c r="J12" s="73"/>
    </row>
    <row r="13" spans="1:28" ht="11.45">
      <c r="B13" s="140"/>
      <c r="D13" s="24">
        <v>1</v>
      </c>
      <c r="E13" s="47" t="s">
        <v>200</v>
      </c>
      <c r="F13" s="29"/>
      <c r="M13" s="62" t="s">
        <v>65</v>
      </c>
      <c r="N13" s="84">
        <f>B24</f>
        <v>4.0399999999999991</v>
      </c>
    </row>
    <row r="14" spans="1:28" ht="12.95" customHeight="1">
      <c r="B14" s="140"/>
      <c r="D14" s="24">
        <v>2</v>
      </c>
      <c r="E14" s="47" t="s">
        <v>201</v>
      </c>
      <c r="F14" s="66"/>
      <c r="M14" s="62" t="s">
        <v>65</v>
      </c>
      <c r="N14" s="84">
        <f>B24</f>
        <v>4.0399999999999991</v>
      </c>
    </row>
    <row r="15" spans="1:28" ht="12.95" customHeight="1">
      <c r="B15" s="140"/>
      <c r="D15" s="24">
        <v>3</v>
      </c>
      <c r="E15" s="47" t="s">
        <v>202</v>
      </c>
      <c r="F15" s="66"/>
      <c r="G15" s="62"/>
      <c r="H15" s="84"/>
    </row>
    <row r="16" spans="1:28" ht="12.95" customHeight="1">
      <c r="B16" s="140"/>
    </row>
    <row r="17" spans="2:23" ht="12.95" customHeight="1">
      <c r="B17" s="221">
        <f>B11+0.01</f>
        <v>4.0299999999999994</v>
      </c>
      <c r="C17" s="88" t="s">
        <v>203</v>
      </c>
      <c r="D17" s="30"/>
      <c r="T17" s="30"/>
    </row>
    <row r="18" spans="2:23" ht="12.95" customHeight="1">
      <c r="B18" s="140"/>
      <c r="C18" s="73" t="s">
        <v>204</v>
      </c>
      <c r="D18" s="73"/>
      <c r="E18" s="73"/>
      <c r="F18" s="73"/>
      <c r="G18" s="73"/>
      <c r="H18" s="73"/>
      <c r="I18" s="73"/>
      <c r="J18" s="73"/>
      <c r="K18" s="73"/>
      <c r="L18" s="66"/>
      <c r="T18" s="30"/>
    </row>
    <row r="19" spans="2:23" s="31" customFormat="1" ht="12.95" customHeight="1">
      <c r="B19" s="289"/>
      <c r="D19" s="93" t="s">
        <v>104</v>
      </c>
      <c r="E19" s="43" t="s">
        <v>205</v>
      </c>
      <c r="F19" s="22"/>
      <c r="G19" s="22"/>
      <c r="H19" s="22"/>
      <c r="I19" s="22"/>
      <c r="J19" s="22"/>
      <c r="K19" s="22"/>
      <c r="L19" s="22"/>
    </row>
    <row r="20" spans="2:23" s="31" customFormat="1" ht="12.95" customHeight="1">
      <c r="B20" s="289"/>
      <c r="D20" s="93" t="s">
        <v>106</v>
      </c>
      <c r="E20" s="43" t="s">
        <v>206</v>
      </c>
      <c r="F20" s="22"/>
      <c r="G20" s="22"/>
      <c r="H20" s="22"/>
      <c r="I20" s="22"/>
      <c r="J20" s="22"/>
      <c r="K20" s="22"/>
      <c r="L20" s="22"/>
    </row>
    <row r="21" spans="2:23" s="31" customFormat="1" ht="12.95" customHeight="1">
      <c r="B21" s="289"/>
      <c r="D21" s="93" t="s">
        <v>108</v>
      </c>
      <c r="E21" s="43" t="s">
        <v>207</v>
      </c>
      <c r="F21" s="22"/>
      <c r="G21" s="22"/>
      <c r="H21" s="22"/>
      <c r="I21" s="22"/>
      <c r="J21" s="22"/>
      <c r="K21" s="22"/>
    </row>
    <row r="22" spans="2:23" s="31" customFormat="1" ht="12.95" customHeight="1">
      <c r="B22" s="289"/>
      <c r="D22" s="93" t="s">
        <v>110</v>
      </c>
      <c r="E22" s="43" t="s">
        <v>138</v>
      </c>
      <c r="F22" s="22"/>
      <c r="G22" s="22"/>
      <c r="H22" s="22"/>
      <c r="I22" s="22"/>
      <c r="J22" s="22"/>
      <c r="K22" s="22"/>
    </row>
    <row r="23" spans="2:23" ht="12.95" customHeight="1">
      <c r="B23" s="140"/>
      <c r="C23" s="66"/>
      <c r="D23" s="66"/>
      <c r="E23" s="66"/>
      <c r="F23" s="66"/>
      <c r="G23" s="66"/>
      <c r="H23" s="66"/>
      <c r="I23" s="66"/>
      <c r="J23" s="66"/>
      <c r="K23" s="66"/>
      <c r="T23" s="30"/>
      <c r="U23" s="29"/>
      <c r="V23" s="29"/>
      <c r="W23" s="29"/>
    </row>
    <row r="24" spans="2:23" ht="12.95" customHeight="1">
      <c r="B24" s="223">
        <f>B17+0.01</f>
        <v>4.0399999999999991</v>
      </c>
      <c r="C24" s="57" t="s">
        <v>208</v>
      </c>
      <c r="D24" s="88"/>
      <c r="E24" s="88"/>
      <c r="F24" s="88"/>
      <c r="G24" s="88"/>
      <c r="H24" s="88"/>
      <c r="I24" s="88"/>
      <c r="J24" s="88"/>
      <c r="K24" s="88"/>
      <c r="P24" s="175"/>
      <c r="T24" s="30"/>
      <c r="U24" s="29"/>
      <c r="V24" s="29"/>
      <c r="W24" s="29"/>
    </row>
    <row r="25" spans="2:23" ht="12.95" customHeight="1">
      <c r="B25" s="223"/>
      <c r="C25" s="106" t="s">
        <v>209</v>
      </c>
      <c r="D25" s="88"/>
      <c r="E25" s="88"/>
      <c r="F25" s="88"/>
      <c r="G25" s="88"/>
      <c r="H25" s="88"/>
      <c r="I25" s="88"/>
      <c r="J25" s="88"/>
      <c r="K25" s="88"/>
      <c r="P25" s="175"/>
      <c r="T25" s="30"/>
      <c r="U25" s="29"/>
      <c r="V25" s="29"/>
      <c r="W25" s="29"/>
    </row>
    <row r="26" spans="2:23" s="12" customFormat="1" ht="12.95" customHeight="1">
      <c r="B26" s="13"/>
      <c r="C26" s="57" t="s">
        <v>210</v>
      </c>
      <c r="D26" s="57"/>
      <c r="E26" s="57"/>
      <c r="F26" s="57"/>
      <c r="G26" s="57"/>
      <c r="H26" s="57"/>
      <c r="I26" s="57"/>
      <c r="J26" s="57"/>
      <c r="K26" s="57"/>
      <c r="L26" s="11"/>
      <c r="P26" s="303"/>
      <c r="Q26" s="303"/>
      <c r="R26" s="10"/>
      <c r="T26" s="94"/>
      <c r="U26" s="20"/>
      <c r="V26" s="20"/>
      <c r="W26" s="20"/>
    </row>
    <row r="27" spans="2:23" ht="12.95" customHeight="1">
      <c r="B27" s="140"/>
      <c r="D27" s="75" t="s">
        <v>104</v>
      </c>
      <c r="E27" s="47" t="s">
        <v>211</v>
      </c>
      <c r="F27" s="59"/>
      <c r="G27" s="66"/>
      <c r="H27" s="66"/>
      <c r="I27" s="66"/>
      <c r="J27" s="66"/>
      <c r="K27" s="66"/>
      <c r="L27" s="91"/>
      <c r="M27" s="8"/>
      <c r="N27" s="8"/>
      <c r="O27" s="8"/>
      <c r="P27" s="175"/>
      <c r="Q27" s="8"/>
      <c r="R27" s="8"/>
      <c r="S27" s="8"/>
      <c r="T27" s="90"/>
      <c r="U27" s="86"/>
      <c r="V27" s="86"/>
      <c r="W27" s="29"/>
    </row>
    <row r="28" spans="2:23" ht="12.95" customHeight="1">
      <c r="B28" s="222"/>
      <c r="C28" s="128"/>
      <c r="D28" s="41"/>
      <c r="E28" s="298" t="s">
        <v>195</v>
      </c>
      <c r="F28" s="373"/>
      <c r="G28" s="374"/>
      <c r="H28" s="375"/>
      <c r="I28" s="299" t="s">
        <v>196</v>
      </c>
      <c r="J28" s="12"/>
      <c r="K28" s="12"/>
      <c r="M28" s="219" t="s">
        <v>197</v>
      </c>
      <c r="N28" s="5"/>
      <c r="O28" s="5"/>
      <c r="P28" s="5"/>
      <c r="Q28" s="5"/>
      <c r="R28" s="5"/>
      <c r="S28" s="104"/>
      <c r="T28" s="227"/>
      <c r="U28" s="86"/>
      <c r="V28" s="86"/>
      <c r="W28" s="29"/>
    </row>
    <row r="29" spans="2:23" ht="12.95" customHeight="1">
      <c r="B29" s="140"/>
      <c r="D29" s="93" t="s">
        <v>106</v>
      </c>
      <c r="E29" s="43" t="s">
        <v>212</v>
      </c>
      <c r="F29" s="302"/>
      <c r="G29" s="61"/>
      <c r="H29" s="61"/>
      <c r="I29" s="61"/>
      <c r="J29" s="61"/>
      <c r="K29" s="61"/>
      <c r="L29" s="91"/>
      <c r="M29" s="8"/>
      <c r="N29" s="8"/>
      <c r="O29" s="8"/>
      <c r="P29" s="175"/>
      <c r="Q29" s="8"/>
      <c r="R29" s="8"/>
      <c r="S29" s="8"/>
      <c r="T29" s="90"/>
      <c r="U29" s="86"/>
      <c r="V29" s="86"/>
      <c r="W29" s="29"/>
    </row>
    <row r="30" spans="2:23" ht="12.95" customHeight="1">
      <c r="B30" s="222"/>
      <c r="C30" s="128"/>
      <c r="D30" s="41"/>
      <c r="E30" s="298" t="s">
        <v>195</v>
      </c>
      <c r="F30" s="373"/>
      <c r="G30" s="374"/>
      <c r="H30" s="375"/>
      <c r="I30" s="299" t="s">
        <v>196</v>
      </c>
      <c r="J30" s="12"/>
      <c r="K30" s="12"/>
      <c r="M30" s="277" t="str">
        <f>M28</f>
        <v>CATI RANGE: MIN 0 MAX 10000</v>
      </c>
      <c r="N30" s="5"/>
      <c r="O30" s="5"/>
      <c r="P30" s="5"/>
      <c r="Q30" s="5"/>
      <c r="R30" s="5"/>
      <c r="S30" s="104"/>
      <c r="T30" s="227"/>
      <c r="U30" s="86"/>
      <c r="V30" s="86"/>
      <c r="W30" s="29"/>
    </row>
    <row r="31" spans="2:23" ht="12.95" customHeight="1">
      <c r="B31" s="140"/>
      <c r="D31" s="93" t="s">
        <v>108</v>
      </c>
      <c r="E31" s="43" t="s">
        <v>213</v>
      </c>
      <c r="F31" s="302"/>
      <c r="G31" s="61"/>
      <c r="H31" s="61"/>
      <c r="I31" s="61"/>
      <c r="J31" s="61"/>
      <c r="K31" s="61"/>
      <c r="L31" s="91"/>
      <c r="M31" s="8"/>
      <c r="N31" s="8"/>
      <c r="O31" s="8"/>
      <c r="P31" s="175"/>
      <c r="Q31" s="8"/>
      <c r="R31" s="8"/>
      <c r="S31" s="8"/>
      <c r="T31" s="90"/>
      <c r="U31" s="86"/>
      <c r="V31" s="86"/>
      <c r="W31" s="29"/>
    </row>
    <row r="32" spans="2:23" ht="12.95" customHeight="1">
      <c r="B32" s="222"/>
      <c r="C32" s="128"/>
      <c r="D32" s="41"/>
      <c r="E32" s="298" t="s">
        <v>195</v>
      </c>
      <c r="F32" s="373"/>
      <c r="G32" s="374"/>
      <c r="H32" s="375"/>
      <c r="I32" s="299" t="s">
        <v>196</v>
      </c>
      <c r="J32" s="12"/>
      <c r="K32" s="12"/>
      <c r="M32" s="277" t="str">
        <f>M30</f>
        <v>CATI RANGE: MIN 0 MAX 10000</v>
      </c>
      <c r="N32" s="5"/>
      <c r="O32" s="5"/>
      <c r="P32" s="5"/>
      <c r="Q32" s="5"/>
      <c r="R32" s="5"/>
      <c r="S32" s="104"/>
      <c r="T32" s="227"/>
      <c r="U32" s="86"/>
      <c r="V32" s="86"/>
      <c r="W32" s="29"/>
    </row>
    <row r="33" spans="2:23" ht="12.95" customHeight="1">
      <c r="B33" s="140"/>
      <c r="D33" s="93" t="s">
        <v>110</v>
      </c>
      <c r="E33" s="43" t="s">
        <v>214</v>
      </c>
      <c r="F33" s="302"/>
      <c r="G33" s="61"/>
      <c r="H33" s="61"/>
      <c r="I33" s="61"/>
      <c r="J33" s="61"/>
      <c r="K33" s="61"/>
      <c r="L33" s="91"/>
      <c r="M33" s="8"/>
      <c r="N33" s="8"/>
      <c r="O33" s="8"/>
      <c r="P33" s="175"/>
      <c r="Q33" s="8"/>
      <c r="R33" s="8"/>
      <c r="S33" s="8"/>
      <c r="T33" s="90"/>
      <c r="U33" s="86"/>
      <c r="V33" s="86"/>
      <c r="W33" s="29"/>
    </row>
    <row r="34" spans="2:23" ht="12.95" customHeight="1">
      <c r="B34" s="222"/>
      <c r="C34" s="128"/>
      <c r="D34" s="41"/>
      <c r="E34" s="298" t="s">
        <v>195</v>
      </c>
      <c r="F34" s="373"/>
      <c r="G34" s="374"/>
      <c r="H34" s="375"/>
      <c r="I34" s="299" t="s">
        <v>196</v>
      </c>
      <c r="J34" s="12"/>
      <c r="K34" s="12"/>
      <c r="M34" s="277" t="str">
        <f>M28</f>
        <v>CATI RANGE: MIN 0 MAX 10000</v>
      </c>
      <c r="N34" s="5"/>
      <c r="O34" s="5"/>
      <c r="P34" s="5"/>
      <c r="Q34" s="5"/>
      <c r="R34" s="5"/>
      <c r="S34" s="104"/>
      <c r="T34" s="227"/>
      <c r="U34" s="86"/>
      <c r="V34" s="86"/>
      <c r="W34" s="29"/>
    </row>
    <row r="35" spans="2:23" ht="12.95" customHeight="1">
      <c r="B35" s="140"/>
      <c r="D35" s="93" t="s">
        <v>112</v>
      </c>
      <c r="E35" s="43" t="s">
        <v>215</v>
      </c>
      <c r="F35" s="302"/>
      <c r="G35" s="61"/>
      <c r="H35" s="61"/>
      <c r="I35" s="61"/>
      <c r="J35" s="61"/>
      <c r="K35" s="61"/>
      <c r="L35" s="91"/>
      <c r="M35" s="8"/>
      <c r="N35" s="8"/>
      <c r="O35" s="8"/>
      <c r="P35" s="175"/>
      <c r="Q35" s="8"/>
      <c r="R35" s="8"/>
      <c r="S35" s="8"/>
      <c r="T35" s="90"/>
      <c r="U35" s="86"/>
      <c r="V35" s="86"/>
      <c r="W35" s="29"/>
    </row>
    <row r="36" spans="2:23" ht="12.95" customHeight="1">
      <c r="B36" s="222"/>
      <c r="C36" s="128"/>
      <c r="D36" s="41"/>
      <c r="E36" s="298" t="s">
        <v>195</v>
      </c>
      <c r="F36" s="373"/>
      <c r="G36" s="374"/>
      <c r="H36" s="375"/>
      <c r="I36" s="299" t="s">
        <v>196</v>
      </c>
      <c r="J36" s="12"/>
      <c r="K36" s="12"/>
      <c r="M36" s="277" t="str">
        <f>M28</f>
        <v>CATI RANGE: MIN 0 MAX 10000</v>
      </c>
      <c r="N36" s="5"/>
      <c r="O36" s="5"/>
      <c r="P36" s="5"/>
      <c r="Q36" s="5"/>
      <c r="R36" s="5"/>
      <c r="S36" s="104"/>
      <c r="T36" s="227"/>
      <c r="U36" s="86"/>
      <c r="V36" s="86"/>
      <c r="W36" s="29"/>
    </row>
    <row r="37" spans="2:23" s="12" customFormat="1" ht="12.95" customHeight="1">
      <c r="B37" s="13"/>
      <c r="D37" s="93" t="s">
        <v>114</v>
      </c>
      <c r="E37" s="43" t="s">
        <v>216</v>
      </c>
      <c r="F37" s="302"/>
      <c r="G37" s="61"/>
      <c r="H37" s="61"/>
      <c r="V37" s="20"/>
      <c r="W37" s="20"/>
    </row>
    <row r="38" spans="2:23" s="12" customFormat="1" ht="12.95" customHeight="1">
      <c r="B38" s="13"/>
      <c r="D38" s="57"/>
      <c r="E38" s="41"/>
      <c r="F38" s="298" t="s">
        <v>195</v>
      </c>
      <c r="G38" s="373"/>
      <c r="H38" s="374"/>
      <c r="I38" s="375"/>
      <c r="J38" s="299" t="s">
        <v>196</v>
      </c>
      <c r="M38" s="219" t="s">
        <v>217</v>
      </c>
      <c r="N38" s="219"/>
      <c r="O38" s="219"/>
      <c r="P38" s="219"/>
      <c r="Q38" s="219"/>
      <c r="R38" s="219"/>
      <c r="S38" s="219"/>
      <c r="T38" s="219"/>
      <c r="U38" s="14"/>
      <c r="V38" s="20"/>
      <c r="W38" s="20"/>
    </row>
    <row r="39" spans="2:23" s="12" customFormat="1" ht="12.95" customHeight="1">
      <c r="B39" s="13"/>
      <c r="C39" s="300" t="str">
        <f>"CATI: IF "&amp;B24&amp;"a +"&amp;B24&amp;"b +"&amp;B24&amp;"c +"&amp;B24&amp;"d +"&amp;B24&amp;"e +"&amp;B24&amp;"f =0 ALERT MESSAGE Make certain there was no spending in the last week"</f>
        <v>CATI: IF 4.04a +4.04b +4.04c +4.04d +4.04e +4.04f =0 ALERT MESSAGE Make certain there was no spending in the last week</v>
      </c>
      <c r="D39" s="9"/>
      <c r="E39" s="301"/>
      <c r="F39" s="219"/>
      <c r="G39" s="219"/>
      <c r="H39" s="219"/>
      <c r="I39" s="219"/>
      <c r="J39" s="14"/>
      <c r="K39" s="14"/>
      <c r="L39" s="14"/>
      <c r="M39" s="14"/>
      <c r="N39" s="14"/>
      <c r="O39" s="14"/>
      <c r="P39" s="14"/>
      <c r="Q39" s="14"/>
      <c r="R39" s="14"/>
      <c r="S39" s="14"/>
      <c r="T39" s="14"/>
      <c r="U39" s="14"/>
      <c r="V39" s="20"/>
      <c r="W39" s="20"/>
    </row>
    <row r="40" spans="2:23" s="12" customFormat="1" ht="12.95" customHeight="1">
      <c r="B40" s="13"/>
      <c r="C40" s="300" t="str">
        <f>"CATI: IF "&amp;B24&amp;"a +"&amp;B24&amp;"b +"&amp;B24&amp;"c +"&amp;B24&amp;"d +"&amp;B24&amp;"e +"&amp;B24&amp;"f &gt; "&amp;B6&amp;" ALERT MESSAGE The expenses per week are higher than the amount earned, probe if that is correct"</f>
        <v>CATI: IF 4.04a +4.04b +4.04c +4.04d +4.04e +4.04f &gt; 4.01 ALERT MESSAGE The expenses per week are higher than the amount earned, probe if that is correct</v>
      </c>
      <c r="D40" s="9"/>
      <c r="E40" s="301"/>
      <c r="F40" s="219"/>
      <c r="G40" s="219"/>
      <c r="H40" s="219"/>
      <c r="I40" s="219"/>
      <c r="J40" s="14"/>
      <c r="K40" s="14"/>
      <c r="L40" s="14"/>
      <c r="M40" s="14"/>
      <c r="N40" s="14"/>
      <c r="O40" s="14"/>
      <c r="P40" s="14"/>
      <c r="Q40" s="14"/>
      <c r="R40" s="14"/>
      <c r="S40" s="14"/>
      <c r="T40" s="14"/>
      <c r="U40" s="14"/>
      <c r="V40" s="20"/>
      <c r="W40" s="20"/>
    </row>
    <row r="41" spans="2:23" ht="12.95" customHeight="1">
      <c r="B41" s="140"/>
      <c r="D41" s="30"/>
      <c r="E41" s="128"/>
      <c r="F41" s="128"/>
      <c r="G41" s="128"/>
      <c r="H41" s="128"/>
      <c r="I41" s="128"/>
      <c r="J41" s="181"/>
      <c r="N41" s="175"/>
      <c r="T41" s="30"/>
      <c r="V41" s="29"/>
      <c r="W41" s="29"/>
    </row>
    <row r="42" spans="2:23" ht="12.95" customHeight="1">
      <c r="B42" s="140"/>
      <c r="C42" s="67" t="s">
        <v>218</v>
      </c>
      <c r="D42" s="67"/>
      <c r="E42" s="67"/>
      <c r="F42" s="67"/>
      <c r="G42" s="67"/>
      <c r="H42" s="67"/>
      <c r="I42" s="67"/>
      <c r="J42" s="67"/>
      <c r="K42" s="67"/>
      <c r="L42" s="67"/>
      <c r="M42" s="67"/>
      <c r="N42" s="67"/>
      <c r="O42" s="67"/>
      <c r="P42" s="67"/>
      <c r="Q42" s="67"/>
      <c r="R42" s="67"/>
      <c r="S42" s="67"/>
      <c r="T42" s="67"/>
      <c r="U42" s="67"/>
      <c r="V42" s="29"/>
      <c r="W42" s="29"/>
    </row>
    <row r="43" spans="2:23" ht="12.95" customHeight="1">
      <c r="B43" s="140"/>
      <c r="C43" s="390" t="s">
        <v>219</v>
      </c>
      <c r="D43" s="390"/>
      <c r="E43" s="390"/>
      <c r="F43" s="390"/>
      <c r="G43" s="390"/>
      <c r="H43" s="390"/>
      <c r="I43" s="390"/>
      <c r="J43" s="390"/>
      <c r="K43" s="390"/>
      <c r="L43" s="390"/>
      <c r="M43" s="390"/>
      <c r="N43" s="390"/>
      <c r="O43" s="390"/>
      <c r="P43" s="390"/>
      <c r="Q43" s="390"/>
      <c r="R43" s="29"/>
      <c r="S43" s="29"/>
      <c r="T43" s="29"/>
      <c r="U43" s="29"/>
      <c r="V43" s="29"/>
      <c r="W43" s="29"/>
    </row>
    <row r="44" spans="2:23" ht="12.95" customHeight="1">
      <c r="B44" s="140"/>
      <c r="C44" s="390"/>
      <c r="D44" s="390"/>
      <c r="E44" s="390"/>
      <c r="F44" s="390"/>
      <c r="G44" s="390"/>
      <c r="H44" s="390"/>
      <c r="I44" s="390"/>
      <c r="J44" s="390"/>
      <c r="K44" s="390"/>
      <c r="L44" s="390"/>
      <c r="M44" s="390"/>
      <c r="N44" s="390"/>
      <c r="O44" s="390"/>
      <c r="P44" s="390"/>
      <c r="Q44" s="390"/>
      <c r="R44" s="29"/>
      <c r="S44" s="29"/>
      <c r="T44" s="29"/>
      <c r="U44" s="29"/>
      <c r="V44" s="29"/>
      <c r="W44" s="29"/>
    </row>
    <row r="45" spans="2:23" ht="14.1" customHeight="1">
      <c r="B45" s="223">
        <f>B24+0.01</f>
        <v>4.0499999999999989</v>
      </c>
      <c r="C45" s="88" t="s">
        <v>220</v>
      </c>
      <c r="D45" s="91"/>
      <c r="E45" s="91"/>
      <c r="F45" s="91"/>
      <c r="G45" s="91"/>
      <c r="H45" s="91"/>
      <c r="I45" s="91"/>
      <c r="J45" s="91"/>
      <c r="K45" s="91"/>
      <c r="L45" s="91"/>
      <c r="M45" s="91"/>
      <c r="N45" s="91"/>
      <c r="O45" s="91"/>
      <c r="P45" s="91"/>
      <c r="Q45" s="91"/>
      <c r="R45" s="175"/>
      <c r="T45" s="30"/>
      <c r="V45" s="29"/>
      <c r="W45" s="29"/>
    </row>
    <row r="46" spans="2:23" ht="12.95" customHeight="1">
      <c r="B46" s="223"/>
      <c r="C46" s="106" t="s">
        <v>221</v>
      </c>
      <c r="D46" s="91"/>
      <c r="E46" s="91"/>
      <c r="F46" s="91"/>
      <c r="G46" s="91"/>
      <c r="H46" s="91"/>
      <c r="I46" s="91"/>
      <c r="J46" s="91"/>
      <c r="K46" s="91"/>
      <c r="L46" s="91"/>
      <c r="M46" s="91"/>
      <c r="N46" s="91"/>
      <c r="O46" s="91"/>
      <c r="P46" s="91"/>
      <c r="Q46" s="91"/>
      <c r="R46" s="175"/>
      <c r="T46" s="30"/>
      <c r="V46" s="29"/>
      <c r="W46" s="29"/>
    </row>
    <row r="47" spans="2:23" s="12" customFormat="1" ht="12.95" customHeight="1">
      <c r="B47" s="13"/>
      <c r="C47" s="57" t="s">
        <v>210</v>
      </c>
      <c r="D47" s="61"/>
      <c r="E47" s="61"/>
      <c r="F47" s="61"/>
      <c r="G47" s="61"/>
      <c r="H47" s="61"/>
      <c r="I47" s="61"/>
      <c r="J47" s="61"/>
      <c r="K47" s="61"/>
      <c r="R47" s="10"/>
      <c r="T47" s="94"/>
      <c r="U47" s="20"/>
      <c r="V47" s="20"/>
      <c r="W47" s="20"/>
    </row>
    <row r="48" spans="2:23" ht="12.95" customHeight="1">
      <c r="B48" s="140"/>
      <c r="C48" s="183"/>
      <c r="D48" s="87" t="s">
        <v>104</v>
      </c>
      <c r="E48" s="83" t="s">
        <v>222</v>
      </c>
      <c r="F48" s="183"/>
      <c r="G48" s="183"/>
      <c r="H48" s="183"/>
      <c r="I48" s="183"/>
      <c r="J48" s="183"/>
      <c r="K48" s="183"/>
      <c r="L48" s="183"/>
      <c r="M48" s="183"/>
      <c r="N48" s="183"/>
      <c r="O48" s="183"/>
      <c r="P48" s="183"/>
      <c r="Q48" s="183"/>
      <c r="R48" s="83"/>
      <c r="S48" s="8"/>
      <c r="T48" s="182"/>
      <c r="U48" s="21"/>
      <c r="V48" s="29"/>
      <c r="W48" s="29"/>
    </row>
    <row r="49" spans="1:23" s="12" customFormat="1" ht="12.95" customHeight="1">
      <c r="A49" s="30"/>
      <c r="B49" s="222"/>
      <c r="C49" s="128"/>
      <c r="D49" s="41"/>
      <c r="E49" s="298" t="s">
        <v>195</v>
      </c>
      <c r="F49" s="373"/>
      <c r="G49" s="374"/>
      <c r="H49" s="375"/>
      <c r="I49" s="299" t="s">
        <v>196</v>
      </c>
      <c r="L49" s="30"/>
      <c r="M49" s="219" t="s">
        <v>197</v>
      </c>
      <c r="N49" s="5"/>
      <c r="O49" s="5"/>
      <c r="P49" s="5"/>
      <c r="Q49" s="5"/>
      <c r="R49" s="5"/>
      <c r="S49" s="104"/>
      <c r="T49" s="227"/>
      <c r="U49" s="20"/>
      <c r="V49" s="20"/>
      <c r="W49" s="20"/>
    </row>
    <row r="50" spans="1:23" s="12" customFormat="1" ht="12.95" customHeight="1">
      <c r="B50" s="235"/>
      <c r="C50" s="304"/>
      <c r="D50" s="19" t="s">
        <v>106</v>
      </c>
      <c r="E50" s="10" t="s">
        <v>223</v>
      </c>
      <c r="U50" s="20"/>
      <c r="V50" s="20"/>
      <c r="W50" s="20"/>
    </row>
    <row r="51" spans="1:23" s="12" customFormat="1" ht="12.95" customHeight="1">
      <c r="A51" s="30"/>
      <c r="B51" s="222"/>
      <c r="C51" s="128"/>
      <c r="D51" s="41"/>
      <c r="E51" s="298" t="s">
        <v>195</v>
      </c>
      <c r="F51" s="373"/>
      <c r="G51" s="374"/>
      <c r="H51" s="375"/>
      <c r="I51" s="299" t="s">
        <v>196</v>
      </c>
      <c r="L51" s="30"/>
      <c r="M51" s="219" t="s">
        <v>224</v>
      </c>
      <c r="N51" s="219"/>
      <c r="O51" s="219"/>
      <c r="P51" s="219"/>
      <c r="Q51" s="219"/>
      <c r="R51" s="219"/>
      <c r="S51" s="14"/>
      <c r="T51" s="232"/>
      <c r="U51" s="20"/>
      <c r="V51" s="20"/>
      <c r="W51" s="20"/>
    </row>
    <row r="52" spans="1:23" s="12" customFormat="1" ht="12.95" customHeight="1">
      <c r="B52" s="235"/>
      <c r="C52" s="300" t="str">
        <f>"CATI: IF  "&amp;B45&amp;"a +"&amp;B45&amp;"b =0 ALERT MESSAGE Make certain there was no spending in the last  month"</f>
        <v>CATI: IF  4.05a +4.05b =0 ALERT MESSAGE Make certain there was no spending in the last  month</v>
      </c>
      <c r="D52" s="9"/>
      <c r="E52" s="301"/>
      <c r="F52" s="219"/>
      <c r="G52" s="219"/>
      <c r="H52" s="219"/>
      <c r="I52" s="219"/>
      <c r="J52" s="14"/>
      <c r="K52" s="14"/>
      <c r="L52" s="14"/>
      <c r="M52" s="14"/>
      <c r="N52" s="14"/>
      <c r="O52" s="14"/>
      <c r="P52" s="14"/>
      <c r="Q52" s="14"/>
      <c r="R52" s="14"/>
      <c r="S52" s="14"/>
      <c r="T52" s="14"/>
      <c r="V52" s="20"/>
      <c r="W52" s="20"/>
    </row>
    <row r="53" spans="1:23" s="12" customFormat="1" ht="12.95" customHeight="1">
      <c r="B53" s="235"/>
      <c r="C53" s="300" t="str">
        <f>"CATI: IF "&amp;B45&amp;"a +"&amp;B45&amp;"b &gt; "&amp;B6&amp;"*4 ALERT MESSAGE The expenses last month are higher than the total amount earned, probe if that is correct"</f>
        <v>CATI: IF 4.05a +4.05b &gt; 4.01*4 ALERT MESSAGE The expenses last month are higher than the total amount earned, probe if that is correct</v>
      </c>
      <c r="D53" s="9"/>
      <c r="E53" s="301"/>
      <c r="F53" s="219"/>
      <c r="G53" s="219"/>
      <c r="H53" s="219"/>
      <c r="I53" s="219"/>
      <c r="J53" s="14"/>
      <c r="K53" s="14"/>
      <c r="L53" s="14"/>
      <c r="M53" s="14"/>
      <c r="N53" s="14"/>
      <c r="O53" s="14"/>
      <c r="P53" s="14"/>
      <c r="Q53" s="14"/>
      <c r="R53" s="14"/>
      <c r="S53" s="14"/>
      <c r="T53" s="14"/>
      <c r="V53" s="20"/>
      <c r="W53" s="20"/>
    </row>
    <row r="54" spans="1:23" ht="12.95" customHeight="1">
      <c r="C54" s="168"/>
      <c r="M54" s="83"/>
      <c r="N54" s="87"/>
      <c r="O54" s="87"/>
      <c r="P54" s="87"/>
      <c r="Q54" s="87"/>
      <c r="R54" s="83"/>
      <c r="S54" s="8"/>
      <c r="T54" s="182"/>
      <c r="U54" s="21"/>
      <c r="V54" s="29"/>
      <c r="W54" s="29"/>
    </row>
    <row r="55" spans="1:23" ht="12.95" customHeight="1">
      <c r="B55" s="223">
        <f>B45+0.01</f>
        <v>4.0599999999999987</v>
      </c>
      <c r="C55" s="88" t="s">
        <v>225</v>
      </c>
      <c r="D55" s="91"/>
      <c r="E55" s="91"/>
      <c r="F55" s="91"/>
      <c r="G55" s="91"/>
      <c r="H55" s="91"/>
      <c r="I55" s="91"/>
      <c r="J55" s="91"/>
      <c r="K55" s="91"/>
      <c r="L55" s="91"/>
      <c r="M55" s="91"/>
      <c r="N55" s="91"/>
      <c r="O55" s="91"/>
      <c r="P55" s="91"/>
      <c r="Q55" s="91"/>
      <c r="R55" s="175"/>
      <c r="S55" s="8"/>
      <c r="T55" s="182"/>
      <c r="U55" s="21"/>
      <c r="V55" s="29"/>
      <c r="W55" s="29"/>
    </row>
    <row r="56" spans="1:23" ht="12.95" customHeight="1">
      <c r="B56" s="223"/>
      <c r="C56" s="106" t="s">
        <v>226</v>
      </c>
      <c r="D56" s="91"/>
      <c r="E56" s="91"/>
      <c r="F56" s="91"/>
      <c r="G56" s="91"/>
      <c r="H56" s="91"/>
      <c r="I56" s="91"/>
      <c r="J56" s="91"/>
      <c r="K56" s="91"/>
      <c r="L56" s="91"/>
      <c r="M56" s="91"/>
      <c r="N56" s="91"/>
      <c r="O56" s="91"/>
      <c r="P56" s="91"/>
      <c r="Q56" s="91"/>
      <c r="R56" s="175"/>
      <c r="S56" s="8"/>
      <c r="T56" s="182"/>
      <c r="U56" s="21"/>
      <c r="V56" s="29"/>
      <c r="W56" s="29"/>
    </row>
    <row r="57" spans="1:23" s="12" customFormat="1" ht="12.95" customHeight="1">
      <c r="B57" s="13"/>
      <c r="C57" s="57" t="s">
        <v>210</v>
      </c>
      <c r="D57" s="61"/>
      <c r="E57" s="61"/>
      <c r="F57" s="61"/>
      <c r="G57" s="61"/>
      <c r="H57" s="61"/>
      <c r="I57" s="61"/>
      <c r="J57" s="61"/>
      <c r="K57" s="61"/>
      <c r="R57" s="10"/>
      <c r="T57" s="94"/>
      <c r="U57" s="20"/>
      <c r="V57" s="20"/>
      <c r="W57" s="20"/>
    </row>
    <row r="58" spans="1:23" ht="12.95" customHeight="1">
      <c r="B58" s="140"/>
      <c r="C58" s="183"/>
      <c r="D58" s="87" t="s">
        <v>104</v>
      </c>
      <c r="E58" s="83" t="s">
        <v>222</v>
      </c>
      <c r="F58" s="183"/>
      <c r="G58" s="183"/>
      <c r="H58" s="183"/>
      <c r="I58" s="183"/>
      <c r="J58" s="183"/>
      <c r="K58" s="183"/>
      <c r="L58" s="183"/>
      <c r="M58" s="183"/>
      <c r="N58" s="183"/>
      <c r="O58" s="183"/>
      <c r="P58" s="183"/>
      <c r="Q58" s="183"/>
      <c r="R58" s="83"/>
      <c r="S58" s="8"/>
      <c r="T58" s="182"/>
      <c r="U58" s="21"/>
      <c r="V58" s="29"/>
      <c r="W58" s="29"/>
    </row>
    <row r="59" spans="1:23" s="12" customFormat="1" ht="12.95" customHeight="1">
      <c r="B59" s="235"/>
      <c r="C59" s="57"/>
      <c r="D59" s="41"/>
      <c r="E59" s="298" t="s">
        <v>195</v>
      </c>
      <c r="F59" s="373"/>
      <c r="G59" s="374"/>
      <c r="H59" s="375"/>
      <c r="I59" s="299" t="s">
        <v>196</v>
      </c>
      <c r="M59" s="219" t="s">
        <v>217</v>
      </c>
      <c r="N59" s="219"/>
      <c r="O59" s="219"/>
      <c r="P59" s="219"/>
      <c r="Q59" s="219"/>
      <c r="R59" s="219"/>
      <c r="S59" s="219"/>
      <c r="T59" s="14"/>
      <c r="U59" s="20"/>
      <c r="V59" s="20"/>
      <c r="W59" s="20"/>
    </row>
    <row r="60" spans="1:23" s="12" customFormat="1" ht="12.95" customHeight="1">
      <c r="B60" s="235"/>
      <c r="C60" s="304"/>
      <c r="D60" s="19" t="s">
        <v>106</v>
      </c>
      <c r="E60" s="10" t="s">
        <v>223</v>
      </c>
      <c r="U60" s="20"/>
      <c r="V60" s="20"/>
      <c r="W60" s="20"/>
    </row>
    <row r="61" spans="1:23" s="12" customFormat="1" ht="12.95" customHeight="1">
      <c r="B61" s="235"/>
      <c r="C61" s="57"/>
      <c r="D61" s="41"/>
      <c r="E61" s="298" t="s">
        <v>195</v>
      </c>
      <c r="F61" s="373"/>
      <c r="G61" s="374"/>
      <c r="H61" s="375"/>
      <c r="I61" s="299" t="s">
        <v>196</v>
      </c>
      <c r="M61" s="219" t="s">
        <v>217</v>
      </c>
      <c r="N61" s="219"/>
      <c r="O61" s="219"/>
      <c r="P61" s="219"/>
      <c r="Q61" s="219"/>
      <c r="R61" s="219"/>
      <c r="S61" s="219"/>
      <c r="T61" s="14"/>
      <c r="U61" s="20"/>
      <c r="V61" s="20"/>
      <c r="W61" s="20"/>
    </row>
    <row r="62" spans="1:23" ht="12.95" customHeight="1">
      <c r="C62" s="168"/>
      <c r="M62" s="83"/>
      <c r="N62" s="87"/>
      <c r="O62" s="87"/>
      <c r="P62" s="87"/>
      <c r="Q62" s="87"/>
      <c r="R62" s="83"/>
      <c r="S62" s="8"/>
      <c r="T62" s="182"/>
      <c r="U62" s="21"/>
      <c r="V62" s="29"/>
      <c r="W62" s="29"/>
    </row>
    <row r="63" spans="1:23" ht="12.95" customHeight="1">
      <c r="B63" s="223">
        <f>B55+0.01</f>
        <v>4.0699999999999985</v>
      </c>
      <c r="C63" s="88" t="s">
        <v>227</v>
      </c>
      <c r="D63" s="91"/>
      <c r="E63" s="91"/>
      <c r="F63" s="91"/>
      <c r="G63" s="91"/>
      <c r="H63" s="91"/>
      <c r="I63" s="91"/>
      <c r="J63" s="91"/>
      <c r="K63" s="91"/>
      <c r="L63" s="91"/>
      <c r="M63" s="91"/>
      <c r="N63" s="91"/>
      <c r="O63" s="91"/>
      <c r="P63" s="91"/>
      <c r="Q63" s="91"/>
      <c r="R63" s="175"/>
      <c r="S63" s="31"/>
      <c r="T63" s="182"/>
      <c r="U63" s="21"/>
      <c r="V63" s="29"/>
      <c r="W63" s="29"/>
    </row>
    <row r="64" spans="1:23" ht="12.95" customHeight="1">
      <c r="B64" s="223"/>
      <c r="C64" s="106" t="s">
        <v>228</v>
      </c>
      <c r="D64" s="91"/>
      <c r="E64" s="91"/>
      <c r="F64" s="91"/>
      <c r="G64" s="91"/>
      <c r="H64" s="91"/>
      <c r="I64" s="91"/>
      <c r="J64" s="91"/>
      <c r="K64" s="91"/>
      <c r="L64" s="91"/>
      <c r="M64" s="91"/>
      <c r="N64" s="91"/>
      <c r="O64" s="91"/>
      <c r="P64" s="91"/>
      <c r="Q64" s="91"/>
      <c r="R64" s="175"/>
      <c r="S64" s="31"/>
      <c r="T64" s="182"/>
      <c r="U64" s="21"/>
      <c r="V64" s="29"/>
      <c r="W64" s="29"/>
    </row>
    <row r="65" spans="2:23" s="12" customFormat="1" ht="12.95" customHeight="1">
      <c r="B65" s="13"/>
      <c r="C65" s="57" t="s">
        <v>210</v>
      </c>
      <c r="D65" s="61"/>
      <c r="E65" s="61"/>
      <c r="F65" s="61"/>
      <c r="G65" s="61"/>
      <c r="H65" s="61"/>
      <c r="I65" s="61"/>
      <c r="J65" s="61"/>
      <c r="K65" s="61"/>
      <c r="R65" s="10"/>
      <c r="T65" s="94"/>
      <c r="U65" s="20"/>
      <c r="V65" s="20"/>
      <c r="W65" s="20"/>
    </row>
    <row r="66" spans="2:23" s="12" customFormat="1" ht="12.95" customHeight="1">
      <c r="B66" s="13"/>
      <c r="C66" s="305"/>
      <c r="D66" s="19" t="s">
        <v>104</v>
      </c>
      <c r="E66" s="10" t="s">
        <v>222</v>
      </c>
      <c r="F66" s="305"/>
      <c r="G66" s="305"/>
      <c r="H66" s="305"/>
      <c r="I66" s="305"/>
      <c r="J66" s="305"/>
      <c r="K66" s="305"/>
      <c r="L66" s="305"/>
      <c r="M66" s="305"/>
      <c r="N66" s="305"/>
      <c r="O66" s="305"/>
      <c r="P66" s="305"/>
      <c r="Q66" s="305"/>
      <c r="R66" s="10"/>
      <c r="T66" s="94"/>
      <c r="U66" s="20"/>
      <c r="V66" s="20"/>
      <c r="W66" s="20"/>
    </row>
    <row r="67" spans="2:23" s="12" customFormat="1" ht="12.95" customHeight="1">
      <c r="B67" s="235"/>
      <c r="C67" s="57"/>
      <c r="D67" s="41"/>
      <c r="E67" s="298" t="s">
        <v>195</v>
      </c>
      <c r="F67" s="373"/>
      <c r="G67" s="374"/>
      <c r="H67" s="375"/>
      <c r="I67" s="299" t="s">
        <v>196</v>
      </c>
      <c r="M67" s="219" t="s">
        <v>229</v>
      </c>
      <c r="N67" s="219"/>
      <c r="O67" s="219"/>
      <c r="P67" s="219"/>
      <c r="Q67" s="219"/>
      <c r="R67" s="219"/>
      <c r="S67" s="219"/>
      <c r="T67" s="14"/>
      <c r="U67" s="20"/>
      <c r="V67" s="20"/>
      <c r="W67" s="20"/>
    </row>
    <row r="68" spans="2:23" s="12" customFormat="1" ht="12.95" customHeight="1">
      <c r="B68" s="235"/>
      <c r="C68" s="304"/>
      <c r="D68" s="19" t="s">
        <v>106</v>
      </c>
      <c r="E68" s="10" t="s">
        <v>223</v>
      </c>
      <c r="U68" s="20"/>
      <c r="V68" s="20"/>
      <c r="W68" s="20"/>
    </row>
    <row r="69" spans="2:23" s="12" customFormat="1" ht="12.95" customHeight="1">
      <c r="B69" s="235"/>
      <c r="C69" s="57"/>
      <c r="D69" s="41"/>
      <c r="E69" s="298" t="s">
        <v>195</v>
      </c>
      <c r="F69" s="373"/>
      <c r="G69" s="374"/>
      <c r="H69" s="375"/>
      <c r="I69" s="299" t="s">
        <v>196</v>
      </c>
      <c r="M69" s="219" t="s">
        <v>217</v>
      </c>
      <c r="N69" s="219"/>
      <c r="O69" s="219"/>
      <c r="P69" s="219"/>
      <c r="Q69" s="219"/>
      <c r="R69" s="219"/>
      <c r="S69" s="219"/>
      <c r="T69" s="14"/>
      <c r="U69" s="20"/>
      <c r="V69" s="20"/>
      <c r="W69" s="20"/>
    </row>
    <row r="70" spans="2:23" ht="12.95" customHeight="1">
      <c r="C70" s="168"/>
      <c r="M70" s="83"/>
      <c r="N70" s="87"/>
      <c r="O70" s="87"/>
      <c r="P70" s="87"/>
      <c r="Q70" s="87"/>
      <c r="R70" s="83"/>
      <c r="S70" s="8"/>
      <c r="T70" s="90"/>
      <c r="U70" s="21"/>
      <c r="V70" s="29"/>
      <c r="W70" s="29"/>
    </row>
    <row r="71" spans="2:23" ht="12.95" customHeight="1">
      <c r="B71" s="223">
        <f>B63+0.01</f>
        <v>4.0799999999999983</v>
      </c>
      <c r="C71" s="88" t="s">
        <v>230</v>
      </c>
      <c r="D71" s="91"/>
      <c r="E71" s="91"/>
      <c r="F71" s="91"/>
      <c r="G71" s="91"/>
      <c r="H71" s="91"/>
      <c r="I71" s="91"/>
      <c r="J71" s="91"/>
      <c r="K71" s="91"/>
      <c r="L71" s="91"/>
      <c r="M71" s="91"/>
      <c r="N71" s="91"/>
      <c r="O71" s="91"/>
      <c r="P71" s="91"/>
      <c r="Q71" s="91"/>
      <c r="R71" s="175"/>
      <c r="S71" s="8"/>
      <c r="T71" s="90"/>
      <c r="U71" s="21"/>
      <c r="V71" s="29"/>
      <c r="W71" s="29"/>
    </row>
    <row r="72" spans="2:23" ht="12.95" customHeight="1">
      <c r="B72" s="223"/>
      <c r="C72" s="106" t="s">
        <v>231</v>
      </c>
      <c r="D72" s="91"/>
      <c r="E72" s="91"/>
      <c r="F72" s="91"/>
      <c r="G72" s="91"/>
      <c r="H72" s="91"/>
      <c r="I72" s="91"/>
      <c r="J72" s="91"/>
      <c r="K72" s="91"/>
      <c r="L72" s="91"/>
      <c r="M72" s="91"/>
      <c r="N72" s="91"/>
      <c r="O72" s="91"/>
      <c r="P72" s="91"/>
      <c r="Q72" s="91"/>
      <c r="R72" s="175"/>
      <c r="S72" s="8"/>
      <c r="T72" s="90"/>
      <c r="U72" s="21"/>
      <c r="V72" s="29"/>
      <c r="W72" s="29"/>
    </row>
    <row r="73" spans="2:23" s="12" customFormat="1" ht="12.95" customHeight="1">
      <c r="B73" s="13"/>
      <c r="C73" s="57" t="s">
        <v>210</v>
      </c>
      <c r="D73" s="61"/>
      <c r="E73" s="61"/>
      <c r="F73" s="61"/>
      <c r="G73" s="61"/>
      <c r="H73" s="61"/>
      <c r="I73" s="61"/>
      <c r="J73" s="61"/>
      <c r="K73" s="61"/>
      <c r="R73" s="10"/>
      <c r="T73" s="94"/>
      <c r="U73" s="20"/>
      <c r="V73" s="20"/>
      <c r="W73" s="20"/>
    </row>
    <row r="74" spans="2:23" s="12" customFormat="1" ht="12.95" customHeight="1">
      <c r="B74" s="13"/>
      <c r="C74" s="305"/>
      <c r="D74" s="19" t="s">
        <v>104</v>
      </c>
      <c r="E74" s="10" t="s">
        <v>222</v>
      </c>
      <c r="F74" s="305"/>
      <c r="G74" s="305"/>
      <c r="H74" s="305"/>
      <c r="I74" s="305"/>
      <c r="J74" s="305"/>
      <c r="K74" s="305"/>
      <c r="L74" s="305"/>
      <c r="M74" s="305"/>
      <c r="N74" s="305"/>
      <c r="O74" s="305"/>
      <c r="P74" s="305"/>
      <c r="Q74" s="305"/>
      <c r="R74" s="10"/>
      <c r="T74" s="94"/>
      <c r="U74" s="20"/>
      <c r="V74" s="20"/>
      <c r="W74" s="20"/>
    </row>
    <row r="75" spans="2:23" s="12" customFormat="1" ht="12.95" customHeight="1">
      <c r="B75" s="235"/>
      <c r="C75" s="57"/>
      <c r="D75" s="41"/>
      <c r="E75" s="298" t="s">
        <v>195</v>
      </c>
      <c r="F75" s="373"/>
      <c r="G75" s="374"/>
      <c r="H75" s="375"/>
      <c r="I75" s="299" t="s">
        <v>196</v>
      </c>
      <c r="M75" s="219" t="str">
        <f>M67</f>
        <v>CATI RANGE: MIN 0 MAX 99999</v>
      </c>
      <c r="N75" s="219"/>
      <c r="O75" s="219"/>
      <c r="P75" s="219"/>
      <c r="Q75" s="219"/>
      <c r="R75" s="219"/>
      <c r="S75" s="219"/>
      <c r="T75" s="14"/>
      <c r="U75" s="20"/>
      <c r="V75" s="20"/>
      <c r="W75" s="20"/>
    </row>
    <row r="76" spans="2:23" s="12" customFormat="1" ht="12.95" customHeight="1">
      <c r="B76" s="235"/>
      <c r="C76" s="304"/>
      <c r="D76" s="19" t="s">
        <v>106</v>
      </c>
      <c r="E76" s="10" t="s">
        <v>223</v>
      </c>
      <c r="U76" s="20"/>
      <c r="V76" s="20"/>
      <c r="W76" s="20"/>
    </row>
    <row r="77" spans="2:23" s="12" customFormat="1" ht="12.95" customHeight="1">
      <c r="B77" s="235"/>
      <c r="C77" s="57"/>
      <c r="D77" s="41"/>
      <c r="E77" s="298" t="s">
        <v>195</v>
      </c>
      <c r="F77" s="373"/>
      <c r="G77" s="374"/>
      <c r="H77" s="375"/>
      <c r="I77" s="299" t="s">
        <v>196</v>
      </c>
      <c r="M77" s="219" t="s">
        <v>217</v>
      </c>
      <c r="N77" s="219"/>
      <c r="O77" s="219"/>
      <c r="P77" s="219"/>
      <c r="Q77" s="219"/>
      <c r="R77" s="219"/>
      <c r="S77" s="219"/>
      <c r="T77" s="14"/>
      <c r="U77" s="20"/>
      <c r="V77" s="20"/>
      <c r="W77" s="20"/>
    </row>
    <row r="78" spans="2:23" ht="12.95" customHeight="1">
      <c r="C78" s="300" t="str">
        <f>"CATI: IF "&amp;B71&amp;"a +"&amp;B71&amp;"b =0 ALERT MESSAGE Make certain there was no spending in the last  month"</f>
        <v>CATI: IF 4.08a +4.08b =0 ALERT MESSAGE Make certain there was no spending in the last  month</v>
      </c>
      <c r="D78" s="280"/>
      <c r="E78" s="288"/>
      <c r="F78" s="6"/>
      <c r="G78" s="6"/>
      <c r="H78" s="6"/>
      <c r="I78" s="6"/>
      <c r="J78" s="228"/>
      <c r="K78" s="104"/>
      <c r="L78" s="104"/>
      <c r="M78" s="104"/>
      <c r="N78" s="104"/>
      <c r="O78" s="104"/>
      <c r="T78" s="30"/>
      <c r="V78" s="29"/>
      <c r="W78" s="29"/>
    </row>
    <row r="79" spans="2:23" ht="12.95" customHeight="1">
      <c r="B79" s="225"/>
      <c r="C79" s="168"/>
      <c r="M79" s="10"/>
      <c r="N79" s="19"/>
      <c r="O79" s="19"/>
      <c r="P79" s="19"/>
      <c r="Q79" s="19"/>
      <c r="R79" s="83"/>
      <c r="S79" s="31"/>
      <c r="T79" s="182"/>
      <c r="U79" s="21"/>
      <c r="V79" s="29"/>
      <c r="W79" s="29"/>
    </row>
    <row r="80" spans="2:23" ht="12.95" customHeight="1">
      <c r="B80" s="223">
        <f>B71+0.01</f>
        <v>4.0899999999999981</v>
      </c>
      <c r="C80" s="390" t="s">
        <v>232</v>
      </c>
      <c r="D80" s="390"/>
      <c r="E80" s="390"/>
      <c r="F80" s="390"/>
      <c r="G80" s="390"/>
      <c r="H80" s="390"/>
      <c r="I80" s="390"/>
      <c r="J80" s="390"/>
      <c r="K80" s="390"/>
      <c r="L80" s="390"/>
      <c r="M80" s="390"/>
      <c r="N80" s="390"/>
      <c r="O80" s="390"/>
      <c r="P80" s="390"/>
      <c r="Q80" s="390"/>
      <c r="T80" s="90"/>
      <c r="U80" s="29"/>
      <c r="V80" s="29"/>
      <c r="W80" s="29"/>
    </row>
    <row r="81" spans="1:23" ht="12.95" customHeight="1">
      <c r="C81" s="390"/>
      <c r="D81" s="390"/>
      <c r="E81" s="390"/>
      <c r="F81" s="390"/>
      <c r="G81" s="390"/>
      <c r="H81" s="390"/>
      <c r="I81" s="390"/>
      <c r="J81" s="390"/>
      <c r="K81" s="390"/>
      <c r="L81" s="390"/>
      <c r="M81" s="390"/>
      <c r="N81" s="390"/>
      <c r="O81" s="390"/>
      <c r="P81" s="390"/>
      <c r="Q81" s="390"/>
      <c r="T81" s="90"/>
      <c r="U81" s="29"/>
      <c r="V81" s="29"/>
      <c r="W81" s="29"/>
    </row>
    <row r="82" spans="1:23" ht="11.45">
      <c r="C82" s="391" t="s">
        <v>233</v>
      </c>
      <c r="D82" s="388"/>
      <c r="E82" s="388"/>
      <c r="F82" s="388"/>
      <c r="G82" s="388"/>
      <c r="H82" s="388"/>
      <c r="I82" s="388"/>
      <c r="J82" s="388"/>
      <c r="K82" s="388"/>
      <c r="L82" s="388"/>
      <c r="M82" s="388"/>
      <c r="N82" s="388"/>
      <c r="O82" s="388"/>
      <c r="P82" s="388"/>
      <c r="Q82" s="388"/>
      <c r="T82" s="90"/>
      <c r="U82" s="29"/>
      <c r="V82" s="29"/>
      <c r="W82" s="29"/>
    </row>
    <row r="83" spans="1:23" ht="12.6" customHeight="1">
      <c r="C83" s="388"/>
      <c r="D83" s="388"/>
      <c r="E83" s="388"/>
      <c r="F83" s="388"/>
      <c r="G83" s="388"/>
      <c r="H83" s="388"/>
      <c r="I83" s="388"/>
      <c r="J83" s="388"/>
      <c r="K83" s="388"/>
      <c r="L83" s="388"/>
      <c r="M83" s="388"/>
      <c r="N83" s="388"/>
      <c r="O83" s="388"/>
      <c r="P83" s="388"/>
      <c r="Q83" s="388"/>
      <c r="T83" s="90"/>
      <c r="U83" s="29"/>
      <c r="V83" s="29"/>
      <c r="W83" s="29"/>
    </row>
    <row r="84" spans="1:23" s="12" customFormat="1" ht="11.45">
      <c r="B84" s="235"/>
      <c r="C84" s="57" t="s">
        <v>210</v>
      </c>
      <c r="D84" s="20"/>
      <c r="E84" s="20"/>
      <c r="F84" s="20"/>
      <c r="G84" s="20"/>
      <c r="H84" s="20"/>
      <c r="I84" s="20"/>
      <c r="J84" s="20"/>
      <c r="K84" s="20"/>
      <c r="L84" s="20"/>
      <c r="M84" s="20"/>
      <c r="N84" s="20"/>
      <c r="O84" s="20"/>
      <c r="P84" s="20"/>
      <c r="Q84" s="20"/>
      <c r="T84" s="94"/>
      <c r="U84" s="20"/>
      <c r="V84" s="20"/>
      <c r="W84" s="20"/>
    </row>
    <row r="85" spans="1:23" s="12" customFormat="1" ht="12.95" customHeight="1">
      <c r="B85" s="235"/>
      <c r="C85" s="57"/>
      <c r="D85" s="41"/>
      <c r="E85" s="298" t="s">
        <v>195</v>
      </c>
      <c r="F85" s="373"/>
      <c r="G85" s="374"/>
      <c r="H85" s="375"/>
      <c r="I85" s="299" t="s">
        <v>196</v>
      </c>
      <c r="M85" s="219" t="s">
        <v>217</v>
      </c>
      <c r="N85" s="219"/>
      <c r="O85" s="219"/>
      <c r="P85" s="219"/>
      <c r="Q85" s="219"/>
      <c r="R85" s="219"/>
      <c r="S85" s="219"/>
      <c r="T85" s="14"/>
      <c r="U85" s="20"/>
      <c r="V85" s="20"/>
      <c r="W85" s="20"/>
    </row>
    <row r="86" spans="1:23" ht="12.95" customHeight="1">
      <c r="K86" s="7"/>
      <c r="L86" s="7"/>
      <c r="M86" s="7"/>
      <c r="N86" s="7"/>
      <c r="O86" s="7"/>
      <c r="P86" s="7"/>
      <c r="Q86" s="7"/>
      <c r="T86" s="90"/>
      <c r="U86" s="29"/>
      <c r="V86" s="29"/>
      <c r="W86" s="29"/>
    </row>
    <row r="87" spans="1:23" ht="12.95" customHeight="1">
      <c r="C87" s="220" t="str">
        <f>"CATI: IF "&amp;B80&amp;"=0 GO TO "&amp; '5. Remittances'!B7 &amp;" OTHERWISE GO TO  "&amp;'4. Income &amp; Exp'!B88&amp;0</f>
        <v>CATI: IF 4.09=0 GO TO 5.01 OTHERWISE GO TO  4.10</v>
      </c>
      <c r="D87" s="220"/>
      <c r="E87" s="220"/>
      <c r="F87" s="217"/>
      <c r="G87" s="219"/>
      <c r="H87" s="219"/>
      <c r="I87" s="219"/>
      <c r="J87" s="219"/>
      <c r="K87" s="184"/>
      <c r="P87" s="82"/>
      <c r="Q87" s="184"/>
      <c r="R87" s="184"/>
      <c r="S87" s="184"/>
      <c r="T87" s="90"/>
      <c r="U87" s="29"/>
      <c r="V87" s="29"/>
      <c r="W87" s="29"/>
    </row>
    <row r="88" spans="1:23" ht="12.95" customHeight="1">
      <c r="A88" s="12"/>
      <c r="B88" s="226">
        <f>B80+0.01</f>
        <v>4.0999999999999979</v>
      </c>
      <c r="C88" s="57" t="s">
        <v>234</v>
      </c>
      <c r="D88" s="27"/>
      <c r="E88" s="57"/>
      <c r="F88" s="57"/>
      <c r="G88" s="57"/>
      <c r="H88" s="57"/>
      <c r="I88" s="57"/>
      <c r="J88" s="57"/>
      <c r="K88" s="57"/>
      <c r="L88" s="61"/>
      <c r="M88" s="61"/>
      <c r="N88" s="66"/>
      <c r="O88" s="66"/>
      <c r="P88" s="66"/>
      <c r="Q88" s="66"/>
      <c r="R88" s="66"/>
      <c r="S88" s="57"/>
      <c r="T88" s="185"/>
      <c r="U88" s="19"/>
      <c r="V88" s="19"/>
      <c r="W88" s="19"/>
    </row>
    <row r="89" spans="1:23" ht="12.95" customHeight="1">
      <c r="A89" s="12"/>
      <c r="B89" s="13"/>
      <c r="C89" s="12"/>
      <c r="D89" s="27">
        <v>1</v>
      </c>
      <c r="E89" s="41" t="s">
        <v>63</v>
      </c>
      <c r="F89" s="20"/>
      <c r="G89" s="186"/>
      <c r="H89" s="64"/>
      <c r="I89" s="20"/>
      <c r="J89" s="20"/>
      <c r="K89" s="20"/>
      <c r="L89" s="20"/>
      <c r="M89" s="20"/>
      <c r="N89" s="66"/>
      <c r="O89" s="66"/>
      <c r="P89" s="66"/>
      <c r="Q89" s="29"/>
      <c r="R89" s="29"/>
      <c r="S89" s="58"/>
      <c r="T89" s="187"/>
      <c r="U89" s="58"/>
      <c r="V89" s="58"/>
      <c r="W89" s="58"/>
    </row>
    <row r="90" spans="1:23" ht="12.95" customHeight="1">
      <c r="A90" s="12"/>
      <c r="B90" s="13"/>
      <c r="C90" s="12"/>
      <c r="D90" s="93">
        <v>2</v>
      </c>
      <c r="E90" s="41" t="s">
        <v>64</v>
      </c>
      <c r="F90" s="61"/>
      <c r="G90" s="186"/>
      <c r="H90" s="64"/>
      <c r="I90" s="61"/>
      <c r="J90" s="61"/>
      <c r="K90" s="61"/>
      <c r="L90" s="20"/>
      <c r="M90" s="20"/>
      <c r="N90" s="66"/>
      <c r="O90" s="66"/>
      <c r="P90" s="66"/>
      <c r="Q90" s="29"/>
      <c r="R90" s="29"/>
      <c r="S90" s="58"/>
      <c r="T90" s="187"/>
      <c r="U90" s="58"/>
      <c r="V90" s="58"/>
      <c r="W90" s="58"/>
    </row>
    <row r="91" spans="1:23" ht="12.95" customHeight="1">
      <c r="A91" s="12"/>
      <c r="B91" s="13"/>
      <c r="C91" s="12"/>
      <c r="D91" s="27"/>
      <c r="E91" s="12"/>
      <c r="F91" s="12"/>
      <c r="G91" s="61"/>
      <c r="H91" s="61"/>
      <c r="I91" s="61"/>
      <c r="J91" s="61"/>
      <c r="K91" s="61"/>
      <c r="L91" s="61"/>
      <c r="M91" s="61"/>
      <c r="N91" s="66"/>
      <c r="O91" s="66"/>
      <c r="P91" s="66"/>
      <c r="Q91" s="66"/>
      <c r="R91" s="66"/>
      <c r="S91" s="57"/>
      <c r="T91" s="185"/>
      <c r="U91" s="19"/>
      <c r="V91" s="19"/>
      <c r="W91" s="19"/>
    </row>
    <row r="92" spans="1:23" ht="12.95" customHeight="1">
      <c r="A92" s="12"/>
      <c r="B92" s="226">
        <f>B88+0.01</f>
        <v>4.1099999999999977</v>
      </c>
      <c r="C92" s="57" t="s">
        <v>235</v>
      </c>
      <c r="D92" s="27"/>
      <c r="E92" s="57"/>
      <c r="F92" s="57"/>
      <c r="G92" s="57"/>
      <c r="H92" s="57"/>
      <c r="I92" s="57"/>
      <c r="J92" s="57"/>
      <c r="K92" s="57"/>
      <c r="L92" s="61"/>
      <c r="M92" s="61"/>
      <c r="N92" s="66"/>
      <c r="O92" s="66"/>
      <c r="P92" s="66"/>
      <c r="Q92" s="66"/>
      <c r="R92" s="66"/>
      <c r="S92" s="12"/>
      <c r="T92" s="179"/>
      <c r="U92" s="12"/>
      <c r="V92" s="12"/>
      <c r="W92" s="12"/>
    </row>
    <row r="93" spans="1:23" ht="12.95" customHeight="1">
      <c r="B93" s="140"/>
      <c r="D93" s="24">
        <v>1</v>
      </c>
      <c r="E93" s="74" t="s">
        <v>63</v>
      </c>
      <c r="F93" s="188"/>
      <c r="G93" s="189"/>
      <c r="H93" s="190"/>
      <c r="I93" s="188"/>
      <c r="J93" s="188"/>
      <c r="K93" s="188"/>
      <c r="L93" s="29"/>
      <c r="M93" s="29"/>
      <c r="N93" s="66"/>
      <c r="O93" s="66"/>
      <c r="P93" s="66"/>
      <c r="Q93" s="29"/>
      <c r="R93" s="29"/>
    </row>
    <row r="94" spans="1:23" ht="12.95" customHeight="1">
      <c r="B94" s="140"/>
      <c r="D94" s="75">
        <v>2</v>
      </c>
      <c r="E94" s="74" t="s">
        <v>64</v>
      </c>
      <c r="F94" s="95"/>
      <c r="G94" s="189"/>
      <c r="H94" s="190"/>
      <c r="I94" s="95"/>
      <c r="J94" s="95"/>
      <c r="K94" s="95"/>
      <c r="L94" s="29"/>
      <c r="M94" s="29"/>
      <c r="N94" s="66"/>
      <c r="O94" s="66"/>
      <c r="P94" s="66"/>
      <c r="Q94" s="29"/>
      <c r="R94" s="29"/>
    </row>
    <row r="95" spans="1:23" ht="12.95" customHeight="1">
      <c r="B95" s="140"/>
      <c r="D95" s="191"/>
      <c r="E95" s="138"/>
      <c r="F95" s="138"/>
      <c r="G95" s="162"/>
      <c r="H95" s="162"/>
      <c r="I95" s="162"/>
      <c r="J95" s="162"/>
      <c r="K95" s="162"/>
      <c r="L95" s="66"/>
      <c r="M95" s="66"/>
      <c r="N95" s="66"/>
      <c r="O95" s="66"/>
      <c r="P95" s="66"/>
      <c r="Q95" s="66"/>
      <c r="R95" s="66"/>
    </row>
    <row r="96" spans="1:23" ht="12.95" customHeight="1">
      <c r="S96" s="7"/>
    </row>
  </sheetData>
  <mergeCells count="3">
    <mergeCell ref="C43:Q44"/>
    <mergeCell ref="C80:Q81"/>
    <mergeCell ref="C82:Q83"/>
  </mergeCells>
  <pageMargins left="0.25" right="0.25" top="0.75" bottom="0.75" header="0.3" footer="0.3"/>
  <pageSetup paperSize="9" scale="95" orientation="portrait" r:id="rId1"/>
  <rowBreaks count="1" manualBreakCount="1">
    <brk id="5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97"/>
  <sheetViews>
    <sheetView showGridLines="0" view="pageBreakPreview" zoomScale="137" zoomScaleNormal="115" zoomScalePageLayoutView="90" workbookViewId="0">
      <selection activeCell="J11" sqref="J11"/>
    </sheetView>
  </sheetViews>
  <sheetFormatPr defaultColWidth="4.375" defaultRowHeight="12.95" customHeight="1"/>
  <cols>
    <col min="1" max="1" width="3.5" style="30" customWidth="1"/>
    <col min="2" max="2" width="7.625" style="30" customWidth="1"/>
    <col min="3" max="3" width="4.375" style="30"/>
    <col min="4" max="4" width="4.375" style="24"/>
    <col min="5" max="5" width="4.375" style="74"/>
    <col min="6" max="16384" width="4.375" style="30"/>
  </cols>
  <sheetData>
    <row r="1" spans="1:27" s="12" customFormat="1" ht="12.95" customHeight="1">
      <c r="A1" s="3"/>
      <c r="C1" s="48" t="s">
        <v>236</v>
      </c>
      <c r="D1" s="45"/>
      <c r="E1" s="37"/>
      <c r="F1" s="48"/>
      <c r="G1" s="48"/>
      <c r="H1" s="48"/>
      <c r="I1" s="48"/>
      <c r="J1" s="48"/>
      <c r="K1" s="48"/>
      <c r="L1" s="48"/>
      <c r="M1" s="48"/>
      <c r="N1" s="48"/>
      <c r="O1" s="48"/>
      <c r="P1" s="48"/>
      <c r="Q1" s="48"/>
      <c r="R1" s="48"/>
      <c r="S1" s="398"/>
      <c r="T1" s="398"/>
      <c r="U1" s="398"/>
      <c r="V1" s="398"/>
      <c r="W1" s="398"/>
      <c r="X1" s="266"/>
      <c r="Y1" s="266"/>
      <c r="Z1" s="266"/>
      <c r="AA1" s="266"/>
    </row>
    <row r="2" spans="1:27" s="12" customFormat="1" ht="12.95" customHeight="1">
      <c r="D2" s="27"/>
      <c r="E2" s="41"/>
      <c r="X2" s="266"/>
      <c r="Y2" s="266"/>
      <c r="Z2" s="266"/>
      <c r="AA2" s="266"/>
    </row>
    <row r="3" spans="1:27" ht="12.95" customHeight="1">
      <c r="B3" s="99"/>
      <c r="C3" s="393" t="s">
        <v>237</v>
      </c>
      <c r="D3" s="393"/>
      <c r="E3" s="393"/>
      <c r="F3" s="393"/>
      <c r="G3" s="393"/>
      <c r="H3" s="393"/>
      <c r="I3" s="393"/>
      <c r="J3" s="393"/>
      <c r="K3" s="393"/>
      <c r="L3" s="393"/>
      <c r="M3" s="393"/>
      <c r="N3" s="393"/>
      <c r="O3" s="393"/>
      <c r="P3" s="393"/>
      <c r="Q3" s="99"/>
      <c r="R3" s="99"/>
      <c r="T3" s="99"/>
      <c r="U3" s="99"/>
      <c r="V3" s="99"/>
      <c r="W3" s="99"/>
      <c r="X3" s="321"/>
      <c r="Y3" s="321"/>
      <c r="Z3" s="321"/>
      <c r="AA3" s="321"/>
    </row>
    <row r="4" spans="1:27" ht="12.95" customHeight="1">
      <c r="B4" s="99"/>
      <c r="C4" s="393"/>
      <c r="D4" s="393"/>
      <c r="E4" s="393"/>
      <c r="F4" s="393"/>
      <c r="G4" s="393"/>
      <c r="H4" s="393"/>
      <c r="I4" s="393"/>
      <c r="J4" s="393"/>
      <c r="K4" s="393"/>
      <c r="L4" s="393"/>
      <c r="M4" s="393"/>
      <c r="N4" s="393"/>
      <c r="O4" s="393"/>
      <c r="P4" s="393"/>
      <c r="Q4" s="99"/>
      <c r="R4" s="99"/>
      <c r="T4" s="99"/>
      <c r="U4" s="99"/>
      <c r="V4" s="99"/>
      <c r="W4" s="99"/>
      <c r="X4" s="321"/>
      <c r="Y4" s="321"/>
      <c r="Z4" s="321"/>
      <c r="AA4" s="321"/>
    </row>
    <row r="5" spans="1:27" s="12" customFormat="1" ht="12.95" customHeight="1">
      <c r="B5" s="192"/>
      <c r="C5" s="14" t="e">
        <f>"CATI: IF"&amp;#REF!&amp;" != 3 ASK THE FIRST QUESTION OTHERWISE THE SECOND QUESTION"</f>
        <v>#REF!</v>
      </c>
      <c r="D5" s="218"/>
      <c r="E5" s="218"/>
      <c r="F5" s="218"/>
      <c r="G5" s="218"/>
      <c r="H5" s="218"/>
      <c r="I5" s="218"/>
      <c r="J5" s="218"/>
      <c r="K5" s="218"/>
      <c r="L5" s="218"/>
      <c r="M5" s="218"/>
      <c r="N5" s="218"/>
      <c r="O5" s="193"/>
      <c r="P5" s="193"/>
      <c r="Q5" s="193"/>
      <c r="R5" s="193"/>
      <c r="S5" s="193"/>
      <c r="X5" s="266"/>
      <c r="Y5" s="266"/>
      <c r="Z5" s="266"/>
      <c r="AA5" s="266"/>
    </row>
    <row r="6" spans="1:27" s="12" customFormat="1" ht="12.95" customHeight="1">
      <c r="B6" s="192"/>
      <c r="C6" s="14" t="s">
        <v>238</v>
      </c>
      <c r="D6" s="218"/>
      <c r="E6" s="218"/>
      <c r="F6" s="218"/>
      <c r="G6" s="218"/>
      <c r="H6" s="218"/>
      <c r="I6" s="218"/>
      <c r="J6" s="218"/>
      <c r="K6" s="218"/>
      <c r="L6" s="218"/>
      <c r="M6" s="218"/>
      <c r="N6" s="218"/>
      <c r="O6" s="193"/>
      <c r="P6" s="193"/>
      <c r="Q6" s="193"/>
      <c r="R6" s="193"/>
      <c r="S6" s="193"/>
      <c r="X6" s="266"/>
      <c r="Y6" s="266"/>
      <c r="Z6" s="266"/>
      <c r="AA6" s="266"/>
    </row>
    <row r="7" spans="1:27" ht="12.95" customHeight="1">
      <c r="B7" s="72">
        <v>5.01</v>
      </c>
      <c r="C7" s="57" t="s">
        <v>239</v>
      </c>
      <c r="D7" s="27"/>
      <c r="E7" s="41"/>
      <c r="F7" s="57"/>
      <c r="G7" s="57"/>
      <c r="H7" s="57"/>
      <c r="I7" s="57"/>
      <c r="J7" s="57"/>
      <c r="K7" s="57"/>
      <c r="L7" s="79"/>
      <c r="M7" s="79"/>
      <c r="N7" s="79"/>
      <c r="O7" s="79"/>
      <c r="P7" s="159"/>
      <c r="Q7" s="159"/>
      <c r="R7" s="159"/>
      <c r="X7" s="325"/>
      <c r="Y7" s="325"/>
      <c r="Z7" s="325"/>
      <c r="AA7" s="266"/>
    </row>
    <row r="8" spans="1:27" s="260" customFormat="1" ht="12.95" customHeight="1">
      <c r="B8" s="352"/>
      <c r="C8" s="262" t="s">
        <v>240</v>
      </c>
      <c r="D8" s="363"/>
      <c r="E8" s="353"/>
      <c r="F8" s="262"/>
      <c r="G8" s="262"/>
      <c r="H8" s="262"/>
      <c r="I8" s="262"/>
      <c r="J8" s="262"/>
      <c r="K8" s="262"/>
      <c r="L8" s="354"/>
      <c r="M8" s="354"/>
      <c r="N8" s="354"/>
      <c r="O8" s="354"/>
      <c r="P8" s="355"/>
      <c r="Q8" s="355"/>
      <c r="R8" s="355"/>
      <c r="X8" s="356"/>
      <c r="Y8" s="356"/>
      <c r="Z8" s="356"/>
      <c r="AA8" s="349"/>
    </row>
    <row r="9" spans="1:27" ht="12.95" customHeight="1">
      <c r="B9" s="72"/>
      <c r="C9" s="57"/>
      <c r="D9" s="24">
        <v>1</v>
      </c>
      <c r="E9" s="74" t="s">
        <v>63</v>
      </c>
      <c r="F9" s="57"/>
      <c r="G9" s="57"/>
      <c r="H9" s="57"/>
      <c r="I9" s="57"/>
      <c r="J9" s="57"/>
      <c r="K9" s="57"/>
      <c r="L9" s="79"/>
      <c r="M9" s="161"/>
      <c r="N9" s="161"/>
      <c r="O9" s="79"/>
      <c r="P9" s="159"/>
      <c r="Q9" s="159"/>
      <c r="R9" s="159"/>
      <c r="X9" s="325"/>
      <c r="Y9" s="325"/>
      <c r="Z9" s="325"/>
      <c r="AA9" s="266"/>
    </row>
    <row r="10" spans="1:27" ht="12.95" customHeight="1">
      <c r="B10" s="72"/>
      <c r="D10" s="75">
        <v>2</v>
      </c>
      <c r="E10" s="74" t="s">
        <v>64</v>
      </c>
      <c r="F10" s="162"/>
      <c r="G10" s="162"/>
      <c r="H10" s="162"/>
      <c r="I10" s="62" t="s">
        <v>65</v>
      </c>
      <c r="J10" s="144" t="s">
        <v>241</v>
      </c>
      <c r="K10" s="66"/>
      <c r="L10" s="79"/>
      <c r="M10" s="161"/>
      <c r="N10" s="161"/>
      <c r="O10" s="79"/>
      <c r="P10" s="159"/>
      <c r="Q10" s="159"/>
      <c r="R10" s="159"/>
      <c r="X10" s="325"/>
      <c r="Y10" s="325"/>
      <c r="Z10" s="325"/>
      <c r="AA10" s="266"/>
    </row>
    <row r="11" spans="1:27" ht="12.95" customHeight="1">
      <c r="B11" s="72"/>
      <c r="G11" s="163"/>
      <c r="H11" s="66"/>
      <c r="I11" s="66"/>
      <c r="J11" s="66"/>
      <c r="K11" s="66"/>
      <c r="L11" s="79"/>
      <c r="M11" s="79"/>
      <c r="N11" s="79"/>
      <c r="O11" s="79"/>
      <c r="P11" s="79"/>
      <c r="Q11" s="79"/>
      <c r="R11" s="79"/>
      <c r="X11" s="325"/>
      <c r="Y11" s="325"/>
      <c r="Z11" s="325"/>
      <c r="AA11" s="266"/>
    </row>
    <row r="12" spans="1:27" ht="12.95" customHeight="1">
      <c r="B12" s="72">
        <f>B7+0.01</f>
        <v>5.0199999999999996</v>
      </c>
      <c r="C12" s="73" t="s">
        <v>242</v>
      </c>
      <c r="D12" s="75"/>
      <c r="E12" s="76"/>
      <c r="F12" s="66"/>
      <c r="G12" s="66"/>
      <c r="H12" s="66"/>
      <c r="I12" s="66"/>
      <c r="J12" s="66"/>
      <c r="K12" s="66"/>
      <c r="L12" s="79"/>
      <c r="M12" s="161"/>
      <c r="N12" s="161"/>
      <c r="O12" s="79"/>
      <c r="P12" s="159"/>
      <c r="Q12" s="159"/>
      <c r="R12" s="159"/>
      <c r="X12" s="325"/>
      <c r="Y12" s="325"/>
      <c r="Z12" s="325"/>
      <c r="AA12" s="266"/>
    </row>
    <row r="13" spans="1:27" s="8" customFormat="1" ht="12.95" customHeight="1">
      <c r="B13" s="90"/>
      <c r="C13" s="88" t="s">
        <v>243</v>
      </c>
      <c r="D13" s="77"/>
      <c r="E13" s="80"/>
      <c r="F13" s="91"/>
      <c r="G13" s="91"/>
      <c r="H13" s="91"/>
      <c r="I13" s="91"/>
      <c r="J13" s="91"/>
      <c r="K13" s="91"/>
      <c r="L13" s="78"/>
      <c r="M13" s="278"/>
      <c r="N13" s="278"/>
      <c r="O13" s="78"/>
      <c r="P13" s="279"/>
      <c r="Q13" s="279"/>
      <c r="R13" s="279"/>
      <c r="X13" s="325"/>
      <c r="Y13" s="325"/>
      <c r="Z13" s="325"/>
      <c r="AA13" s="266"/>
    </row>
    <row r="14" spans="1:27" ht="12.95" customHeight="1">
      <c r="B14" s="72"/>
      <c r="D14" s="153">
        <v>1</v>
      </c>
      <c r="E14" s="73" t="s">
        <v>244</v>
      </c>
      <c r="F14" s="66"/>
      <c r="G14" s="66"/>
      <c r="H14" s="66"/>
      <c r="I14" s="66"/>
      <c r="J14" s="66"/>
      <c r="K14" s="66"/>
      <c r="L14" s="79"/>
      <c r="M14" s="79"/>
      <c r="N14" s="79"/>
      <c r="O14" s="79"/>
      <c r="P14" s="79"/>
      <c r="Q14" s="79"/>
      <c r="R14" s="79"/>
      <c r="X14" s="325"/>
      <c r="Y14" s="325"/>
      <c r="Z14" s="325"/>
      <c r="AA14" s="266"/>
    </row>
    <row r="15" spans="1:27" ht="12.95" customHeight="1">
      <c r="B15" s="72"/>
      <c r="D15" s="153">
        <v>2</v>
      </c>
      <c r="E15" s="73" t="s">
        <v>245</v>
      </c>
      <c r="F15" s="66"/>
      <c r="G15" s="66"/>
      <c r="H15" s="66"/>
      <c r="I15" s="66"/>
      <c r="J15" s="66"/>
      <c r="K15" s="66"/>
      <c r="L15" s="29"/>
      <c r="M15" s="29"/>
      <c r="N15" s="29"/>
      <c r="O15" s="29"/>
      <c r="P15" s="29"/>
      <c r="Q15" s="29"/>
      <c r="R15" s="29"/>
      <c r="X15" s="325"/>
      <c r="Y15" s="325"/>
      <c r="Z15" s="325"/>
      <c r="AA15" s="266"/>
    </row>
    <row r="16" spans="1:27" ht="12.95" customHeight="1">
      <c r="B16" s="72"/>
      <c r="D16" s="153">
        <v>3</v>
      </c>
      <c r="E16" s="73" t="s">
        <v>246</v>
      </c>
      <c r="F16" s="66"/>
      <c r="G16" s="66"/>
      <c r="H16" s="66"/>
      <c r="I16" s="66"/>
      <c r="J16" s="66"/>
      <c r="K16" s="66"/>
      <c r="L16" s="29"/>
      <c r="M16" s="29"/>
      <c r="N16" s="29"/>
      <c r="O16" s="29"/>
      <c r="P16" s="29"/>
      <c r="Q16" s="29"/>
      <c r="R16" s="29"/>
      <c r="X16" s="325"/>
      <c r="Y16" s="325"/>
      <c r="Z16" s="325"/>
      <c r="AA16" s="266"/>
    </row>
    <row r="17" spans="2:27" ht="12.95" customHeight="1">
      <c r="B17" s="72"/>
      <c r="D17" s="153">
        <v>4</v>
      </c>
      <c r="E17" s="73" t="s">
        <v>247</v>
      </c>
      <c r="F17" s="66"/>
      <c r="G17" s="66"/>
      <c r="H17" s="66"/>
      <c r="I17" s="66"/>
      <c r="J17" s="66"/>
      <c r="K17" s="66"/>
      <c r="L17" s="89"/>
      <c r="M17" s="89"/>
      <c r="N17" s="89"/>
      <c r="O17" s="89"/>
      <c r="P17" s="89"/>
      <c r="Q17" s="89"/>
      <c r="R17" s="89"/>
      <c r="X17" s="325"/>
      <c r="Y17" s="325"/>
      <c r="Z17" s="325"/>
      <c r="AA17" s="266"/>
    </row>
    <row r="18" spans="2:27" ht="12.95" customHeight="1">
      <c r="D18" s="153">
        <v>5</v>
      </c>
      <c r="E18" s="73" t="s">
        <v>248</v>
      </c>
      <c r="F18" s="66"/>
      <c r="G18" s="66"/>
      <c r="H18" s="66"/>
      <c r="I18" s="66"/>
      <c r="J18" s="66"/>
      <c r="K18" s="66"/>
      <c r="L18" s="89"/>
      <c r="M18" s="89"/>
      <c r="N18" s="89"/>
      <c r="O18" s="89"/>
      <c r="P18" s="89"/>
      <c r="Q18" s="89"/>
      <c r="R18" s="89"/>
      <c r="X18" s="325"/>
      <c r="Y18" s="325"/>
      <c r="Z18" s="325"/>
      <c r="AA18" s="266"/>
    </row>
    <row r="19" spans="2:27" ht="12.95" customHeight="1">
      <c r="B19" s="72"/>
      <c r="X19" s="324"/>
      <c r="Y19" s="324"/>
      <c r="Z19" s="324"/>
      <c r="AA19" s="266"/>
    </row>
    <row r="20" spans="2:27" ht="12.95" customHeight="1">
      <c r="B20" s="72">
        <f>B12+0.01</f>
        <v>5.0299999999999994</v>
      </c>
      <c r="C20" s="73" t="s">
        <v>249</v>
      </c>
      <c r="M20" s="66"/>
      <c r="Q20" s="4"/>
      <c r="R20" s="4"/>
      <c r="X20" s="324"/>
      <c r="Y20" s="324"/>
      <c r="Z20" s="324"/>
      <c r="AA20" s="266"/>
    </row>
    <row r="21" spans="2:27" ht="12.95" customHeight="1">
      <c r="B21" s="72"/>
      <c r="C21" s="73" t="s">
        <v>250</v>
      </c>
      <c r="M21" s="66"/>
      <c r="Q21" s="4"/>
      <c r="R21" s="4"/>
      <c r="X21" s="324"/>
      <c r="Y21" s="324"/>
      <c r="Z21" s="324"/>
      <c r="AA21" s="266"/>
    </row>
    <row r="22" spans="2:27" s="12" customFormat="1" ht="12.95" customHeight="1">
      <c r="C22" s="16"/>
      <c r="D22" s="41"/>
      <c r="E22" s="298" t="s">
        <v>195</v>
      </c>
      <c r="F22" s="373"/>
      <c r="G22" s="374"/>
      <c r="H22" s="375"/>
      <c r="I22" s="299" t="s">
        <v>196</v>
      </c>
      <c r="L22" s="219" t="s">
        <v>251</v>
      </c>
      <c r="M22" s="219"/>
      <c r="N22" s="219"/>
      <c r="O22" s="219"/>
      <c r="P22" s="219"/>
      <c r="Q22" s="219"/>
      <c r="R22" s="219"/>
      <c r="S22" s="306"/>
      <c r="T22" s="307"/>
      <c r="U22" s="308"/>
      <c r="V22" s="308"/>
      <c r="W22" s="308"/>
      <c r="X22" s="333"/>
      <c r="Y22" s="333"/>
      <c r="Z22" s="333"/>
      <c r="AA22" s="327"/>
    </row>
    <row r="23" spans="2:27" ht="12.95" customHeight="1">
      <c r="C23" s="167"/>
      <c r="D23" s="164"/>
      <c r="E23" s="165"/>
      <c r="F23" s="166"/>
      <c r="G23" s="166"/>
      <c r="H23" s="166"/>
      <c r="I23" s="166"/>
      <c r="J23" s="166"/>
      <c r="K23" s="166"/>
      <c r="M23" s="73"/>
      <c r="N23" s="4"/>
      <c r="X23" s="323"/>
      <c r="Y23" s="323"/>
      <c r="Z23" s="323"/>
      <c r="AA23" s="266"/>
    </row>
    <row r="24" spans="2:27" ht="12.95" customHeight="1">
      <c r="B24" s="90">
        <f>B20+0.01</f>
        <v>5.0399999999999991</v>
      </c>
      <c r="C24" s="88" t="s">
        <v>252</v>
      </c>
      <c r="D24" s="139"/>
      <c r="E24" s="36"/>
      <c r="F24" s="88"/>
      <c r="G24" s="88"/>
      <c r="H24" s="88"/>
      <c r="I24" s="88"/>
      <c r="J24" s="88"/>
      <c r="K24" s="88"/>
      <c r="L24" s="66"/>
      <c r="M24" s="66"/>
      <c r="N24" s="66"/>
      <c r="O24" s="66"/>
      <c r="P24" s="66"/>
      <c r="Q24" s="66"/>
      <c r="R24" s="66"/>
      <c r="X24" s="324"/>
      <c r="Y24" s="324"/>
      <c r="Z24" s="324"/>
      <c r="AA24" s="266"/>
    </row>
    <row r="25" spans="2:27" ht="12.95" customHeight="1">
      <c r="B25" s="90"/>
      <c r="C25" s="88"/>
      <c r="D25" s="27">
        <v>1</v>
      </c>
      <c r="E25" s="41" t="s">
        <v>253</v>
      </c>
      <c r="F25" s="88"/>
      <c r="G25" s="88"/>
      <c r="H25" s="88"/>
      <c r="I25" s="88"/>
      <c r="J25" s="88"/>
      <c r="K25" s="88"/>
      <c r="L25" s="66"/>
      <c r="M25" s="66"/>
      <c r="N25" s="66"/>
      <c r="O25" s="66"/>
      <c r="P25" s="66"/>
      <c r="Q25" s="66"/>
      <c r="R25" s="66"/>
      <c r="X25" s="323"/>
      <c r="Y25" s="323"/>
      <c r="Z25" s="323"/>
      <c r="AA25" s="266"/>
    </row>
    <row r="26" spans="2:27" ht="12.95" customHeight="1">
      <c r="B26" s="90"/>
      <c r="D26" s="27">
        <v>2</v>
      </c>
      <c r="E26" s="41" t="s">
        <v>254</v>
      </c>
      <c r="F26" s="88"/>
      <c r="G26" s="47"/>
      <c r="H26" s="47"/>
      <c r="I26" s="47"/>
      <c r="J26" s="47"/>
      <c r="K26" s="76"/>
      <c r="L26" s="66"/>
      <c r="M26" s="66"/>
      <c r="N26" s="168"/>
      <c r="O26" s="168"/>
      <c r="P26" s="168"/>
      <c r="Q26" s="66"/>
      <c r="R26" s="66"/>
      <c r="X26" s="323"/>
      <c r="Y26" s="323"/>
      <c r="Z26" s="323"/>
      <c r="AA26" s="266"/>
    </row>
    <row r="27" spans="2:27" ht="12.95" customHeight="1">
      <c r="B27" s="90"/>
      <c r="D27" s="27">
        <v>3</v>
      </c>
      <c r="E27" s="41" t="s">
        <v>255</v>
      </c>
      <c r="F27" s="88"/>
      <c r="G27" s="47"/>
      <c r="H27" s="47"/>
      <c r="I27" s="47"/>
      <c r="J27" s="47"/>
      <c r="K27" s="76"/>
      <c r="L27" s="29"/>
      <c r="M27" s="29"/>
      <c r="Q27" s="29"/>
      <c r="R27" s="29"/>
      <c r="X27" s="323"/>
      <c r="Y27" s="323"/>
      <c r="Z27" s="323"/>
      <c r="AA27" s="266"/>
    </row>
    <row r="28" spans="2:27" s="12" customFormat="1" ht="12.95" customHeight="1">
      <c r="B28" s="94"/>
      <c r="D28" s="27">
        <v>4</v>
      </c>
      <c r="E28" s="41" t="s">
        <v>256</v>
      </c>
      <c r="F28" s="57"/>
      <c r="G28" s="43"/>
      <c r="H28" s="43"/>
      <c r="I28" s="43"/>
      <c r="J28" s="43"/>
      <c r="K28" s="34"/>
      <c r="L28" s="20"/>
      <c r="M28" s="20"/>
      <c r="Q28" s="20"/>
      <c r="R28" s="20"/>
      <c r="X28" s="333"/>
      <c r="Y28" s="333"/>
      <c r="Z28" s="333"/>
      <c r="AA28" s="327"/>
    </row>
    <row r="29" spans="2:27" ht="12.95" customHeight="1">
      <c r="B29" s="90"/>
      <c r="D29" s="27">
        <v>97</v>
      </c>
      <c r="E29" s="41" t="s">
        <v>138</v>
      </c>
      <c r="F29" s="88"/>
      <c r="G29" s="59"/>
      <c r="H29" s="59"/>
      <c r="I29" s="59"/>
      <c r="J29" s="59"/>
      <c r="K29" s="29"/>
      <c r="L29" s="29"/>
      <c r="M29" s="29"/>
      <c r="Q29" s="29"/>
      <c r="R29" s="29"/>
      <c r="X29" s="324"/>
      <c r="Y29" s="324"/>
      <c r="Z29" s="323"/>
      <c r="AA29" s="266"/>
    </row>
    <row r="30" spans="2:27" ht="12.95" customHeight="1">
      <c r="B30" s="90"/>
      <c r="E30" s="76"/>
      <c r="F30" s="59"/>
      <c r="G30" s="59"/>
      <c r="H30" s="59"/>
      <c r="I30" s="59"/>
      <c r="J30" s="59"/>
      <c r="K30" s="29"/>
      <c r="L30" s="29"/>
      <c r="M30" s="29"/>
      <c r="N30" s="29"/>
      <c r="O30" s="29"/>
      <c r="P30" s="29"/>
      <c r="Q30" s="29"/>
      <c r="R30" s="29"/>
      <c r="X30" s="324"/>
      <c r="Y30" s="324"/>
      <c r="Z30" s="323"/>
      <c r="AA30" s="266"/>
    </row>
    <row r="31" spans="2:27" ht="12.95" customHeight="1">
      <c r="B31" s="90">
        <f>B24+0.01</f>
        <v>5.0499999999999989</v>
      </c>
      <c r="C31" s="73" t="str">
        <f>"Why did you use  ["&amp;B24&amp;"]?"</f>
        <v>Why did you use  [5.04]?</v>
      </c>
      <c r="F31" s="73"/>
      <c r="G31" s="73"/>
      <c r="H31" s="73"/>
      <c r="I31" s="73"/>
      <c r="J31" s="73"/>
      <c r="K31" s="29"/>
      <c r="L31" s="89"/>
      <c r="M31" s="89"/>
      <c r="N31" s="89"/>
      <c r="O31" s="89"/>
      <c r="P31" s="89"/>
      <c r="Q31" s="89"/>
      <c r="R31" s="89"/>
      <c r="X31" s="323"/>
      <c r="Y31" s="323"/>
      <c r="Z31" s="323"/>
      <c r="AA31" s="266"/>
    </row>
    <row r="32" spans="2:27" ht="12.95" customHeight="1">
      <c r="B32" s="169"/>
      <c r="C32" s="73"/>
      <c r="D32" s="75" t="s">
        <v>104</v>
      </c>
      <c r="E32" s="74" t="s">
        <v>257</v>
      </c>
      <c r="F32" s="73"/>
      <c r="G32" s="73"/>
      <c r="H32" s="73"/>
      <c r="I32" s="73"/>
      <c r="J32" s="73"/>
      <c r="K32" s="29"/>
      <c r="L32" s="89"/>
      <c r="M32" s="89"/>
      <c r="N32" s="170"/>
      <c r="O32" s="170"/>
      <c r="P32" s="170"/>
      <c r="Q32" s="170"/>
      <c r="R32" s="89"/>
      <c r="X32" s="324"/>
      <c r="Y32" s="324"/>
      <c r="Z32" s="324"/>
      <c r="AA32" s="266"/>
    </row>
    <row r="33" spans="2:27" ht="12.95" customHeight="1">
      <c r="B33" s="169"/>
      <c r="D33" s="75" t="s">
        <v>106</v>
      </c>
      <c r="E33" s="74" t="s">
        <v>258</v>
      </c>
      <c r="F33" s="73"/>
      <c r="G33" s="76"/>
      <c r="H33" s="76"/>
      <c r="I33" s="66"/>
      <c r="J33" s="66"/>
      <c r="K33" s="66"/>
      <c r="L33" s="29"/>
      <c r="M33" s="29"/>
      <c r="N33" s="29"/>
      <c r="O33" s="29"/>
      <c r="P33" s="29"/>
      <c r="Q33" s="29"/>
      <c r="R33" s="29"/>
      <c r="X33" s="324"/>
      <c r="Y33" s="324"/>
      <c r="Z33" s="324"/>
      <c r="AA33" s="266"/>
    </row>
    <row r="34" spans="2:27" ht="12.95" customHeight="1">
      <c r="B34" s="169"/>
      <c r="D34" s="75" t="s">
        <v>108</v>
      </c>
      <c r="E34" s="74" t="s">
        <v>259</v>
      </c>
      <c r="F34" s="73"/>
      <c r="G34" s="76"/>
      <c r="H34" s="76"/>
      <c r="I34" s="66"/>
      <c r="J34" s="66"/>
      <c r="K34" s="66"/>
      <c r="L34" s="66"/>
      <c r="M34" s="66"/>
      <c r="N34" s="29"/>
      <c r="O34" s="29"/>
      <c r="P34" s="29"/>
      <c r="Q34" s="66"/>
      <c r="R34" s="66"/>
      <c r="X34" s="324"/>
      <c r="Y34" s="324"/>
      <c r="Z34" s="324"/>
      <c r="AA34" s="266"/>
    </row>
    <row r="35" spans="2:27" ht="12.95" customHeight="1">
      <c r="B35" s="169"/>
      <c r="D35" s="75" t="s">
        <v>110</v>
      </c>
      <c r="E35" s="74" t="s">
        <v>260</v>
      </c>
      <c r="F35" s="73"/>
      <c r="G35" s="76"/>
      <c r="H35" s="76"/>
      <c r="I35" s="66"/>
      <c r="J35" s="66"/>
      <c r="K35" s="66"/>
      <c r="L35" s="29"/>
      <c r="M35" s="29"/>
      <c r="N35" s="29"/>
      <c r="O35" s="29"/>
      <c r="P35" s="29"/>
      <c r="Q35" s="29"/>
      <c r="R35" s="29"/>
      <c r="X35" s="324"/>
      <c r="Y35" s="324"/>
      <c r="Z35" s="324"/>
      <c r="AA35" s="266"/>
    </row>
    <row r="36" spans="2:27" ht="12.95" customHeight="1">
      <c r="B36" s="169"/>
      <c r="D36" s="75" t="s">
        <v>112</v>
      </c>
      <c r="E36" s="74" t="s">
        <v>261</v>
      </c>
      <c r="F36" s="73"/>
      <c r="G36" s="76"/>
      <c r="H36" s="76"/>
      <c r="I36" s="66"/>
      <c r="J36" s="66"/>
      <c r="K36" s="66"/>
      <c r="L36" s="29"/>
      <c r="M36" s="29"/>
      <c r="N36" s="29"/>
      <c r="O36" s="29"/>
      <c r="P36" s="29"/>
      <c r="Q36" s="29"/>
      <c r="R36" s="29"/>
      <c r="X36" s="324"/>
      <c r="Y36" s="324"/>
      <c r="Z36" s="324"/>
      <c r="AA36" s="266"/>
    </row>
    <row r="37" spans="2:27" ht="12.95" customHeight="1">
      <c r="B37" s="169"/>
      <c r="D37" s="75" t="s">
        <v>114</v>
      </c>
      <c r="E37" s="74" t="s">
        <v>262</v>
      </c>
      <c r="F37" s="73"/>
      <c r="G37" s="76"/>
      <c r="H37" s="76"/>
      <c r="I37" s="66"/>
      <c r="J37" s="66"/>
      <c r="K37" s="66"/>
      <c r="L37" s="29"/>
      <c r="M37" s="29"/>
      <c r="N37" s="29"/>
      <c r="O37" s="29"/>
      <c r="P37" s="29"/>
      <c r="Q37" s="29"/>
      <c r="R37" s="29"/>
      <c r="X37" s="322"/>
      <c r="Y37" s="322"/>
      <c r="Z37" s="322"/>
      <c r="AA37" s="266"/>
    </row>
    <row r="38" spans="2:27" ht="12.95" customHeight="1">
      <c r="B38" s="169"/>
      <c r="D38" s="75" t="s">
        <v>116</v>
      </c>
      <c r="E38" s="74" t="s">
        <v>263</v>
      </c>
      <c r="F38" s="73"/>
      <c r="G38" s="74"/>
      <c r="H38" s="74"/>
      <c r="I38" s="29"/>
      <c r="J38" s="29"/>
      <c r="K38" s="29"/>
      <c r="L38" s="79"/>
      <c r="M38" s="79"/>
      <c r="N38" s="79"/>
      <c r="O38" s="79"/>
      <c r="P38" s="79"/>
      <c r="Q38" s="79"/>
      <c r="R38" s="79"/>
      <c r="X38" s="322"/>
      <c r="Y38" s="322"/>
      <c r="Z38" s="322"/>
      <c r="AA38" s="266"/>
    </row>
    <row r="39" spans="2:27" s="8" customFormat="1" ht="12.95" customHeight="1">
      <c r="D39" s="77" t="s">
        <v>118</v>
      </c>
      <c r="E39" s="36" t="s">
        <v>264</v>
      </c>
      <c r="F39" s="88"/>
      <c r="G39" s="36"/>
      <c r="H39" s="36"/>
      <c r="X39" s="323"/>
      <c r="Y39" s="323"/>
      <c r="Z39" s="323"/>
      <c r="AA39" s="266"/>
    </row>
    <row r="40" spans="2:27" s="8" customFormat="1" ht="12.95" customHeight="1">
      <c r="D40" s="77" t="s">
        <v>120</v>
      </c>
      <c r="E40" s="36" t="s">
        <v>265</v>
      </c>
      <c r="F40" s="88"/>
      <c r="G40" s="36"/>
      <c r="H40" s="36"/>
      <c r="X40" s="323"/>
      <c r="Y40" s="323"/>
      <c r="Z40" s="323"/>
      <c r="AA40" s="266"/>
    </row>
    <row r="41" spans="2:27" ht="12.95" customHeight="1">
      <c r="D41" s="75" t="s">
        <v>266</v>
      </c>
      <c r="E41" s="74" t="s">
        <v>138</v>
      </c>
      <c r="F41" s="73"/>
      <c r="G41" s="74"/>
      <c r="H41" s="74"/>
      <c r="X41" s="323"/>
      <c r="Y41" s="323"/>
      <c r="Z41" s="323"/>
      <c r="AA41" s="266"/>
    </row>
    <row r="42" spans="2:27" ht="12.95" customHeight="1">
      <c r="C42" s="171"/>
      <c r="E42" s="76"/>
      <c r="F42" s="74"/>
      <c r="G42" s="74"/>
      <c r="H42" s="74"/>
      <c r="X42" s="323"/>
      <c r="Y42" s="323"/>
      <c r="Z42" s="323"/>
      <c r="AA42" s="266"/>
    </row>
    <row r="43" spans="2:27" ht="12.95" customHeight="1">
      <c r="B43" s="90">
        <f>B31+0.01</f>
        <v>5.0599999999999987</v>
      </c>
      <c r="C43" s="73" t="s">
        <v>267</v>
      </c>
      <c r="D43" s="75"/>
      <c r="E43" s="76"/>
      <c r="F43" s="66"/>
      <c r="G43" s="66"/>
      <c r="H43" s="66"/>
      <c r="I43" s="66"/>
      <c r="J43" s="66"/>
      <c r="K43" s="66"/>
      <c r="X43" s="323"/>
      <c r="Y43" s="323"/>
      <c r="Z43" s="323"/>
      <c r="AA43" s="266"/>
    </row>
    <row r="44" spans="2:27" ht="12.95" customHeight="1">
      <c r="D44" s="24">
        <v>1</v>
      </c>
      <c r="E44" s="74" t="s">
        <v>268</v>
      </c>
      <c r="N44" s="392"/>
      <c r="O44" s="392"/>
      <c r="P44" s="392"/>
      <c r="X44" s="266"/>
      <c r="Y44" s="266"/>
      <c r="Z44" s="266"/>
      <c r="AA44" s="266"/>
    </row>
    <row r="45" spans="2:27" ht="12.95" customHeight="1">
      <c r="D45" s="24">
        <v>2</v>
      </c>
      <c r="E45" s="74" t="s">
        <v>269</v>
      </c>
      <c r="N45" s="392"/>
      <c r="O45" s="392"/>
      <c r="P45" s="392"/>
      <c r="X45" s="266"/>
      <c r="Y45" s="266"/>
      <c r="Z45" s="266"/>
      <c r="AA45" s="266"/>
    </row>
    <row r="46" spans="2:27" ht="12.95" customHeight="1">
      <c r="D46" s="24">
        <v>3</v>
      </c>
      <c r="E46" s="74" t="s">
        <v>270</v>
      </c>
      <c r="X46" s="266"/>
      <c r="Y46" s="266"/>
      <c r="Z46" s="266"/>
      <c r="AA46" s="266"/>
    </row>
    <row r="47" spans="2:27" ht="12.95" customHeight="1">
      <c r="D47" s="24">
        <v>4</v>
      </c>
      <c r="E47" s="74" t="s">
        <v>271</v>
      </c>
      <c r="X47" s="266"/>
      <c r="Y47" s="266"/>
      <c r="Z47" s="266"/>
      <c r="AA47" s="266"/>
    </row>
    <row r="48" spans="2:27" ht="12.95" customHeight="1">
      <c r="D48" s="24">
        <v>5</v>
      </c>
      <c r="E48" s="74" t="s">
        <v>272</v>
      </c>
      <c r="X48" s="266"/>
      <c r="Y48" s="266"/>
      <c r="Z48" s="266"/>
      <c r="AA48" s="266"/>
    </row>
    <row r="49" spans="2:27" ht="12.95" customHeight="1">
      <c r="D49" s="24">
        <v>6</v>
      </c>
      <c r="E49" s="74" t="s">
        <v>273</v>
      </c>
      <c r="X49" s="266"/>
      <c r="Y49" s="266"/>
      <c r="Z49" s="266"/>
      <c r="AA49" s="266"/>
    </row>
    <row r="50" spans="2:27" ht="12.95" customHeight="1">
      <c r="D50" s="24">
        <v>7</v>
      </c>
      <c r="E50" s="74" t="s">
        <v>274</v>
      </c>
      <c r="G50" s="47"/>
      <c r="H50" s="47"/>
      <c r="X50" s="266"/>
      <c r="Y50" s="266"/>
      <c r="Z50" s="266"/>
      <c r="AA50" s="266"/>
    </row>
    <row r="51" spans="2:27" ht="12.95" customHeight="1">
      <c r="D51" s="24">
        <v>8</v>
      </c>
      <c r="E51" s="74" t="s">
        <v>275</v>
      </c>
      <c r="G51" s="47"/>
      <c r="H51" s="47"/>
      <c r="X51" s="266"/>
      <c r="Y51" s="266"/>
      <c r="Z51" s="266"/>
      <c r="AA51" s="266"/>
    </row>
    <row r="52" spans="2:27" ht="12.95" customHeight="1">
      <c r="D52" s="24">
        <v>9</v>
      </c>
      <c r="E52" s="74" t="s">
        <v>276</v>
      </c>
      <c r="X52" s="266"/>
      <c r="Y52" s="266"/>
      <c r="Z52" s="266"/>
      <c r="AA52" s="266"/>
    </row>
    <row r="53" spans="2:27" ht="12.95" customHeight="1">
      <c r="D53" s="24">
        <v>10</v>
      </c>
      <c r="E53" s="74" t="s">
        <v>277</v>
      </c>
      <c r="X53" s="266"/>
      <c r="Y53" s="266"/>
      <c r="Z53" s="266"/>
      <c r="AA53" s="266"/>
    </row>
    <row r="54" spans="2:27" ht="12.95" customHeight="1">
      <c r="D54" s="24">
        <v>11</v>
      </c>
      <c r="E54" s="74" t="s">
        <v>278</v>
      </c>
      <c r="X54" s="266"/>
      <c r="Y54" s="266"/>
      <c r="Z54" s="266"/>
      <c r="AA54" s="266"/>
    </row>
    <row r="55" spans="2:27" ht="12.95" customHeight="1">
      <c r="D55" s="24">
        <v>12</v>
      </c>
      <c r="E55" s="74" t="s">
        <v>279</v>
      </c>
      <c r="X55" s="266"/>
      <c r="Y55" s="266"/>
      <c r="Z55" s="266"/>
      <c r="AA55" s="266"/>
    </row>
    <row r="56" spans="2:27" ht="12.95" customHeight="1">
      <c r="D56" s="24">
        <v>13</v>
      </c>
      <c r="E56" s="74" t="s">
        <v>280</v>
      </c>
      <c r="X56" s="266"/>
      <c r="Y56" s="266"/>
      <c r="Z56" s="266"/>
      <c r="AA56" s="266"/>
    </row>
    <row r="57" spans="2:27" ht="12.95" customHeight="1">
      <c r="D57" s="24">
        <v>14</v>
      </c>
      <c r="E57" s="74" t="s">
        <v>281</v>
      </c>
      <c r="X57" s="266"/>
      <c r="Y57" s="266"/>
      <c r="Z57" s="266"/>
      <c r="AA57" s="266"/>
    </row>
    <row r="58" spans="2:27" ht="12.95" customHeight="1">
      <c r="D58" s="24">
        <v>15</v>
      </c>
      <c r="E58" s="74" t="s">
        <v>282</v>
      </c>
      <c r="X58" s="266"/>
      <c r="Y58" s="266"/>
      <c r="Z58" s="266"/>
      <c r="AA58" s="266"/>
    </row>
    <row r="59" spans="2:27" ht="12.95" customHeight="1">
      <c r="D59" s="24">
        <v>97</v>
      </c>
      <c r="E59" s="74" t="s">
        <v>138</v>
      </c>
      <c r="X59" s="266"/>
      <c r="Y59" s="266"/>
      <c r="Z59" s="266"/>
      <c r="AA59" s="266"/>
    </row>
    <row r="60" spans="2:27" ht="12.95" customHeight="1">
      <c r="X60" s="266"/>
      <c r="Y60" s="266"/>
      <c r="Z60" s="266"/>
      <c r="AA60" s="266"/>
    </row>
    <row r="61" spans="2:27" ht="12.95" customHeight="1">
      <c r="B61" s="90">
        <f>B43+0.01</f>
        <v>5.0699999999999985</v>
      </c>
      <c r="C61" s="57" t="str">
        <f>"How is the fee determined by ["&amp;B43&amp;"] for the amount you send?"</f>
        <v>How is the fee determined by [5.06] for the amount you send?</v>
      </c>
      <c r="D61" s="139"/>
      <c r="E61" s="36"/>
      <c r="F61" s="88"/>
      <c r="G61" s="88"/>
      <c r="H61" s="88"/>
      <c r="I61" s="88"/>
      <c r="J61" s="88"/>
      <c r="K61" s="88"/>
      <c r="X61" s="266"/>
      <c r="Y61" s="266"/>
      <c r="Z61" s="266"/>
      <c r="AA61" s="266"/>
    </row>
    <row r="62" spans="2:27" ht="12.95" customHeight="1">
      <c r="C62" s="12"/>
      <c r="D62" s="24">
        <v>1</v>
      </c>
      <c r="E62" s="74" t="s">
        <v>283</v>
      </c>
      <c r="I62" s="88"/>
      <c r="J62" s="88"/>
      <c r="K62" s="88"/>
      <c r="X62" s="266"/>
      <c r="Y62" s="266"/>
      <c r="Z62" s="266"/>
      <c r="AA62" s="266"/>
    </row>
    <row r="63" spans="2:27" ht="12.95" customHeight="1">
      <c r="C63" s="12"/>
      <c r="D63" s="24">
        <v>2</v>
      </c>
      <c r="E63" s="74" t="s">
        <v>284</v>
      </c>
      <c r="N63" s="161"/>
      <c r="O63" s="79"/>
      <c r="P63" s="159"/>
      <c r="X63" s="266"/>
      <c r="Y63" s="266"/>
      <c r="Z63" s="266"/>
      <c r="AA63" s="266"/>
    </row>
    <row r="64" spans="2:27" ht="12.95" customHeight="1">
      <c r="C64" s="12"/>
      <c r="D64" s="24">
        <v>3</v>
      </c>
      <c r="E64" s="74" t="s">
        <v>285</v>
      </c>
      <c r="N64" s="79"/>
      <c r="O64" s="79"/>
      <c r="P64" s="79"/>
      <c r="X64" s="266"/>
      <c r="Y64" s="266"/>
      <c r="Z64" s="266"/>
      <c r="AA64" s="266"/>
    </row>
    <row r="65" spans="2:27" ht="12.95" customHeight="1">
      <c r="C65" s="12"/>
      <c r="D65" s="24">
        <v>4</v>
      </c>
      <c r="E65" s="74" t="s">
        <v>286</v>
      </c>
      <c r="N65" s="79"/>
      <c r="O65" s="79"/>
      <c r="P65" s="79"/>
      <c r="X65" s="266"/>
      <c r="Y65" s="266"/>
      <c r="Z65" s="266"/>
      <c r="AA65" s="266"/>
    </row>
    <row r="66" spans="2:27" ht="12.95" customHeight="1">
      <c r="C66" s="12"/>
      <c r="D66" s="24">
        <v>97</v>
      </c>
      <c r="E66" s="74" t="s">
        <v>138</v>
      </c>
      <c r="G66" s="8"/>
      <c r="J66" s="62" t="s">
        <v>65</v>
      </c>
      <c r="K66" s="171">
        <f>B73</f>
        <v>5.0899999999999981</v>
      </c>
      <c r="X66" s="266"/>
      <c r="Y66" s="266"/>
      <c r="Z66" s="266"/>
      <c r="AA66" s="266"/>
    </row>
    <row r="67" spans="2:27" ht="12.95" customHeight="1">
      <c r="C67" s="12"/>
      <c r="D67" s="27">
        <v>98</v>
      </c>
      <c r="E67" s="41" t="s">
        <v>287</v>
      </c>
      <c r="J67" s="62" t="s">
        <v>65</v>
      </c>
      <c r="K67" s="171">
        <f>B73</f>
        <v>5.0899999999999981</v>
      </c>
      <c r="X67" s="266"/>
      <c r="Y67" s="266"/>
      <c r="Z67" s="266"/>
      <c r="AA67" s="266"/>
    </row>
    <row r="68" spans="2:27" ht="12.95" customHeight="1">
      <c r="C68" s="12"/>
      <c r="D68" s="27"/>
      <c r="E68" s="41"/>
      <c r="X68" s="266"/>
      <c r="Y68" s="266"/>
      <c r="Z68" s="266"/>
      <c r="AA68" s="266"/>
    </row>
    <row r="69" spans="2:27" s="12" customFormat="1" ht="12.95" customHeight="1">
      <c r="B69" s="94">
        <f>B61+0.01</f>
        <v>5.0799999999999983</v>
      </c>
      <c r="C69" s="57" t="str">
        <f>"How much did it cost you to send money to your country by ["&amp;B43&amp;"]?"</f>
        <v>How much did it cost you to send money to your country by [5.06]?</v>
      </c>
      <c r="D69" s="57"/>
      <c r="E69" s="57"/>
      <c r="F69" s="57"/>
      <c r="G69" s="57"/>
      <c r="H69" s="57"/>
      <c r="I69" s="57"/>
      <c r="J69" s="57"/>
      <c r="K69" s="57"/>
      <c r="X69" s="327"/>
      <c r="Y69" s="327"/>
      <c r="Z69" s="327"/>
      <c r="AA69" s="327"/>
    </row>
    <row r="70" spans="2:27" s="12" customFormat="1" ht="12.95" customHeight="1">
      <c r="C70" s="57" t="s">
        <v>210</v>
      </c>
      <c r="D70" s="20"/>
      <c r="E70" s="20"/>
      <c r="F70" s="20"/>
      <c r="G70" s="20"/>
      <c r="H70" s="20"/>
      <c r="I70" s="20"/>
      <c r="J70" s="20"/>
      <c r="K70" s="20"/>
      <c r="M70" s="27"/>
      <c r="N70" s="43"/>
      <c r="O70" s="43"/>
      <c r="P70" s="43"/>
      <c r="R70" s="11"/>
      <c r="X70" s="327"/>
      <c r="Y70" s="327"/>
      <c r="Z70" s="327"/>
      <c r="AA70" s="327"/>
    </row>
    <row r="71" spans="2:27" s="12" customFormat="1" ht="12.95" customHeight="1">
      <c r="C71" s="61"/>
      <c r="D71" s="298" t="s">
        <v>195</v>
      </c>
      <c r="E71" s="373"/>
      <c r="F71" s="374"/>
      <c r="G71" s="375"/>
      <c r="H71" s="299" t="s">
        <v>196</v>
      </c>
      <c r="K71" s="219" t="s">
        <v>288</v>
      </c>
      <c r="L71" s="219"/>
      <c r="M71" s="219"/>
      <c r="N71" s="219"/>
      <c r="O71" s="219"/>
      <c r="P71" s="219"/>
      <c r="Q71" s="219"/>
      <c r="R71" s="10"/>
      <c r="X71" s="327"/>
      <c r="Y71" s="327"/>
      <c r="Z71" s="327"/>
      <c r="AA71" s="327"/>
    </row>
    <row r="72" spans="2:27" ht="12.95" customHeight="1">
      <c r="M72" s="172"/>
      <c r="N72" s="173"/>
      <c r="O72" s="174"/>
      <c r="P72" s="175"/>
      <c r="Q72" s="83"/>
      <c r="R72" s="83"/>
      <c r="X72" s="266"/>
      <c r="Y72" s="266"/>
      <c r="Z72" s="266"/>
      <c r="AA72" s="266"/>
    </row>
    <row r="73" spans="2:27" ht="12.95" customHeight="1">
      <c r="B73" s="90">
        <f>B69+0.01</f>
        <v>5.0899999999999981</v>
      </c>
      <c r="C73" s="73" t="s">
        <v>289</v>
      </c>
      <c r="N73" s="170"/>
      <c r="O73" s="170"/>
      <c r="P73" s="170"/>
      <c r="X73" s="266"/>
      <c r="Y73" s="266"/>
      <c r="Z73" s="266"/>
      <c r="AA73" s="266"/>
    </row>
    <row r="74" spans="2:27" ht="12.95" customHeight="1">
      <c r="D74" s="75" t="s">
        <v>104</v>
      </c>
      <c r="E74" s="74" t="s">
        <v>290</v>
      </c>
      <c r="H74" s="176"/>
      <c r="I74" s="177"/>
      <c r="M74" s="178"/>
      <c r="N74" s="29"/>
      <c r="O74" s="29"/>
      <c r="P74" s="29"/>
      <c r="X74" s="266"/>
      <c r="Y74" s="266"/>
      <c r="Z74" s="266"/>
      <c r="AA74" s="266"/>
    </row>
    <row r="75" spans="2:27" ht="12.95" customHeight="1">
      <c r="D75" s="75" t="s">
        <v>106</v>
      </c>
      <c r="E75" s="74" t="s">
        <v>291</v>
      </c>
      <c r="H75" s="176"/>
      <c r="I75" s="177"/>
      <c r="N75" s="29"/>
      <c r="O75" s="29"/>
      <c r="P75" s="29"/>
      <c r="X75" s="266"/>
      <c r="Y75" s="266"/>
      <c r="Z75" s="266"/>
      <c r="AA75" s="266"/>
    </row>
    <row r="76" spans="2:27" ht="12.95" customHeight="1">
      <c r="D76" s="75" t="s">
        <v>108</v>
      </c>
      <c r="E76" s="74" t="s">
        <v>292</v>
      </c>
      <c r="H76" s="176"/>
      <c r="I76" s="177"/>
      <c r="N76" s="29"/>
      <c r="O76" s="29"/>
      <c r="P76" s="29"/>
      <c r="X76" s="266"/>
      <c r="Y76" s="266"/>
      <c r="Z76" s="266"/>
      <c r="AA76" s="266"/>
    </row>
    <row r="77" spans="2:27" ht="12.95" customHeight="1">
      <c r="D77" s="75" t="s">
        <v>110</v>
      </c>
      <c r="E77" s="74" t="s">
        <v>293</v>
      </c>
      <c r="H77" s="176"/>
      <c r="I77" s="177"/>
      <c r="N77" s="29"/>
      <c r="O77" s="29"/>
      <c r="P77" s="29"/>
      <c r="X77" s="266"/>
      <c r="Y77" s="266"/>
      <c r="Z77" s="266"/>
      <c r="AA77" s="266"/>
    </row>
    <row r="78" spans="2:27" ht="12.95" customHeight="1">
      <c r="D78" s="75" t="s">
        <v>112</v>
      </c>
      <c r="E78" s="74" t="s">
        <v>294</v>
      </c>
      <c r="H78" s="176"/>
      <c r="I78" s="177"/>
      <c r="N78" s="29"/>
      <c r="O78" s="29"/>
      <c r="P78" s="29"/>
      <c r="X78" s="266"/>
      <c r="Y78" s="266"/>
      <c r="Z78" s="266"/>
      <c r="AA78" s="266"/>
    </row>
    <row r="79" spans="2:27" ht="12.95" customHeight="1">
      <c r="D79" s="75" t="s">
        <v>114</v>
      </c>
      <c r="E79" s="74" t="s">
        <v>295</v>
      </c>
      <c r="N79" s="29"/>
      <c r="O79" s="29"/>
      <c r="P79" s="29"/>
      <c r="X79" s="266"/>
      <c r="Y79" s="266"/>
      <c r="Z79" s="266"/>
      <c r="AA79" s="266"/>
    </row>
    <row r="80" spans="2:27" ht="12.95" customHeight="1">
      <c r="D80" s="75" t="s">
        <v>266</v>
      </c>
      <c r="E80" s="74" t="s">
        <v>138</v>
      </c>
      <c r="N80" s="29"/>
      <c r="O80" s="29"/>
      <c r="P80" s="29"/>
      <c r="X80" s="266"/>
      <c r="Y80" s="266"/>
      <c r="Z80" s="266"/>
      <c r="AA80" s="266"/>
    </row>
    <row r="81" spans="2:27" ht="12.95" customHeight="1">
      <c r="D81" s="75"/>
      <c r="X81" s="266"/>
      <c r="Y81" s="266"/>
      <c r="Z81" s="266"/>
      <c r="AA81" s="266"/>
    </row>
    <row r="82" spans="2:27" ht="12.95" customHeight="1">
      <c r="B82" s="90">
        <f>B73+0.01</f>
        <v>5.0999999999999979</v>
      </c>
      <c r="C82" s="73" t="s">
        <v>296</v>
      </c>
      <c r="F82" s="73"/>
      <c r="G82" s="73"/>
      <c r="H82" s="73"/>
      <c r="I82" s="73"/>
      <c r="J82" s="73"/>
      <c r="K82" s="73"/>
      <c r="X82" s="266"/>
      <c r="Y82" s="266"/>
      <c r="Z82" s="266"/>
      <c r="AA82" s="266"/>
    </row>
    <row r="83" spans="2:27" ht="12.95" customHeight="1">
      <c r="B83" s="90"/>
      <c r="C83" s="57" t="s">
        <v>297</v>
      </c>
      <c r="F83" s="73"/>
      <c r="G83" s="73"/>
      <c r="H83" s="73"/>
      <c r="I83" s="73"/>
      <c r="J83" s="73"/>
      <c r="K83" s="73"/>
      <c r="X83" s="266"/>
      <c r="Y83" s="266"/>
      <c r="Z83" s="266"/>
      <c r="AA83" s="266"/>
    </row>
    <row r="84" spans="2:27" ht="12.95" customHeight="1">
      <c r="C84" s="73"/>
      <c r="D84" s="75" t="s">
        <v>104</v>
      </c>
      <c r="E84" s="74" t="s">
        <v>298</v>
      </c>
      <c r="F84" s="73"/>
      <c r="G84" s="73"/>
      <c r="H84" s="73"/>
      <c r="I84" s="73"/>
      <c r="J84" s="73"/>
      <c r="K84" s="73"/>
      <c r="X84" s="266"/>
      <c r="Y84" s="266"/>
      <c r="Z84" s="266"/>
      <c r="AA84" s="266"/>
    </row>
    <row r="85" spans="2:27" ht="12.95" customHeight="1">
      <c r="D85" s="75" t="s">
        <v>106</v>
      </c>
      <c r="E85" s="74" t="s">
        <v>299</v>
      </c>
      <c r="F85" s="73"/>
      <c r="O85" s="79"/>
      <c r="P85" s="79"/>
      <c r="X85" s="266"/>
      <c r="Y85" s="266"/>
      <c r="Z85" s="266"/>
      <c r="AA85" s="266"/>
    </row>
    <row r="86" spans="2:27" ht="12.95" customHeight="1">
      <c r="D86" s="75" t="s">
        <v>108</v>
      </c>
      <c r="E86" s="74" t="s">
        <v>300</v>
      </c>
      <c r="F86" s="73"/>
      <c r="O86" s="66"/>
      <c r="P86" s="66"/>
      <c r="X86" s="266"/>
      <c r="Y86" s="266"/>
      <c r="Z86" s="266"/>
      <c r="AA86" s="266"/>
    </row>
    <row r="87" spans="2:27" ht="12.95" customHeight="1">
      <c r="D87" s="75" t="s">
        <v>110</v>
      </c>
      <c r="E87" s="74" t="s">
        <v>301</v>
      </c>
      <c r="F87" s="73"/>
      <c r="O87" s="89"/>
      <c r="P87" s="89"/>
      <c r="X87" s="266"/>
      <c r="Y87" s="266"/>
      <c r="Z87" s="266"/>
      <c r="AA87" s="266"/>
    </row>
    <row r="88" spans="2:27" ht="12.95" customHeight="1">
      <c r="D88" s="75" t="s">
        <v>112</v>
      </c>
      <c r="E88" s="74" t="s">
        <v>302</v>
      </c>
      <c r="F88" s="73"/>
      <c r="O88" s="89"/>
      <c r="P88" s="89"/>
      <c r="X88" s="266"/>
      <c r="Y88" s="266"/>
      <c r="Z88" s="266"/>
      <c r="AA88" s="266"/>
    </row>
    <row r="89" spans="2:27" ht="12.95" customHeight="1">
      <c r="D89" s="75" t="s">
        <v>114</v>
      </c>
      <c r="E89" s="74" t="s">
        <v>303</v>
      </c>
      <c r="F89" s="73"/>
      <c r="O89" s="89"/>
      <c r="P89" s="89"/>
      <c r="X89" s="266"/>
      <c r="Y89" s="266"/>
      <c r="Z89" s="266"/>
      <c r="AA89" s="266"/>
    </row>
    <row r="90" spans="2:27" ht="12.95" customHeight="1">
      <c r="D90" s="75" t="s">
        <v>116</v>
      </c>
      <c r="E90" s="74" t="s">
        <v>304</v>
      </c>
      <c r="F90" s="73"/>
      <c r="O90" s="89"/>
      <c r="P90" s="89"/>
      <c r="X90" s="266"/>
      <c r="Y90" s="266"/>
      <c r="Z90" s="266"/>
      <c r="AA90" s="266"/>
    </row>
    <row r="91" spans="2:27" ht="12.95" customHeight="1">
      <c r="D91" s="75" t="s">
        <v>118</v>
      </c>
      <c r="E91" s="74" t="s">
        <v>305</v>
      </c>
      <c r="F91" s="73"/>
      <c r="O91" s="89"/>
      <c r="P91" s="89"/>
      <c r="X91" s="266"/>
      <c r="Y91" s="266"/>
      <c r="Z91" s="266"/>
      <c r="AA91" s="266"/>
    </row>
    <row r="92" spans="2:27" ht="12.95" customHeight="1">
      <c r="D92" s="75" t="s">
        <v>120</v>
      </c>
      <c r="E92" s="74" t="s">
        <v>306</v>
      </c>
      <c r="F92" s="73"/>
      <c r="O92" s="89"/>
      <c r="P92" s="89"/>
      <c r="X92" s="266"/>
      <c r="Y92" s="266"/>
      <c r="Z92" s="266"/>
      <c r="AA92" s="266"/>
    </row>
    <row r="93" spans="2:27" ht="12.95" customHeight="1">
      <c r="D93" s="75" t="s">
        <v>122</v>
      </c>
      <c r="E93" s="74" t="s">
        <v>307</v>
      </c>
      <c r="F93" s="73"/>
      <c r="O93" s="89"/>
      <c r="P93" s="89"/>
      <c r="X93" s="266"/>
      <c r="Y93" s="266"/>
      <c r="Z93" s="266"/>
      <c r="AA93" s="266"/>
    </row>
    <row r="94" spans="2:27" ht="12.95" customHeight="1">
      <c r="D94" s="24" t="s">
        <v>266</v>
      </c>
      <c r="E94" s="74" t="s">
        <v>138</v>
      </c>
      <c r="F94" s="73"/>
      <c r="O94" s="89"/>
      <c r="P94" s="89"/>
      <c r="X94" s="266"/>
      <c r="Y94" s="266"/>
      <c r="Z94" s="266"/>
      <c r="AA94" s="266"/>
    </row>
    <row r="95" spans="2:27" ht="12.95" customHeight="1">
      <c r="F95" s="47"/>
      <c r="O95" s="89"/>
      <c r="P95" s="89"/>
      <c r="X95" s="266"/>
      <c r="Y95" s="266"/>
      <c r="Z95" s="266"/>
      <c r="AA95" s="266"/>
    </row>
    <row r="96" spans="2:27" ht="12.95" customHeight="1">
      <c r="C96" s="46"/>
      <c r="F96" s="47"/>
      <c r="O96" s="89"/>
      <c r="P96" s="89"/>
      <c r="X96" s="266"/>
      <c r="Y96" s="266"/>
      <c r="Z96" s="266"/>
      <c r="AA96" s="266"/>
    </row>
    <row r="97" spans="3:27" ht="12.95" customHeight="1">
      <c r="C97" s="46"/>
      <c r="F97" s="47"/>
      <c r="O97" s="89"/>
      <c r="P97" s="89"/>
      <c r="X97" s="266"/>
      <c r="Y97" s="266"/>
      <c r="Z97" s="266"/>
      <c r="AA97" s="266"/>
    </row>
  </sheetData>
  <mergeCells count="3">
    <mergeCell ref="S1:W1"/>
    <mergeCell ref="N44:P45"/>
    <mergeCell ref="C3:P4"/>
  </mergeCells>
  <conditionalFormatting sqref="D25">
    <cfRule type="expression" dxfId="6" priority="41">
      <formula>NOT($B26=#REF!)</formula>
    </cfRule>
  </conditionalFormatting>
  <conditionalFormatting sqref="D26">
    <cfRule type="expression" dxfId="5" priority="42">
      <formula>NOT($B29=$B27)</formula>
    </cfRule>
  </conditionalFormatting>
  <conditionalFormatting sqref="D27:D28">
    <cfRule type="expression" dxfId="4" priority="43">
      <formula>NOT($B30=$B29)</formula>
    </cfRule>
  </conditionalFormatting>
  <conditionalFormatting sqref="D29">
    <cfRule type="expression" dxfId="3" priority="36">
      <formula>NOT(#REF!=$B30)</formula>
    </cfRule>
  </conditionalFormatting>
  <conditionalFormatting sqref="D62">
    <cfRule type="expression" dxfId="2" priority="37">
      <formula>NOT($C62=$B62)</formula>
    </cfRule>
  </conditionalFormatting>
  <conditionalFormatting sqref="D63:D65">
    <cfRule type="expression" dxfId="1" priority="38">
      <formula>NOT($C63=$C62)</formula>
    </cfRule>
  </conditionalFormatting>
  <conditionalFormatting sqref="D66">
    <cfRule type="expression" dxfId="0" priority="40">
      <formula>NOT($C67=$C64)</formula>
    </cfRule>
  </conditionalFormatting>
  <pageMargins left="0.25" right="0.25" top="0.75" bottom="0.75" header="0.3" footer="0.3"/>
  <pageSetup paperSize="9" orientation="portrait" r:id="rId1"/>
  <rowBreaks count="1" manualBreakCount="1">
    <brk id="4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142"/>
  <sheetViews>
    <sheetView showGridLines="0" view="pageBreakPreview" zoomScale="160" zoomScaleNormal="89" zoomScaleSheetLayoutView="100" workbookViewId="0">
      <selection activeCell="P29" sqref="P29"/>
    </sheetView>
  </sheetViews>
  <sheetFormatPr defaultColWidth="4.375" defaultRowHeight="12.95" customHeight="1"/>
  <cols>
    <col min="1" max="1" width="3.5" style="30" customWidth="1"/>
    <col min="2" max="2" width="4.5" style="26" bestFit="1" customWidth="1"/>
    <col min="3" max="3" width="4.625" style="30" customWidth="1"/>
    <col min="4" max="4" width="4.375" style="24"/>
    <col min="5" max="5" width="4.375" style="74"/>
    <col min="6" max="16384" width="4.375" style="30"/>
  </cols>
  <sheetData>
    <row r="1" spans="1:20" s="65" customFormat="1" ht="12.95" customHeight="1">
      <c r="A1" s="3"/>
      <c r="B1" s="330">
        <v>6</v>
      </c>
      <c r="C1" s="130" t="s">
        <v>308</v>
      </c>
      <c r="D1" s="131"/>
      <c r="E1" s="132"/>
      <c r="F1" s="133"/>
      <c r="G1" s="133"/>
      <c r="H1" s="133"/>
      <c r="I1" s="133"/>
      <c r="J1" s="133"/>
      <c r="K1" s="133"/>
      <c r="L1" s="133"/>
      <c r="M1" s="133"/>
      <c r="N1" s="133"/>
      <c r="O1" s="133"/>
      <c r="P1" s="48"/>
      <c r="Q1" s="48"/>
      <c r="R1" s="48"/>
      <c r="S1" s="48"/>
      <c r="T1" s="133"/>
    </row>
    <row r="2" spans="1:20" s="12" customFormat="1" ht="12.95" customHeight="1">
      <c r="B2" s="26"/>
      <c r="D2" s="27"/>
      <c r="E2" s="41"/>
    </row>
    <row r="3" spans="1:20" s="12" customFormat="1" ht="12.95" customHeight="1">
      <c r="B3" s="26"/>
      <c r="C3" s="67" t="s">
        <v>309</v>
      </c>
      <c r="D3" s="134"/>
      <c r="E3" s="135"/>
      <c r="F3" s="136"/>
      <c r="G3" s="136"/>
      <c r="H3" s="136"/>
      <c r="I3" s="136"/>
      <c r="J3" s="136"/>
      <c r="K3" s="136"/>
      <c r="L3" s="136"/>
      <c r="M3" s="136"/>
      <c r="N3" s="136"/>
      <c r="O3" s="136"/>
    </row>
    <row r="4" spans="1:20" s="12" customFormat="1" ht="12.95" customHeight="1">
      <c r="B4" s="48"/>
      <c r="C4" s="14" t="e">
        <f>"CATI: IF "&amp;#REF!&amp;" != 3 ASK THE FIRST QUESTION OTHERWISE THE SECOND QUESTION"</f>
        <v>#REF!</v>
      </c>
      <c r="D4" s="218"/>
      <c r="E4" s="218"/>
      <c r="F4" s="218"/>
      <c r="G4" s="218"/>
      <c r="H4" s="218"/>
      <c r="I4" s="218"/>
      <c r="J4" s="218"/>
      <c r="K4" s="218"/>
      <c r="L4" s="218"/>
      <c r="M4" s="218"/>
      <c r="N4" s="218"/>
      <c r="O4" s="193"/>
      <c r="P4" s="193"/>
      <c r="Q4" s="193"/>
      <c r="R4" s="193"/>
      <c r="S4" s="193"/>
    </row>
    <row r="5" spans="1:20" s="31" customFormat="1" ht="14.1" customHeight="1">
      <c r="B5" s="26">
        <f>B1+0.01</f>
        <v>6.01</v>
      </c>
      <c r="C5" s="57" t="s">
        <v>310</v>
      </c>
      <c r="D5" s="269"/>
      <c r="E5" s="269"/>
      <c r="F5" s="269"/>
      <c r="G5" s="269"/>
      <c r="H5" s="269"/>
      <c r="I5" s="269"/>
      <c r="J5" s="269"/>
      <c r="K5" s="269"/>
      <c r="L5" s="269"/>
      <c r="M5" s="269"/>
      <c r="N5" s="269"/>
      <c r="O5" s="270"/>
      <c r="P5" s="270"/>
      <c r="Q5" s="270"/>
      <c r="R5" s="270"/>
      <c r="S5" s="270"/>
    </row>
    <row r="6" spans="1:20" ht="12.95" customHeight="1">
      <c r="D6" s="24">
        <v>1</v>
      </c>
      <c r="E6" s="74" t="s">
        <v>63</v>
      </c>
      <c r="P6" s="73"/>
      <c r="Q6" s="73"/>
      <c r="R6" s="73"/>
    </row>
    <row r="7" spans="1:20" ht="12.95" customHeight="1">
      <c r="D7" s="75">
        <v>2</v>
      </c>
      <c r="E7" s="74" t="s">
        <v>64</v>
      </c>
      <c r="I7" s="114" t="s">
        <v>65</v>
      </c>
      <c r="J7" s="115">
        <f>B18</f>
        <v>6.0299999999999994</v>
      </c>
    </row>
    <row r="9" spans="1:20" ht="12.95" customHeight="1">
      <c r="B9" s="26">
        <f>B5+0.01</f>
        <v>6.02</v>
      </c>
      <c r="C9" s="73" t="s">
        <v>311</v>
      </c>
      <c r="I9" s="138"/>
      <c r="P9" s="73"/>
      <c r="Q9" s="73"/>
      <c r="R9" s="73"/>
    </row>
    <row r="10" spans="1:20" ht="12.95" customHeight="1">
      <c r="C10" s="73" t="s">
        <v>312</v>
      </c>
      <c r="I10" s="138"/>
      <c r="P10" s="73"/>
      <c r="Q10" s="73"/>
      <c r="R10" s="73"/>
    </row>
    <row r="11" spans="1:20" ht="12.95" customHeight="1">
      <c r="D11" s="75" t="s">
        <v>104</v>
      </c>
      <c r="E11" s="74" t="s">
        <v>33</v>
      </c>
      <c r="P11" s="89"/>
      <c r="Q11" s="89"/>
      <c r="R11" s="89"/>
    </row>
    <row r="12" spans="1:20" ht="12.95" customHeight="1">
      <c r="D12" s="75" t="s">
        <v>106</v>
      </c>
      <c r="E12" s="74" t="s">
        <v>34</v>
      </c>
      <c r="P12" s="89"/>
      <c r="Q12" s="89"/>
      <c r="R12" s="89"/>
    </row>
    <row r="13" spans="1:20" ht="12.95" customHeight="1">
      <c r="D13" s="75" t="s">
        <v>108</v>
      </c>
      <c r="E13" s="74" t="s">
        <v>313</v>
      </c>
      <c r="P13" s="73"/>
      <c r="Q13" s="73"/>
      <c r="R13" s="73"/>
    </row>
    <row r="14" spans="1:20" ht="12.95" customHeight="1">
      <c r="D14" s="75" t="s">
        <v>110</v>
      </c>
      <c r="E14" s="74" t="s">
        <v>314</v>
      </c>
      <c r="P14" s="73"/>
      <c r="Q14" s="73"/>
      <c r="R14" s="73"/>
    </row>
    <row r="15" spans="1:20" ht="12.95" customHeight="1">
      <c r="D15" s="75" t="s">
        <v>112</v>
      </c>
      <c r="E15" s="74" t="s">
        <v>315</v>
      </c>
      <c r="P15" s="89"/>
      <c r="Q15" s="89"/>
      <c r="R15" s="89"/>
    </row>
    <row r="16" spans="1:20" ht="12.95" customHeight="1">
      <c r="D16" s="75" t="s">
        <v>266</v>
      </c>
      <c r="E16" s="74" t="s">
        <v>138</v>
      </c>
      <c r="P16" s="89"/>
      <c r="Q16" s="89"/>
      <c r="R16" s="89"/>
    </row>
    <row r="18" spans="2:18" ht="12.95" customHeight="1">
      <c r="B18" s="26">
        <f>B9+0.01</f>
        <v>6.0299999999999994</v>
      </c>
      <c r="C18" s="73" t="s">
        <v>316</v>
      </c>
      <c r="N18" s="138"/>
    </row>
    <row r="19" spans="2:18" ht="12.95" customHeight="1">
      <c r="C19" s="57" t="s">
        <v>297</v>
      </c>
      <c r="N19" s="138"/>
    </row>
    <row r="20" spans="2:18" ht="12.95" customHeight="1">
      <c r="D20" s="93" t="s">
        <v>104</v>
      </c>
      <c r="E20" s="74" t="s">
        <v>317</v>
      </c>
      <c r="F20" s="74"/>
      <c r="G20" s="74"/>
      <c r="H20" s="74"/>
      <c r="I20" s="74"/>
      <c r="J20" s="74"/>
      <c r="K20" s="74"/>
      <c r="L20" s="32"/>
      <c r="Q20" s="89"/>
    </row>
    <row r="21" spans="2:18" ht="12.95" customHeight="1">
      <c r="C21" s="271"/>
      <c r="D21" s="75" t="s">
        <v>106</v>
      </c>
      <c r="E21" s="41" t="s">
        <v>318</v>
      </c>
      <c r="F21" s="74"/>
      <c r="G21" s="76"/>
      <c r="H21" s="76"/>
      <c r="I21" s="76"/>
      <c r="J21" s="76"/>
      <c r="K21" s="76"/>
      <c r="L21" s="76"/>
      <c r="M21" s="76"/>
      <c r="N21" s="114" t="s">
        <v>65</v>
      </c>
      <c r="O21" s="115">
        <f>B33</f>
        <v>6.0499999999999989</v>
      </c>
      <c r="P21" s="12"/>
      <c r="Q21" s="73"/>
      <c r="R21" s="73"/>
    </row>
    <row r="22" spans="2:18" ht="12.95" customHeight="1">
      <c r="C22" s="271"/>
      <c r="D22" s="75" t="s">
        <v>108</v>
      </c>
      <c r="E22" s="41" t="s">
        <v>319</v>
      </c>
      <c r="F22" s="74"/>
      <c r="G22" s="76"/>
      <c r="H22" s="76"/>
      <c r="I22" s="76"/>
      <c r="J22" s="76"/>
      <c r="K22" s="76"/>
      <c r="L22" s="76"/>
      <c r="M22" s="76"/>
      <c r="N22" s="114" t="s">
        <v>65</v>
      </c>
      <c r="O22" s="115">
        <f>O21</f>
        <v>6.0499999999999989</v>
      </c>
      <c r="P22" s="12"/>
      <c r="Q22" s="73"/>
      <c r="R22" s="73"/>
    </row>
    <row r="23" spans="2:18" ht="12.95" customHeight="1">
      <c r="C23" s="271"/>
      <c r="D23" s="75" t="s">
        <v>110</v>
      </c>
      <c r="E23" s="41" t="s">
        <v>320</v>
      </c>
      <c r="F23" s="74"/>
      <c r="G23" s="74"/>
      <c r="H23" s="74"/>
      <c r="I23" s="74"/>
      <c r="J23" s="74"/>
      <c r="K23" s="74"/>
      <c r="L23" s="74"/>
      <c r="M23" s="74"/>
      <c r="N23" s="114" t="s">
        <v>65</v>
      </c>
      <c r="O23" s="115">
        <f>O22</f>
        <v>6.0499999999999989</v>
      </c>
      <c r="P23" s="12"/>
      <c r="Q23" s="89"/>
      <c r="R23" s="89"/>
    </row>
    <row r="24" spans="2:18" ht="12.95" customHeight="1">
      <c r="D24" s="24" t="s">
        <v>112</v>
      </c>
      <c r="E24" s="74" t="s">
        <v>321</v>
      </c>
      <c r="F24" s="74"/>
      <c r="G24" s="74"/>
      <c r="H24" s="74"/>
      <c r="I24" s="74"/>
      <c r="J24" s="74"/>
      <c r="K24" s="74"/>
      <c r="L24" s="74"/>
      <c r="M24" s="74"/>
      <c r="N24" s="114" t="s">
        <v>65</v>
      </c>
      <c r="O24" s="115">
        <f>O23</f>
        <v>6.0499999999999989</v>
      </c>
      <c r="P24" s="89"/>
      <c r="Q24" s="89"/>
      <c r="R24" s="89"/>
    </row>
    <row r="25" spans="2:18" ht="12.95" customHeight="1">
      <c r="D25" s="24" t="s">
        <v>114</v>
      </c>
      <c r="E25" s="74" t="s">
        <v>322</v>
      </c>
      <c r="F25" s="74"/>
      <c r="G25" s="74"/>
      <c r="H25" s="74"/>
      <c r="I25" s="74"/>
      <c r="J25" s="74"/>
      <c r="K25" s="74"/>
      <c r="L25" s="74"/>
      <c r="M25" s="74"/>
      <c r="N25" s="114" t="s">
        <v>65</v>
      </c>
      <c r="O25" s="115">
        <f>O24</f>
        <v>6.0499999999999989</v>
      </c>
      <c r="P25" s="89"/>
      <c r="Q25" s="89"/>
      <c r="R25" s="89"/>
    </row>
    <row r="26" spans="2:18" ht="12.95" customHeight="1">
      <c r="D26" s="75" t="s">
        <v>266</v>
      </c>
      <c r="E26" s="74" t="s">
        <v>138</v>
      </c>
      <c r="F26" s="74"/>
      <c r="G26" s="74"/>
      <c r="H26" s="74"/>
      <c r="I26" s="74"/>
      <c r="J26" s="74"/>
      <c r="K26" s="74"/>
      <c r="L26" s="74"/>
      <c r="M26" s="74"/>
      <c r="N26" s="114" t="s">
        <v>65</v>
      </c>
      <c r="O26" s="115">
        <f>O25</f>
        <v>6.0499999999999989</v>
      </c>
      <c r="P26" s="89"/>
      <c r="Q26" s="89"/>
      <c r="R26" s="89"/>
    </row>
    <row r="27" spans="2:18" ht="12.95" customHeight="1">
      <c r="D27" s="75"/>
      <c r="F27" s="74"/>
      <c r="G27" s="74"/>
      <c r="H27" s="74"/>
      <c r="I27" s="74"/>
      <c r="J27" s="74"/>
      <c r="K27" s="74"/>
      <c r="L27" s="74"/>
      <c r="M27" s="74"/>
      <c r="P27" s="89"/>
      <c r="Q27" s="89"/>
      <c r="R27" s="89"/>
    </row>
    <row r="28" spans="2:18" ht="12.95" customHeight="1">
      <c r="B28" s="26">
        <f>B18+0.01</f>
        <v>6.0399999999999991</v>
      </c>
      <c r="C28" s="30" t="s">
        <v>323</v>
      </c>
      <c r="D28" s="75"/>
      <c r="F28" s="74"/>
      <c r="G28" s="74"/>
      <c r="H28" s="74"/>
      <c r="I28" s="74"/>
      <c r="J28" s="74"/>
      <c r="K28" s="74"/>
      <c r="L28" s="74"/>
      <c r="M28" s="74"/>
      <c r="P28" s="89"/>
      <c r="Q28" s="89"/>
      <c r="R28" s="89"/>
    </row>
    <row r="29" spans="2:18" ht="12.95" customHeight="1">
      <c r="D29" s="24" t="s">
        <v>104</v>
      </c>
      <c r="E29" s="74" t="s">
        <v>324</v>
      </c>
      <c r="F29" s="74"/>
      <c r="G29" s="74"/>
      <c r="H29" s="74"/>
      <c r="I29" s="74"/>
      <c r="J29" s="74"/>
      <c r="K29" s="74"/>
      <c r="L29" s="74"/>
      <c r="M29" s="74"/>
      <c r="P29" s="89"/>
      <c r="Q29" s="89"/>
      <c r="R29" s="89"/>
    </row>
    <row r="30" spans="2:18" ht="12.95" customHeight="1">
      <c r="D30" s="75" t="s">
        <v>106</v>
      </c>
      <c r="E30" s="74" t="s">
        <v>325</v>
      </c>
      <c r="G30" s="74"/>
      <c r="H30" s="74"/>
      <c r="I30" s="74"/>
      <c r="J30" s="74"/>
      <c r="K30" s="74"/>
      <c r="L30" s="74"/>
      <c r="M30" s="74"/>
      <c r="P30" s="89"/>
      <c r="Q30" s="89"/>
      <c r="R30" s="89"/>
    </row>
    <row r="31" spans="2:18" ht="12.95" customHeight="1">
      <c r="D31" s="75" t="s">
        <v>108</v>
      </c>
      <c r="E31" s="74" t="s">
        <v>326</v>
      </c>
      <c r="G31" s="74"/>
      <c r="H31" s="74"/>
      <c r="I31" s="74"/>
      <c r="J31" s="74"/>
      <c r="K31" s="74"/>
      <c r="L31" s="74"/>
      <c r="M31" s="74"/>
      <c r="P31" s="89"/>
      <c r="Q31" s="89"/>
      <c r="R31" s="89"/>
    </row>
    <row r="32" spans="2:18" ht="12.95" customHeight="1">
      <c r="C32" s="47"/>
      <c r="D32" s="139"/>
    </row>
    <row r="33" spans="2:18" ht="12.95" customHeight="1">
      <c r="B33" s="26">
        <f>B28+0.01</f>
        <v>6.0499999999999989</v>
      </c>
      <c r="C33" s="41" t="s">
        <v>327</v>
      </c>
      <c r="D33" s="139"/>
      <c r="P33" s="140"/>
      <c r="Q33" s="140"/>
      <c r="R33" s="140"/>
    </row>
    <row r="34" spans="2:18" ht="12.95" customHeight="1">
      <c r="C34" s="109"/>
      <c r="D34" s="139"/>
      <c r="E34" s="376"/>
      <c r="F34" s="368"/>
      <c r="G34" s="369"/>
      <c r="H34" s="141"/>
      <c r="I34" s="219" t="s">
        <v>328</v>
      </c>
      <c r="J34" s="219"/>
      <c r="K34" s="219"/>
      <c r="L34" s="219"/>
      <c r="M34" s="219"/>
      <c r="N34" s="5"/>
      <c r="O34" s="5"/>
    </row>
    <row r="35" spans="2:18" ht="12.95" customHeight="1">
      <c r="C35" s="109"/>
      <c r="D35" s="139"/>
    </row>
    <row r="36" spans="2:18" ht="12.95" customHeight="1">
      <c r="B36" s="26">
        <f>B33+0.01</f>
        <v>6.0599999999999987</v>
      </c>
      <c r="C36" s="73" t="s">
        <v>329</v>
      </c>
      <c r="D36" s="73"/>
      <c r="E36" s="73"/>
      <c r="F36" s="73"/>
      <c r="G36" s="73"/>
      <c r="H36" s="73"/>
      <c r="I36" s="73"/>
      <c r="J36" s="73"/>
      <c r="K36" s="73"/>
      <c r="L36" s="73"/>
      <c r="M36" s="73"/>
      <c r="P36" s="89"/>
      <c r="Q36" s="89"/>
      <c r="R36" s="89"/>
    </row>
    <row r="37" spans="2:18" ht="12.95" customHeight="1">
      <c r="C37" s="106" t="s">
        <v>330</v>
      </c>
      <c r="D37" s="73"/>
      <c r="E37" s="73"/>
      <c r="F37" s="73"/>
      <c r="G37" s="73"/>
      <c r="H37" s="73"/>
      <c r="I37" s="73"/>
      <c r="J37" s="73"/>
      <c r="K37" s="73"/>
      <c r="L37" s="73"/>
      <c r="M37" s="73"/>
      <c r="P37" s="89"/>
      <c r="Q37" s="89"/>
      <c r="R37" s="89"/>
    </row>
    <row r="38" spans="2:18" ht="12.95" customHeight="1">
      <c r="D38" s="24">
        <v>1</v>
      </c>
      <c r="E38" s="74" t="s">
        <v>63</v>
      </c>
      <c r="F38" s="47"/>
      <c r="G38" s="47"/>
      <c r="H38" s="47"/>
      <c r="I38" s="47"/>
      <c r="J38" s="47"/>
      <c r="K38" s="47"/>
      <c r="L38" s="47"/>
      <c r="M38" s="74"/>
      <c r="N38" s="47"/>
      <c r="P38" s="73"/>
      <c r="Q38" s="73"/>
      <c r="R38" s="73"/>
    </row>
    <row r="39" spans="2:18" ht="12.95" customHeight="1">
      <c r="D39" s="75">
        <v>2</v>
      </c>
      <c r="E39" s="74" t="s">
        <v>64</v>
      </c>
      <c r="F39" s="47"/>
      <c r="G39" s="47"/>
      <c r="H39" s="47"/>
      <c r="I39" s="47"/>
      <c r="J39" s="47"/>
      <c r="K39" s="47"/>
      <c r="L39" s="47"/>
      <c r="M39" s="74"/>
      <c r="N39" s="47"/>
      <c r="P39" s="73"/>
      <c r="Q39" s="73"/>
      <c r="R39" s="73"/>
    </row>
    <row r="40" spans="2:18" ht="12.95" customHeight="1">
      <c r="C40" s="26"/>
      <c r="D40" s="26"/>
      <c r="E40" s="26"/>
      <c r="F40" s="26"/>
      <c r="G40" s="47"/>
      <c r="H40" s="47"/>
      <c r="I40" s="47"/>
      <c r="J40" s="47"/>
      <c r="K40" s="47"/>
      <c r="L40" s="47"/>
      <c r="M40" s="74"/>
      <c r="N40" s="47"/>
      <c r="P40" s="73"/>
      <c r="Q40" s="73"/>
      <c r="R40" s="73"/>
    </row>
    <row r="41" spans="2:18" ht="12.95" customHeight="1">
      <c r="B41" s="48"/>
      <c r="C41" s="104" t="str">
        <f>"CATI: IF w_workp != 1 GO TO "&amp;B42&amp;" OTHERWISE GO TO "&amp;B48</f>
        <v>CATI: IF w_workp != 1 GO TO 6.07 OTHERWISE GO TO 6.08</v>
      </c>
      <c r="D41" s="104"/>
      <c r="E41" s="104"/>
      <c r="F41" s="104"/>
      <c r="G41" s="104"/>
      <c r="H41" s="229"/>
      <c r="I41" s="229"/>
      <c r="J41" s="229"/>
      <c r="K41" s="47"/>
      <c r="L41" s="47"/>
      <c r="M41" s="74"/>
      <c r="N41" s="47"/>
      <c r="P41" s="73"/>
      <c r="Q41" s="73"/>
      <c r="R41" s="73"/>
    </row>
    <row r="42" spans="2:18" ht="12.95" customHeight="1">
      <c r="B42" s="26">
        <f>B36+0.01</f>
        <v>6.0699999999999985</v>
      </c>
      <c r="C42" s="30" t="s">
        <v>331</v>
      </c>
      <c r="F42" s="47"/>
      <c r="G42" s="47"/>
      <c r="H42" s="47"/>
      <c r="I42" s="47"/>
      <c r="J42" s="47"/>
      <c r="P42" s="73"/>
      <c r="Q42" s="73"/>
      <c r="R42" s="73"/>
    </row>
    <row r="43" spans="2:18" ht="12.95" customHeight="1">
      <c r="C43" s="33" t="s">
        <v>331</v>
      </c>
      <c r="F43" s="47"/>
      <c r="G43" s="47"/>
      <c r="H43" s="47"/>
      <c r="I43" s="47"/>
      <c r="J43" s="47"/>
      <c r="P43" s="73"/>
      <c r="Q43" s="73"/>
      <c r="R43" s="73"/>
    </row>
    <row r="44" spans="2:18" ht="12.95" customHeight="1">
      <c r="C44" s="142" t="s">
        <v>332</v>
      </c>
      <c r="D44" s="24">
        <v>1</v>
      </c>
      <c r="E44" s="74" t="s">
        <v>63</v>
      </c>
      <c r="F44" s="47"/>
      <c r="G44" s="47"/>
      <c r="H44" s="47"/>
      <c r="I44" s="47"/>
      <c r="J44" s="47"/>
      <c r="P44" s="73"/>
      <c r="Q44" s="73"/>
      <c r="R44" s="73"/>
    </row>
    <row r="45" spans="2:18" ht="12.95" customHeight="1">
      <c r="D45" s="75">
        <v>2</v>
      </c>
      <c r="E45" s="74" t="s">
        <v>64</v>
      </c>
      <c r="F45" s="47"/>
      <c r="G45" s="47"/>
      <c r="H45" s="47"/>
      <c r="I45" s="47"/>
      <c r="J45" s="47"/>
      <c r="P45" s="73"/>
      <c r="Q45" s="73"/>
      <c r="R45" s="73"/>
    </row>
    <row r="46" spans="2:18" ht="12.95" customHeight="1">
      <c r="D46" s="75"/>
      <c r="F46" s="47"/>
      <c r="G46" s="47"/>
      <c r="H46" s="47"/>
      <c r="I46" s="47"/>
      <c r="J46" s="47"/>
      <c r="P46" s="73"/>
      <c r="Q46" s="73"/>
      <c r="R46" s="73"/>
    </row>
    <row r="47" spans="2:18" ht="12.95" customHeight="1">
      <c r="C47" s="104" t="str">
        <f>"CATI: IF w_workp != 2 GO TO "&amp;B48&amp;" OTHERWISE GO TO "&amp;B54</f>
        <v>CATI: IF w_workp != 2 GO TO 6.08 OTHERWISE GO TO 6.09</v>
      </c>
      <c r="D47" s="104"/>
      <c r="E47" s="104"/>
      <c r="F47" s="104"/>
      <c r="G47" s="104"/>
      <c r="H47" s="229"/>
      <c r="I47" s="229"/>
      <c r="J47" s="229"/>
      <c r="K47" s="47"/>
      <c r="P47" s="73"/>
      <c r="Q47" s="73"/>
      <c r="R47" s="73"/>
    </row>
    <row r="48" spans="2:18" ht="12.95" customHeight="1">
      <c r="B48" s="26">
        <f>B42+0.01</f>
        <v>6.0799999999999983</v>
      </c>
      <c r="C48" s="30" t="s">
        <v>333</v>
      </c>
      <c r="F48" s="47"/>
      <c r="G48" s="47"/>
      <c r="H48" s="47"/>
      <c r="I48" s="47"/>
      <c r="J48" s="47"/>
      <c r="P48" s="73"/>
      <c r="Q48" s="73"/>
      <c r="R48" s="73"/>
    </row>
    <row r="49" spans="2:18" ht="12.95" customHeight="1">
      <c r="C49" s="33" t="s">
        <v>333</v>
      </c>
      <c r="F49" s="47"/>
      <c r="G49" s="47"/>
      <c r="H49" s="47"/>
      <c r="I49" s="47"/>
      <c r="J49" s="47"/>
      <c r="P49" s="73"/>
      <c r="Q49" s="73"/>
      <c r="R49" s="73"/>
    </row>
    <row r="50" spans="2:18" ht="12.95" customHeight="1">
      <c r="B50" s="45"/>
      <c r="D50" s="24">
        <v>1</v>
      </c>
      <c r="E50" s="74" t="s">
        <v>63</v>
      </c>
      <c r="F50" s="76"/>
      <c r="G50" s="76"/>
      <c r="H50" s="76"/>
      <c r="I50" s="76"/>
      <c r="J50" s="76"/>
      <c r="P50" s="73"/>
      <c r="Q50" s="73"/>
      <c r="R50" s="73"/>
    </row>
    <row r="51" spans="2:18" ht="12.95" customHeight="1">
      <c r="D51" s="75">
        <v>2</v>
      </c>
      <c r="E51" s="74" t="s">
        <v>64</v>
      </c>
      <c r="F51" s="76"/>
      <c r="G51" s="76"/>
      <c r="H51" s="76"/>
      <c r="I51" s="76"/>
      <c r="J51" s="76"/>
      <c r="K51" s="47"/>
      <c r="L51" s="47"/>
      <c r="M51" s="74"/>
      <c r="N51" s="47"/>
      <c r="P51" s="73"/>
      <c r="Q51" s="73"/>
      <c r="R51" s="73"/>
    </row>
    <row r="52" spans="2:18" ht="12.95" customHeight="1">
      <c r="F52" s="76"/>
      <c r="G52" s="76"/>
      <c r="H52" s="76"/>
      <c r="I52" s="76"/>
      <c r="J52" s="76"/>
      <c r="K52" s="47"/>
      <c r="L52" s="47"/>
      <c r="M52" s="74"/>
      <c r="N52" s="47"/>
      <c r="P52" s="73"/>
      <c r="Q52" s="73"/>
      <c r="R52" s="73"/>
    </row>
    <row r="53" spans="2:18" ht="12.95" customHeight="1">
      <c r="C53" s="104" t="str">
        <f>"CATI: IF w_workp!= 3 GO TO "&amp;B54&amp;" OTHERWISE GO TO "&amp;B59&amp;"0"</f>
        <v>CATI: IF w_workp!= 3 GO TO 6.09 OTHERWISE GO TO 6.10</v>
      </c>
      <c r="D53" s="104"/>
      <c r="E53" s="104"/>
      <c r="F53" s="104"/>
      <c r="G53" s="104"/>
      <c r="H53" s="229"/>
      <c r="I53" s="229"/>
      <c r="J53" s="229"/>
      <c r="K53" s="47"/>
      <c r="L53" s="47"/>
      <c r="M53" s="74"/>
      <c r="N53" s="47"/>
      <c r="P53" s="73"/>
      <c r="Q53" s="73"/>
      <c r="R53" s="73"/>
    </row>
    <row r="54" spans="2:18" ht="12.95" customHeight="1">
      <c r="B54" s="26">
        <f>B48+0.01</f>
        <v>6.0899999999999981</v>
      </c>
      <c r="C54" s="30" t="s">
        <v>334</v>
      </c>
      <c r="F54" s="47"/>
      <c r="G54" s="47"/>
      <c r="H54" s="47"/>
      <c r="I54" s="47"/>
      <c r="J54" s="47"/>
      <c r="K54" s="47"/>
      <c r="L54" s="47"/>
      <c r="M54" s="74"/>
      <c r="N54" s="47"/>
      <c r="P54" s="79"/>
      <c r="Q54" s="79"/>
      <c r="R54" s="79"/>
    </row>
    <row r="55" spans="2:18" ht="12.95" customHeight="1">
      <c r="C55" s="33" t="s">
        <v>334</v>
      </c>
      <c r="F55" s="47"/>
      <c r="G55" s="47"/>
      <c r="H55" s="47"/>
      <c r="I55" s="47"/>
      <c r="J55" s="47"/>
      <c r="K55" s="47"/>
      <c r="L55" s="47"/>
      <c r="M55" s="74"/>
      <c r="N55" s="47"/>
      <c r="P55" s="79"/>
      <c r="Q55" s="79"/>
      <c r="R55" s="79"/>
    </row>
    <row r="56" spans="2:18" ht="12.95" customHeight="1">
      <c r="D56" s="24">
        <v>1</v>
      </c>
      <c r="E56" s="74" t="s">
        <v>63</v>
      </c>
      <c r="F56" s="47"/>
      <c r="G56" s="47"/>
      <c r="H56" s="47"/>
      <c r="I56" s="47"/>
      <c r="J56" s="47"/>
      <c r="K56" s="47"/>
      <c r="L56" s="47"/>
      <c r="M56" s="74"/>
      <c r="N56" s="47"/>
      <c r="P56" s="79"/>
      <c r="Q56" s="79"/>
      <c r="R56" s="79"/>
    </row>
    <row r="57" spans="2:18" ht="12.95" customHeight="1">
      <c r="D57" s="75">
        <v>2</v>
      </c>
      <c r="E57" s="74" t="s">
        <v>64</v>
      </c>
      <c r="F57" s="47"/>
      <c r="G57" s="47"/>
      <c r="H57" s="47"/>
      <c r="I57" s="47"/>
      <c r="J57" s="47"/>
      <c r="K57" s="47"/>
      <c r="L57" s="47"/>
      <c r="M57" s="74"/>
      <c r="N57" s="47"/>
      <c r="P57" s="79"/>
      <c r="Q57" s="79"/>
      <c r="R57" s="79"/>
    </row>
    <row r="58" spans="2:18" ht="12.95" customHeight="1">
      <c r="D58" s="75"/>
      <c r="F58" s="47"/>
      <c r="G58" s="47"/>
      <c r="H58" s="47"/>
      <c r="I58" s="47"/>
      <c r="J58" s="47"/>
      <c r="K58" s="47"/>
      <c r="L58" s="47"/>
      <c r="M58" s="74"/>
      <c r="N58" s="47"/>
      <c r="P58" s="79"/>
      <c r="Q58" s="79"/>
      <c r="R58" s="79"/>
    </row>
    <row r="59" spans="2:18" ht="12.95" customHeight="1">
      <c r="B59" s="26">
        <f>B54+0.01</f>
        <v>6.0999999999999979</v>
      </c>
      <c r="C59" s="30" t="s">
        <v>335</v>
      </c>
      <c r="F59" s="47"/>
      <c r="G59" s="47"/>
      <c r="H59" s="47"/>
      <c r="I59" s="47"/>
      <c r="J59" s="47"/>
      <c r="K59" s="47"/>
      <c r="L59" s="47"/>
      <c r="M59" s="74"/>
      <c r="N59" s="47"/>
      <c r="P59" s="79"/>
      <c r="Q59" s="79"/>
      <c r="R59" s="79"/>
    </row>
    <row r="60" spans="2:18" ht="12.95" customHeight="1">
      <c r="D60" s="24">
        <v>1</v>
      </c>
      <c r="E60" s="74" t="s">
        <v>63</v>
      </c>
      <c r="F60" s="47"/>
      <c r="G60" s="47"/>
      <c r="H60" s="47"/>
      <c r="I60" s="47"/>
      <c r="J60" s="47"/>
      <c r="K60" s="47"/>
      <c r="L60" s="47"/>
      <c r="M60" s="74"/>
      <c r="N60" s="47"/>
      <c r="P60" s="79"/>
      <c r="Q60" s="79"/>
      <c r="R60" s="79"/>
    </row>
    <row r="61" spans="2:18" ht="12.95" customHeight="1">
      <c r="D61" s="75">
        <v>2</v>
      </c>
      <c r="E61" s="74" t="s">
        <v>64</v>
      </c>
      <c r="F61" s="47"/>
      <c r="G61" s="47"/>
      <c r="H61" s="47"/>
      <c r="I61" s="114" t="s">
        <v>65</v>
      </c>
      <c r="J61" s="115">
        <f>B67</f>
        <v>6.1199999999999974</v>
      </c>
      <c r="K61" s="47"/>
      <c r="L61" s="47"/>
      <c r="M61" s="74"/>
      <c r="N61" s="47"/>
      <c r="P61" s="79"/>
      <c r="Q61" s="79"/>
      <c r="R61" s="79"/>
    </row>
    <row r="62" spans="2:18" ht="12.95" customHeight="1">
      <c r="D62" s="75"/>
      <c r="F62" s="47"/>
      <c r="G62" s="47"/>
      <c r="H62" s="47"/>
      <c r="I62" s="47"/>
      <c r="J62" s="47"/>
      <c r="K62" s="47"/>
      <c r="L62" s="47"/>
      <c r="M62" s="74"/>
      <c r="N62" s="47"/>
      <c r="P62" s="79"/>
      <c r="Q62" s="79"/>
      <c r="R62" s="79"/>
    </row>
    <row r="63" spans="2:18" ht="12.95" customHeight="1">
      <c r="B63" s="26">
        <f>B59+0.01</f>
        <v>6.1099999999999977</v>
      </c>
      <c r="C63" s="30" t="s">
        <v>336</v>
      </c>
      <c r="F63" s="47"/>
      <c r="G63" s="47"/>
      <c r="H63" s="47"/>
      <c r="I63" s="47"/>
      <c r="J63" s="47"/>
      <c r="K63" s="47"/>
      <c r="L63" s="47"/>
      <c r="M63" s="74"/>
      <c r="N63" s="47"/>
      <c r="P63" s="79"/>
      <c r="Q63" s="79"/>
      <c r="R63" s="79"/>
    </row>
    <row r="64" spans="2:18" ht="12.95" customHeight="1">
      <c r="D64" s="376"/>
      <c r="E64" s="368"/>
      <c r="F64" s="368"/>
      <c r="G64" s="368"/>
      <c r="H64" s="369"/>
      <c r="I64" s="47"/>
      <c r="J64" s="229" t="s">
        <v>337</v>
      </c>
      <c r="K64" s="229"/>
      <c r="L64" s="229"/>
      <c r="M64" s="101"/>
      <c r="N64" s="229"/>
      <c r="O64" s="104"/>
      <c r="P64" s="230"/>
      <c r="Q64" s="230"/>
      <c r="R64" s="230"/>
    </row>
    <row r="65" spans="2:22" ht="12.95" customHeight="1">
      <c r="D65" s="75"/>
      <c r="F65" s="47"/>
      <c r="G65" s="47"/>
      <c r="H65" s="47"/>
      <c r="I65" s="47"/>
      <c r="J65" s="47"/>
      <c r="K65" s="47"/>
      <c r="L65" s="47"/>
      <c r="M65" s="74"/>
      <c r="N65" s="47"/>
      <c r="P65" s="79"/>
      <c r="Q65" s="79"/>
      <c r="R65" s="79"/>
    </row>
    <row r="66" spans="2:22" ht="12.95" customHeight="1">
      <c r="C66" s="14" t="str">
        <f>"CATI: IF w_hcountry = 676  GO TO "&amp;B67&amp;" OTHERWISE "&amp;B74</f>
        <v>CATI: IF w_hcountry = 676  GO TO 6.12 OTHERWISE 6.13</v>
      </c>
      <c r="D66" s="231"/>
      <c r="E66" s="9"/>
      <c r="F66" s="9"/>
      <c r="G66" s="9"/>
      <c r="H66" s="9"/>
      <c r="I66" s="9"/>
      <c r="J66" s="9"/>
      <c r="K66" s="9"/>
      <c r="L66" s="9"/>
      <c r="M66" s="9"/>
      <c r="N66" s="14"/>
      <c r="O66" s="232"/>
      <c r="P66" s="89"/>
      <c r="Q66" s="89"/>
      <c r="R66" s="89"/>
    </row>
    <row r="67" spans="2:22" ht="12.95" customHeight="1">
      <c r="B67" s="26">
        <f>B63+0.01</f>
        <v>6.1199999999999974</v>
      </c>
      <c r="C67" s="57" t="s">
        <v>338</v>
      </c>
      <c r="D67" s="88"/>
      <c r="E67" s="88"/>
      <c r="F67" s="88"/>
      <c r="G67" s="88"/>
      <c r="H67" s="88"/>
      <c r="I67" s="88"/>
      <c r="J67" s="88"/>
      <c r="K67" s="88"/>
      <c r="L67" s="88"/>
      <c r="M67" s="88"/>
    </row>
    <row r="68" spans="2:22" ht="12.95" customHeight="1">
      <c r="C68" s="106" t="s">
        <v>339</v>
      </c>
      <c r="D68" s="88"/>
      <c r="E68" s="88"/>
      <c r="F68" s="88"/>
      <c r="G68" s="88"/>
      <c r="H68" s="88"/>
      <c r="I68" s="88"/>
      <c r="J68" s="88"/>
      <c r="K68" s="88"/>
      <c r="L68" s="88"/>
      <c r="M68" s="88"/>
    </row>
    <row r="69" spans="2:22" ht="12.95" customHeight="1">
      <c r="D69" s="24" t="s">
        <v>104</v>
      </c>
      <c r="E69" s="41" t="s">
        <v>340</v>
      </c>
      <c r="P69" s="73"/>
      <c r="Q69" s="73"/>
      <c r="R69" s="73"/>
    </row>
    <row r="70" spans="2:22" ht="12.95" customHeight="1">
      <c r="D70" s="24" t="s">
        <v>106</v>
      </c>
      <c r="E70" s="74" t="s">
        <v>341</v>
      </c>
      <c r="I70" s="8"/>
      <c r="P70" s="73"/>
      <c r="Q70" s="73"/>
      <c r="R70" s="73"/>
      <c r="V70" s="66"/>
    </row>
    <row r="71" spans="2:22" ht="12.95" customHeight="1">
      <c r="D71" s="24" t="s">
        <v>108</v>
      </c>
      <c r="E71" s="74" t="s">
        <v>342</v>
      </c>
      <c r="I71" s="8"/>
      <c r="P71" s="73"/>
      <c r="Q71" s="73"/>
      <c r="R71" s="73"/>
      <c r="V71" s="66"/>
    </row>
    <row r="73" spans="2:22" ht="12.95" customHeight="1">
      <c r="C73" s="14" t="str">
        <f>"CATI VALIDATION: IF w_hcountry = 678  GO TO "&amp;B74&amp;" OTHERWISE "&amp;B81</f>
        <v>CATI VALIDATION: IF w_hcountry = 678  GO TO 6.13 OTHERWISE 6.14</v>
      </c>
      <c r="D73" s="233"/>
      <c r="E73" s="101"/>
      <c r="F73" s="101"/>
      <c r="G73" s="101"/>
      <c r="H73" s="101"/>
      <c r="I73" s="101"/>
      <c r="J73" s="101"/>
      <c r="K73" s="101"/>
      <c r="L73" s="101"/>
      <c r="M73" s="101"/>
      <c r="N73" s="104"/>
      <c r="O73" s="227"/>
      <c r="P73" s="89"/>
      <c r="Q73" s="89"/>
      <c r="R73" s="89"/>
    </row>
    <row r="74" spans="2:22" ht="12.95" customHeight="1">
      <c r="B74" s="26">
        <f>B67+0.01</f>
        <v>6.1299999999999972</v>
      </c>
      <c r="C74" s="88" t="s">
        <v>343</v>
      </c>
      <c r="D74" s="88"/>
      <c r="E74" s="88"/>
      <c r="F74" s="88"/>
      <c r="G74" s="88"/>
      <c r="H74" s="88"/>
      <c r="I74" s="88"/>
      <c r="J74" s="88"/>
      <c r="K74" s="88"/>
      <c r="L74" s="88"/>
      <c r="M74" s="88"/>
    </row>
    <row r="75" spans="2:22" ht="12.95" customHeight="1">
      <c r="C75" s="106" t="s">
        <v>344</v>
      </c>
      <c r="D75" s="88"/>
      <c r="E75" s="88"/>
      <c r="F75" s="88"/>
      <c r="G75" s="88"/>
      <c r="H75" s="88"/>
      <c r="I75" s="88"/>
      <c r="J75" s="88"/>
      <c r="K75" s="88"/>
      <c r="L75" s="88"/>
      <c r="M75" s="88"/>
    </row>
    <row r="76" spans="2:22" ht="12.95" customHeight="1">
      <c r="D76" s="24" t="s">
        <v>104</v>
      </c>
      <c r="E76" s="41" t="s">
        <v>340</v>
      </c>
      <c r="P76" s="73"/>
      <c r="Q76" s="73"/>
      <c r="R76" s="73"/>
    </row>
    <row r="77" spans="2:22" ht="12.95" customHeight="1">
      <c r="D77" s="24" t="s">
        <v>106</v>
      </c>
      <c r="E77" s="74" t="s">
        <v>341</v>
      </c>
      <c r="I77" s="8"/>
      <c r="P77" s="73"/>
      <c r="Q77" s="73"/>
      <c r="R77" s="73"/>
      <c r="V77" s="66"/>
    </row>
    <row r="78" spans="2:22" ht="12.95" customHeight="1">
      <c r="D78" s="24" t="s">
        <v>108</v>
      </c>
      <c r="E78" s="74" t="s">
        <v>342</v>
      </c>
      <c r="I78" s="8"/>
      <c r="P78" s="73"/>
      <c r="Q78" s="73"/>
      <c r="R78" s="73"/>
      <c r="V78" s="66"/>
    </row>
    <row r="80" spans="2:22" ht="12.95" customHeight="1">
      <c r="C80" s="14" t="str">
        <f>"CATI VALIDATION: IF w_hcountry = 686  GO TO "&amp;B81&amp;" OTHERWISE "&amp;B87</f>
        <v>CATI VALIDATION: IF w_hcountry = 686  GO TO 6.14 OTHERWISE 6.15</v>
      </c>
      <c r="D80" s="233"/>
      <c r="E80" s="101"/>
      <c r="F80" s="101"/>
      <c r="G80" s="101"/>
      <c r="H80" s="101"/>
      <c r="I80" s="101"/>
      <c r="J80" s="101"/>
      <c r="K80" s="101"/>
      <c r="L80" s="101"/>
      <c r="M80" s="101"/>
      <c r="N80" s="104"/>
      <c r="O80" s="227"/>
      <c r="P80" s="89"/>
      <c r="Q80" s="89"/>
      <c r="R80" s="89"/>
    </row>
    <row r="81" spans="2:22" ht="12.95" customHeight="1">
      <c r="B81" s="26">
        <f>B74+0.01</f>
        <v>6.139999999999997</v>
      </c>
      <c r="C81" s="88" t="s">
        <v>345</v>
      </c>
      <c r="D81" s="88"/>
      <c r="E81" s="88"/>
      <c r="F81" s="88"/>
      <c r="G81" s="88"/>
      <c r="H81" s="88"/>
      <c r="I81" s="88"/>
      <c r="J81" s="88"/>
      <c r="K81" s="88"/>
      <c r="L81" s="88"/>
      <c r="M81" s="88"/>
    </row>
    <row r="82" spans="2:22" ht="12.95" customHeight="1">
      <c r="C82" s="106" t="s">
        <v>346</v>
      </c>
      <c r="D82" s="88"/>
      <c r="E82" s="88"/>
      <c r="F82" s="88"/>
      <c r="G82" s="88"/>
      <c r="H82" s="88"/>
      <c r="I82" s="88"/>
      <c r="J82" s="88"/>
      <c r="K82" s="88"/>
      <c r="L82" s="88"/>
      <c r="M82" s="88"/>
    </row>
    <row r="83" spans="2:22" ht="12.95" customHeight="1">
      <c r="D83" s="24" t="s">
        <v>104</v>
      </c>
      <c r="E83" s="41" t="s">
        <v>340</v>
      </c>
      <c r="P83" s="73"/>
      <c r="Q83" s="73"/>
      <c r="R83" s="73"/>
    </row>
    <row r="84" spans="2:22" ht="12.95" customHeight="1">
      <c r="D84" s="24" t="s">
        <v>106</v>
      </c>
      <c r="E84" s="74" t="s">
        <v>341</v>
      </c>
      <c r="I84" s="8"/>
      <c r="P84" s="73"/>
      <c r="Q84" s="73"/>
      <c r="R84" s="73"/>
      <c r="V84" s="66"/>
    </row>
    <row r="85" spans="2:22" ht="12.95" customHeight="1">
      <c r="D85" s="24" t="s">
        <v>108</v>
      </c>
      <c r="E85" s="74" t="s">
        <v>342</v>
      </c>
      <c r="I85" s="8"/>
      <c r="P85" s="73"/>
      <c r="Q85" s="73"/>
      <c r="R85" s="73"/>
      <c r="V85" s="66"/>
    </row>
    <row r="87" spans="2:22" ht="12.95" customHeight="1">
      <c r="B87" s="26">
        <f>B81+0.01</f>
        <v>6.1499999999999968</v>
      </c>
      <c r="C87" s="57" t="s">
        <v>347</v>
      </c>
      <c r="D87" s="27"/>
      <c r="E87" s="145"/>
      <c r="F87" s="57"/>
      <c r="G87" s="146"/>
      <c r="H87" s="57"/>
      <c r="I87" s="147"/>
      <c r="J87" s="12"/>
      <c r="K87" s="147"/>
      <c r="L87" s="12"/>
      <c r="M87" s="12"/>
      <c r="P87" s="73"/>
      <c r="Q87" s="73"/>
      <c r="R87" s="73"/>
    </row>
    <row r="88" spans="2:22" ht="12.95" customHeight="1">
      <c r="C88" s="57" t="s">
        <v>348</v>
      </c>
      <c r="D88" s="27"/>
      <c r="E88" s="145"/>
      <c r="F88" s="57"/>
      <c r="G88" s="146"/>
      <c r="H88" s="57"/>
      <c r="I88" s="147"/>
      <c r="J88" s="12"/>
      <c r="K88" s="147"/>
      <c r="L88" s="12"/>
      <c r="M88" s="12"/>
      <c r="P88" s="89"/>
      <c r="Q88" s="89"/>
      <c r="R88" s="89"/>
    </row>
    <row r="89" spans="2:22" ht="12.95" customHeight="1">
      <c r="D89" s="75" t="s">
        <v>104</v>
      </c>
      <c r="E89" s="74" t="s">
        <v>349</v>
      </c>
      <c r="F89" s="148"/>
      <c r="G89" s="149"/>
      <c r="H89" s="128"/>
      <c r="I89" s="150"/>
      <c r="K89" s="150"/>
      <c r="P89" s="66"/>
      <c r="Q89" s="66"/>
      <c r="R89" s="66"/>
    </row>
    <row r="90" spans="2:22" ht="12.95" customHeight="1">
      <c r="D90" s="75" t="s">
        <v>106</v>
      </c>
      <c r="E90" s="74" t="s">
        <v>350</v>
      </c>
      <c r="G90" s="149"/>
      <c r="H90" s="148"/>
      <c r="I90" s="150"/>
      <c r="K90" s="150"/>
      <c r="P90" s="66"/>
      <c r="Q90" s="66"/>
      <c r="R90" s="66"/>
    </row>
    <row r="91" spans="2:22" ht="12.95" customHeight="1">
      <c r="D91" s="75" t="s">
        <v>108</v>
      </c>
      <c r="E91" s="74" t="s">
        <v>351</v>
      </c>
      <c r="F91" s="148"/>
      <c r="G91" s="149"/>
      <c r="H91" s="148"/>
      <c r="I91" s="150"/>
      <c r="K91" s="150"/>
      <c r="P91" s="66"/>
      <c r="Q91" s="66"/>
      <c r="R91" s="66"/>
    </row>
    <row r="92" spans="2:22" ht="12.95" customHeight="1">
      <c r="D92" s="75" t="s">
        <v>110</v>
      </c>
      <c r="E92" s="74" t="s">
        <v>352</v>
      </c>
      <c r="F92" s="73"/>
      <c r="G92" s="73"/>
      <c r="H92" s="73"/>
      <c r="I92" s="73"/>
      <c r="J92" s="73"/>
      <c r="K92" s="73"/>
      <c r="L92" s="73"/>
      <c r="M92" s="73"/>
      <c r="P92" s="66"/>
      <c r="Q92" s="66"/>
      <c r="R92" s="66"/>
    </row>
    <row r="93" spans="2:22" s="12" customFormat="1" ht="12.95" customHeight="1">
      <c r="B93" s="26"/>
      <c r="D93" s="93" t="s">
        <v>112</v>
      </c>
      <c r="E93" s="41" t="s">
        <v>127</v>
      </c>
      <c r="F93" s="57"/>
      <c r="G93" s="57"/>
      <c r="H93" s="57"/>
      <c r="I93" s="57"/>
      <c r="J93" s="57"/>
      <c r="K93" s="57"/>
      <c r="L93" s="57"/>
      <c r="M93" s="57"/>
      <c r="P93" s="61"/>
      <c r="Q93" s="61"/>
      <c r="R93" s="61"/>
    </row>
    <row r="94" spans="2:22" ht="12.95" customHeight="1">
      <c r="C94" s="9" t="str">
        <f>"CATI: IF "&amp;B87&amp;" = NONE ALL THE REST SHOULD BE BLANK BLOCKING MESSAGE Check, none and other responses"</f>
        <v>CATI: IF 6.15 = NONE ALL THE REST SHOULD BE BLANK BLOCKING MESSAGE Check, none and other responses</v>
      </c>
      <c r="D94" s="280"/>
      <c r="E94" s="228"/>
      <c r="F94" s="228"/>
      <c r="G94" s="228"/>
      <c r="H94" s="228"/>
      <c r="I94" s="228"/>
      <c r="J94" s="228"/>
      <c r="K94" s="228"/>
      <c r="L94" s="287"/>
      <c r="M94" s="287"/>
      <c r="N94" s="287"/>
      <c r="O94" s="228"/>
      <c r="P94" s="228"/>
      <c r="Q94" s="228"/>
      <c r="R94" s="228"/>
    </row>
    <row r="95" spans="2:22" ht="12.95" customHeight="1">
      <c r="C95" s="26"/>
      <c r="D95" s="26"/>
      <c r="E95" s="26"/>
      <c r="F95" s="26"/>
      <c r="G95" s="26"/>
      <c r="H95" s="26"/>
      <c r="I95" s="26"/>
      <c r="J95" s="26"/>
      <c r="K95" s="26"/>
      <c r="L95" s="26"/>
      <c r="M95" s="26"/>
      <c r="N95" s="26"/>
      <c r="O95" s="26"/>
      <c r="P95" s="26"/>
      <c r="Q95" s="26"/>
      <c r="R95" s="26"/>
      <c r="S95" s="26"/>
    </row>
    <row r="96" spans="2:22" ht="12.95" customHeight="1">
      <c r="B96" s="26">
        <f>B87+0.01</f>
        <v>6.1599999999999966</v>
      </c>
      <c r="C96" s="57" t="s">
        <v>353</v>
      </c>
      <c r="P96" s="73"/>
      <c r="Q96" s="73"/>
      <c r="R96" s="73"/>
    </row>
    <row r="97" spans="2:20" ht="12.95" customHeight="1">
      <c r="C97" s="57" t="s">
        <v>348</v>
      </c>
      <c r="P97" s="89"/>
      <c r="Q97" s="89"/>
      <c r="R97" s="89"/>
    </row>
    <row r="98" spans="2:20" ht="12.95" customHeight="1">
      <c r="D98" s="75" t="s">
        <v>104</v>
      </c>
      <c r="E98" s="74" t="s">
        <v>349</v>
      </c>
      <c r="P98" s="66"/>
      <c r="Q98" s="66"/>
      <c r="R98" s="66"/>
    </row>
    <row r="99" spans="2:20" ht="12.95" customHeight="1">
      <c r="D99" s="75" t="s">
        <v>106</v>
      </c>
      <c r="E99" s="74" t="s">
        <v>350</v>
      </c>
      <c r="P99" s="66"/>
      <c r="Q99" s="66"/>
      <c r="R99" s="66"/>
    </row>
    <row r="100" spans="2:20" ht="12.95" customHeight="1">
      <c r="D100" s="75" t="s">
        <v>108</v>
      </c>
      <c r="E100" s="74" t="s">
        <v>354</v>
      </c>
      <c r="P100" s="66"/>
      <c r="Q100" s="66"/>
      <c r="R100" s="66"/>
    </row>
    <row r="101" spans="2:20" ht="12.95" customHeight="1">
      <c r="D101" s="75" t="s">
        <v>110</v>
      </c>
      <c r="E101" s="74" t="s">
        <v>352</v>
      </c>
      <c r="P101" s="66"/>
      <c r="Q101" s="66"/>
      <c r="R101" s="66"/>
    </row>
    <row r="102" spans="2:20" s="12" customFormat="1" ht="12.95" customHeight="1">
      <c r="B102" s="26"/>
      <c r="D102" s="93" t="s">
        <v>112</v>
      </c>
      <c r="E102" s="41" t="s">
        <v>127</v>
      </c>
      <c r="P102" s="61"/>
      <c r="Q102" s="61"/>
      <c r="R102" s="61"/>
    </row>
    <row r="103" spans="2:20" ht="12.95" customHeight="1">
      <c r="C103" s="9" t="str">
        <f>"CATI: IF "&amp;B96&amp;" = NONE ALL THE REST SHOULD BE BLANK BLOCKING MESSAGE Check, none and other responses"</f>
        <v>CATI: IF 6.16 = NONE ALL THE REST SHOULD BE BLANK BLOCKING MESSAGE Check, none and other responses</v>
      </c>
      <c r="D103" s="345"/>
      <c r="E103" s="101"/>
      <c r="F103" s="14"/>
      <c r="G103" s="14"/>
      <c r="H103" s="14"/>
      <c r="I103" s="14"/>
      <c r="J103" s="14"/>
      <c r="K103" s="14"/>
      <c r="L103" s="14"/>
      <c r="M103" s="14"/>
      <c r="N103" s="14"/>
      <c r="O103" s="104"/>
      <c r="P103" s="104"/>
      <c r="Q103" s="104"/>
    </row>
    <row r="104" spans="2:20" ht="12.95" customHeight="1">
      <c r="C104" s="26"/>
      <c r="F104" s="12"/>
      <c r="G104" s="12"/>
      <c r="H104" s="12"/>
      <c r="I104" s="12"/>
      <c r="J104" s="12"/>
      <c r="K104" s="12"/>
      <c r="L104" s="12"/>
      <c r="M104" s="12"/>
      <c r="N104" s="12"/>
    </row>
    <row r="105" spans="2:20" s="12" customFormat="1" ht="12.95" customHeight="1">
      <c r="B105" s="26">
        <f>B96+0.01</f>
        <v>6.1699999999999964</v>
      </c>
      <c r="C105" s="57" t="s">
        <v>355</v>
      </c>
      <c r="D105" s="27"/>
      <c r="E105" s="41"/>
      <c r="F105" s="57"/>
      <c r="G105" s="57"/>
      <c r="H105" s="57"/>
      <c r="N105" s="19"/>
      <c r="O105" s="19"/>
      <c r="P105" s="19"/>
      <c r="Q105" s="19"/>
      <c r="R105" s="19"/>
      <c r="S105" s="19"/>
      <c r="T105" s="19"/>
    </row>
    <row r="106" spans="2:20" s="12" customFormat="1" ht="12.95" customHeight="1">
      <c r="B106" s="26"/>
      <c r="C106" s="57" t="s">
        <v>356</v>
      </c>
      <c r="D106" s="27"/>
      <c r="E106" s="41"/>
      <c r="F106" s="57"/>
      <c r="G106" s="57"/>
      <c r="H106" s="57"/>
      <c r="N106" s="19"/>
      <c r="O106" s="19"/>
      <c r="P106" s="19"/>
      <c r="Q106" s="19"/>
      <c r="R106" s="19"/>
      <c r="S106" s="19"/>
      <c r="T106" s="19"/>
    </row>
    <row r="107" spans="2:20" s="12" customFormat="1" ht="12.95" customHeight="1">
      <c r="B107" s="151"/>
      <c r="D107" s="27">
        <v>1</v>
      </c>
      <c r="E107" s="41" t="s">
        <v>357</v>
      </c>
      <c r="F107" s="61"/>
      <c r="G107" s="61"/>
      <c r="H107" s="61"/>
      <c r="I107" s="61"/>
      <c r="J107" s="61"/>
      <c r="K107" s="61"/>
      <c r="N107" s="19"/>
      <c r="O107" s="19"/>
      <c r="P107" s="57"/>
      <c r="Q107" s="57"/>
      <c r="R107" s="57"/>
      <c r="S107" s="19"/>
      <c r="T107" s="19"/>
    </row>
    <row r="108" spans="2:20" s="12" customFormat="1" ht="12.95" customHeight="1">
      <c r="B108" s="151"/>
      <c r="D108" s="27">
        <v>2</v>
      </c>
      <c r="E108" s="41" t="s">
        <v>358</v>
      </c>
      <c r="F108" s="61"/>
      <c r="G108" s="61"/>
      <c r="H108" s="61"/>
      <c r="I108" s="61"/>
      <c r="J108" s="61"/>
      <c r="K108" s="61"/>
      <c r="N108" s="19"/>
      <c r="O108" s="19"/>
      <c r="P108" s="57"/>
      <c r="Q108" s="57"/>
      <c r="R108" s="57"/>
      <c r="S108" s="19"/>
      <c r="T108" s="19"/>
    </row>
    <row r="109" spans="2:20" s="12" customFormat="1" ht="12.95" customHeight="1">
      <c r="B109" s="151"/>
      <c r="D109" s="27">
        <v>3</v>
      </c>
      <c r="E109" s="41" t="s">
        <v>359</v>
      </c>
      <c r="F109" s="61"/>
      <c r="G109" s="61"/>
      <c r="H109" s="61"/>
      <c r="I109" s="61"/>
      <c r="J109" s="61"/>
      <c r="K109" s="61"/>
      <c r="N109" s="19"/>
      <c r="O109" s="19"/>
      <c r="P109" s="19"/>
      <c r="Q109" s="19"/>
      <c r="R109" s="19"/>
      <c r="S109" s="19"/>
      <c r="T109" s="19"/>
    </row>
    <row r="110" spans="2:20" s="12" customFormat="1" ht="12.95" customHeight="1">
      <c r="B110" s="26"/>
      <c r="D110" s="27"/>
      <c r="E110" s="41"/>
      <c r="F110" s="20"/>
      <c r="G110" s="20"/>
      <c r="H110" s="20"/>
      <c r="I110" s="20"/>
      <c r="J110" s="20"/>
      <c r="K110" s="20"/>
      <c r="N110" s="19"/>
      <c r="O110" s="19"/>
      <c r="P110" s="19"/>
      <c r="Q110" s="19"/>
      <c r="R110" s="19"/>
      <c r="S110" s="19"/>
      <c r="T110" s="19"/>
    </row>
    <row r="111" spans="2:20" s="12" customFormat="1" ht="12.95" customHeight="1">
      <c r="B111" s="26">
        <f>B105+0.01</f>
        <v>6.1799999999999962</v>
      </c>
      <c r="C111" s="57" t="s">
        <v>360</v>
      </c>
      <c r="D111" s="27"/>
      <c r="E111" s="41"/>
      <c r="F111" s="57"/>
      <c r="G111" s="57"/>
      <c r="H111" s="57"/>
      <c r="I111" s="57"/>
      <c r="J111" s="57"/>
      <c r="K111" s="57"/>
      <c r="N111" s="19"/>
      <c r="O111" s="19"/>
      <c r="P111" s="19"/>
      <c r="Q111" s="19"/>
      <c r="R111" s="19"/>
      <c r="S111" s="19"/>
      <c r="T111" s="19"/>
    </row>
    <row r="112" spans="2:20" s="12" customFormat="1" ht="12.95" customHeight="1">
      <c r="B112" s="151"/>
      <c r="D112" s="27">
        <v>1</v>
      </c>
      <c r="E112" s="41" t="s">
        <v>361</v>
      </c>
      <c r="F112" s="61"/>
      <c r="G112" s="61"/>
      <c r="H112" s="61"/>
      <c r="I112" s="61"/>
      <c r="J112" s="61"/>
      <c r="K112" s="61"/>
      <c r="N112" s="19"/>
      <c r="O112" s="19"/>
      <c r="P112" s="57"/>
      <c r="Q112" s="57"/>
      <c r="R112" s="57"/>
      <c r="S112" s="19"/>
      <c r="T112" s="19"/>
    </row>
    <row r="113" spans="2:20" s="12" customFormat="1" ht="12.95" customHeight="1">
      <c r="B113" s="151"/>
      <c r="D113" s="27">
        <v>2</v>
      </c>
      <c r="E113" s="12" t="s">
        <v>362</v>
      </c>
      <c r="F113" s="61"/>
      <c r="G113" s="61"/>
      <c r="H113" s="61"/>
      <c r="I113" s="61"/>
      <c r="J113" s="61"/>
      <c r="K113" s="61"/>
      <c r="O113" s="19"/>
      <c r="P113" s="57"/>
      <c r="Q113" s="57"/>
      <c r="R113" s="57"/>
      <c r="S113" s="19"/>
      <c r="T113" s="19"/>
    </row>
    <row r="114" spans="2:20" s="12" customFormat="1" ht="12.95" customHeight="1">
      <c r="B114" s="151"/>
      <c r="D114" s="27">
        <v>3</v>
      </c>
      <c r="E114" s="41" t="s">
        <v>363</v>
      </c>
      <c r="F114" s="61"/>
      <c r="G114" s="61"/>
      <c r="H114" s="61"/>
      <c r="I114" s="61"/>
      <c r="J114" s="61"/>
      <c r="K114" s="61"/>
      <c r="N114" s="19"/>
      <c r="O114" s="19"/>
      <c r="P114" s="19"/>
      <c r="Q114" s="19"/>
      <c r="R114" s="19"/>
      <c r="S114" s="19"/>
      <c r="T114" s="19"/>
    </row>
    <row r="115" spans="2:20" s="12" customFormat="1" ht="12.95" customHeight="1">
      <c r="B115" s="26"/>
      <c r="D115" s="27"/>
      <c r="E115" s="41"/>
      <c r="F115" s="20"/>
      <c r="G115" s="20"/>
      <c r="H115" s="20"/>
      <c r="I115" s="20"/>
      <c r="J115" s="20"/>
      <c r="K115" s="20"/>
      <c r="N115" s="19"/>
      <c r="O115" s="19"/>
      <c r="P115" s="19"/>
      <c r="Q115" s="19"/>
      <c r="R115" s="19"/>
      <c r="S115" s="19"/>
      <c r="T115" s="19"/>
    </row>
    <row r="116" spans="2:20" s="12" customFormat="1" ht="12.95" customHeight="1">
      <c r="B116" s="26">
        <f>B111+0.01</f>
        <v>6.1899999999999959</v>
      </c>
      <c r="C116" s="384" t="s">
        <v>364</v>
      </c>
      <c r="D116" s="384"/>
      <c r="E116" s="384"/>
      <c r="F116" s="384"/>
      <c r="G116" s="384"/>
      <c r="H116" s="384"/>
      <c r="I116" s="384"/>
      <c r="J116" s="384"/>
      <c r="K116" s="384"/>
      <c r="L116" s="384"/>
      <c r="M116" s="384"/>
      <c r="N116" s="384"/>
      <c r="O116" s="384"/>
      <c r="P116" s="384"/>
      <c r="Q116" s="384"/>
      <c r="R116" s="384"/>
      <c r="S116" s="384"/>
      <c r="T116" s="384"/>
    </row>
    <row r="117" spans="2:20" ht="12.95" customHeight="1">
      <c r="C117" s="384"/>
      <c r="D117" s="384"/>
      <c r="E117" s="384"/>
      <c r="F117" s="384"/>
      <c r="G117" s="384"/>
      <c r="H117" s="384"/>
      <c r="I117" s="384"/>
      <c r="J117" s="384"/>
      <c r="K117" s="384"/>
      <c r="L117" s="384"/>
      <c r="M117" s="384"/>
      <c r="N117" s="384"/>
      <c r="O117" s="384"/>
      <c r="P117" s="384"/>
      <c r="Q117" s="384"/>
      <c r="R117" s="384"/>
      <c r="S117" s="384"/>
      <c r="T117" s="384"/>
    </row>
    <row r="118" spans="2:20" ht="12.95" customHeight="1">
      <c r="B118" s="151"/>
      <c r="C118" s="57"/>
      <c r="D118" s="152">
        <v>1</v>
      </c>
      <c r="E118" s="41" t="s">
        <v>365</v>
      </c>
      <c r="F118" s="57"/>
      <c r="G118" s="57"/>
      <c r="H118" s="57"/>
      <c r="I118" s="57"/>
      <c r="J118" s="57"/>
      <c r="K118" s="57"/>
      <c r="L118" s="57"/>
      <c r="M118" s="57"/>
      <c r="N118" s="19"/>
      <c r="O118" s="89"/>
      <c r="P118" s="128"/>
      <c r="Q118" s="128"/>
      <c r="R118" s="128"/>
      <c r="S118" s="89"/>
      <c r="T118" s="89"/>
    </row>
    <row r="119" spans="2:20" ht="12.95" customHeight="1">
      <c r="B119" s="151"/>
      <c r="C119" s="97"/>
      <c r="D119" s="153">
        <v>2</v>
      </c>
      <c r="F119" s="97"/>
      <c r="G119" s="97"/>
      <c r="H119" s="97"/>
      <c r="I119" s="97"/>
      <c r="J119" s="97"/>
      <c r="K119" s="97"/>
      <c r="L119" s="97"/>
      <c r="M119" s="97"/>
      <c r="N119" s="89"/>
      <c r="O119" s="89"/>
      <c r="P119" s="128"/>
      <c r="Q119" s="128"/>
      <c r="R119" s="128"/>
      <c r="S119" s="89"/>
      <c r="T119" s="89"/>
    </row>
    <row r="120" spans="2:20" ht="12.95" customHeight="1">
      <c r="B120" s="151"/>
      <c r="C120" s="97"/>
      <c r="D120" s="153">
        <v>3</v>
      </c>
      <c r="F120" s="97"/>
      <c r="G120" s="97"/>
      <c r="H120" s="97"/>
      <c r="I120" s="97"/>
      <c r="J120" s="97"/>
      <c r="K120" s="97"/>
      <c r="L120" s="97"/>
      <c r="M120" s="97"/>
      <c r="N120" s="89"/>
      <c r="O120" s="89"/>
      <c r="P120" s="154"/>
      <c r="Q120" s="154"/>
      <c r="R120" s="154"/>
      <c r="S120" s="89"/>
      <c r="T120" s="89"/>
    </row>
    <row r="121" spans="2:20" ht="12.95" customHeight="1">
      <c r="B121" s="151"/>
      <c r="C121" s="97"/>
      <c r="D121" s="153">
        <v>4</v>
      </c>
      <c r="F121" s="97"/>
      <c r="G121" s="97"/>
      <c r="H121" s="97"/>
      <c r="I121" s="97"/>
      <c r="J121" s="97"/>
      <c r="K121" s="97"/>
      <c r="L121" s="97"/>
      <c r="M121" s="97"/>
      <c r="N121" s="89"/>
      <c r="O121" s="89"/>
      <c r="P121" s="154"/>
      <c r="Q121" s="154"/>
      <c r="R121" s="154"/>
      <c r="S121" s="89"/>
      <c r="T121" s="89"/>
    </row>
    <row r="122" spans="2:20" ht="12.95" customHeight="1">
      <c r="B122" s="151"/>
      <c r="C122" s="97"/>
      <c r="D122" s="153">
        <v>5</v>
      </c>
      <c r="E122" s="74" t="s">
        <v>366</v>
      </c>
      <c r="F122" s="97"/>
      <c r="G122" s="97"/>
      <c r="H122" s="97"/>
      <c r="I122" s="97"/>
      <c r="J122" s="97"/>
      <c r="K122" s="97"/>
      <c r="L122" s="97"/>
      <c r="M122" s="97"/>
      <c r="N122" s="89"/>
      <c r="O122" s="89"/>
      <c r="P122" s="154"/>
      <c r="Q122" s="154"/>
      <c r="R122" s="154"/>
      <c r="S122" s="89"/>
      <c r="T122" s="89"/>
    </row>
    <row r="123" spans="2:20" ht="12.95" customHeight="1">
      <c r="B123" s="151"/>
      <c r="C123" s="97"/>
      <c r="D123" s="153">
        <v>6</v>
      </c>
      <c r="E123" s="41"/>
      <c r="F123" s="97"/>
      <c r="G123" s="97"/>
      <c r="H123" s="97"/>
      <c r="I123" s="97"/>
      <c r="J123" s="97"/>
      <c r="K123" s="97"/>
      <c r="L123" s="97"/>
      <c r="M123" s="97"/>
      <c r="N123" s="89"/>
      <c r="O123" s="89"/>
      <c r="P123" s="154"/>
      <c r="Q123" s="154"/>
      <c r="R123" s="154"/>
      <c r="S123" s="89"/>
      <c r="T123" s="89"/>
    </row>
    <row r="124" spans="2:20" ht="12.95" customHeight="1">
      <c r="B124" s="151"/>
      <c r="C124" s="97"/>
      <c r="D124" s="153">
        <v>7</v>
      </c>
      <c r="E124" s="41"/>
      <c r="F124" s="97"/>
      <c r="G124" s="97"/>
      <c r="H124" s="97"/>
      <c r="I124" s="97"/>
      <c r="J124" s="97"/>
      <c r="K124" s="97"/>
      <c r="L124" s="97"/>
      <c r="M124" s="97"/>
      <c r="N124" s="89"/>
      <c r="O124" s="89"/>
      <c r="P124" s="154"/>
      <c r="Q124" s="154"/>
      <c r="R124" s="154"/>
      <c r="S124" s="89"/>
      <c r="T124" s="89"/>
    </row>
    <row r="125" spans="2:20" ht="12.95" customHeight="1">
      <c r="B125" s="151"/>
      <c r="C125" s="97"/>
      <c r="D125" s="153">
        <v>8</v>
      </c>
      <c r="E125" s="76"/>
      <c r="F125" s="97"/>
      <c r="G125" s="97"/>
      <c r="H125" s="97"/>
      <c r="I125" s="97"/>
      <c r="J125" s="97"/>
      <c r="K125" s="97"/>
      <c r="L125" s="97"/>
      <c r="M125" s="97"/>
      <c r="N125" s="89"/>
      <c r="O125" s="89"/>
      <c r="P125" s="154"/>
      <c r="Q125" s="154"/>
      <c r="R125" s="154"/>
      <c r="S125" s="89"/>
      <c r="T125" s="89"/>
    </row>
    <row r="126" spans="2:20" ht="12.95" customHeight="1">
      <c r="B126" s="151"/>
      <c r="C126" s="97"/>
      <c r="D126" s="153">
        <v>9</v>
      </c>
      <c r="F126" s="97"/>
      <c r="G126" s="97"/>
      <c r="H126" s="97"/>
      <c r="I126" s="97"/>
      <c r="J126" s="97"/>
      <c r="K126" s="97"/>
      <c r="L126" s="97"/>
      <c r="M126" s="97"/>
      <c r="N126" s="89"/>
      <c r="O126" s="89"/>
      <c r="P126" s="154"/>
      <c r="Q126" s="154"/>
      <c r="R126" s="154"/>
      <c r="S126" s="89"/>
      <c r="T126" s="89"/>
    </row>
    <row r="127" spans="2:20" ht="12.95" customHeight="1">
      <c r="B127" s="151"/>
      <c r="C127" s="97"/>
      <c r="D127" s="153">
        <v>10</v>
      </c>
      <c r="E127" s="74" t="s">
        <v>367</v>
      </c>
      <c r="F127" s="97"/>
      <c r="G127" s="97"/>
      <c r="H127" s="97"/>
      <c r="I127" s="97"/>
      <c r="J127" s="97"/>
      <c r="K127" s="97"/>
      <c r="L127" s="97"/>
      <c r="M127" s="97"/>
      <c r="N127" s="89"/>
      <c r="O127" s="89"/>
      <c r="P127" s="154"/>
      <c r="Q127" s="154"/>
      <c r="R127" s="154"/>
      <c r="S127" s="89"/>
      <c r="T127" s="89"/>
    </row>
    <row r="128" spans="2:20" ht="12.95" customHeight="1">
      <c r="C128" s="97"/>
      <c r="D128" s="156"/>
      <c r="E128" s="157"/>
      <c r="F128" s="97"/>
      <c r="G128" s="97"/>
      <c r="H128" s="97"/>
      <c r="I128" s="97"/>
      <c r="J128" s="97"/>
      <c r="K128" s="97"/>
      <c r="L128" s="97"/>
      <c r="M128" s="97"/>
      <c r="N128" s="89"/>
      <c r="O128" s="89"/>
      <c r="P128" s="89"/>
      <c r="Q128" s="89"/>
      <c r="R128" s="89"/>
      <c r="S128" s="89"/>
      <c r="T128" s="89"/>
    </row>
    <row r="129" spans="2:20" ht="12.95" customHeight="1">
      <c r="B129" s="26">
        <f>B116+0.01</f>
        <v>6.1999999999999957</v>
      </c>
      <c r="C129" s="57" t="s">
        <v>368</v>
      </c>
      <c r="D129" s="158"/>
      <c r="E129" s="157"/>
      <c r="F129" s="95"/>
      <c r="G129" s="95"/>
      <c r="H129" s="95"/>
      <c r="I129" s="95"/>
      <c r="J129" s="95"/>
      <c r="K129" s="95"/>
      <c r="L129" s="95"/>
      <c r="M129" s="95"/>
      <c r="N129" s="89"/>
      <c r="O129" s="89"/>
      <c r="P129" s="89"/>
      <c r="Q129" s="89"/>
      <c r="R129" s="89"/>
      <c r="S129" s="89"/>
      <c r="T129" s="89"/>
    </row>
    <row r="130" spans="2:20" ht="12.95" customHeight="1">
      <c r="B130" s="151"/>
      <c r="D130" s="24">
        <v>1</v>
      </c>
      <c r="E130" s="74" t="s">
        <v>63</v>
      </c>
      <c r="F130" s="95"/>
      <c r="G130" s="95"/>
      <c r="H130" s="95"/>
      <c r="I130" s="95"/>
      <c r="J130" s="95"/>
      <c r="K130" s="95"/>
      <c r="L130" s="95"/>
      <c r="M130" s="95"/>
      <c r="N130" s="89"/>
      <c r="O130" s="89"/>
      <c r="P130" s="73"/>
      <c r="Q130" s="73"/>
      <c r="R130" s="73"/>
      <c r="S130" s="89"/>
      <c r="T130" s="89"/>
    </row>
    <row r="131" spans="2:20" ht="12.95" customHeight="1">
      <c r="B131" s="151"/>
      <c r="D131" s="75">
        <v>2</v>
      </c>
      <c r="E131" s="74" t="s">
        <v>64</v>
      </c>
      <c r="F131" s="97"/>
      <c r="G131" s="97"/>
      <c r="H131" s="97"/>
      <c r="I131" s="97"/>
      <c r="J131" s="97"/>
      <c r="K131" s="97"/>
      <c r="L131" s="97"/>
      <c r="M131" s="97"/>
      <c r="N131" s="89"/>
      <c r="O131" s="89"/>
      <c r="P131" s="73"/>
      <c r="Q131" s="73"/>
      <c r="R131" s="73"/>
      <c r="S131" s="89"/>
      <c r="T131" s="89"/>
    </row>
    <row r="132" spans="2:20" ht="12.95" customHeight="1">
      <c r="B132" s="151"/>
      <c r="D132" s="75"/>
      <c r="F132" s="97"/>
      <c r="G132" s="97"/>
      <c r="H132" s="97"/>
      <c r="I132" s="97"/>
      <c r="J132" s="97"/>
      <c r="K132" s="97"/>
      <c r="L132" s="97"/>
      <c r="M132" s="97"/>
      <c r="N132" s="89"/>
      <c r="O132" s="89"/>
      <c r="P132" s="73"/>
      <c r="Q132" s="73"/>
      <c r="R132" s="73"/>
      <c r="S132" s="89"/>
      <c r="T132" s="89"/>
    </row>
    <row r="133" spans="2:20" ht="12.95" customHeight="1">
      <c r="B133" s="151"/>
      <c r="C133" s="17" t="str">
        <f>"CATI: IF w_workp=2 GO TO "&amp;TEXT(B134,"##.##")&amp;" OTHERWISE GO TO NEXT SECTION"</f>
        <v>CATI: IF w_workp=2 GO TO 6.21 OTHERWISE GO TO NEXT SECTION</v>
      </c>
      <c r="D133" s="17"/>
      <c r="E133" s="17"/>
      <c r="F133" s="17"/>
      <c r="G133" s="17"/>
      <c r="H133" s="17"/>
      <c r="I133" s="17"/>
      <c r="J133" s="17"/>
      <c r="K133" s="17"/>
      <c r="L133" s="17"/>
      <c r="M133" s="97"/>
      <c r="N133" s="89"/>
      <c r="O133" s="89"/>
      <c r="P133" s="73"/>
      <c r="Q133" s="73"/>
      <c r="R133" s="73"/>
      <c r="S133" s="89"/>
      <c r="T133" s="89"/>
    </row>
    <row r="134" spans="2:20" ht="12.95" customHeight="1">
      <c r="B134" s="26">
        <f>B129+0.01</f>
        <v>6.2099999999999955</v>
      </c>
      <c r="C134" s="57" t="s">
        <v>369</v>
      </c>
      <c r="D134" s="27"/>
      <c r="E134" s="41"/>
      <c r="F134" s="57"/>
      <c r="G134" s="57"/>
      <c r="H134" s="57"/>
      <c r="I134" s="57"/>
      <c r="J134" s="57"/>
      <c r="K134" s="57"/>
      <c r="L134" s="57"/>
      <c r="M134" s="57"/>
      <c r="N134" s="19"/>
      <c r="O134" s="19"/>
      <c r="P134" s="19"/>
      <c r="Q134" s="19"/>
      <c r="R134" s="19"/>
      <c r="S134" s="19"/>
      <c r="T134" s="89"/>
    </row>
    <row r="135" spans="2:20" ht="12.95" customHeight="1">
      <c r="C135" s="12"/>
      <c r="D135" s="27">
        <v>1</v>
      </c>
      <c r="E135" s="41" t="s">
        <v>63</v>
      </c>
      <c r="F135" s="57"/>
      <c r="G135" s="57"/>
      <c r="H135" s="57"/>
      <c r="I135" s="57"/>
      <c r="J135" s="57"/>
      <c r="K135" s="57"/>
      <c r="L135" s="57"/>
      <c r="M135" s="57"/>
      <c r="N135" s="19"/>
      <c r="O135" s="19"/>
      <c r="P135" s="57"/>
      <c r="Q135" s="57"/>
      <c r="R135" s="57"/>
      <c r="S135" s="19"/>
      <c r="T135" s="89"/>
    </row>
    <row r="136" spans="2:20" ht="12.95" customHeight="1">
      <c r="B136" s="151"/>
      <c r="C136" s="12"/>
      <c r="D136" s="93">
        <v>2</v>
      </c>
      <c r="E136" s="41" t="s">
        <v>64</v>
      </c>
      <c r="F136" s="57"/>
      <c r="G136" s="57"/>
      <c r="H136" s="57"/>
      <c r="I136" s="57"/>
      <c r="J136" s="57"/>
      <c r="K136" s="57"/>
      <c r="L136" s="57"/>
      <c r="M136" s="57"/>
      <c r="N136" s="19"/>
      <c r="O136" s="19"/>
      <c r="P136" s="57"/>
      <c r="Q136" s="57"/>
      <c r="R136" s="57"/>
      <c r="S136" s="19"/>
      <c r="T136" s="89"/>
    </row>
    <row r="137" spans="2:20" ht="12.95" customHeight="1">
      <c r="C137" s="57"/>
      <c r="D137" s="27"/>
      <c r="E137" s="41"/>
      <c r="F137" s="57"/>
      <c r="G137" s="57"/>
      <c r="H137" s="57"/>
      <c r="I137" s="57"/>
      <c r="J137" s="57"/>
      <c r="K137" s="57"/>
      <c r="L137" s="57"/>
      <c r="M137" s="57"/>
      <c r="N137" s="19"/>
      <c r="O137" s="19"/>
      <c r="P137" s="19"/>
      <c r="Q137" s="19"/>
      <c r="R137" s="19"/>
      <c r="S137" s="19"/>
      <c r="T137" s="89"/>
    </row>
    <row r="138" spans="2:20" ht="12.75" customHeight="1">
      <c r="B138" s="26">
        <f>B134+0.01</f>
        <v>6.2199999999999953</v>
      </c>
      <c r="C138" s="385" t="s">
        <v>370</v>
      </c>
      <c r="D138" s="385"/>
      <c r="E138" s="385"/>
      <c r="F138" s="385"/>
      <c r="G138" s="385"/>
      <c r="H138" s="385"/>
      <c r="I138" s="385"/>
      <c r="J138" s="385"/>
      <c r="K138" s="385"/>
      <c r="L138" s="385"/>
      <c r="M138" s="385"/>
      <c r="N138" s="385"/>
      <c r="O138" s="385"/>
      <c r="P138" s="385"/>
      <c r="Q138" s="385"/>
      <c r="R138" s="385"/>
      <c r="S138" s="385"/>
      <c r="T138" s="89"/>
    </row>
    <row r="139" spans="2:20" ht="12.95" customHeight="1">
      <c r="B139" s="151"/>
      <c r="C139" s="385"/>
      <c r="D139" s="385"/>
      <c r="E139" s="385"/>
      <c r="F139" s="385"/>
      <c r="G139" s="385"/>
      <c r="H139" s="385"/>
      <c r="I139" s="385"/>
      <c r="J139" s="385"/>
      <c r="K139" s="385"/>
      <c r="L139" s="385"/>
      <c r="M139" s="385"/>
      <c r="N139" s="385"/>
      <c r="O139" s="385"/>
      <c r="P139" s="385"/>
      <c r="Q139" s="385"/>
      <c r="R139" s="385"/>
      <c r="S139" s="385"/>
      <c r="T139" s="89"/>
    </row>
    <row r="140" spans="2:20" ht="12.95" customHeight="1">
      <c r="B140" s="151"/>
      <c r="D140" s="24">
        <v>1</v>
      </c>
      <c r="E140" s="74" t="s">
        <v>63</v>
      </c>
      <c r="F140" s="21"/>
      <c r="G140" s="21"/>
      <c r="H140" s="21"/>
      <c r="I140" s="21"/>
      <c r="J140" s="21"/>
      <c r="K140" s="21"/>
      <c r="L140" s="21"/>
      <c r="M140" s="21"/>
      <c r="N140" s="89"/>
      <c r="O140" s="89"/>
      <c r="P140" s="89"/>
      <c r="Q140" s="89"/>
      <c r="R140" s="89"/>
      <c r="S140" s="89"/>
      <c r="T140" s="89"/>
    </row>
    <row r="141" spans="2:20" ht="12.95" customHeight="1">
      <c r="B141" s="151"/>
      <c r="D141" s="75">
        <v>2</v>
      </c>
      <c r="E141" s="74" t="s">
        <v>64</v>
      </c>
      <c r="N141" s="89"/>
      <c r="O141" s="89"/>
      <c r="P141" s="89"/>
      <c r="Q141" s="89"/>
      <c r="R141" s="89"/>
      <c r="S141" s="89"/>
      <c r="T141" s="89"/>
    </row>
    <row r="142" spans="2:20" ht="12.95" customHeight="1">
      <c r="C142" s="128"/>
      <c r="F142" s="128"/>
      <c r="G142" s="128"/>
      <c r="H142" s="128"/>
      <c r="I142" s="128"/>
      <c r="J142" s="128"/>
      <c r="K142" s="128"/>
      <c r="L142" s="128"/>
      <c r="M142" s="128"/>
      <c r="N142" s="89"/>
      <c r="O142" s="89"/>
      <c r="P142" s="89"/>
      <c r="Q142" s="89"/>
      <c r="R142" s="89"/>
      <c r="S142" s="89"/>
      <c r="T142" s="89"/>
    </row>
  </sheetData>
  <mergeCells count="2">
    <mergeCell ref="C138:S139"/>
    <mergeCell ref="C116:T117"/>
  </mergeCells>
  <pageMargins left="0.25" right="0.25" top="0.75" bottom="0.75" header="0.3" footer="0.3"/>
  <pageSetup paperSize="9" scale="70" orientation="portrait" r:id="rId1"/>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9"/>
  <sheetViews>
    <sheetView showGridLines="0" view="pageBreakPreview" topLeftCell="B1" zoomScale="143" zoomScaleNormal="85" workbookViewId="0">
      <selection activeCell="N11" sqref="N11"/>
    </sheetView>
  </sheetViews>
  <sheetFormatPr defaultColWidth="4.375" defaultRowHeight="12.95" customHeight="1"/>
  <cols>
    <col min="1" max="1" width="3.5" style="30" customWidth="1"/>
    <col min="2" max="2" width="4.375" style="224"/>
    <col min="3" max="3" width="4.375" style="30"/>
    <col min="4" max="4" width="4.375" style="24"/>
    <col min="5" max="5" width="4.375" style="74"/>
    <col min="6" max="14" width="4.375" style="30"/>
    <col min="15" max="18" width="4.375" style="48"/>
    <col min="19" max="16384" width="4.375" style="30"/>
  </cols>
  <sheetData>
    <row r="1" spans="1:23" s="12" customFormat="1" ht="12.95" customHeight="1">
      <c r="A1" s="3"/>
      <c r="B1" s="13"/>
      <c r="C1" s="121" t="s">
        <v>371</v>
      </c>
      <c r="D1" s="45"/>
      <c r="E1" s="37"/>
      <c r="F1" s="48"/>
      <c r="G1" s="48"/>
      <c r="H1" s="48"/>
      <c r="I1" s="48"/>
      <c r="J1" s="48"/>
      <c r="K1" s="48"/>
      <c r="L1" s="48"/>
      <c r="M1" s="48"/>
      <c r="N1" s="48"/>
      <c r="O1" s="48"/>
      <c r="P1" s="48"/>
      <c r="Q1" s="48"/>
      <c r="R1" s="48"/>
      <c r="S1" s="48"/>
      <c r="U1" s="48"/>
      <c r="V1" s="48"/>
      <c r="W1" s="48"/>
    </row>
    <row r="2" spans="1:23" s="12" customFormat="1" ht="12.95" customHeight="1">
      <c r="B2" s="235"/>
      <c r="D2" s="27"/>
      <c r="E2" s="41"/>
      <c r="O2" s="48"/>
      <c r="P2" s="48"/>
      <c r="Q2" s="48"/>
      <c r="R2" s="48"/>
    </row>
    <row r="3" spans="1:23" ht="12.95" customHeight="1">
      <c r="B3" s="236"/>
      <c r="C3" s="122" t="s">
        <v>372</v>
      </c>
      <c r="D3" s="123"/>
      <c r="E3" s="124"/>
      <c r="F3" s="125"/>
      <c r="G3" s="125"/>
      <c r="H3" s="125"/>
      <c r="I3" s="125"/>
      <c r="J3" s="125"/>
      <c r="K3" s="125"/>
      <c r="L3" s="125"/>
      <c r="M3" s="125"/>
      <c r="N3" s="125"/>
      <c r="O3" s="126"/>
      <c r="P3" s="126"/>
      <c r="Q3" s="126"/>
      <c r="R3" s="126"/>
      <c r="S3" s="125"/>
      <c r="U3" s="99"/>
      <c r="V3" s="99"/>
      <c r="W3" s="99"/>
    </row>
    <row r="4" spans="1:23" ht="12.95" customHeight="1">
      <c r="B4" s="223">
        <v>7.01</v>
      </c>
      <c r="C4" s="4" t="s">
        <v>373</v>
      </c>
      <c r="D4" s="75"/>
      <c r="F4" s="66"/>
      <c r="G4" s="66"/>
      <c r="H4" s="66"/>
      <c r="I4" s="66"/>
      <c r="J4" s="66"/>
      <c r="K4" s="66"/>
      <c r="L4" s="66"/>
      <c r="M4" s="66"/>
      <c r="N4" s="79"/>
      <c r="S4" s="79"/>
      <c r="U4" s="127"/>
      <c r="V4" s="29"/>
      <c r="W4" s="29"/>
    </row>
    <row r="5" spans="1:23" ht="12.95" customHeight="1">
      <c r="B5" s="223"/>
      <c r="C5" s="108" t="s">
        <v>374</v>
      </c>
      <c r="D5" s="75"/>
      <c r="F5" s="66"/>
      <c r="G5" s="66"/>
      <c r="H5" s="66"/>
      <c r="I5" s="66"/>
      <c r="J5" s="66"/>
      <c r="K5" s="66"/>
      <c r="L5" s="66"/>
      <c r="M5" s="66"/>
      <c r="N5" s="79"/>
      <c r="S5" s="79"/>
      <c r="U5" s="127"/>
      <c r="V5" s="29"/>
      <c r="W5" s="29"/>
    </row>
    <row r="6" spans="1:23" ht="12.95" customHeight="1">
      <c r="B6" s="223"/>
      <c r="D6" s="24">
        <v>1</v>
      </c>
      <c r="E6" s="74" t="s">
        <v>375</v>
      </c>
      <c r="F6" s="4"/>
      <c r="G6" s="66"/>
      <c r="H6" s="66"/>
      <c r="I6" s="66"/>
      <c r="J6" s="66"/>
      <c r="K6" s="66"/>
      <c r="L6" s="66"/>
      <c r="M6" s="66"/>
      <c r="N6" s="79"/>
      <c r="S6" s="79"/>
      <c r="U6" s="127"/>
      <c r="V6" s="29"/>
      <c r="W6" s="29"/>
    </row>
    <row r="7" spans="1:23" ht="12.95" customHeight="1">
      <c r="B7" s="223"/>
      <c r="D7" s="24">
        <v>2</v>
      </c>
      <c r="E7" s="74" t="s">
        <v>376</v>
      </c>
      <c r="F7" s="4"/>
      <c r="G7" s="66"/>
      <c r="H7" s="66"/>
      <c r="I7" s="66"/>
      <c r="J7" s="66"/>
      <c r="K7" s="66"/>
      <c r="L7" s="66"/>
      <c r="M7" s="66"/>
      <c r="N7" s="79"/>
      <c r="S7" s="79"/>
      <c r="U7" s="127"/>
      <c r="V7" s="29"/>
      <c r="W7" s="29"/>
    </row>
    <row r="8" spans="1:23" ht="12.95" customHeight="1">
      <c r="B8" s="223"/>
      <c r="D8" s="24">
        <v>3</v>
      </c>
      <c r="E8" s="74" t="s">
        <v>246</v>
      </c>
      <c r="F8" s="4"/>
      <c r="G8" s="66"/>
      <c r="H8" s="66"/>
      <c r="I8" s="66"/>
      <c r="J8" s="66"/>
      <c r="K8" s="66"/>
      <c r="L8" s="66"/>
      <c r="M8" s="66"/>
      <c r="N8" s="79"/>
      <c r="S8" s="79"/>
      <c r="U8" s="127"/>
      <c r="V8" s="29"/>
      <c r="W8" s="29"/>
    </row>
    <row r="9" spans="1:23" ht="12.95" customHeight="1">
      <c r="B9" s="223"/>
      <c r="D9" s="24">
        <v>4</v>
      </c>
      <c r="E9" s="74" t="s">
        <v>377</v>
      </c>
      <c r="F9" s="4"/>
      <c r="G9" s="66"/>
      <c r="H9" s="66"/>
      <c r="I9" s="66"/>
      <c r="J9" s="66"/>
      <c r="K9" s="66"/>
      <c r="L9" s="66"/>
      <c r="M9" s="66"/>
      <c r="N9" s="79"/>
      <c r="S9" s="79"/>
      <c r="U9" s="127"/>
      <c r="V9" s="29"/>
      <c r="W9" s="29"/>
    </row>
    <row r="10" spans="1:23" ht="12.95" customHeight="1">
      <c r="B10" s="223"/>
      <c r="D10" s="24">
        <v>5</v>
      </c>
      <c r="E10" s="74" t="s">
        <v>378</v>
      </c>
      <c r="F10" s="4"/>
      <c r="G10" s="66"/>
      <c r="H10" s="66"/>
      <c r="I10" s="66"/>
      <c r="J10" s="66"/>
      <c r="K10" s="66"/>
      <c r="L10" s="66"/>
      <c r="M10" s="62" t="s">
        <v>65</v>
      </c>
      <c r="N10" s="394" t="s">
        <v>379</v>
      </c>
      <c r="O10" s="394"/>
      <c r="S10" s="79"/>
      <c r="U10" s="127"/>
      <c r="V10" s="29"/>
      <c r="W10" s="29"/>
    </row>
    <row r="11" spans="1:23" ht="12.95" customHeight="1">
      <c r="B11" s="223"/>
      <c r="C11" s="66"/>
      <c r="D11" s="75"/>
      <c r="F11" s="66"/>
      <c r="G11" s="66"/>
      <c r="H11" s="66"/>
      <c r="I11" s="66"/>
      <c r="J11" s="66"/>
      <c r="K11" s="66"/>
      <c r="L11" s="66"/>
      <c r="M11" s="66"/>
      <c r="N11" s="79"/>
      <c r="S11" s="79"/>
      <c r="U11" s="127"/>
      <c r="V11" s="29"/>
      <c r="W11" s="29"/>
    </row>
    <row r="12" spans="1:23" ht="12.95" customHeight="1">
      <c r="B12" s="223">
        <f>B4+0.01</f>
        <v>7.02</v>
      </c>
      <c r="C12" s="73" t="s">
        <v>380</v>
      </c>
      <c r="D12" s="66"/>
      <c r="E12" s="66"/>
      <c r="F12" s="66"/>
      <c r="G12" s="66"/>
      <c r="H12" s="66"/>
      <c r="I12" s="66"/>
      <c r="J12" s="66"/>
      <c r="K12" s="66"/>
      <c r="L12" s="66"/>
      <c r="M12" s="66"/>
      <c r="N12" s="79"/>
      <c r="S12" s="79"/>
      <c r="U12" s="127"/>
      <c r="V12" s="29"/>
      <c r="W12" s="29"/>
    </row>
    <row r="13" spans="1:23" ht="12.95" customHeight="1">
      <c r="B13" s="223"/>
      <c r="C13" s="106" t="s">
        <v>381</v>
      </c>
      <c r="D13" s="234"/>
      <c r="E13" s="234"/>
      <c r="F13" s="234"/>
      <c r="G13" s="234"/>
      <c r="H13" s="234"/>
      <c r="I13" s="234"/>
      <c r="J13" s="234"/>
      <c r="K13" s="234"/>
      <c r="L13" s="234"/>
      <c r="M13" s="66"/>
      <c r="N13" s="79"/>
      <c r="S13" s="79"/>
      <c r="U13" s="127"/>
      <c r="V13" s="29"/>
      <c r="W13" s="29"/>
    </row>
    <row r="14" spans="1:23" ht="12.95" customHeight="1">
      <c r="B14" s="223"/>
      <c r="C14" s="74" t="s">
        <v>103</v>
      </c>
      <c r="D14" s="73"/>
      <c r="E14" s="73"/>
      <c r="F14" s="73"/>
      <c r="G14" s="73"/>
      <c r="H14" s="73"/>
      <c r="I14" s="73"/>
      <c r="J14" s="73"/>
      <c r="K14" s="73"/>
      <c r="L14" s="73"/>
      <c r="M14" s="66"/>
      <c r="S14" s="79"/>
      <c r="U14" s="127"/>
      <c r="V14" s="29"/>
      <c r="W14" s="29"/>
    </row>
    <row r="15" spans="1:23" ht="12.95" customHeight="1">
      <c r="B15" s="223"/>
      <c r="D15" s="75" t="s">
        <v>104</v>
      </c>
      <c r="E15" s="74" t="s">
        <v>382</v>
      </c>
      <c r="F15" s="66"/>
      <c r="G15" s="66"/>
      <c r="H15" s="66"/>
      <c r="I15" s="66"/>
      <c r="J15" s="66"/>
      <c r="K15" s="66"/>
      <c r="L15" s="66"/>
      <c r="M15" s="66"/>
      <c r="N15" s="79"/>
      <c r="O15" s="30"/>
      <c r="S15" s="79"/>
      <c r="U15" s="127"/>
      <c r="V15" s="29"/>
      <c r="W15" s="29"/>
    </row>
    <row r="16" spans="1:23" ht="12.95" customHeight="1">
      <c r="B16" s="223"/>
      <c r="D16" s="75" t="s">
        <v>106</v>
      </c>
      <c r="E16" s="74" t="s">
        <v>383</v>
      </c>
      <c r="G16" s="66"/>
      <c r="H16" s="66"/>
      <c r="I16" s="66"/>
      <c r="J16" s="66"/>
      <c r="K16" s="66"/>
      <c r="L16" s="66"/>
      <c r="M16" s="66"/>
      <c r="N16" s="29"/>
      <c r="S16" s="29"/>
      <c r="U16" s="127"/>
      <c r="V16" s="29"/>
      <c r="W16" s="29"/>
    </row>
    <row r="17" spans="2:23" ht="12.95" customHeight="1">
      <c r="B17" s="223"/>
      <c r="D17" s="75" t="s">
        <v>108</v>
      </c>
      <c r="E17" s="74" t="s">
        <v>384</v>
      </c>
      <c r="F17" s="66"/>
      <c r="G17" s="66"/>
      <c r="H17" s="66"/>
      <c r="I17" s="66"/>
      <c r="J17" s="66"/>
      <c r="K17" s="128"/>
      <c r="L17" s="66"/>
      <c r="M17" s="66"/>
      <c r="N17" s="29"/>
      <c r="S17" s="29"/>
      <c r="U17" s="127"/>
      <c r="V17" s="29"/>
      <c r="W17" s="29"/>
    </row>
    <row r="18" spans="2:23" ht="12.95" customHeight="1">
      <c r="B18" s="223"/>
      <c r="D18" s="75" t="s">
        <v>110</v>
      </c>
      <c r="E18" s="74" t="s">
        <v>385</v>
      </c>
      <c r="F18" s="66"/>
      <c r="G18" s="66"/>
      <c r="H18" s="66"/>
      <c r="I18" s="66"/>
      <c r="J18" s="66"/>
      <c r="K18" s="66"/>
      <c r="L18" s="66"/>
      <c r="M18" s="73"/>
      <c r="N18" s="89"/>
      <c r="S18" s="89"/>
      <c r="U18" s="127"/>
      <c r="V18" s="29"/>
      <c r="W18" s="29"/>
    </row>
    <row r="19" spans="2:23" ht="12.95" customHeight="1">
      <c r="B19" s="223"/>
      <c r="D19" s="75" t="s">
        <v>266</v>
      </c>
      <c r="E19" s="74" t="s">
        <v>138</v>
      </c>
      <c r="F19" s="66"/>
      <c r="G19" s="66"/>
      <c r="H19" s="66"/>
      <c r="I19" s="66"/>
      <c r="J19" s="66"/>
      <c r="K19" s="66"/>
      <c r="L19" s="66"/>
      <c r="M19" s="73"/>
      <c r="N19" s="89"/>
      <c r="S19" s="89"/>
      <c r="U19" s="127"/>
      <c r="V19" s="29"/>
      <c r="W19" s="29"/>
    </row>
    <row r="20" spans="2:23" ht="12.95" customHeight="1">
      <c r="B20" s="140"/>
      <c r="U20" s="127"/>
      <c r="V20" s="29"/>
      <c r="W20" s="29"/>
    </row>
    <row r="21" spans="2:23" ht="12.95" customHeight="1">
      <c r="B21" s="223">
        <f>B12+0.01</f>
        <v>7.0299999999999994</v>
      </c>
      <c r="C21" s="73" t="s">
        <v>386</v>
      </c>
      <c r="D21" s="75"/>
      <c r="F21" s="66"/>
      <c r="G21" s="66"/>
      <c r="H21" s="66"/>
      <c r="I21" s="66"/>
      <c r="J21" s="66"/>
      <c r="K21" s="66"/>
      <c r="L21" s="66"/>
      <c r="M21" s="89"/>
      <c r="N21" s="89"/>
      <c r="S21" s="29"/>
      <c r="U21" s="127"/>
      <c r="V21" s="29"/>
      <c r="W21" s="29"/>
    </row>
    <row r="22" spans="2:23" ht="12.95" customHeight="1">
      <c r="B22" s="223"/>
      <c r="D22" s="24">
        <v>1</v>
      </c>
      <c r="E22" s="74" t="s">
        <v>387</v>
      </c>
      <c r="F22" s="66"/>
      <c r="I22" s="66"/>
      <c r="J22" s="66"/>
      <c r="K22" s="66"/>
      <c r="L22" s="66"/>
      <c r="M22" s="89"/>
      <c r="N22" s="89"/>
      <c r="S22" s="29"/>
      <c r="U22" s="127"/>
      <c r="V22" s="29"/>
      <c r="W22" s="29"/>
    </row>
    <row r="23" spans="2:23" ht="12.95" customHeight="1">
      <c r="B23" s="223"/>
      <c r="D23" s="24">
        <v>2</v>
      </c>
      <c r="E23" s="74" t="s">
        <v>259</v>
      </c>
      <c r="F23" s="66"/>
      <c r="I23" s="66"/>
      <c r="J23" s="66"/>
      <c r="K23" s="66"/>
      <c r="L23" s="66"/>
      <c r="M23" s="89"/>
      <c r="N23" s="89"/>
      <c r="S23" s="29"/>
      <c r="U23" s="127"/>
      <c r="V23" s="29"/>
      <c r="W23" s="29"/>
    </row>
    <row r="24" spans="2:23" ht="12.95" customHeight="1">
      <c r="B24" s="223"/>
      <c r="D24" s="24">
        <v>3</v>
      </c>
      <c r="E24" s="74" t="s">
        <v>257</v>
      </c>
      <c r="F24" s="66"/>
      <c r="I24" s="66"/>
      <c r="J24" s="66"/>
      <c r="K24" s="66"/>
      <c r="L24" s="66"/>
      <c r="M24" s="89"/>
      <c r="N24" s="89"/>
      <c r="S24" s="89"/>
      <c r="U24" s="127"/>
      <c r="V24" s="29"/>
      <c r="W24" s="29"/>
    </row>
    <row r="25" spans="2:23" ht="12.95" customHeight="1">
      <c r="B25" s="223"/>
      <c r="D25" s="24">
        <v>4</v>
      </c>
      <c r="E25" s="74" t="s">
        <v>388</v>
      </c>
      <c r="F25" s="66"/>
      <c r="I25" s="66"/>
      <c r="J25" s="66"/>
      <c r="K25" s="66"/>
      <c r="L25" s="66"/>
      <c r="M25" s="89"/>
      <c r="N25" s="89"/>
      <c r="S25" s="89"/>
      <c r="U25" s="127"/>
      <c r="V25" s="29"/>
      <c r="W25" s="29"/>
    </row>
    <row r="26" spans="2:23" ht="12.95" customHeight="1">
      <c r="B26" s="223"/>
      <c r="D26" s="24">
        <v>97</v>
      </c>
      <c r="E26" s="74" t="s">
        <v>138</v>
      </c>
      <c r="F26" s="66"/>
      <c r="G26" s="66"/>
      <c r="H26" s="66"/>
      <c r="I26" s="66"/>
      <c r="J26" s="66"/>
      <c r="K26" s="66"/>
      <c r="L26" s="66"/>
      <c r="M26" s="89"/>
      <c r="N26" s="89"/>
      <c r="S26" s="89"/>
      <c r="U26" s="127"/>
    </row>
    <row r="27" spans="2:23" ht="12.95" customHeight="1">
      <c r="C27" s="31"/>
      <c r="U27" s="129"/>
    </row>
    <row r="28" spans="2:23" s="12" customFormat="1" ht="12.95" customHeight="1">
      <c r="B28" s="226">
        <f>B21+0.01</f>
        <v>7.0399999999999991</v>
      </c>
      <c r="C28" s="57" t="s">
        <v>389</v>
      </c>
      <c r="D28" s="57"/>
      <c r="E28" s="57"/>
      <c r="F28" s="57"/>
      <c r="G28" s="57"/>
      <c r="H28" s="57"/>
      <c r="I28" s="57"/>
      <c r="J28" s="57"/>
      <c r="K28" s="57"/>
      <c r="L28" s="57"/>
      <c r="M28" s="61"/>
      <c r="N28" s="20"/>
      <c r="O28" s="48"/>
      <c r="P28" s="48"/>
      <c r="Q28" s="48"/>
      <c r="R28" s="48"/>
      <c r="S28" s="19"/>
      <c r="U28" s="357"/>
      <c r="V28" s="20"/>
      <c r="W28" s="20"/>
    </row>
    <row r="29" spans="2:23" s="260" customFormat="1" ht="12.95" customHeight="1">
      <c r="B29" s="339"/>
      <c r="C29" s="262" t="s">
        <v>390</v>
      </c>
      <c r="D29" s="262"/>
      <c r="E29" s="262"/>
      <c r="F29" s="262"/>
      <c r="G29" s="262"/>
      <c r="H29" s="262"/>
      <c r="I29" s="262"/>
      <c r="J29" s="262"/>
      <c r="K29" s="262"/>
      <c r="L29" s="262"/>
      <c r="M29" s="263"/>
      <c r="N29" s="265"/>
      <c r="O29" s="340"/>
      <c r="P29" s="340"/>
      <c r="Q29" s="340"/>
      <c r="R29" s="340"/>
      <c r="S29" s="264"/>
      <c r="U29" s="341"/>
      <c r="V29" s="265"/>
      <c r="W29" s="265"/>
    </row>
    <row r="30" spans="2:23" s="31" customFormat="1" ht="12.95" customHeight="1">
      <c r="B30" s="293"/>
      <c r="C30" s="12"/>
      <c r="D30" s="27">
        <v>1</v>
      </c>
      <c r="E30" s="41" t="s">
        <v>391</v>
      </c>
      <c r="F30" s="22"/>
      <c r="G30" s="22"/>
      <c r="H30" s="22"/>
      <c r="I30" s="22"/>
      <c r="J30" s="22"/>
      <c r="K30" s="22"/>
      <c r="L30" s="22"/>
      <c r="M30" s="286"/>
      <c r="N30" s="295"/>
      <c r="O30" s="268"/>
      <c r="P30" s="268"/>
      <c r="Q30" s="268"/>
      <c r="R30" s="268"/>
      <c r="S30" s="154"/>
      <c r="U30" s="294"/>
      <c r="V30" s="21"/>
      <c r="W30" s="21"/>
    </row>
    <row r="31" spans="2:23" s="31" customFormat="1" ht="12.95" customHeight="1">
      <c r="B31" s="293"/>
      <c r="C31" s="12"/>
      <c r="D31" s="27">
        <v>2</v>
      </c>
      <c r="E31" s="41" t="s">
        <v>392</v>
      </c>
      <c r="F31" s="22"/>
      <c r="G31" s="22"/>
      <c r="H31" s="22"/>
      <c r="I31" s="22"/>
      <c r="J31" s="22"/>
      <c r="K31" s="22"/>
      <c r="L31" s="22"/>
      <c r="M31" s="286"/>
      <c r="N31" s="295"/>
      <c r="O31" s="268"/>
      <c r="P31" s="268"/>
      <c r="Q31" s="268"/>
      <c r="R31" s="268"/>
      <c r="S31" s="154"/>
      <c r="U31" s="294"/>
      <c r="V31" s="21"/>
      <c r="W31" s="21"/>
    </row>
    <row r="32" spans="2:23" s="31" customFormat="1" ht="12.95" customHeight="1">
      <c r="B32" s="293"/>
      <c r="C32" s="12"/>
      <c r="D32" s="27">
        <v>3</v>
      </c>
      <c r="E32" s="41" t="s">
        <v>49</v>
      </c>
      <c r="F32" s="22"/>
      <c r="G32" s="295"/>
      <c r="I32" s="22"/>
      <c r="J32" s="22"/>
      <c r="K32" s="22"/>
      <c r="L32" s="22"/>
      <c r="M32" s="351" t="s">
        <v>65</v>
      </c>
      <c r="N32" s="394" t="s">
        <v>379</v>
      </c>
      <c r="O32" s="394"/>
      <c r="P32" s="268"/>
      <c r="Q32" s="268"/>
      <c r="R32" s="268"/>
      <c r="S32" s="154"/>
      <c r="U32" s="294"/>
      <c r="V32" s="21"/>
      <c r="W32" s="21"/>
    </row>
    <row r="33" spans="2:23" s="31" customFormat="1" ht="12.95" customHeight="1">
      <c r="B33" s="293"/>
      <c r="C33" s="12"/>
      <c r="D33" s="27">
        <v>4</v>
      </c>
      <c r="E33" s="41" t="s">
        <v>393</v>
      </c>
      <c r="F33" s="22"/>
      <c r="G33" s="295"/>
      <c r="I33" s="22"/>
      <c r="J33" s="22"/>
      <c r="K33" s="22"/>
      <c r="L33" s="22"/>
      <c r="M33" s="351" t="s">
        <v>65</v>
      </c>
      <c r="N33" s="394" t="s">
        <v>379</v>
      </c>
      <c r="O33" s="394"/>
      <c r="P33" s="268"/>
      <c r="Q33" s="268"/>
      <c r="R33" s="268"/>
      <c r="S33" s="154"/>
      <c r="U33" s="294"/>
      <c r="V33" s="21"/>
      <c r="W33" s="21"/>
    </row>
    <row r="34" spans="2:23" s="31" customFormat="1" ht="12.95" customHeight="1">
      <c r="B34" s="293"/>
      <c r="C34" s="12"/>
      <c r="D34" s="27">
        <v>5</v>
      </c>
      <c r="E34" s="41" t="s">
        <v>394</v>
      </c>
      <c r="F34" s="22"/>
      <c r="G34" s="295"/>
      <c r="I34" s="22"/>
      <c r="J34" s="22"/>
      <c r="K34" s="22"/>
      <c r="L34" s="22"/>
      <c r="M34" s="351" t="s">
        <v>65</v>
      </c>
      <c r="N34" s="394" t="s">
        <v>379</v>
      </c>
      <c r="O34" s="394"/>
      <c r="P34" s="268"/>
      <c r="Q34" s="268"/>
      <c r="R34" s="268"/>
      <c r="S34" s="154"/>
      <c r="U34" s="294"/>
      <c r="V34" s="21"/>
      <c r="W34" s="21"/>
    </row>
    <row r="35" spans="2:23" ht="12.95" customHeight="1">
      <c r="B35" s="221"/>
      <c r="C35" s="12"/>
      <c r="D35" s="93"/>
      <c r="E35" s="41"/>
      <c r="F35" s="62"/>
      <c r="G35" s="84"/>
      <c r="I35" s="66"/>
      <c r="J35" s="66"/>
      <c r="K35" s="66"/>
      <c r="L35" s="66"/>
      <c r="M35" s="62"/>
      <c r="N35" s="84"/>
      <c r="S35" s="89"/>
      <c r="U35" s="129"/>
      <c r="V35" s="29"/>
      <c r="W35" s="29"/>
    </row>
    <row r="36" spans="2:23" ht="12.95" customHeight="1">
      <c r="B36" s="221">
        <f>B28+0.01</f>
        <v>7.0499999999999989</v>
      </c>
      <c r="C36" s="73" t="s">
        <v>395</v>
      </c>
    </row>
    <row r="37" spans="2:23" ht="12.95" customHeight="1">
      <c r="B37" s="221"/>
      <c r="C37" s="106" t="s">
        <v>396</v>
      </c>
    </row>
    <row r="38" spans="2:23" ht="12.95" customHeight="1">
      <c r="D38" s="24">
        <v>1</v>
      </c>
      <c r="E38" s="30" t="s">
        <v>397</v>
      </c>
    </row>
    <row r="39" spans="2:23" ht="12.95" customHeight="1">
      <c r="D39" s="24">
        <v>2</v>
      </c>
      <c r="E39" s="74" t="s">
        <v>398</v>
      </c>
    </row>
  </sheetData>
  <mergeCells count="4">
    <mergeCell ref="N32:O32"/>
    <mergeCell ref="N33:O33"/>
    <mergeCell ref="N34:O34"/>
    <mergeCell ref="N10:O10"/>
  </mergeCells>
  <pageMargins left="0.25" right="0.25" top="0.75" bottom="0.75" header="0.3" footer="0.3"/>
  <pageSetup paperSize="9" orientation="portrait"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52"/>
  <sheetViews>
    <sheetView showGridLines="0" view="pageBreakPreview" topLeftCell="A30" zoomScale="128" zoomScaleNormal="113" workbookViewId="0">
      <selection activeCell="S27" sqref="S27"/>
    </sheetView>
  </sheetViews>
  <sheetFormatPr defaultColWidth="4.375" defaultRowHeight="12.95" customHeight="1"/>
  <cols>
    <col min="1" max="1" width="3.5" style="30" customWidth="1"/>
    <col min="2" max="2" width="4.375" style="73"/>
    <col min="3" max="3" width="4.375" style="30"/>
    <col min="4" max="4" width="4.375" style="24"/>
    <col min="5" max="16384" width="4.375" style="30"/>
  </cols>
  <sheetData>
    <row r="1" spans="1:19" ht="12.95" customHeight="1">
      <c r="A1" s="3"/>
      <c r="B1" s="30"/>
      <c r="C1" s="94" t="s">
        <v>399</v>
      </c>
      <c r="D1" s="45"/>
      <c r="E1" s="48"/>
      <c r="F1" s="48"/>
      <c r="G1" s="48"/>
      <c r="H1" s="48"/>
      <c r="I1" s="48"/>
      <c r="J1" s="48"/>
      <c r="K1" s="48"/>
      <c r="L1" s="48"/>
      <c r="M1" s="48"/>
      <c r="N1" s="48"/>
      <c r="O1" s="48"/>
      <c r="P1" s="48"/>
      <c r="Q1" s="48"/>
      <c r="R1" s="48"/>
    </row>
    <row r="2" spans="1:19" ht="12.95" customHeight="1">
      <c r="B2" s="113"/>
      <c r="C2" s="12"/>
      <c r="D2" s="27"/>
      <c r="E2" s="12"/>
      <c r="F2" s="12"/>
      <c r="G2" s="12"/>
      <c r="H2" s="12"/>
      <c r="I2" s="12"/>
      <c r="J2" s="12"/>
      <c r="K2" s="12"/>
      <c r="L2" s="12"/>
      <c r="M2" s="12"/>
      <c r="N2" s="12"/>
      <c r="O2" s="12"/>
      <c r="P2" s="12"/>
      <c r="Q2" s="12"/>
      <c r="R2" s="12"/>
    </row>
    <row r="3" spans="1:19" s="12" customFormat="1" ht="12.95" customHeight="1">
      <c r="B3" s="113"/>
      <c r="C3" s="14" t="str">
        <f>"CATI: IF "&amp;'1. Sociodem'!B42&amp;" YEAR &gt;2019 GO TO " &amp;'8. COVID-19'!B5 &amp;" OTHERWISE GO TO NEXT SECTION"</f>
        <v>CATI: IF 1.13 YEAR &gt;2019 GO TO 8.01 OTHERWISE GO TO NEXT SECTION</v>
      </c>
      <c r="D3" s="315"/>
      <c r="E3" s="14"/>
      <c r="F3" s="14"/>
      <c r="G3" s="14"/>
      <c r="H3" s="14"/>
      <c r="I3" s="14"/>
      <c r="J3" s="14"/>
      <c r="K3" s="14"/>
      <c r="L3" s="14"/>
    </row>
    <row r="4" spans="1:19" s="12" customFormat="1" ht="12.95" customHeight="1">
      <c r="B4" s="113"/>
      <c r="C4" s="239" t="s">
        <v>400</v>
      </c>
      <c r="D4" s="240"/>
      <c r="E4" s="239"/>
      <c r="F4" s="239"/>
      <c r="G4" s="239"/>
      <c r="H4" s="239"/>
    </row>
    <row r="5" spans="1:19" s="12" customFormat="1" ht="12.75" customHeight="1">
      <c r="B5" s="94">
        <v>8.01</v>
      </c>
      <c r="C5" s="384" t="s">
        <v>401</v>
      </c>
      <c r="D5" s="384"/>
      <c r="E5" s="384"/>
      <c r="F5" s="384"/>
      <c r="G5" s="384"/>
      <c r="H5" s="384"/>
      <c r="I5" s="384"/>
      <c r="J5" s="384"/>
      <c r="K5" s="384"/>
      <c r="L5" s="384"/>
      <c r="M5" s="384"/>
      <c r="N5" s="384"/>
      <c r="O5" s="384"/>
      <c r="P5" s="384"/>
      <c r="Q5" s="11"/>
      <c r="R5" s="11"/>
    </row>
    <row r="6" spans="1:19" s="12" customFormat="1" ht="12.95" customHeight="1">
      <c r="B6" s="94"/>
      <c r="C6" s="384"/>
      <c r="D6" s="384"/>
      <c r="E6" s="384"/>
      <c r="F6" s="384"/>
      <c r="G6" s="384"/>
      <c r="H6" s="384"/>
      <c r="I6" s="384"/>
      <c r="J6" s="384"/>
      <c r="K6" s="384"/>
      <c r="L6" s="384"/>
      <c r="M6" s="384"/>
      <c r="N6" s="384"/>
      <c r="O6" s="384"/>
      <c r="P6" s="384"/>
      <c r="Q6" s="11"/>
      <c r="R6" s="11"/>
    </row>
    <row r="7" spans="1:19" s="12" customFormat="1" ht="12.95" customHeight="1">
      <c r="B7" s="57"/>
      <c r="C7" s="57" t="s">
        <v>103</v>
      </c>
      <c r="D7" s="57"/>
      <c r="E7" s="57"/>
      <c r="F7" s="57"/>
      <c r="G7" s="57"/>
      <c r="H7" s="57"/>
      <c r="I7" s="57"/>
      <c r="J7" s="57"/>
      <c r="K7" s="57"/>
      <c r="L7" s="57"/>
      <c r="M7" s="57"/>
      <c r="N7" s="57"/>
      <c r="O7" s="57"/>
      <c r="P7" s="61"/>
    </row>
    <row r="8" spans="1:19" s="12" customFormat="1" ht="12.95" customHeight="1">
      <c r="B8" s="57"/>
      <c r="D8" s="93" t="s">
        <v>104</v>
      </c>
      <c r="E8" s="43" t="s">
        <v>402</v>
      </c>
      <c r="F8" s="20"/>
      <c r="G8" s="10"/>
      <c r="H8" s="20"/>
      <c r="J8" s="186"/>
      <c r="K8" s="64"/>
      <c r="N8" s="61"/>
      <c r="O8" s="61"/>
      <c r="P8" s="61"/>
    </row>
    <row r="9" spans="1:19" s="12" customFormat="1" ht="12.95" customHeight="1">
      <c r="B9" s="57"/>
      <c r="D9" s="93" t="s">
        <v>106</v>
      </c>
      <c r="E9" s="43" t="s">
        <v>403</v>
      </c>
      <c r="F9" s="20"/>
      <c r="G9" s="20"/>
      <c r="H9" s="20"/>
      <c r="J9" s="20"/>
      <c r="K9" s="20"/>
      <c r="N9" s="61"/>
      <c r="O9" s="61"/>
      <c r="P9" s="61"/>
    </row>
    <row r="10" spans="1:19" s="12" customFormat="1" ht="12.95" customHeight="1">
      <c r="B10" s="57"/>
      <c r="D10" s="93" t="s">
        <v>108</v>
      </c>
      <c r="E10" s="43" t="s">
        <v>404</v>
      </c>
      <c r="F10" s="20"/>
      <c r="G10" s="20"/>
      <c r="H10" s="20"/>
      <c r="J10" s="20"/>
      <c r="K10" s="20"/>
      <c r="N10" s="11"/>
      <c r="O10" s="11"/>
      <c r="P10" s="11"/>
    </row>
    <row r="11" spans="1:19" s="12" customFormat="1" ht="12.95" customHeight="1">
      <c r="B11" s="57"/>
      <c r="D11" s="93" t="s">
        <v>110</v>
      </c>
      <c r="E11" s="43" t="s">
        <v>405</v>
      </c>
      <c r="F11" s="20"/>
      <c r="G11" s="20"/>
      <c r="H11" s="20"/>
      <c r="I11" s="20"/>
      <c r="J11" s="20"/>
      <c r="K11" s="20"/>
      <c r="N11" s="11"/>
      <c r="O11" s="11"/>
      <c r="P11" s="11"/>
    </row>
    <row r="12" spans="1:19" s="12" customFormat="1" ht="12.95" customHeight="1">
      <c r="B12" s="57"/>
      <c r="D12" s="93" t="s">
        <v>112</v>
      </c>
      <c r="E12" s="43" t="s">
        <v>406</v>
      </c>
      <c r="F12" s="20"/>
      <c r="G12" s="20"/>
      <c r="H12" s="20"/>
      <c r="I12" s="20"/>
      <c r="J12" s="20"/>
      <c r="K12" s="20"/>
      <c r="N12" s="11"/>
      <c r="O12" s="11"/>
      <c r="P12" s="11"/>
    </row>
    <row r="13" spans="1:19" s="12" customFormat="1" ht="12.95" customHeight="1">
      <c r="B13" s="57"/>
      <c r="D13" s="93" t="s">
        <v>114</v>
      </c>
      <c r="E13" s="43" t="s">
        <v>406</v>
      </c>
      <c r="F13" s="20"/>
      <c r="G13" s="20"/>
      <c r="H13" s="20"/>
      <c r="I13" s="20"/>
      <c r="J13" s="20"/>
      <c r="K13" s="20"/>
      <c r="N13" s="11"/>
      <c r="O13" s="11"/>
      <c r="P13" s="11"/>
    </row>
    <row r="14" spans="1:19" s="12" customFormat="1" ht="12.95" customHeight="1">
      <c r="B14" s="57"/>
      <c r="D14" s="93" t="s">
        <v>116</v>
      </c>
      <c r="E14" s="43" t="s">
        <v>127</v>
      </c>
      <c r="F14" s="20"/>
      <c r="G14" s="20"/>
      <c r="H14" s="20"/>
      <c r="I14" s="20"/>
      <c r="J14" s="20"/>
      <c r="K14" s="20"/>
      <c r="N14" s="11"/>
      <c r="O14" s="11"/>
      <c r="P14" s="11"/>
    </row>
    <row r="15" spans="1:19" ht="12.95" customHeight="1">
      <c r="D15" s="24" t="s">
        <v>266</v>
      </c>
      <c r="E15" s="41" t="s">
        <v>407</v>
      </c>
      <c r="H15" s="29"/>
      <c r="I15" s="29"/>
      <c r="J15" s="29"/>
      <c r="K15" s="29"/>
      <c r="N15" s="79"/>
      <c r="O15" s="79"/>
      <c r="P15" s="79"/>
    </row>
    <row r="16" spans="1:19" s="12" customFormat="1" ht="12.95" customHeight="1">
      <c r="B16" s="94"/>
      <c r="D16" s="9" t="str">
        <f>"CATI: IF "&amp;B5&amp;" = NONE ALL THE REST SHOULD BE BLANK BLOCKING MESSAGE Check the options marked"</f>
        <v>CATI: IF 8.01 = NONE ALL THE REST SHOULD BE BLANK BLOCKING MESSAGE Check the options marked</v>
      </c>
      <c r="E16" s="9"/>
      <c r="F16" s="14"/>
      <c r="G16" s="14"/>
      <c r="H16" s="14"/>
      <c r="I16" s="14"/>
      <c r="J16" s="14"/>
      <c r="K16" s="14"/>
      <c r="L16" s="14"/>
      <c r="M16" s="300"/>
      <c r="N16" s="300"/>
      <c r="O16" s="300"/>
      <c r="P16" s="14"/>
      <c r="Q16" s="14"/>
      <c r="R16" s="14"/>
      <c r="S16" s="14"/>
    </row>
    <row r="17" spans="2:16" ht="12.95" customHeight="1">
      <c r="B17" s="94"/>
      <c r="D17" s="30"/>
    </row>
    <row r="18" spans="2:16" ht="12.95" customHeight="1">
      <c r="B18" s="72">
        <f>B5+0.01</f>
        <v>8.02</v>
      </c>
      <c r="C18" s="57" t="s">
        <v>408</v>
      </c>
    </row>
    <row r="19" spans="2:16" ht="12.95" customHeight="1">
      <c r="B19" s="94"/>
      <c r="D19" s="75" t="s">
        <v>104</v>
      </c>
      <c r="E19" s="47" t="s">
        <v>409</v>
      </c>
      <c r="N19" s="66"/>
      <c r="O19" s="114" t="s">
        <v>65</v>
      </c>
      <c r="P19" s="115">
        <f>B28</f>
        <v>8.0399999999999991</v>
      </c>
    </row>
    <row r="20" spans="2:16" ht="12.95" customHeight="1">
      <c r="B20" s="94"/>
      <c r="D20" s="75" t="s">
        <v>106</v>
      </c>
      <c r="E20" s="47" t="s">
        <v>410</v>
      </c>
      <c r="O20" s="114" t="s">
        <v>65</v>
      </c>
      <c r="P20" s="115">
        <f>B28</f>
        <v>8.0399999999999991</v>
      </c>
    </row>
    <row r="21" spans="2:16" ht="12.95" customHeight="1">
      <c r="B21" s="94"/>
      <c r="D21" s="75" t="s">
        <v>108</v>
      </c>
      <c r="E21" s="47" t="s">
        <v>411</v>
      </c>
      <c r="O21" s="114" t="s">
        <v>65</v>
      </c>
      <c r="P21" s="115">
        <f>B28</f>
        <v>8.0399999999999991</v>
      </c>
    </row>
    <row r="22" spans="2:16" ht="12.95" customHeight="1">
      <c r="B22" s="94"/>
      <c r="D22" s="75" t="s">
        <v>110</v>
      </c>
      <c r="E22" s="47" t="s">
        <v>412</v>
      </c>
      <c r="O22" s="114"/>
      <c r="P22" s="115"/>
    </row>
    <row r="23" spans="2:16" ht="12.95" customHeight="1">
      <c r="B23" s="94"/>
      <c r="C23" s="47"/>
    </row>
    <row r="24" spans="2:16" ht="12.95" customHeight="1">
      <c r="B24" s="72">
        <f>B18+0.01</f>
        <v>8.0299999999999994</v>
      </c>
      <c r="C24" s="73" t="s">
        <v>413</v>
      </c>
    </row>
    <row r="25" spans="2:16" ht="12.95" customHeight="1">
      <c r="B25" s="94"/>
      <c r="D25" s="24">
        <v>1</v>
      </c>
      <c r="E25" s="74" t="s">
        <v>63</v>
      </c>
    </row>
    <row r="26" spans="2:16" ht="12.95" customHeight="1">
      <c r="B26" s="94"/>
      <c r="D26" s="75">
        <v>2</v>
      </c>
      <c r="E26" s="74" t="s">
        <v>64</v>
      </c>
    </row>
    <row r="27" spans="2:16" ht="12.95" customHeight="1">
      <c r="B27" s="94"/>
      <c r="E27" s="74"/>
    </row>
    <row r="28" spans="2:16" ht="12.95" customHeight="1">
      <c r="B28" s="72">
        <f>B24+0.01</f>
        <v>8.0399999999999991</v>
      </c>
      <c r="C28" s="73" t="s">
        <v>414</v>
      </c>
      <c r="D28" s="73"/>
      <c r="E28" s="73"/>
      <c r="F28" s="73"/>
      <c r="G28" s="73"/>
      <c r="H28" s="73"/>
      <c r="I28" s="73"/>
      <c r="J28" s="73"/>
      <c r="K28" s="73"/>
      <c r="L28" s="73"/>
      <c r="M28" s="73"/>
      <c r="N28" s="73"/>
      <c r="O28" s="73"/>
      <c r="P28" s="73"/>
    </row>
    <row r="29" spans="2:16" ht="12.95" customHeight="1">
      <c r="B29" s="72"/>
      <c r="C29" s="73" t="s">
        <v>297</v>
      </c>
      <c r="D29" s="29"/>
      <c r="E29" s="29"/>
      <c r="F29" s="29"/>
      <c r="G29" s="29"/>
      <c r="H29" s="29"/>
      <c r="I29" s="29"/>
      <c r="J29" s="29"/>
      <c r="K29" s="29"/>
      <c r="L29" s="29"/>
      <c r="M29" s="29"/>
      <c r="N29" s="29"/>
      <c r="O29" s="29"/>
      <c r="P29" s="29"/>
    </row>
    <row r="30" spans="2:16" ht="12.95" customHeight="1">
      <c r="B30" s="100"/>
      <c r="D30" s="75" t="s">
        <v>104</v>
      </c>
      <c r="E30" s="47" t="s">
        <v>415</v>
      </c>
      <c r="N30" s="66"/>
      <c r="O30" s="66"/>
      <c r="P30" s="66"/>
    </row>
    <row r="31" spans="2:16" ht="12.95" customHeight="1">
      <c r="B31" s="100"/>
      <c r="D31" s="75" t="s">
        <v>106</v>
      </c>
      <c r="E31" s="47" t="s">
        <v>416</v>
      </c>
      <c r="N31" s="66"/>
      <c r="O31" s="66"/>
      <c r="P31" s="66"/>
    </row>
    <row r="32" spans="2:16" ht="12.95" customHeight="1">
      <c r="B32" s="100"/>
      <c r="D32" s="75" t="s">
        <v>108</v>
      </c>
      <c r="E32" s="47" t="s">
        <v>417</v>
      </c>
      <c r="N32" s="66"/>
      <c r="O32" s="66"/>
      <c r="P32" s="66"/>
    </row>
    <row r="33" spans="2:19" ht="12.95" customHeight="1">
      <c r="B33" s="100"/>
      <c r="D33" s="75" t="s">
        <v>110</v>
      </c>
      <c r="E33" s="47" t="s">
        <v>418</v>
      </c>
      <c r="N33" s="79"/>
      <c r="O33" s="79"/>
      <c r="P33" s="79"/>
    </row>
    <row r="34" spans="2:19" ht="12.95" customHeight="1">
      <c r="B34" s="100"/>
      <c r="D34" s="75" t="s">
        <v>112</v>
      </c>
      <c r="E34" s="47" t="s">
        <v>419</v>
      </c>
      <c r="N34" s="66"/>
      <c r="O34" s="66"/>
      <c r="P34" s="66"/>
    </row>
    <row r="35" spans="2:19" ht="12.95" customHeight="1">
      <c r="B35" s="100"/>
      <c r="D35" s="75" t="s">
        <v>114</v>
      </c>
      <c r="E35" s="47" t="s">
        <v>420</v>
      </c>
      <c r="N35" s="66"/>
      <c r="O35" s="66"/>
      <c r="P35" s="66"/>
    </row>
    <row r="36" spans="2:19" s="12" customFormat="1" ht="12.95" customHeight="1">
      <c r="B36" s="60"/>
      <c r="D36" s="93" t="s">
        <v>116</v>
      </c>
      <c r="E36" s="43" t="s">
        <v>127</v>
      </c>
      <c r="N36" s="61"/>
      <c r="O36" s="61"/>
      <c r="P36" s="61"/>
    </row>
    <row r="37" spans="2:19" s="12" customFormat="1" ht="12.95" customHeight="1">
      <c r="B37" s="60"/>
      <c r="D37" s="9" t="str">
        <f>"CATI: IF "&amp;B28&amp;" = NONE ALL THE REST SHOULD BE BLANK BLOCKING MESSAGE Check, none and other responses"</f>
        <v>CATI: IF 8.04 = NONE ALL THE REST SHOULD BE BLANK BLOCKING MESSAGE Check, none and other responses</v>
      </c>
      <c r="E37" s="280"/>
      <c r="F37" s="228"/>
      <c r="G37" s="228"/>
      <c r="H37" s="228"/>
      <c r="I37" s="228"/>
      <c r="J37" s="228"/>
      <c r="K37" s="228"/>
      <c r="L37" s="228"/>
      <c r="M37" s="287"/>
      <c r="N37" s="287"/>
      <c r="O37" s="287"/>
      <c r="P37" s="228"/>
      <c r="Q37" s="228"/>
      <c r="R37" s="228"/>
      <c r="S37" s="228"/>
    </row>
    <row r="38" spans="2:19" ht="12.95" customHeight="1">
      <c r="B38" s="100"/>
    </row>
    <row r="39" spans="2:19" ht="12.95" customHeight="1">
      <c r="B39" s="72">
        <f>B28+0.01</f>
        <v>8.0499999999999989</v>
      </c>
      <c r="C39" s="73" t="s">
        <v>421</v>
      </c>
    </row>
    <row r="40" spans="2:19" ht="12.95" customHeight="1">
      <c r="B40" s="100"/>
      <c r="D40" s="24">
        <v>1</v>
      </c>
      <c r="E40" s="74" t="s">
        <v>63</v>
      </c>
      <c r="F40" s="116"/>
      <c r="G40" s="117"/>
      <c r="N40" s="66"/>
      <c r="O40" s="66"/>
      <c r="P40" s="66"/>
    </row>
    <row r="41" spans="2:19" ht="12.95" customHeight="1">
      <c r="B41" s="100"/>
      <c r="D41" s="75">
        <v>2</v>
      </c>
      <c r="E41" s="74" t="s">
        <v>64</v>
      </c>
      <c r="F41" s="116"/>
      <c r="G41" s="117"/>
      <c r="I41" s="62" t="s">
        <v>65</v>
      </c>
      <c r="J41" s="84">
        <f>B49</f>
        <v>8.0699999999999985</v>
      </c>
      <c r="N41" s="66"/>
      <c r="O41" s="66"/>
      <c r="P41" s="66"/>
    </row>
    <row r="42" spans="2:19" ht="12.95" customHeight="1">
      <c r="B42" s="100"/>
      <c r="F42" s="116"/>
    </row>
    <row r="43" spans="2:19" ht="12.95" customHeight="1">
      <c r="B43" s="72">
        <f>B39+0.01</f>
        <v>8.0599999999999987</v>
      </c>
      <c r="C43" s="30" t="s">
        <v>422</v>
      </c>
      <c r="F43" s="119"/>
    </row>
    <row r="44" spans="2:19" ht="12.95" customHeight="1">
      <c r="B44" s="100"/>
      <c r="D44" s="24">
        <v>1</v>
      </c>
      <c r="E44" s="30" t="s">
        <v>423</v>
      </c>
      <c r="F44" s="119"/>
    </row>
    <row r="45" spans="2:19" ht="12.95" customHeight="1">
      <c r="B45" s="100"/>
      <c r="D45" s="24">
        <v>2</v>
      </c>
      <c r="E45" s="30" t="s">
        <v>424</v>
      </c>
    </row>
    <row r="46" spans="2:19" s="12" customFormat="1" ht="12.95" customHeight="1">
      <c r="B46" s="60"/>
      <c r="D46" s="27">
        <v>3</v>
      </c>
      <c r="E46" s="12" t="s">
        <v>425</v>
      </c>
    </row>
    <row r="47" spans="2:19" ht="12.95" customHeight="1">
      <c r="B47" s="100"/>
    </row>
    <row r="48" spans="2:19" ht="12.95" customHeight="1">
      <c r="B48" s="100"/>
      <c r="C48" s="342" t="str">
        <f>"CATI: IF "&amp;'3. Labor'!B51 &amp;" =1 ASSIGN "&amp;B49&amp; " =2"</f>
        <v>CATI: IF 3.06 =1 ASSIGN 8.07 =2</v>
      </c>
      <c r="D48" s="343"/>
      <c r="E48" s="342"/>
      <c r="F48" s="342"/>
      <c r="G48" s="342"/>
      <c r="H48" s="342"/>
    </row>
    <row r="49" spans="2:16" ht="12.95" customHeight="1">
      <c r="B49" s="72">
        <f>B43+0.01</f>
        <v>8.0699999999999985</v>
      </c>
      <c r="C49" s="73" t="s">
        <v>426</v>
      </c>
      <c r="D49" s="73"/>
      <c r="E49" s="73"/>
      <c r="F49" s="73"/>
      <c r="G49" s="73"/>
      <c r="H49" s="73"/>
      <c r="I49" s="73"/>
      <c r="J49" s="73"/>
      <c r="K49" s="73"/>
    </row>
    <row r="50" spans="2:16" ht="12.95" customHeight="1">
      <c r="C50" s="74"/>
      <c r="D50" s="24">
        <v>1</v>
      </c>
      <c r="E50" s="74" t="s">
        <v>63</v>
      </c>
      <c r="F50" s="29"/>
      <c r="G50" s="29"/>
      <c r="H50" s="29"/>
      <c r="I50" s="29"/>
      <c r="J50" s="29"/>
      <c r="K50" s="29"/>
      <c r="N50" s="120"/>
      <c r="O50" s="120"/>
      <c r="P50" s="120"/>
    </row>
    <row r="51" spans="2:16" ht="12.95" customHeight="1">
      <c r="C51" s="85"/>
      <c r="D51" s="75">
        <v>2</v>
      </c>
      <c r="E51" s="74" t="s">
        <v>64</v>
      </c>
      <c r="F51" s="29"/>
      <c r="G51" s="29"/>
      <c r="H51" s="29"/>
      <c r="I51" s="29"/>
      <c r="J51" s="29"/>
      <c r="K51" s="29"/>
    </row>
    <row r="52" spans="2:16" ht="12.95" customHeight="1">
      <c r="C52" s="74"/>
    </row>
  </sheetData>
  <mergeCells count="1">
    <mergeCell ref="C5:P6"/>
  </mergeCells>
  <pageMargins left="0.25" right="0.25"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156"/>
  <sheetViews>
    <sheetView showGridLines="0" view="pageBreakPreview" zoomScale="99" zoomScaleNormal="100" zoomScaleSheetLayoutView="160" workbookViewId="0">
      <selection activeCell="I146" sqref="I146"/>
    </sheetView>
  </sheetViews>
  <sheetFormatPr defaultColWidth="4.375" defaultRowHeight="12.95" customHeight="1"/>
  <cols>
    <col min="1" max="1" width="3.5" style="30" customWidth="1"/>
    <col min="2" max="2" width="4.375" style="238"/>
    <col min="3" max="3" width="4.375" style="74"/>
    <col min="4" max="4" width="4.375" style="24"/>
    <col min="5" max="5" width="4.375" style="74"/>
    <col min="6" max="16384" width="4.375" style="30"/>
  </cols>
  <sheetData>
    <row r="1" spans="1:19" ht="12.95" customHeight="1">
      <c r="A1" s="3"/>
      <c r="B1" s="140"/>
      <c r="C1" s="94" t="s">
        <v>427</v>
      </c>
      <c r="D1" s="45"/>
      <c r="E1" s="37"/>
      <c r="F1" s="48"/>
      <c r="G1" s="48"/>
      <c r="H1" s="48"/>
      <c r="I1" s="48"/>
      <c r="J1" s="48"/>
      <c r="K1" s="48"/>
      <c r="L1" s="48"/>
      <c r="M1" s="48"/>
      <c r="N1" s="48"/>
      <c r="O1" s="48"/>
      <c r="P1" s="48"/>
      <c r="Q1" s="48"/>
      <c r="R1" s="48"/>
      <c r="S1" s="48"/>
    </row>
    <row r="2" spans="1:19" ht="12.95" customHeight="1">
      <c r="B2" s="226"/>
      <c r="C2" s="41"/>
      <c r="D2" s="27"/>
      <c r="E2" s="41"/>
      <c r="F2" s="12"/>
      <c r="G2" s="12"/>
      <c r="H2" s="12"/>
      <c r="I2" s="12"/>
      <c r="J2" s="12"/>
      <c r="K2" s="12"/>
      <c r="L2" s="12"/>
      <c r="M2" s="12"/>
      <c r="N2" s="12"/>
      <c r="O2" s="12"/>
      <c r="P2" s="12"/>
      <c r="Q2" s="12"/>
      <c r="R2" s="12"/>
      <c r="S2" s="12"/>
    </row>
    <row r="3" spans="1:19" ht="12.95" customHeight="1">
      <c r="B3" s="237"/>
      <c r="C3" s="122" t="s">
        <v>428</v>
      </c>
      <c r="D3" s="123"/>
      <c r="E3" s="124"/>
      <c r="F3" s="125"/>
      <c r="G3" s="125"/>
      <c r="H3" s="125"/>
      <c r="I3" s="125"/>
      <c r="J3" s="125"/>
      <c r="K3" s="125"/>
      <c r="L3" s="99"/>
      <c r="M3" s="99"/>
      <c r="N3" s="99"/>
      <c r="O3" s="99"/>
      <c r="P3" s="99"/>
      <c r="Q3" s="99"/>
      <c r="R3" s="99"/>
      <c r="S3" s="99"/>
    </row>
    <row r="4" spans="1:19" ht="12.95" customHeight="1">
      <c r="B4" s="237"/>
      <c r="C4" s="14" t="e">
        <f>"CATI: IF "&amp;#REF!&amp;" != 3 ASK THE FIRST QUESTION OTHERWISE THE SECOND QUESTION"</f>
        <v>#REF!</v>
      </c>
      <c r="D4" s="218"/>
      <c r="E4" s="218"/>
      <c r="F4" s="218"/>
      <c r="G4" s="218"/>
      <c r="H4" s="218"/>
      <c r="I4" s="218"/>
      <c r="J4" s="218"/>
      <c r="K4" s="218"/>
      <c r="L4" s="218"/>
      <c r="M4" s="218"/>
      <c r="N4" s="218"/>
      <c r="O4" s="99"/>
      <c r="P4" s="99"/>
      <c r="Q4" s="99"/>
      <c r="R4" s="99"/>
      <c r="S4" s="99"/>
    </row>
    <row r="5" spans="1:19" ht="12.95" customHeight="1">
      <c r="B5" s="221">
        <f>9.01</f>
        <v>9.01</v>
      </c>
      <c r="C5" s="73" t="s">
        <v>429</v>
      </c>
      <c r="D5" s="73"/>
      <c r="F5" s="73"/>
      <c r="G5" s="73"/>
      <c r="H5" s="73"/>
      <c r="I5" s="73"/>
      <c r="J5" s="73"/>
      <c r="K5" s="73"/>
      <c r="L5" s="73"/>
      <c r="M5" s="66"/>
    </row>
    <row r="6" spans="1:19" ht="12.95" customHeight="1">
      <c r="D6" s="24">
        <v>1</v>
      </c>
      <c r="E6" s="74" t="s">
        <v>430</v>
      </c>
    </row>
    <row r="7" spans="1:19" ht="12.95" customHeight="1">
      <c r="D7" s="24">
        <v>2</v>
      </c>
      <c r="E7" s="74" t="s">
        <v>431</v>
      </c>
    </row>
    <row r="8" spans="1:19" ht="12.95" customHeight="1">
      <c r="D8" s="24">
        <v>3</v>
      </c>
      <c r="E8" s="74" t="s">
        <v>432</v>
      </c>
    </row>
    <row r="9" spans="1:19" ht="12.95" customHeight="1">
      <c r="D9" s="24">
        <v>4</v>
      </c>
      <c r="E9" s="74" t="s">
        <v>433</v>
      </c>
    </row>
    <row r="11" spans="1:19" ht="12.95" customHeight="1">
      <c r="B11" s="89"/>
      <c r="C11" s="101" t="str">
        <f>"CATI: IF "&amp;'1. Sociodem'!B10&amp;"0=2 OR 3 GO TO "&amp;B12&amp;" OTHERWISE GO TO "&amp;B17</f>
        <v>CATI: IF 1.10=2 OR 3 GO TO 9.02 OTHERWISE GO TO 9.03</v>
      </c>
      <c r="D11" s="102"/>
      <c r="E11" s="103"/>
      <c r="F11" s="104"/>
      <c r="G11" s="105"/>
      <c r="H11" s="104"/>
      <c r="I11" s="104"/>
      <c r="J11" s="104"/>
      <c r="K11" s="104"/>
    </row>
    <row r="12" spans="1:19" ht="12.95" customHeight="1">
      <c r="B12" s="221">
        <f>B5+0.01</f>
        <v>9.02</v>
      </c>
      <c r="C12" s="73" t="s">
        <v>434</v>
      </c>
      <c r="D12" s="73"/>
      <c r="F12" s="73"/>
      <c r="G12" s="73"/>
      <c r="H12" s="73"/>
      <c r="I12" s="73"/>
      <c r="J12" s="73"/>
      <c r="K12" s="73"/>
      <c r="L12" s="73"/>
      <c r="M12" s="73"/>
      <c r="N12" s="29"/>
      <c r="O12" s="29"/>
      <c r="P12" s="29"/>
      <c r="Q12" s="29"/>
      <c r="R12" s="29"/>
      <c r="S12" s="29"/>
    </row>
    <row r="13" spans="1:19" ht="12.95" customHeight="1">
      <c r="B13" s="223"/>
      <c r="D13" s="24">
        <v>1</v>
      </c>
      <c r="E13" s="74" t="s">
        <v>430</v>
      </c>
      <c r="F13" s="29"/>
      <c r="H13" s="29"/>
      <c r="I13" s="29"/>
      <c r="J13" s="29"/>
      <c r="K13" s="29"/>
      <c r="L13" s="29"/>
      <c r="M13" s="29"/>
      <c r="N13" s="79"/>
      <c r="O13" s="66"/>
      <c r="P13" s="66"/>
      <c r="Q13" s="66"/>
      <c r="R13" s="66"/>
      <c r="S13" s="79"/>
    </row>
    <row r="14" spans="1:19" ht="12.95" customHeight="1">
      <c r="B14" s="223"/>
      <c r="D14" s="24">
        <v>2</v>
      </c>
      <c r="E14" s="74" t="s">
        <v>431</v>
      </c>
      <c r="F14" s="29"/>
      <c r="G14" s="29"/>
      <c r="H14" s="29"/>
      <c r="I14" s="29"/>
      <c r="J14" s="29"/>
      <c r="K14" s="29"/>
      <c r="L14" s="29"/>
      <c r="M14" s="29"/>
      <c r="N14" s="79"/>
      <c r="S14" s="79"/>
    </row>
    <row r="15" spans="1:19" ht="12.95" customHeight="1">
      <c r="B15" s="223"/>
      <c r="D15" s="24">
        <v>3</v>
      </c>
      <c r="E15" s="74" t="s">
        <v>432</v>
      </c>
      <c r="F15" s="29"/>
      <c r="G15" s="29"/>
      <c r="H15" s="29"/>
      <c r="I15" s="29"/>
      <c r="J15" s="29"/>
      <c r="K15" s="29"/>
      <c r="L15" s="29"/>
      <c r="M15" s="29"/>
      <c r="N15" s="79"/>
      <c r="O15" s="79"/>
      <c r="P15" s="79"/>
      <c r="Q15" s="79"/>
      <c r="R15" s="79"/>
      <c r="S15" s="79"/>
    </row>
    <row r="16" spans="1:19" ht="12.95" customHeight="1">
      <c r="B16" s="221"/>
      <c r="N16" s="79"/>
      <c r="O16" s="79"/>
      <c r="P16" s="79"/>
      <c r="Q16" s="79"/>
      <c r="R16" s="79"/>
      <c r="S16" s="79"/>
    </row>
    <row r="17" spans="2:18" ht="12.95" customHeight="1">
      <c r="B17" s="223">
        <f>B12+0.01</f>
        <v>9.0299999999999994</v>
      </c>
      <c r="C17" s="73" t="s">
        <v>435</v>
      </c>
      <c r="D17" s="73"/>
      <c r="E17" s="73"/>
      <c r="F17" s="73"/>
      <c r="G17" s="73"/>
      <c r="H17" s="73"/>
      <c r="I17" s="73"/>
      <c r="J17" s="73"/>
      <c r="K17" s="73"/>
      <c r="L17" s="73"/>
      <c r="M17" s="73"/>
      <c r="N17" s="73"/>
      <c r="O17" s="73"/>
    </row>
    <row r="18" spans="2:18" ht="12.95" customHeight="1">
      <c r="B18" s="223"/>
      <c r="C18" s="106" t="s">
        <v>436</v>
      </c>
      <c r="D18" s="73"/>
      <c r="E18" s="73"/>
      <c r="F18" s="73"/>
      <c r="G18" s="73"/>
      <c r="H18" s="73"/>
      <c r="I18" s="73"/>
      <c r="J18" s="73"/>
      <c r="K18" s="73"/>
      <c r="L18" s="73"/>
      <c r="M18" s="73"/>
      <c r="N18" s="73"/>
      <c r="O18" s="73"/>
    </row>
    <row r="19" spans="2:18" ht="12.95" customHeight="1">
      <c r="D19" s="24">
        <v>1</v>
      </c>
      <c r="E19" s="74" t="s">
        <v>63</v>
      </c>
      <c r="F19" s="107"/>
      <c r="G19" s="107"/>
      <c r="H19" s="29"/>
      <c r="I19" s="29"/>
      <c r="J19" s="29"/>
      <c r="K19" s="29"/>
      <c r="L19" s="29"/>
      <c r="M19" s="29"/>
      <c r="O19" s="66"/>
      <c r="P19" s="66"/>
      <c r="Q19" s="66"/>
      <c r="R19" s="66"/>
    </row>
    <row r="20" spans="2:18" ht="12.95" customHeight="1">
      <c r="D20" s="75">
        <v>2</v>
      </c>
      <c r="E20" s="74" t="s">
        <v>64</v>
      </c>
      <c r="H20" s="62" t="s">
        <v>65</v>
      </c>
      <c r="I20" s="84">
        <f>B35</f>
        <v>9.0499999999999989</v>
      </c>
      <c r="J20" s="29"/>
      <c r="K20" s="29"/>
      <c r="O20" s="66"/>
      <c r="P20" s="66"/>
      <c r="Q20" s="66"/>
      <c r="R20" s="66"/>
    </row>
    <row r="21" spans="2:18" ht="12.95" customHeight="1">
      <c r="B21" s="89"/>
      <c r="C21" s="76"/>
      <c r="D21" s="75"/>
      <c r="F21" s="66"/>
      <c r="G21" s="66"/>
      <c r="H21" s="66"/>
      <c r="I21" s="66"/>
      <c r="J21" s="66"/>
      <c r="K21" s="66"/>
      <c r="L21" s="66"/>
      <c r="M21" s="66"/>
      <c r="O21" s="66"/>
      <c r="P21" s="66"/>
      <c r="Q21" s="66"/>
      <c r="R21" s="66"/>
    </row>
    <row r="22" spans="2:18" ht="12.95" customHeight="1">
      <c r="B22" s="223">
        <f>B17+0.01</f>
        <v>9.0399999999999991</v>
      </c>
      <c r="C22" s="4" t="s">
        <v>437</v>
      </c>
    </row>
    <row r="23" spans="2:18" ht="12.95" customHeight="1">
      <c r="B23" s="223"/>
      <c r="C23" s="108" t="s">
        <v>438</v>
      </c>
    </row>
    <row r="24" spans="2:18" ht="12.95" customHeight="1">
      <c r="D24" s="75" t="s">
        <v>104</v>
      </c>
      <c r="E24" s="74" t="s">
        <v>439</v>
      </c>
      <c r="O24" s="66"/>
      <c r="P24" s="66"/>
      <c r="Q24" s="66"/>
      <c r="R24" s="66"/>
    </row>
    <row r="25" spans="2:18" ht="12.95" customHeight="1">
      <c r="D25" s="75" t="s">
        <v>106</v>
      </c>
      <c r="E25" s="41" t="s">
        <v>440</v>
      </c>
      <c r="F25" s="12"/>
      <c r="G25" s="12"/>
      <c r="H25" s="12"/>
      <c r="I25" s="12"/>
      <c r="J25" s="12"/>
      <c r="K25" s="12"/>
      <c r="L25" s="12"/>
      <c r="M25" s="12"/>
      <c r="O25" s="66"/>
      <c r="P25" s="66"/>
      <c r="Q25" s="66"/>
      <c r="R25" s="66"/>
    </row>
    <row r="26" spans="2:18" ht="12.95" customHeight="1">
      <c r="D26" s="75" t="s">
        <v>108</v>
      </c>
      <c r="E26" s="41" t="s">
        <v>441</v>
      </c>
      <c r="F26" s="12"/>
      <c r="G26" s="12"/>
      <c r="H26" s="12"/>
      <c r="I26" s="12"/>
      <c r="J26" s="12"/>
      <c r="K26" s="12"/>
      <c r="L26" s="12"/>
      <c r="M26" s="12"/>
      <c r="O26" s="66"/>
      <c r="P26" s="66"/>
      <c r="Q26" s="66"/>
      <c r="R26" s="66"/>
    </row>
    <row r="27" spans="2:18" ht="12.95" customHeight="1">
      <c r="B27" s="89"/>
      <c r="D27" s="75" t="s">
        <v>110</v>
      </c>
      <c r="E27" s="41" t="s">
        <v>442</v>
      </c>
      <c r="F27" s="12"/>
      <c r="G27" s="12"/>
      <c r="H27" s="12"/>
      <c r="I27" s="12"/>
      <c r="J27" s="12"/>
      <c r="K27" s="12"/>
      <c r="L27" s="12"/>
      <c r="M27" s="12"/>
      <c r="O27" s="66"/>
      <c r="P27" s="66"/>
      <c r="Q27" s="66"/>
      <c r="R27" s="66"/>
    </row>
    <row r="28" spans="2:18" ht="12.95" customHeight="1">
      <c r="D28" s="75" t="s">
        <v>112</v>
      </c>
      <c r="E28" s="41" t="s">
        <v>443</v>
      </c>
      <c r="F28" s="12"/>
      <c r="G28" s="12"/>
      <c r="H28" s="12"/>
      <c r="I28" s="12"/>
      <c r="J28" s="12"/>
      <c r="K28" s="12"/>
      <c r="L28" s="12"/>
      <c r="M28" s="12"/>
      <c r="O28" s="66"/>
      <c r="P28" s="66"/>
      <c r="Q28" s="66"/>
      <c r="R28" s="66"/>
    </row>
    <row r="29" spans="2:18" ht="12.95" customHeight="1">
      <c r="D29" s="75" t="s">
        <v>114</v>
      </c>
      <c r="E29" s="41" t="s">
        <v>444</v>
      </c>
      <c r="F29" s="12"/>
      <c r="G29" s="12"/>
      <c r="H29" s="12"/>
      <c r="I29" s="12"/>
      <c r="J29" s="12"/>
      <c r="K29" s="12"/>
      <c r="L29" s="12"/>
      <c r="M29" s="12"/>
      <c r="O29" s="66"/>
      <c r="P29" s="66"/>
      <c r="Q29" s="66"/>
      <c r="R29" s="66"/>
    </row>
    <row r="30" spans="2:18" ht="12.95" customHeight="1">
      <c r="D30" s="75" t="s">
        <v>116</v>
      </c>
      <c r="E30" s="41" t="s">
        <v>445</v>
      </c>
      <c r="F30" s="12"/>
      <c r="G30" s="12"/>
      <c r="H30" s="12"/>
      <c r="I30" s="12"/>
      <c r="J30" s="12"/>
      <c r="K30" s="12"/>
      <c r="L30" s="12"/>
      <c r="M30" s="12"/>
      <c r="O30" s="66"/>
      <c r="P30" s="66"/>
      <c r="Q30" s="66"/>
      <c r="R30" s="66"/>
    </row>
    <row r="31" spans="2:18" ht="12.95" customHeight="1">
      <c r="D31" s="75" t="s">
        <v>118</v>
      </c>
      <c r="E31" s="41" t="s">
        <v>446</v>
      </c>
      <c r="F31" s="12"/>
      <c r="G31" s="12"/>
      <c r="H31" s="12"/>
      <c r="I31" s="12"/>
      <c r="J31" s="12"/>
      <c r="K31" s="12"/>
      <c r="L31" s="12"/>
      <c r="M31" s="12"/>
      <c r="O31" s="66"/>
      <c r="P31" s="66"/>
      <c r="Q31" s="66"/>
      <c r="R31" s="66"/>
    </row>
    <row r="32" spans="2:18" ht="12.95" customHeight="1">
      <c r="D32" s="75" t="s">
        <v>120</v>
      </c>
      <c r="E32" s="41" t="s">
        <v>447</v>
      </c>
      <c r="F32" s="12"/>
      <c r="G32" s="12"/>
      <c r="H32" s="12"/>
      <c r="I32" s="12"/>
      <c r="J32" s="12"/>
      <c r="K32" s="12"/>
      <c r="L32" s="12"/>
      <c r="M32" s="12"/>
      <c r="O32" s="66"/>
      <c r="P32" s="66"/>
      <c r="Q32" s="66"/>
      <c r="R32" s="66"/>
    </row>
    <row r="33" spans="2:20" ht="12.95" customHeight="1">
      <c r="D33" s="75" t="s">
        <v>122</v>
      </c>
      <c r="E33" s="74" t="s">
        <v>448</v>
      </c>
      <c r="O33" s="66"/>
      <c r="P33" s="66"/>
      <c r="Q33" s="66"/>
      <c r="R33" s="66"/>
    </row>
    <row r="35" spans="2:20" s="12" customFormat="1" ht="12.95" customHeight="1">
      <c r="B35" s="226">
        <f>B22+0.01</f>
        <v>9.0499999999999989</v>
      </c>
      <c r="C35" s="384" t="s">
        <v>449</v>
      </c>
      <c r="D35" s="384"/>
      <c r="E35" s="384"/>
      <c r="F35" s="384"/>
      <c r="G35" s="384"/>
      <c r="H35" s="384"/>
      <c r="I35" s="384"/>
      <c r="J35" s="384"/>
      <c r="K35" s="57"/>
      <c r="L35" s="226">
        <f>B35+0.01</f>
        <v>9.0599999999999987</v>
      </c>
      <c r="M35" s="384" t="s">
        <v>450</v>
      </c>
      <c r="N35" s="384"/>
      <c r="O35" s="384"/>
      <c r="P35" s="384"/>
      <c r="Q35" s="384"/>
      <c r="R35" s="384"/>
      <c r="S35" s="384"/>
      <c r="T35" s="384"/>
    </row>
    <row r="36" spans="2:20" s="12" customFormat="1" ht="12.95" customHeight="1">
      <c r="B36" s="226"/>
      <c r="C36" s="384"/>
      <c r="D36" s="384"/>
      <c r="E36" s="384"/>
      <c r="F36" s="384"/>
      <c r="G36" s="384"/>
      <c r="H36" s="384"/>
      <c r="I36" s="384"/>
      <c r="J36" s="384"/>
      <c r="K36" s="57"/>
      <c r="L36" s="226"/>
      <c r="M36" s="384"/>
      <c r="N36" s="384"/>
      <c r="O36" s="384"/>
      <c r="P36" s="384"/>
      <c r="Q36" s="384"/>
      <c r="R36" s="384"/>
      <c r="S36" s="384"/>
      <c r="T36" s="384"/>
    </row>
    <row r="37" spans="2:20" s="12" customFormat="1" ht="12.95" customHeight="1">
      <c r="B37" s="226"/>
      <c r="C37" s="384"/>
      <c r="D37" s="384"/>
      <c r="E37" s="384"/>
      <c r="F37" s="384"/>
      <c r="G37" s="384"/>
      <c r="H37" s="384"/>
      <c r="I37" s="384"/>
      <c r="J37" s="384"/>
      <c r="K37" s="57"/>
      <c r="L37" s="57"/>
      <c r="M37" s="384"/>
      <c r="N37" s="384"/>
      <c r="O37" s="384"/>
      <c r="P37" s="384"/>
      <c r="Q37" s="384"/>
      <c r="R37" s="384"/>
      <c r="S37" s="384"/>
      <c r="T37" s="384"/>
    </row>
    <row r="38" spans="2:20" ht="12.95" customHeight="1">
      <c r="B38" s="223"/>
      <c r="C38" s="388" t="s">
        <v>451</v>
      </c>
      <c r="D38" s="388"/>
      <c r="E38" s="388"/>
      <c r="F38" s="388"/>
      <c r="G38" s="388"/>
      <c r="H38" s="388"/>
      <c r="I38" s="388"/>
      <c r="J38" s="388"/>
      <c r="K38" s="73"/>
      <c r="L38" s="73"/>
      <c r="M38" s="388" t="s">
        <v>452</v>
      </c>
      <c r="N38" s="388"/>
      <c r="O38" s="388"/>
      <c r="P38" s="388"/>
      <c r="Q38" s="388"/>
      <c r="R38" s="388"/>
      <c r="S38" s="388"/>
      <c r="T38" s="388"/>
    </row>
    <row r="39" spans="2:20" ht="12.95" customHeight="1">
      <c r="B39" s="223"/>
      <c r="C39" s="388"/>
      <c r="D39" s="388"/>
      <c r="E39" s="388"/>
      <c r="F39" s="388"/>
      <c r="G39" s="388"/>
      <c r="H39" s="388"/>
      <c r="I39" s="388"/>
      <c r="J39" s="388"/>
      <c r="K39" s="73"/>
      <c r="L39" s="73"/>
      <c r="M39" s="388"/>
      <c r="N39" s="388"/>
      <c r="O39" s="388"/>
      <c r="P39" s="388"/>
      <c r="Q39" s="388"/>
      <c r="R39" s="388"/>
      <c r="S39" s="388"/>
      <c r="T39" s="388"/>
    </row>
    <row r="40" spans="2:20" ht="12.95" customHeight="1">
      <c r="B40" s="223"/>
      <c r="C40" s="388"/>
      <c r="D40" s="388"/>
      <c r="E40" s="388"/>
      <c r="F40" s="388"/>
      <c r="G40" s="388"/>
      <c r="H40" s="388"/>
      <c r="I40" s="388"/>
      <c r="J40" s="388"/>
      <c r="K40" s="73"/>
      <c r="L40" s="73"/>
      <c r="M40" s="388"/>
      <c r="N40" s="388"/>
      <c r="O40" s="388"/>
      <c r="P40" s="388"/>
      <c r="Q40" s="388"/>
      <c r="R40" s="388"/>
      <c r="S40" s="388"/>
      <c r="T40" s="388"/>
    </row>
    <row r="41" spans="2:20" s="12" customFormat="1" ht="12.95" customHeight="1">
      <c r="B41" s="226"/>
      <c r="C41" s="290"/>
      <c r="D41" s="290"/>
      <c r="E41" s="309"/>
      <c r="F41" s="310"/>
      <c r="G41" s="297"/>
      <c r="H41" s="297"/>
      <c r="I41" s="291"/>
      <c r="J41" s="291"/>
      <c r="M41" s="27">
        <v>1</v>
      </c>
      <c r="N41" s="41" t="s">
        <v>63</v>
      </c>
      <c r="O41" s="10"/>
      <c r="P41" s="20"/>
      <c r="Q41" s="20"/>
      <c r="R41" s="20"/>
      <c r="S41" s="20"/>
      <c r="T41" s="20"/>
    </row>
    <row r="42" spans="2:20" s="12" customFormat="1" ht="12.95" customHeight="1">
      <c r="B42" s="226"/>
      <c r="C42" s="290"/>
      <c r="D42" s="290"/>
      <c r="E42" s="311"/>
      <c r="F42" s="310"/>
      <c r="G42" s="291"/>
      <c r="H42" s="292"/>
      <c r="I42" s="312"/>
      <c r="J42" s="291"/>
      <c r="M42" s="93">
        <v>2</v>
      </c>
      <c r="N42" s="41" t="s">
        <v>64</v>
      </c>
      <c r="O42" s="20"/>
      <c r="P42" s="20"/>
      <c r="Q42" s="20"/>
      <c r="R42" s="20"/>
      <c r="S42" s="20"/>
      <c r="T42" s="20"/>
    </row>
    <row r="43" spans="2:20" ht="12.95" customHeight="1">
      <c r="B43" s="223"/>
      <c r="C43" s="106"/>
      <c r="D43" s="73"/>
      <c r="E43" s="73"/>
      <c r="F43" s="73"/>
      <c r="G43" s="73"/>
      <c r="H43" s="73"/>
      <c r="I43" s="73"/>
      <c r="J43" s="73"/>
      <c r="K43" s="73"/>
      <c r="L43" s="73"/>
      <c r="O43" s="73"/>
    </row>
    <row r="44" spans="2:20" ht="12.95" customHeight="1">
      <c r="D44" s="75" t="s">
        <v>104</v>
      </c>
      <c r="E44" s="74" t="s">
        <v>453</v>
      </c>
      <c r="J44" s="15"/>
      <c r="N44" s="15"/>
      <c r="O44" s="66"/>
      <c r="P44" s="66"/>
      <c r="Q44" s="66"/>
      <c r="R44" s="66"/>
    </row>
    <row r="45" spans="2:20" ht="12.95" customHeight="1">
      <c r="D45" s="75" t="s">
        <v>106</v>
      </c>
      <c r="E45" s="41" t="s">
        <v>454</v>
      </c>
      <c r="J45" s="15"/>
      <c r="N45" s="15"/>
      <c r="O45" s="66"/>
      <c r="P45" s="66"/>
      <c r="Q45" s="66"/>
      <c r="R45" s="66"/>
    </row>
    <row r="46" spans="2:20" ht="12.95" customHeight="1">
      <c r="D46" s="75" t="s">
        <v>108</v>
      </c>
      <c r="E46" s="74" t="s">
        <v>455</v>
      </c>
      <c r="J46" s="15"/>
      <c r="N46" s="15"/>
      <c r="O46" s="66"/>
      <c r="P46" s="66"/>
      <c r="Q46" s="66"/>
      <c r="R46" s="66"/>
    </row>
    <row r="47" spans="2:20" ht="12.95" customHeight="1">
      <c r="D47" s="75" t="s">
        <v>110</v>
      </c>
      <c r="E47" s="74" t="s">
        <v>456</v>
      </c>
      <c r="J47" s="15"/>
      <c r="N47" s="15"/>
      <c r="O47" s="66"/>
      <c r="P47" s="66"/>
      <c r="Q47" s="66"/>
      <c r="R47" s="66"/>
    </row>
    <row r="48" spans="2:20" ht="12.95" customHeight="1">
      <c r="D48" s="75" t="s">
        <v>112</v>
      </c>
      <c r="E48" s="74" t="s">
        <v>457</v>
      </c>
      <c r="J48" s="15"/>
      <c r="N48" s="15"/>
      <c r="O48" s="66"/>
      <c r="P48" s="66"/>
      <c r="Q48" s="66"/>
      <c r="R48" s="66"/>
    </row>
    <row r="49" spans="2:19" ht="12.95" customHeight="1">
      <c r="D49" s="75" t="s">
        <v>114</v>
      </c>
      <c r="E49" s="74" t="s">
        <v>458</v>
      </c>
      <c r="J49" s="15"/>
      <c r="N49" s="15"/>
      <c r="O49" s="66"/>
      <c r="P49" s="66"/>
      <c r="Q49" s="66"/>
      <c r="R49" s="66"/>
    </row>
    <row r="50" spans="2:19" ht="12.95" customHeight="1">
      <c r="D50" s="75" t="s">
        <v>116</v>
      </c>
      <c r="E50" s="74" t="s">
        <v>459</v>
      </c>
      <c r="J50" s="15"/>
      <c r="N50" s="15"/>
      <c r="O50" s="66"/>
      <c r="P50" s="66"/>
      <c r="Q50" s="66"/>
      <c r="R50" s="66"/>
    </row>
    <row r="51" spans="2:19" ht="12.95" customHeight="1">
      <c r="D51" s="75" t="s">
        <v>118</v>
      </c>
      <c r="E51" s="74" t="s">
        <v>460</v>
      </c>
      <c r="J51" s="15"/>
      <c r="N51" s="15"/>
      <c r="O51" s="66"/>
      <c r="P51" s="66"/>
      <c r="Q51" s="66"/>
      <c r="R51" s="66"/>
    </row>
    <row r="52" spans="2:19" ht="12.95" customHeight="1">
      <c r="D52" s="75" t="s">
        <v>120</v>
      </c>
      <c r="E52" s="74" t="s">
        <v>127</v>
      </c>
      <c r="J52" s="15"/>
      <c r="N52" s="15"/>
      <c r="O52" s="66"/>
      <c r="P52" s="66"/>
      <c r="Q52" s="66"/>
      <c r="R52" s="66"/>
    </row>
    <row r="53" spans="2:19" ht="12.95" customHeight="1">
      <c r="C53" s="338"/>
      <c r="D53" s="9" t="str">
        <f>"CATI: IF "&amp;B35&amp;" = NONE ALL THE REST SHOULD BE BLANK BLOCKING MESSAGE Check, none and other responses"</f>
        <v>CATI: IF 9.05 = NONE ALL THE REST SHOULD BE BLANK BLOCKING MESSAGE Check, none and other responses</v>
      </c>
      <c r="E53" s="280"/>
      <c r="F53" s="228"/>
      <c r="G53" s="228"/>
      <c r="H53" s="228"/>
      <c r="I53" s="228"/>
      <c r="J53" s="228"/>
      <c r="K53" s="228"/>
      <c r="L53" s="228"/>
      <c r="M53" s="287"/>
      <c r="N53" s="287"/>
      <c r="O53" s="287"/>
      <c r="P53" s="228"/>
      <c r="Q53" s="228"/>
      <c r="R53" s="228"/>
      <c r="S53" s="228"/>
    </row>
    <row r="55" spans="2:19" ht="12.95" customHeight="1">
      <c r="B55" s="223">
        <f>L35+0.01</f>
        <v>9.0699999999999985</v>
      </c>
      <c r="C55" s="4" t="s">
        <v>461</v>
      </c>
    </row>
    <row r="56" spans="2:19" ht="12.95" customHeight="1">
      <c r="C56" s="110"/>
      <c r="D56" s="24">
        <v>1</v>
      </c>
      <c r="E56" s="74" t="s">
        <v>63</v>
      </c>
      <c r="O56" s="66"/>
      <c r="P56" s="66"/>
      <c r="Q56" s="66"/>
      <c r="R56" s="66"/>
    </row>
    <row r="57" spans="2:19" ht="12.95" customHeight="1">
      <c r="C57" s="110"/>
      <c r="D57" s="75">
        <v>2</v>
      </c>
      <c r="E57" s="74" t="s">
        <v>64</v>
      </c>
    </row>
    <row r="58" spans="2:19" ht="12.95" customHeight="1">
      <c r="O58" s="66"/>
      <c r="P58" s="66"/>
      <c r="Q58" s="66"/>
      <c r="R58" s="66"/>
    </row>
    <row r="59" spans="2:19" ht="12.95" customHeight="1">
      <c r="B59" s="223">
        <f>B55+0.01</f>
        <v>9.0799999999999983</v>
      </c>
      <c r="C59" s="4" t="s">
        <v>462</v>
      </c>
    </row>
    <row r="60" spans="2:19" ht="12.95" customHeight="1">
      <c r="B60" s="223"/>
      <c r="C60" s="33" t="s">
        <v>463</v>
      </c>
    </row>
    <row r="61" spans="2:19" ht="12.95" customHeight="1">
      <c r="D61" s="24">
        <v>1</v>
      </c>
      <c r="E61" s="74" t="s">
        <v>63</v>
      </c>
      <c r="H61" s="62" t="s">
        <v>65</v>
      </c>
      <c r="I61" s="84">
        <f>B81</f>
        <v>9.0999999999999979</v>
      </c>
      <c r="O61" s="66"/>
      <c r="P61" s="66"/>
      <c r="Q61" s="66"/>
      <c r="R61" s="66"/>
    </row>
    <row r="62" spans="2:19" ht="12.95" customHeight="1">
      <c r="D62" s="75">
        <v>2</v>
      </c>
      <c r="E62" s="74" t="s">
        <v>64</v>
      </c>
    </row>
    <row r="63" spans="2:19" ht="12.95" customHeight="1">
      <c r="O63" s="66"/>
      <c r="P63" s="66"/>
      <c r="Q63" s="66"/>
      <c r="R63" s="66"/>
    </row>
    <row r="64" spans="2:19" ht="12.95" customHeight="1">
      <c r="B64" s="223">
        <f>B59+0.01</f>
        <v>9.0899999999999981</v>
      </c>
      <c r="C64" s="73" t="s">
        <v>464</v>
      </c>
      <c r="D64" s="73"/>
      <c r="E64" s="73"/>
      <c r="F64" s="73"/>
      <c r="G64" s="73"/>
      <c r="H64" s="73"/>
      <c r="I64" s="73"/>
      <c r="J64" s="73"/>
      <c r="K64" s="73"/>
      <c r="L64" s="73"/>
      <c r="M64" s="73"/>
    </row>
    <row r="65" spans="2:18" ht="12.95" customHeight="1">
      <c r="B65" s="223"/>
      <c r="C65" s="106" t="s">
        <v>465</v>
      </c>
      <c r="D65" s="73"/>
      <c r="E65" s="73"/>
      <c r="F65" s="73"/>
      <c r="G65" s="73"/>
      <c r="H65" s="73"/>
      <c r="I65" s="73"/>
      <c r="J65" s="73"/>
      <c r="K65" s="73"/>
      <c r="L65" s="73"/>
      <c r="M65" s="73"/>
    </row>
    <row r="66" spans="2:18" ht="12.95" customHeight="1">
      <c r="B66" s="223"/>
      <c r="C66" s="4" t="s">
        <v>466</v>
      </c>
      <c r="D66" s="29"/>
      <c r="E66" s="29"/>
      <c r="F66" s="29"/>
      <c r="G66" s="29"/>
      <c r="H66" s="29"/>
      <c r="I66" s="29"/>
      <c r="J66" s="29"/>
      <c r="K66" s="29"/>
      <c r="L66" s="29"/>
      <c r="M66" s="29"/>
    </row>
    <row r="67" spans="2:18" ht="12.95" customHeight="1">
      <c r="D67" s="75" t="s">
        <v>104</v>
      </c>
      <c r="E67" s="74" t="s">
        <v>467</v>
      </c>
      <c r="F67" s="73"/>
      <c r="O67" s="66"/>
      <c r="P67" s="66"/>
      <c r="Q67" s="66"/>
      <c r="R67" s="66"/>
    </row>
    <row r="68" spans="2:18" ht="12.95" customHeight="1">
      <c r="D68" s="75" t="s">
        <v>106</v>
      </c>
      <c r="E68" s="74" t="s">
        <v>468</v>
      </c>
      <c r="F68" s="73"/>
      <c r="O68" s="66"/>
      <c r="P68" s="66"/>
      <c r="Q68" s="66"/>
      <c r="R68" s="66"/>
    </row>
    <row r="69" spans="2:18" ht="12.95" customHeight="1">
      <c r="D69" s="75" t="s">
        <v>108</v>
      </c>
      <c r="E69" s="74" t="s">
        <v>469</v>
      </c>
      <c r="F69" s="73"/>
      <c r="O69" s="66"/>
      <c r="P69" s="66"/>
      <c r="Q69" s="66"/>
      <c r="R69" s="66"/>
    </row>
    <row r="70" spans="2:18" ht="12.95" customHeight="1">
      <c r="D70" s="75" t="s">
        <v>110</v>
      </c>
      <c r="E70" s="74" t="s">
        <v>470</v>
      </c>
      <c r="F70" s="73"/>
      <c r="O70" s="66"/>
      <c r="P70" s="66"/>
      <c r="Q70" s="66"/>
      <c r="R70" s="66"/>
    </row>
    <row r="71" spans="2:18" ht="12.95" customHeight="1">
      <c r="D71" s="75" t="s">
        <v>112</v>
      </c>
      <c r="E71" s="74" t="s">
        <v>471</v>
      </c>
      <c r="F71" s="73"/>
      <c r="O71" s="66"/>
      <c r="P71" s="66"/>
      <c r="Q71" s="66"/>
      <c r="R71" s="66"/>
    </row>
    <row r="72" spans="2:18" ht="12.95" customHeight="1">
      <c r="D72" s="75" t="s">
        <v>114</v>
      </c>
      <c r="E72" s="74" t="s">
        <v>472</v>
      </c>
      <c r="F72" s="73"/>
      <c r="O72" s="66"/>
      <c r="P72" s="66"/>
      <c r="Q72" s="66"/>
      <c r="R72" s="66"/>
    </row>
    <row r="73" spans="2:18" ht="12.95" customHeight="1">
      <c r="D73" s="75" t="s">
        <v>116</v>
      </c>
      <c r="E73" s="74" t="s">
        <v>473</v>
      </c>
      <c r="F73" s="73"/>
      <c r="O73" s="66"/>
      <c r="P73" s="66"/>
      <c r="Q73" s="66"/>
      <c r="R73" s="66"/>
    </row>
    <row r="74" spans="2:18" ht="12.95" customHeight="1">
      <c r="D74" s="75" t="s">
        <v>118</v>
      </c>
      <c r="E74" s="74" t="s">
        <v>474</v>
      </c>
      <c r="F74" s="73"/>
      <c r="O74" s="66"/>
      <c r="P74" s="66"/>
      <c r="Q74" s="66"/>
      <c r="R74" s="66"/>
    </row>
    <row r="75" spans="2:18" ht="12.95" customHeight="1">
      <c r="D75" s="75" t="s">
        <v>120</v>
      </c>
      <c r="E75" s="74" t="s">
        <v>475</v>
      </c>
      <c r="F75" s="73"/>
      <c r="O75" s="66"/>
      <c r="P75" s="66"/>
      <c r="Q75" s="66"/>
      <c r="R75" s="66"/>
    </row>
    <row r="76" spans="2:18" ht="12.95" customHeight="1">
      <c r="D76" s="75" t="s">
        <v>122</v>
      </c>
      <c r="E76" s="74" t="s">
        <v>476</v>
      </c>
      <c r="F76" s="73"/>
      <c r="O76" s="66"/>
      <c r="P76" s="66"/>
      <c r="Q76" s="66"/>
      <c r="R76" s="66"/>
    </row>
    <row r="77" spans="2:18" ht="12.95" customHeight="1">
      <c r="D77" s="75" t="s">
        <v>124</v>
      </c>
      <c r="E77" s="74" t="s">
        <v>477</v>
      </c>
      <c r="F77" s="73"/>
      <c r="O77" s="66"/>
      <c r="P77" s="66"/>
      <c r="Q77" s="66"/>
      <c r="R77" s="66"/>
    </row>
    <row r="78" spans="2:18" ht="12.95" customHeight="1">
      <c r="D78" s="75" t="s">
        <v>126</v>
      </c>
      <c r="E78" s="74" t="s">
        <v>478</v>
      </c>
      <c r="F78" s="73"/>
      <c r="O78" s="66"/>
      <c r="P78" s="66"/>
      <c r="Q78" s="66"/>
      <c r="R78" s="66"/>
    </row>
    <row r="79" spans="2:18" ht="12.95" customHeight="1">
      <c r="D79" s="75" t="s">
        <v>479</v>
      </c>
      <c r="E79" s="74" t="s">
        <v>480</v>
      </c>
      <c r="F79" s="73"/>
      <c r="O79" s="66"/>
      <c r="P79" s="66"/>
      <c r="Q79" s="66"/>
      <c r="R79" s="66"/>
    </row>
    <row r="81" spans="2:18" ht="12.95" customHeight="1">
      <c r="B81" s="223">
        <f>B64+0.01</f>
        <v>9.0999999999999979</v>
      </c>
      <c r="C81" s="4" t="s">
        <v>481</v>
      </c>
    </row>
    <row r="82" spans="2:18" ht="12.95" customHeight="1">
      <c r="B82" s="223"/>
      <c r="C82" s="108" t="s">
        <v>482</v>
      </c>
    </row>
    <row r="83" spans="2:18" ht="12.95" customHeight="1">
      <c r="C83" s="110"/>
      <c r="D83" s="24">
        <v>1</v>
      </c>
      <c r="E83" s="74" t="s">
        <v>63</v>
      </c>
      <c r="O83" s="66"/>
      <c r="P83" s="66"/>
      <c r="Q83" s="66"/>
      <c r="R83" s="66"/>
    </row>
    <row r="84" spans="2:18" ht="12.95" customHeight="1">
      <c r="C84" s="110"/>
      <c r="D84" s="75">
        <v>2</v>
      </c>
      <c r="E84" s="74" t="s">
        <v>64</v>
      </c>
    </row>
    <row r="85" spans="2:18" ht="12.95" customHeight="1">
      <c r="O85" s="66"/>
      <c r="P85" s="66"/>
      <c r="Q85" s="66"/>
      <c r="R85" s="66"/>
    </row>
    <row r="86" spans="2:18" ht="12.95" customHeight="1">
      <c r="B86" s="223">
        <f>B81+0.01</f>
        <v>9.1099999999999977</v>
      </c>
      <c r="C86" s="4" t="s">
        <v>483</v>
      </c>
    </row>
    <row r="87" spans="2:18" ht="12.95" customHeight="1">
      <c r="B87" s="223"/>
      <c r="C87" s="108" t="s">
        <v>484</v>
      </c>
    </row>
    <row r="88" spans="2:18" ht="12.95" customHeight="1">
      <c r="C88" s="110"/>
      <c r="D88" s="24">
        <v>1</v>
      </c>
      <c r="E88" s="74" t="s">
        <v>63</v>
      </c>
      <c r="O88" s="66"/>
      <c r="P88" s="66"/>
      <c r="Q88" s="66"/>
      <c r="R88" s="66"/>
    </row>
    <row r="89" spans="2:18" ht="12.95" customHeight="1">
      <c r="C89" s="110"/>
      <c r="D89" s="75">
        <v>2</v>
      </c>
      <c r="E89" s="74" t="s">
        <v>64</v>
      </c>
    </row>
    <row r="90" spans="2:18" ht="12.95" customHeight="1">
      <c r="O90" s="66"/>
      <c r="P90" s="66"/>
      <c r="Q90" s="66"/>
      <c r="R90" s="66"/>
    </row>
    <row r="91" spans="2:18" ht="12.95" customHeight="1">
      <c r="B91" s="223">
        <f>B86+0.01</f>
        <v>9.1199999999999974</v>
      </c>
      <c r="C91" s="4" t="s">
        <v>485</v>
      </c>
    </row>
    <row r="92" spans="2:18" ht="12.95" customHeight="1">
      <c r="B92" s="223"/>
      <c r="C92" s="108" t="s">
        <v>486</v>
      </c>
    </row>
    <row r="93" spans="2:18" ht="12.95" customHeight="1">
      <c r="E93" s="15" t="s">
        <v>487</v>
      </c>
      <c r="F93" s="377" t="s">
        <v>487</v>
      </c>
      <c r="H93" s="4"/>
      <c r="K93" s="5" t="s">
        <v>488</v>
      </c>
      <c r="L93" s="5"/>
      <c r="M93" s="5"/>
      <c r="N93" s="5"/>
      <c r="O93" s="5"/>
      <c r="P93" s="241"/>
      <c r="Q93" s="241"/>
      <c r="R93" s="66"/>
    </row>
    <row r="94" spans="2:18" ht="12.95" customHeight="1">
      <c r="C94" s="66"/>
      <c r="D94" s="66"/>
      <c r="E94" s="66"/>
      <c r="F94" s="66"/>
      <c r="G94" s="66"/>
      <c r="H94" s="66"/>
      <c r="I94" s="66"/>
      <c r="J94" s="66"/>
      <c r="K94" s="66"/>
      <c r="L94" s="66"/>
      <c r="M94" s="66"/>
      <c r="N94" s="66"/>
      <c r="O94" s="66"/>
      <c r="P94" s="66"/>
      <c r="Q94" s="66"/>
      <c r="R94" s="66"/>
    </row>
    <row r="95" spans="2:18" ht="12.95" customHeight="1">
      <c r="B95" s="223">
        <f>B91+0.01</f>
        <v>9.1299999999999972</v>
      </c>
      <c r="C95" s="4" t="s">
        <v>489</v>
      </c>
    </row>
    <row r="96" spans="2:18" ht="12.95" customHeight="1">
      <c r="B96" s="223"/>
      <c r="C96" s="108" t="s">
        <v>490</v>
      </c>
    </row>
    <row r="97" spans="2:18" ht="12.95" customHeight="1">
      <c r="E97" s="15" t="s">
        <v>487</v>
      </c>
      <c r="F97" s="377" t="s">
        <v>487</v>
      </c>
      <c r="H97" s="4"/>
      <c r="K97" s="5" t="s">
        <v>491</v>
      </c>
      <c r="L97" s="5"/>
      <c r="M97" s="5"/>
      <c r="N97" s="5"/>
      <c r="O97" s="5"/>
      <c r="P97" s="241"/>
      <c r="Q97" s="241"/>
      <c r="R97" s="66"/>
    </row>
    <row r="98" spans="2:18" ht="12.95" customHeight="1">
      <c r="C98" s="387"/>
      <c r="D98" s="387"/>
      <c r="E98" s="387"/>
      <c r="F98" s="387"/>
      <c r="G98" s="387"/>
      <c r="H98" s="387"/>
      <c r="I98" s="387"/>
      <c r="J98" s="387"/>
      <c r="K98" s="387"/>
      <c r="L98" s="387"/>
      <c r="M98" s="387"/>
      <c r="N98" s="387"/>
      <c r="O98" s="387"/>
      <c r="P98" s="66"/>
      <c r="Q98" s="66"/>
      <c r="R98" s="66"/>
    </row>
    <row r="99" spans="2:18" ht="12.95" customHeight="1">
      <c r="B99" s="223">
        <f>B95+0.01</f>
        <v>9.139999999999997</v>
      </c>
      <c r="C99" s="4" t="s">
        <v>492</v>
      </c>
    </row>
    <row r="100" spans="2:18" ht="12.95" customHeight="1">
      <c r="B100" s="223"/>
      <c r="C100" s="108" t="s">
        <v>493</v>
      </c>
    </row>
    <row r="101" spans="2:18" s="12" customFormat="1" ht="12.95" customHeight="1">
      <c r="B101" s="242"/>
      <c r="C101" s="41"/>
      <c r="D101" s="298" t="s">
        <v>494</v>
      </c>
      <c r="E101" s="313" t="s">
        <v>487</v>
      </c>
      <c r="F101" s="378" t="s">
        <v>487</v>
      </c>
      <c r="G101" s="378" t="s">
        <v>487</v>
      </c>
      <c r="H101" s="379" t="s">
        <v>495</v>
      </c>
      <c r="I101" s="378" t="s">
        <v>487</v>
      </c>
      <c r="K101" s="219" t="s">
        <v>496</v>
      </c>
      <c r="L101" s="219"/>
      <c r="M101" s="219"/>
      <c r="N101" s="219"/>
      <c r="O101" s="219"/>
      <c r="P101" s="314"/>
      <c r="Q101" s="314"/>
      <c r="R101" s="61"/>
    </row>
    <row r="102" spans="2:18" ht="12.95" customHeight="1">
      <c r="C102" s="384"/>
      <c r="D102" s="384"/>
      <c r="E102" s="384"/>
      <c r="F102" s="384"/>
      <c r="G102" s="384"/>
      <c r="H102" s="384"/>
      <c r="I102" s="384"/>
      <c r="J102" s="384"/>
      <c r="K102" s="384"/>
      <c r="L102" s="384"/>
      <c r="M102" s="384"/>
      <c r="N102" s="384"/>
      <c r="O102" s="384"/>
      <c r="P102" s="66"/>
      <c r="Q102" s="66"/>
      <c r="R102" s="66"/>
    </row>
    <row r="103" spans="2:18" ht="12.95" customHeight="1">
      <c r="B103" s="223">
        <f>B99+0.01</f>
        <v>9.1499999999999968</v>
      </c>
      <c r="C103" s="57" t="s">
        <v>497</v>
      </c>
      <c r="D103" s="57"/>
      <c r="E103" s="57"/>
      <c r="F103" s="57"/>
      <c r="G103" s="57"/>
      <c r="H103" s="57"/>
      <c r="I103" s="57"/>
      <c r="J103" s="57"/>
      <c r="K103" s="57"/>
      <c r="L103" s="57"/>
      <c r="M103" s="57"/>
      <c r="N103" s="12"/>
      <c r="O103" s="12"/>
    </row>
    <row r="104" spans="2:18" ht="12.95" customHeight="1">
      <c r="B104" s="223"/>
      <c r="C104" s="57" t="s">
        <v>498</v>
      </c>
      <c r="D104" s="57"/>
      <c r="E104" s="57"/>
      <c r="F104" s="57"/>
      <c r="G104" s="57"/>
      <c r="H104" s="57"/>
      <c r="I104" s="57"/>
      <c r="J104" s="57"/>
      <c r="K104" s="57"/>
      <c r="L104" s="57"/>
      <c r="M104" s="57"/>
      <c r="N104" s="12"/>
      <c r="O104" s="12"/>
    </row>
    <row r="105" spans="2:18" ht="12.95" customHeight="1">
      <c r="C105" s="41"/>
      <c r="D105" s="298" t="s">
        <v>499</v>
      </c>
      <c r="E105" s="313" t="s">
        <v>487</v>
      </c>
      <c r="F105" s="378" t="s">
        <v>487</v>
      </c>
      <c r="G105" s="12"/>
      <c r="H105" s="10"/>
      <c r="I105" s="12"/>
      <c r="J105" s="12"/>
      <c r="K105" s="219" t="s">
        <v>500</v>
      </c>
      <c r="L105" s="219"/>
      <c r="M105" s="219"/>
      <c r="N105" s="219"/>
      <c r="O105" s="219"/>
      <c r="P105" s="104"/>
      <c r="Q105" s="104"/>
    </row>
    <row r="106" spans="2:18" ht="12.95" customHeight="1">
      <c r="C106" s="384"/>
      <c r="D106" s="384"/>
      <c r="E106" s="384"/>
      <c r="F106" s="384"/>
      <c r="G106" s="384"/>
      <c r="H106" s="384"/>
      <c r="I106" s="384"/>
      <c r="J106" s="384"/>
      <c r="K106" s="384"/>
      <c r="L106" s="384"/>
      <c r="M106" s="384"/>
      <c r="N106" s="384"/>
      <c r="O106" s="384"/>
      <c r="P106" s="66"/>
      <c r="Q106" s="66"/>
      <c r="R106" s="66"/>
    </row>
    <row r="107" spans="2:18" ht="12.95" customHeight="1">
      <c r="B107" s="223">
        <f>B103+0.01</f>
        <v>9.1599999999999966</v>
      </c>
      <c r="C107" s="73" t="s">
        <v>501</v>
      </c>
    </row>
    <row r="108" spans="2:18" ht="12.95" customHeight="1">
      <c r="B108" s="223"/>
      <c r="C108" s="106" t="s">
        <v>502</v>
      </c>
    </row>
    <row r="109" spans="2:18" ht="12.95" customHeight="1">
      <c r="D109" s="24">
        <v>1</v>
      </c>
      <c r="E109" s="24" t="s">
        <v>63</v>
      </c>
      <c r="H109" s="62" t="s">
        <v>65</v>
      </c>
      <c r="I109" s="84">
        <f>B121</f>
        <v>9.1799999999999962</v>
      </c>
      <c r="O109" s="66"/>
      <c r="P109" s="66"/>
      <c r="Q109" s="66"/>
      <c r="R109" s="66"/>
    </row>
    <row r="110" spans="2:18" ht="12.95" customHeight="1">
      <c r="D110" s="75">
        <v>2</v>
      </c>
      <c r="E110" s="24" t="s">
        <v>64</v>
      </c>
      <c r="F110" s="74"/>
      <c r="G110" s="47"/>
    </row>
    <row r="111" spans="2:18" ht="12.95" customHeight="1">
      <c r="O111" s="66"/>
      <c r="P111" s="66"/>
      <c r="Q111" s="66"/>
      <c r="R111" s="66"/>
    </row>
    <row r="112" spans="2:18" ht="12.95" customHeight="1">
      <c r="B112" s="223">
        <f>B107+0.01</f>
        <v>9.1699999999999964</v>
      </c>
      <c r="C112" s="73" t="s">
        <v>503</v>
      </c>
      <c r="O112" s="66"/>
      <c r="P112" s="66"/>
      <c r="Q112" s="66"/>
      <c r="R112" s="66"/>
    </row>
    <row r="113" spans="2:18" ht="12.95" customHeight="1">
      <c r="B113" s="223"/>
      <c r="C113" s="106" t="s">
        <v>504</v>
      </c>
      <c r="O113" s="66"/>
      <c r="P113" s="66"/>
      <c r="Q113" s="66"/>
      <c r="R113" s="66"/>
    </row>
    <row r="114" spans="2:18" ht="12.95" customHeight="1">
      <c r="B114" s="223"/>
      <c r="C114" s="73" t="s">
        <v>103</v>
      </c>
      <c r="O114" s="66"/>
      <c r="P114" s="66"/>
      <c r="Q114" s="66"/>
      <c r="R114" s="66"/>
    </row>
    <row r="115" spans="2:18" ht="12.95" customHeight="1">
      <c r="C115" s="109"/>
      <c r="D115" s="75" t="s">
        <v>104</v>
      </c>
      <c r="E115" s="41" t="s">
        <v>505</v>
      </c>
      <c r="G115" s="112"/>
      <c r="O115" s="66"/>
      <c r="P115" s="47"/>
      <c r="Q115" s="66"/>
    </row>
    <row r="116" spans="2:18" ht="12.95" customHeight="1">
      <c r="D116" s="75" t="s">
        <v>106</v>
      </c>
      <c r="E116" s="41" t="s">
        <v>506</v>
      </c>
      <c r="O116" s="66"/>
      <c r="P116" s="66"/>
      <c r="Q116" s="66"/>
      <c r="R116" s="66"/>
    </row>
    <row r="117" spans="2:18" ht="12.95" customHeight="1">
      <c r="D117" s="75" t="s">
        <v>108</v>
      </c>
      <c r="E117" s="41" t="s">
        <v>507</v>
      </c>
      <c r="O117" s="66"/>
      <c r="P117" s="66"/>
      <c r="Q117" s="66"/>
      <c r="R117" s="66"/>
    </row>
    <row r="118" spans="2:18" ht="12.95" customHeight="1">
      <c r="D118" s="75" t="s">
        <v>110</v>
      </c>
      <c r="E118" s="41" t="s">
        <v>508</v>
      </c>
      <c r="O118" s="66"/>
      <c r="P118" s="66"/>
      <c r="Q118" s="66"/>
      <c r="R118" s="66"/>
    </row>
    <row r="119" spans="2:18" s="12" customFormat="1" ht="12.95" customHeight="1">
      <c r="B119" s="242"/>
      <c r="C119" s="41"/>
      <c r="D119" s="93" t="s">
        <v>266</v>
      </c>
      <c r="E119" s="41" t="s">
        <v>138</v>
      </c>
      <c r="O119" s="61"/>
      <c r="P119" s="61"/>
      <c r="Q119" s="61"/>
      <c r="R119" s="61"/>
    </row>
    <row r="120" spans="2:18" ht="12.95" customHeight="1">
      <c r="O120" s="66"/>
      <c r="P120" s="66"/>
      <c r="Q120" s="66"/>
      <c r="R120" s="66"/>
    </row>
    <row r="121" spans="2:18" ht="12.95" customHeight="1">
      <c r="B121" s="223">
        <f>B112+0.01</f>
        <v>9.1799999999999962</v>
      </c>
      <c r="C121" s="73" t="s">
        <v>509</v>
      </c>
    </row>
    <row r="122" spans="2:18" ht="12.95" customHeight="1">
      <c r="B122" s="223"/>
      <c r="C122" s="262" t="s">
        <v>510</v>
      </c>
    </row>
    <row r="123" spans="2:18" ht="12.95" customHeight="1">
      <c r="B123" s="89"/>
      <c r="D123" s="24">
        <v>1</v>
      </c>
      <c r="E123" s="74" t="s">
        <v>63</v>
      </c>
      <c r="O123" s="66"/>
      <c r="P123" s="66"/>
      <c r="Q123" s="66"/>
      <c r="R123" s="66"/>
    </row>
    <row r="124" spans="2:18" ht="12.95" customHeight="1">
      <c r="B124" s="89"/>
      <c r="D124" s="75">
        <v>2</v>
      </c>
      <c r="E124" s="74" t="s">
        <v>64</v>
      </c>
    </row>
    <row r="125" spans="2:18" ht="12.95" customHeight="1">
      <c r="B125" s="89"/>
      <c r="D125" s="75"/>
    </row>
    <row r="126" spans="2:18" ht="12.95" customHeight="1">
      <c r="B126" s="89"/>
      <c r="C126" s="281" t="s">
        <v>511</v>
      </c>
      <c r="D126" s="282"/>
      <c r="E126" s="283"/>
      <c r="F126" s="284"/>
      <c r="G126" s="284"/>
      <c r="H126" s="284"/>
      <c r="I126" s="284"/>
      <c r="J126" s="284"/>
      <c r="K126" s="284"/>
      <c r="L126" s="284"/>
      <c r="M126" s="284"/>
      <c r="N126" s="284"/>
      <c r="O126" s="66"/>
      <c r="P126" s="66"/>
      <c r="Q126" s="66"/>
      <c r="R126" s="66"/>
    </row>
    <row r="127" spans="2:18" s="12" customFormat="1" ht="12.95" customHeight="1">
      <c r="B127" s="226">
        <f>B121+0.01</f>
        <v>9.1899999999999959</v>
      </c>
      <c r="C127" s="57" t="s">
        <v>512</v>
      </c>
      <c r="D127" s="27"/>
      <c r="E127" s="41"/>
    </row>
    <row r="128" spans="2:18" ht="12.95" customHeight="1">
      <c r="B128" s="89"/>
      <c r="D128" s="24">
        <v>1</v>
      </c>
      <c r="E128" s="74" t="s">
        <v>63</v>
      </c>
      <c r="O128" s="66"/>
      <c r="P128" s="66"/>
      <c r="Q128" s="66"/>
      <c r="R128" s="66"/>
    </row>
    <row r="129" spans="2:18" ht="12.95" customHeight="1">
      <c r="B129" s="89"/>
      <c r="D129" s="75">
        <v>2</v>
      </c>
      <c r="E129" s="74" t="s">
        <v>64</v>
      </c>
    </row>
    <row r="130" spans="2:18" ht="12.95" customHeight="1">
      <c r="B130" s="89"/>
      <c r="O130" s="66"/>
      <c r="P130" s="66"/>
      <c r="Q130" s="66"/>
      <c r="R130" s="66"/>
    </row>
    <row r="131" spans="2:18" ht="12.95" customHeight="1">
      <c r="B131" s="223">
        <f>B127+0.01</f>
        <v>9.1999999999999957</v>
      </c>
      <c r="C131" s="73" t="s">
        <v>513</v>
      </c>
    </row>
    <row r="132" spans="2:18" ht="12.95" customHeight="1">
      <c r="B132" s="89"/>
      <c r="D132" s="24">
        <v>1</v>
      </c>
      <c r="E132" s="74" t="s">
        <v>63</v>
      </c>
      <c r="O132" s="66"/>
      <c r="P132" s="66"/>
      <c r="Q132" s="66"/>
      <c r="R132" s="66"/>
    </row>
    <row r="133" spans="2:18" ht="12.95" customHeight="1">
      <c r="B133" s="89"/>
      <c r="D133" s="75">
        <v>2</v>
      </c>
      <c r="E133" s="74" t="s">
        <v>64</v>
      </c>
    </row>
    <row r="134" spans="2:18" ht="12.95" customHeight="1">
      <c r="B134" s="89"/>
      <c r="O134" s="66"/>
      <c r="P134" s="66"/>
      <c r="Q134" s="66"/>
      <c r="R134" s="66"/>
    </row>
    <row r="135" spans="2:18" ht="12.95" customHeight="1">
      <c r="B135" s="223">
        <f>B131+0.01</f>
        <v>9.2099999999999955</v>
      </c>
      <c r="C135" s="73" t="s">
        <v>514</v>
      </c>
    </row>
    <row r="136" spans="2:18" ht="12.95" customHeight="1">
      <c r="B136" s="89"/>
      <c r="D136" s="24">
        <v>1</v>
      </c>
      <c r="E136" s="74" t="s">
        <v>63</v>
      </c>
      <c r="O136" s="66"/>
      <c r="P136" s="66"/>
      <c r="Q136" s="66"/>
      <c r="R136" s="66"/>
    </row>
    <row r="137" spans="2:18" ht="12.95" customHeight="1">
      <c r="B137" s="89"/>
      <c r="D137" s="75">
        <v>2</v>
      </c>
      <c r="E137" s="74" t="s">
        <v>64</v>
      </c>
    </row>
    <row r="138" spans="2:18" ht="12.95" customHeight="1">
      <c r="B138" s="89"/>
      <c r="O138" s="66"/>
      <c r="P138" s="66"/>
      <c r="Q138" s="66"/>
      <c r="R138" s="66"/>
    </row>
    <row r="139" spans="2:18" ht="12.95" customHeight="1">
      <c r="B139" s="223">
        <f>B135+0.01</f>
        <v>9.2199999999999953</v>
      </c>
      <c r="C139" s="73" t="s">
        <v>515</v>
      </c>
    </row>
    <row r="140" spans="2:18" ht="12.95" customHeight="1">
      <c r="D140" s="24">
        <v>1</v>
      </c>
      <c r="E140" s="74" t="s">
        <v>63</v>
      </c>
      <c r="O140" s="66"/>
      <c r="P140" s="66"/>
      <c r="Q140" s="66"/>
      <c r="R140" s="66"/>
    </row>
    <row r="141" spans="2:18" ht="12.95" customHeight="1">
      <c r="D141" s="75">
        <v>2</v>
      </c>
      <c r="E141" s="74" t="s">
        <v>64</v>
      </c>
    </row>
    <row r="142" spans="2:18" ht="12.95" customHeight="1">
      <c r="O142" s="66"/>
      <c r="P142" s="66"/>
      <c r="Q142" s="66"/>
      <c r="R142" s="66"/>
    </row>
    <row r="143" spans="2:18" ht="12.95" customHeight="1">
      <c r="B143" s="223">
        <v>9.24</v>
      </c>
      <c r="C143" s="73" t="s">
        <v>516</v>
      </c>
    </row>
    <row r="144" spans="2:18" ht="12.95" customHeight="1">
      <c r="D144" s="24">
        <v>1</v>
      </c>
      <c r="E144" s="74" t="s">
        <v>63</v>
      </c>
      <c r="O144" s="66"/>
      <c r="P144" s="66"/>
      <c r="Q144" s="66"/>
      <c r="R144" s="66"/>
    </row>
    <row r="145" spans="2:18" ht="12.95" customHeight="1">
      <c r="D145" s="75">
        <v>2</v>
      </c>
      <c r="E145" s="74" t="s">
        <v>64</v>
      </c>
      <c r="H145" s="62" t="s">
        <v>65</v>
      </c>
      <c r="I145" s="144" t="s">
        <v>517</v>
      </c>
    </row>
    <row r="146" spans="2:18" ht="12.95" customHeight="1">
      <c r="C146" s="100"/>
      <c r="O146" s="66"/>
      <c r="P146" s="66"/>
      <c r="Q146" s="66"/>
      <c r="R146" s="66"/>
    </row>
    <row r="147" spans="2:18" ht="12.95" customHeight="1">
      <c r="B147" s="223">
        <f>B143+0.01</f>
        <v>9.25</v>
      </c>
      <c r="C147" s="73" t="s">
        <v>518</v>
      </c>
    </row>
    <row r="148" spans="2:18" ht="12.95" customHeight="1">
      <c r="B148" s="72"/>
      <c r="C148" s="73" t="s">
        <v>297</v>
      </c>
      <c r="D148" s="29"/>
      <c r="E148" s="29"/>
      <c r="F148" s="29"/>
      <c r="G148" s="29"/>
      <c r="H148" s="29"/>
      <c r="I148" s="29"/>
      <c r="J148" s="29"/>
      <c r="K148" s="29"/>
      <c r="L148" s="29"/>
      <c r="M148" s="29"/>
      <c r="N148" s="29"/>
      <c r="O148" s="29"/>
      <c r="P148" s="29"/>
    </row>
    <row r="149" spans="2:18" ht="12.95" customHeight="1">
      <c r="C149" s="109"/>
      <c r="D149" s="75" t="s">
        <v>104</v>
      </c>
      <c r="E149" s="74" t="s">
        <v>519</v>
      </c>
      <c r="G149" s="112"/>
      <c r="O149" s="66"/>
      <c r="P149" s="47"/>
      <c r="Q149" s="66"/>
    </row>
    <row r="150" spans="2:18" ht="12.95" customHeight="1">
      <c r="D150" s="75" t="s">
        <v>106</v>
      </c>
      <c r="E150" s="41" t="s">
        <v>520</v>
      </c>
      <c r="F150" s="12"/>
      <c r="G150" s="12"/>
      <c r="H150" s="12"/>
      <c r="I150" s="12"/>
      <c r="J150" s="12"/>
      <c r="K150" s="12"/>
      <c r="L150" s="12"/>
      <c r="M150" s="12"/>
      <c r="N150" s="12"/>
      <c r="O150" s="61"/>
      <c r="P150" s="66"/>
      <c r="Q150" s="66"/>
      <c r="R150" s="66"/>
    </row>
    <row r="151" spans="2:18" ht="12.95" customHeight="1">
      <c r="D151" s="75" t="s">
        <v>108</v>
      </c>
      <c r="E151" s="41" t="s">
        <v>521</v>
      </c>
      <c r="F151" s="12"/>
      <c r="G151" s="12"/>
      <c r="H151" s="12"/>
      <c r="I151" s="12"/>
      <c r="J151" s="12"/>
      <c r="K151" s="12"/>
      <c r="L151" s="12"/>
      <c r="M151" s="12"/>
      <c r="N151" s="12"/>
      <c r="O151" s="61"/>
      <c r="P151" s="66"/>
      <c r="Q151" s="66"/>
      <c r="R151" s="66"/>
    </row>
    <row r="152" spans="2:18" ht="12.95" customHeight="1">
      <c r="D152" s="24" t="s">
        <v>110</v>
      </c>
      <c r="E152" s="74" t="s">
        <v>129</v>
      </c>
      <c r="F152" s="73"/>
      <c r="O152" s="66"/>
      <c r="P152" s="66"/>
      <c r="Q152" s="66"/>
      <c r="R152" s="66"/>
    </row>
    <row r="153" spans="2:18" ht="12.95" customHeight="1">
      <c r="C153" s="4"/>
      <c r="D153" s="24" t="s">
        <v>112</v>
      </c>
      <c r="E153" s="74" t="s">
        <v>522</v>
      </c>
      <c r="F153" s="73"/>
      <c r="O153" s="66"/>
      <c r="P153" s="66"/>
      <c r="Q153" s="66"/>
      <c r="R153" s="66"/>
    </row>
    <row r="154" spans="2:18" ht="12.95" customHeight="1">
      <c r="C154" s="4"/>
      <c r="D154" s="24" t="s">
        <v>114</v>
      </c>
      <c r="E154" s="74" t="s">
        <v>523</v>
      </c>
      <c r="F154" s="73"/>
    </row>
    <row r="155" spans="2:18" ht="12.95" customHeight="1">
      <c r="C155" s="4"/>
      <c r="D155" s="75" t="s">
        <v>266</v>
      </c>
      <c r="E155" s="74" t="s">
        <v>138</v>
      </c>
      <c r="F155" s="73"/>
    </row>
    <row r="156" spans="2:18" s="12" customFormat="1" ht="12.95" customHeight="1">
      <c r="B156" s="242"/>
      <c r="C156" s="9" t="str">
        <f>"CATI: IF  "&amp;TEXT(B147,"##.##")&amp;"=d ALL THE REST SHOULD BE BLANK BLOCKING MESSAGE Verify answer"</f>
        <v>CATI: IF  9.25=d ALL THE REST SHOULD BE BLANK BLOCKING MESSAGE Verify answer</v>
      </c>
      <c r="D156" s="231"/>
      <c r="E156" s="9"/>
      <c r="F156" s="14"/>
      <c r="G156" s="14"/>
      <c r="H156" s="14"/>
      <c r="I156" s="14"/>
      <c r="J156" s="14"/>
      <c r="K156" s="14"/>
      <c r="L156" s="14"/>
      <c r="M156" s="14"/>
      <c r="N156" s="14"/>
      <c r="O156" s="314"/>
    </row>
  </sheetData>
  <mergeCells count="7">
    <mergeCell ref="C102:O102"/>
    <mergeCell ref="C106:O106"/>
    <mergeCell ref="C98:O98"/>
    <mergeCell ref="C35:J37"/>
    <mergeCell ref="C38:J40"/>
    <mergeCell ref="M35:T37"/>
    <mergeCell ref="M38:T40"/>
  </mergeCells>
  <pageMargins left="0.25" right="0.25" top="0.75" bottom="0.75" header="0.3" footer="0.3"/>
  <pageSetup paperSize="9" scale="99" orientation="portrait" r:id="rId1"/>
  <rowBreaks count="2" manualBreakCount="2">
    <brk id="57" max="19" man="1"/>
    <brk id="110" max="1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Y93"/>
  <sheetViews>
    <sheetView showGridLines="0" tabSelected="1" view="pageBreakPreview" zoomScale="163" zoomScaleNormal="56" workbookViewId="0">
      <selection activeCell="L84" sqref="L84"/>
    </sheetView>
  </sheetViews>
  <sheetFormatPr defaultColWidth="4.375" defaultRowHeight="12.95" customHeight="1"/>
  <cols>
    <col min="1" max="1" width="3.5" style="30" customWidth="1"/>
    <col min="2" max="2" width="6" style="224" bestFit="1" customWidth="1"/>
    <col min="3" max="3" width="4.375" style="74"/>
    <col min="4" max="4" width="4.5" style="24" bestFit="1" customWidth="1"/>
    <col min="5" max="5" width="4.5" style="74" bestFit="1" customWidth="1"/>
    <col min="6" max="11" width="4.375" style="30"/>
    <col min="12" max="14" width="4.375" style="8"/>
    <col min="15" max="16384" width="4.375" style="30"/>
  </cols>
  <sheetData>
    <row r="1" spans="1:25" s="65" customFormat="1" ht="12.95" customHeight="1">
      <c r="A1" s="3"/>
      <c r="B1" s="285"/>
      <c r="C1" s="37" t="s">
        <v>524</v>
      </c>
      <c r="D1" s="45"/>
      <c r="E1" s="37"/>
      <c r="F1" s="48"/>
      <c r="G1" s="48"/>
      <c r="H1" s="48"/>
      <c r="I1" s="48"/>
      <c r="J1" s="48"/>
      <c r="K1" s="48"/>
      <c r="L1" s="49"/>
      <c r="M1" s="49"/>
      <c r="N1" s="49"/>
      <c r="O1" s="48"/>
      <c r="P1" s="48"/>
      <c r="Q1" s="48"/>
      <c r="R1" s="48"/>
      <c r="S1" s="12"/>
      <c r="T1" s="12"/>
      <c r="U1" s="12"/>
      <c r="V1" s="12"/>
      <c r="W1" s="12"/>
      <c r="X1" s="320"/>
      <c r="Y1" s="266"/>
    </row>
    <row r="2" spans="1:25" s="65" customFormat="1" ht="12.95" customHeight="1">
      <c r="A2" s="12"/>
      <c r="B2" s="63"/>
      <c r="C2" s="37"/>
      <c r="D2" s="45"/>
      <c r="E2" s="37"/>
      <c r="F2" s="48"/>
      <c r="G2" s="48"/>
      <c r="H2" s="48"/>
      <c r="I2" s="48"/>
      <c r="J2" s="48"/>
      <c r="K2" s="48"/>
      <c r="L2" s="49"/>
      <c r="M2" s="49"/>
      <c r="N2" s="49"/>
      <c r="O2" s="48"/>
      <c r="P2" s="48"/>
      <c r="Q2" s="48"/>
      <c r="R2" s="48"/>
      <c r="S2" s="12"/>
      <c r="T2" s="12"/>
      <c r="U2" s="12"/>
      <c r="V2" s="12"/>
      <c r="W2" s="12"/>
      <c r="X2" s="320"/>
      <c r="Y2" s="266"/>
    </row>
    <row r="3" spans="1:25" s="65" customFormat="1" ht="12.95" customHeight="1">
      <c r="A3" s="12"/>
      <c r="B3" s="63"/>
      <c r="C3" s="67" t="s">
        <v>525</v>
      </c>
      <c r="D3" s="68"/>
      <c r="E3" s="69"/>
      <c r="F3" s="70"/>
      <c r="G3" s="70"/>
      <c r="H3" s="70"/>
      <c r="I3" s="70"/>
      <c r="J3" s="70"/>
      <c r="K3" s="70"/>
      <c r="L3" s="71"/>
      <c r="M3" s="49"/>
      <c r="N3" s="49"/>
      <c r="O3" s="48"/>
      <c r="P3" s="48"/>
      <c r="Q3" s="48"/>
      <c r="R3" s="48"/>
      <c r="S3" s="12"/>
      <c r="T3" s="12"/>
      <c r="U3" s="12"/>
      <c r="V3" s="12"/>
      <c r="W3" s="12"/>
      <c r="X3" s="320"/>
      <c r="Y3" s="266"/>
    </row>
    <row r="4" spans="1:25" ht="12.95" customHeight="1">
      <c r="B4" s="223">
        <v>10.01</v>
      </c>
      <c r="C4" s="387" t="s">
        <v>526</v>
      </c>
      <c r="D4" s="387"/>
      <c r="E4" s="387"/>
      <c r="F4" s="387"/>
      <c r="G4" s="387"/>
      <c r="H4" s="387"/>
      <c r="I4" s="387"/>
      <c r="J4" s="387"/>
      <c r="K4" s="387"/>
      <c r="S4" s="73"/>
      <c r="X4" s="266"/>
      <c r="Y4" s="267"/>
    </row>
    <row r="5" spans="1:25" s="12" customFormat="1" ht="12.95" customHeight="1">
      <c r="B5" s="226"/>
      <c r="C5" s="41" t="s">
        <v>527</v>
      </c>
      <c r="D5" s="93"/>
      <c r="E5" s="34"/>
      <c r="F5" s="20"/>
      <c r="G5" s="20"/>
      <c r="H5" s="20"/>
      <c r="I5" s="20"/>
      <c r="J5" s="20"/>
      <c r="K5" s="20"/>
      <c r="S5" s="57"/>
      <c r="X5" s="327"/>
      <c r="Y5" s="328"/>
    </row>
    <row r="6" spans="1:25" ht="12.95" customHeight="1">
      <c r="B6" s="223"/>
      <c r="C6" s="76"/>
      <c r="D6" s="75" t="s">
        <v>104</v>
      </c>
      <c r="E6" s="74" t="s">
        <v>528</v>
      </c>
      <c r="F6" s="66"/>
      <c r="G6" s="66"/>
      <c r="H6" s="66"/>
      <c r="I6" s="66"/>
      <c r="J6" s="66"/>
      <c r="K6" s="66"/>
      <c r="X6" s="266"/>
      <c r="Y6" s="266"/>
    </row>
    <row r="7" spans="1:25" ht="12.95" customHeight="1">
      <c r="B7" s="223"/>
      <c r="E7" s="77">
        <v>1</v>
      </c>
      <c r="F7" s="36" t="s">
        <v>529</v>
      </c>
      <c r="G7" s="66"/>
      <c r="H7" s="66"/>
      <c r="I7" s="66"/>
      <c r="J7" s="66"/>
      <c r="K7" s="66" t="s">
        <v>530</v>
      </c>
      <c r="L7" s="78"/>
      <c r="O7" s="75"/>
      <c r="P7" s="75"/>
      <c r="Q7" s="75"/>
      <c r="R7" s="79"/>
      <c r="X7" s="325"/>
      <c r="Y7" s="266"/>
    </row>
    <row r="8" spans="1:25" ht="12.95" customHeight="1">
      <c r="B8" s="223"/>
      <c r="C8" s="76"/>
      <c r="E8" s="77">
        <v>2</v>
      </c>
      <c r="F8" s="36" t="s">
        <v>531</v>
      </c>
      <c r="G8" s="66"/>
      <c r="H8" s="66"/>
      <c r="I8" s="66"/>
      <c r="J8" s="66"/>
      <c r="K8" s="66"/>
      <c r="L8" s="78"/>
      <c r="O8" s="75"/>
      <c r="P8" s="75"/>
      <c r="Q8" s="75"/>
      <c r="R8" s="79"/>
      <c r="X8" s="325"/>
      <c r="Y8" s="266"/>
    </row>
    <row r="9" spans="1:25" ht="12.95" customHeight="1">
      <c r="B9" s="223"/>
      <c r="C9" s="76"/>
      <c r="E9" s="77">
        <v>3</v>
      </c>
      <c r="F9" s="36" t="s">
        <v>532</v>
      </c>
      <c r="G9" s="66"/>
      <c r="H9" s="66"/>
      <c r="I9" s="66"/>
      <c r="J9" s="66"/>
      <c r="K9" s="66"/>
      <c r="L9" s="78"/>
      <c r="O9" s="75"/>
      <c r="P9" s="75"/>
      <c r="Q9" s="75"/>
      <c r="R9" s="79"/>
      <c r="X9" s="325"/>
      <c r="Y9" s="266"/>
    </row>
    <row r="10" spans="1:25" ht="12.95" customHeight="1">
      <c r="B10" s="223"/>
      <c r="C10" s="76"/>
      <c r="E10" s="77">
        <v>4</v>
      </c>
      <c r="F10" s="36" t="s">
        <v>533</v>
      </c>
      <c r="G10" s="66"/>
      <c r="H10" s="66"/>
      <c r="I10" s="66"/>
      <c r="J10" s="66"/>
      <c r="K10" s="66"/>
      <c r="L10" s="78"/>
      <c r="O10" s="75"/>
      <c r="P10" s="75"/>
      <c r="Q10" s="75"/>
      <c r="R10" s="79"/>
      <c r="X10" s="325"/>
      <c r="Y10" s="266"/>
    </row>
    <row r="11" spans="1:25" ht="12.95" customHeight="1">
      <c r="B11" s="223"/>
      <c r="C11" s="76"/>
      <c r="E11" s="77">
        <v>5</v>
      </c>
      <c r="F11" s="36" t="s">
        <v>534</v>
      </c>
      <c r="G11" s="66"/>
      <c r="H11" s="66"/>
      <c r="I11" s="66"/>
      <c r="J11" s="66"/>
      <c r="K11" s="66"/>
      <c r="L11" s="78"/>
      <c r="O11" s="75"/>
      <c r="P11" s="75"/>
      <c r="Q11" s="75"/>
      <c r="R11" s="79"/>
      <c r="X11" s="325"/>
      <c r="Y11" s="266"/>
    </row>
    <row r="12" spans="1:25" ht="12.95" customHeight="1">
      <c r="B12" s="223"/>
      <c r="C12" s="76"/>
      <c r="E12" s="80"/>
      <c r="F12" s="36"/>
      <c r="G12" s="66"/>
      <c r="H12" s="66"/>
      <c r="I12" s="66"/>
      <c r="J12" s="66"/>
      <c r="K12" s="66"/>
      <c r="L12" s="78"/>
      <c r="O12" s="75"/>
      <c r="P12" s="75"/>
      <c r="Q12" s="75"/>
      <c r="R12" s="79"/>
      <c r="X12" s="325"/>
      <c r="Y12" s="266"/>
    </row>
    <row r="13" spans="1:25" ht="12.95" customHeight="1">
      <c r="B13" s="223"/>
      <c r="D13" s="75" t="s">
        <v>106</v>
      </c>
      <c r="E13" s="74" t="s">
        <v>535</v>
      </c>
      <c r="F13" s="66"/>
      <c r="G13" s="66"/>
      <c r="H13" s="66"/>
      <c r="I13" s="66"/>
      <c r="J13" s="66"/>
      <c r="K13" s="66"/>
      <c r="L13" s="78"/>
      <c r="M13" s="77"/>
      <c r="N13" s="75"/>
      <c r="O13" s="75"/>
      <c r="P13" s="75"/>
      <c r="Q13" s="75"/>
      <c r="R13" s="75"/>
      <c r="S13" s="75"/>
      <c r="T13" s="79"/>
      <c r="X13" s="326"/>
      <c r="Y13" s="326"/>
    </row>
    <row r="14" spans="1:25" ht="12.95" customHeight="1">
      <c r="B14" s="223"/>
      <c r="D14" s="75"/>
      <c r="E14" s="77">
        <v>1</v>
      </c>
      <c r="F14" s="36" t="s">
        <v>529</v>
      </c>
      <c r="G14" s="66"/>
      <c r="H14" s="66"/>
      <c r="I14" s="66"/>
      <c r="J14" s="66"/>
      <c r="K14" s="66"/>
      <c r="L14" s="78"/>
      <c r="M14" s="77"/>
      <c r="N14" s="75"/>
      <c r="O14" s="75"/>
      <c r="P14" s="75"/>
      <c r="Q14" s="75"/>
      <c r="R14" s="75"/>
      <c r="S14" s="75"/>
      <c r="T14" s="79"/>
      <c r="X14" s="326"/>
      <c r="Y14" s="326"/>
    </row>
    <row r="15" spans="1:25" ht="12.95" customHeight="1">
      <c r="B15" s="223"/>
      <c r="D15" s="75"/>
      <c r="E15" s="77">
        <v>2</v>
      </c>
      <c r="F15" s="36" t="s">
        <v>531</v>
      </c>
      <c r="G15" s="66"/>
      <c r="H15" s="66"/>
      <c r="I15" s="66"/>
      <c r="J15" s="66"/>
      <c r="K15" s="66"/>
      <c r="L15" s="78"/>
      <c r="M15" s="77"/>
      <c r="N15" s="75"/>
      <c r="O15" s="75"/>
      <c r="P15" s="75"/>
      <c r="Q15" s="75"/>
      <c r="R15" s="75"/>
      <c r="S15" s="75"/>
      <c r="T15" s="79"/>
      <c r="X15" s="326"/>
      <c r="Y15" s="326"/>
    </row>
    <row r="16" spans="1:25" ht="12.95" customHeight="1">
      <c r="B16" s="223"/>
      <c r="D16" s="75"/>
      <c r="E16" s="77">
        <v>3</v>
      </c>
      <c r="F16" s="36" t="s">
        <v>532</v>
      </c>
      <c r="G16" s="66"/>
      <c r="H16" s="66"/>
      <c r="I16" s="66"/>
      <c r="J16" s="66"/>
      <c r="K16" s="66"/>
      <c r="L16" s="78"/>
      <c r="M16" s="77"/>
      <c r="N16" s="75"/>
      <c r="O16" s="75"/>
      <c r="P16" s="75"/>
      <c r="Q16" s="75"/>
      <c r="R16" s="75"/>
      <c r="S16" s="75"/>
      <c r="T16" s="79"/>
      <c r="X16" s="326"/>
      <c r="Y16" s="326"/>
    </row>
    <row r="17" spans="2:25" ht="12.95" customHeight="1">
      <c r="B17" s="223"/>
      <c r="D17" s="75"/>
      <c r="E17" s="77">
        <v>4</v>
      </c>
      <c r="F17" s="36" t="s">
        <v>533</v>
      </c>
      <c r="G17" s="66"/>
      <c r="H17" s="66"/>
      <c r="I17" s="66"/>
      <c r="J17" s="66"/>
      <c r="K17" s="66"/>
      <c r="L17" s="78"/>
      <c r="M17" s="77"/>
      <c r="N17" s="75"/>
      <c r="O17" s="75"/>
      <c r="P17" s="75"/>
      <c r="Q17" s="75"/>
      <c r="R17" s="75"/>
      <c r="S17" s="75"/>
      <c r="T17" s="79"/>
      <c r="X17" s="326"/>
      <c r="Y17" s="326"/>
    </row>
    <row r="18" spans="2:25" ht="12.95" customHeight="1">
      <c r="B18" s="223"/>
      <c r="D18" s="75"/>
      <c r="E18" s="77">
        <v>5</v>
      </c>
      <c r="F18" s="36" t="s">
        <v>534</v>
      </c>
      <c r="G18" s="66"/>
      <c r="H18" s="66"/>
      <c r="I18" s="66"/>
      <c r="J18" s="66"/>
      <c r="K18" s="66"/>
      <c r="L18" s="78"/>
      <c r="M18" s="77"/>
      <c r="N18" s="75"/>
      <c r="O18" s="75"/>
      <c r="P18" s="75"/>
      <c r="Q18" s="75"/>
      <c r="R18" s="75"/>
      <c r="S18" s="75"/>
      <c r="T18" s="79"/>
      <c r="X18" s="326"/>
      <c r="Y18" s="326"/>
    </row>
    <row r="19" spans="2:25" ht="12.95" customHeight="1">
      <c r="B19" s="223"/>
      <c r="D19" s="75"/>
      <c r="F19" s="66"/>
      <c r="G19" s="66"/>
      <c r="H19" s="66"/>
      <c r="I19" s="66"/>
      <c r="J19" s="66"/>
      <c r="K19" s="66"/>
      <c r="L19" s="78"/>
      <c r="M19" s="77"/>
      <c r="N19" s="75"/>
      <c r="O19" s="75"/>
      <c r="P19" s="75"/>
      <c r="Q19" s="75"/>
      <c r="R19" s="75"/>
      <c r="S19" s="75"/>
      <c r="T19" s="79"/>
      <c r="X19" s="326"/>
      <c r="Y19" s="326"/>
    </row>
    <row r="20" spans="2:25" ht="12.95" customHeight="1">
      <c r="B20" s="223"/>
      <c r="D20" s="75" t="s">
        <v>108</v>
      </c>
      <c r="E20" s="74" t="s">
        <v>536</v>
      </c>
      <c r="F20" s="66"/>
      <c r="G20" s="66"/>
      <c r="H20" s="66"/>
      <c r="I20" s="66"/>
      <c r="J20" s="66"/>
      <c r="K20" s="66"/>
      <c r="L20" s="78"/>
      <c r="M20" s="77"/>
      <c r="N20" s="75"/>
      <c r="O20" s="75"/>
      <c r="P20" s="75"/>
      <c r="Q20" s="75"/>
      <c r="R20" s="75"/>
      <c r="S20" s="75"/>
      <c r="T20" s="79"/>
      <c r="X20" s="326"/>
      <c r="Y20" s="326"/>
    </row>
    <row r="21" spans="2:25" ht="12.95" customHeight="1">
      <c r="B21" s="223"/>
      <c r="D21" s="75"/>
      <c r="E21" s="77">
        <v>1</v>
      </c>
      <c r="F21" s="36" t="s">
        <v>529</v>
      </c>
      <c r="G21" s="66"/>
      <c r="H21" s="66"/>
      <c r="I21" s="66"/>
      <c r="J21" s="66"/>
      <c r="K21" s="66"/>
      <c r="L21" s="78"/>
      <c r="M21" s="77"/>
      <c r="N21" s="75"/>
      <c r="O21" s="75"/>
      <c r="P21" s="75"/>
      <c r="Q21" s="75"/>
      <c r="R21" s="75"/>
      <c r="S21" s="75"/>
      <c r="T21" s="79"/>
      <c r="X21" s="326"/>
      <c r="Y21" s="326"/>
    </row>
    <row r="22" spans="2:25" ht="12.95" customHeight="1">
      <c r="B22" s="223"/>
      <c r="D22" s="75"/>
      <c r="E22" s="77">
        <v>2</v>
      </c>
      <c r="F22" s="36" t="s">
        <v>531</v>
      </c>
      <c r="G22" s="66"/>
      <c r="H22" s="66"/>
      <c r="I22" s="66"/>
      <c r="J22" s="66"/>
      <c r="K22" s="66"/>
      <c r="L22" s="78"/>
      <c r="M22" s="77"/>
      <c r="N22" s="75"/>
      <c r="O22" s="75"/>
      <c r="P22" s="75"/>
      <c r="Q22" s="75"/>
      <c r="R22" s="75"/>
      <c r="S22" s="75"/>
      <c r="T22" s="79"/>
      <c r="X22" s="326"/>
      <c r="Y22" s="326"/>
    </row>
    <row r="23" spans="2:25" ht="12.95" customHeight="1">
      <c r="B23" s="223"/>
      <c r="D23" s="75"/>
      <c r="E23" s="77">
        <v>3</v>
      </c>
      <c r="F23" s="36" t="s">
        <v>532</v>
      </c>
      <c r="G23" s="66"/>
      <c r="H23" s="66"/>
      <c r="I23" s="66"/>
      <c r="J23" s="66"/>
      <c r="K23" s="66"/>
      <c r="L23" s="78"/>
      <c r="M23" s="77"/>
      <c r="N23" s="75"/>
      <c r="O23" s="75"/>
      <c r="P23" s="75"/>
      <c r="Q23" s="75"/>
      <c r="R23" s="75"/>
      <c r="S23" s="75"/>
      <c r="T23" s="79"/>
      <c r="X23" s="326"/>
      <c r="Y23" s="326"/>
    </row>
    <row r="24" spans="2:25" ht="12.95" customHeight="1">
      <c r="B24" s="223"/>
      <c r="D24" s="75"/>
      <c r="E24" s="77">
        <v>4</v>
      </c>
      <c r="F24" s="36" t="s">
        <v>533</v>
      </c>
      <c r="G24" s="66"/>
      <c r="H24" s="66"/>
      <c r="I24" s="66"/>
      <c r="J24" s="66"/>
      <c r="K24" s="66"/>
      <c r="L24" s="78"/>
      <c r="M24" s="77"/>
      <c r="N24" s="75"/>
      <c r="O24" s="75"/>
      <c r="P24" s="75"/>
      <c r="Q24" s="75"/>
      <c r="R24" s="75"/>
      <c r="S24" s="75"/>
      <c r="T24" s="79"/>
      <c r="X24" s="326"/>
      <c r="Y24" s="326"/>
    </row>
    <row r="25" spans="2:25" ht="12.95" customHeight="1">
      <c r="B25" s="223"/>
      <c r="D25" s="75"/>
      <c r="E25" s="77">
        <v>5</v>
      </c>
      <c r="F25" s="36" t="s">
        <v>534</v>
      </c>
      <c r="G25" s="66"/>
      <c r="H25" s="66"/>
      <c r="I25" s="66"/>
      <c r="J25" s="66"/>
      <c r="K25" s="66"/>
      <c r="L25" s="78"/>
      <c r="M25" s="77"/>
      <c r="N25" s="75"/>
      <c r="O25" s="75"/>
      <c r="P25" s="75"/>
      <c r="Q25" s="75"/>
      <c r="R25" s="75"/>
      <c r="S25" s="75"/>
      <c r="T25" s="79"/>
      <c r="X25" s="326"/>
      <c r="Y25" s="326"/>
    </row>
    <row r="26" spans="2:25" ht="12.95" customHeight="1">
      <c r="B26" s="223"/>
      <c r="D26" s="75"/>
      <c r="F26" s="66"/>
      <c r="G26" s="66"/>
      <c r="H26" s="66"/>
      <c r="I26" s="66"/>
      <c r="J26" s="66"/>
      <c r="K26" s="66"/>
      <c r="L26" s="78"/>
      <c r="M26" s="77"/>
      <c r="N26" s="75"/>
      <c r="O26" s="75"/>
      <c r="P26" s="75"/>
      <c r="Q26" s="75"/>
      <c r="R26" s="75"/>
      <c r="S26" s="75"/>
      <c r="T26" s="79"/>
      <c r="X26" s="326"/>
      <c r="Y26" s="326"/>
    </row>
    <row r="27" spans="2:25" ht="12.95" customHeight="1">
      <c r="B27" s="223"/>
      <c r="D27" s="75" t="s">
        <v>110</v>
      </c>
      <c r="E27" s="74" t="s">
        <v>537</v>
      </c>
      <c r="F27" s="66"/>
      <c r="G27" s="66"/>
      <c r="H27" s="66"/>
      <c r="I27" s="66"/>
      <c r="J27" s="66"/>
      <c r="K27" s="66"/>
      <c r="L27" s="78"/>
      <c r="M27" s="77"/>
      <c r="N27" s="75"/>
      <c r="O27" s="75"/>
      <c r="P27" s="75"/>
      <c r="Q27" s="75"/>
      <c r="R27" s="75"/>
      <c r="S27" s="75"/>
      <c r="T27" s="79"/>
      <c r="X27" s="326"/>
      <c r="Y27" s="326"/>
    </row>
    <row r="28" spans="2:25" ht="12.95" customHeight="1">
      <c r="B28" s="223"/>
      <c r="D28" s="75"/>
      <c r="E28" s="77">
        <v>1</v>
      </c>
      <c r="F28" s="36" t="s">
        <v>529</v>
      </c>
      <c r="G28" s="66"/>
      <c r="H28" s="66"/>
      <c r="I28" s="66"/>
      <c r="J28" s="66"/>
      <c r="K28" s="66"/>
      <c r="L28" s="78"/>
      <c r="M28" s="77"/>
      <c r="N28" s="75"/>
      <c r="O28" s="75"/>
      <c r="P28" s="75"/>
      <c r="Q28" s="75"/>
      <c r="R28" s="75"/>
      <c r="S28" s="75"/>
      <c r="T28" s="79"/>
      <c r="X28" s="326"/>
      <c r="Y28" s="326"/>
    </row>
    <row r="29" spans="2:25" ht="12.95" customHeight="1">
      <c r="B29" s="223"/>
      <c r="D29" s="75"/>
      <c r="E29" s="77">
        <v>2</v>
      </c>
      <c r="F29" s="36" t="s">
        <v>531</v>
      </c>
      <c r="G29" s="66"/>
      <c r="H29" s="66"/>
      <c r="I29" s="66"/>
      <c r="J29" s="66"/>
      <c r="K29" s="66"/>
      <c r="L29" s="78"/>
      <c r="M29" s="77"/>
      <c r="N29" s="75"/>
      <c r="O29" s="75"/>
      <c r="P29" s="75"/>
      <c r="Q29" s="75"/>
      <c r="R29" s="75"/>
      <c r="S29" s="75"/>
      <c r="T29" s="79"/>
      <c r="X29" s="326"/>
      <c r="Y29" s="326"/>
    </row>
    <row r="30" spans="2:25" ht="12.95" customHeight="1">
      <c r="B30" s="223"/>
      <c r="D30" s="75"/>
      <c r="E30" s="77">
        <v>3</v>
      </c>
      <c r="F30" s="36" t="s">
        <v>532</v>
      </c>
      <c r="G30" s="66"/>
      <c r="H30" s="66"/>
      <c r="I30" s="66"/>
      <c r="J30" s="66"/>
      <c r="K30" s="66"/>
      <c r="L30" s="78"/>
      <c r="M30" s="77"/>
      <c r="N30" s="75"/>
      <c r="O30" s="75"/>
      <c r="P30" s="75"/>
      <c r="Q30" s="75"/>
      <c r="R30" s="75"/>
      <c r="S30" s="75"/>
      <c r="T30" s="79"/>
      <c r="X30" s="326"/>
      <c r="Y30" s="326"/>
    </row>
    <row r="31" spans="2:25" ht="12.95" customHeight="1">
      <c r="B31" s="223"/>
      <c r="D31" s="75"/>
      <c r="E31" s="77">
        <v>4</v>
      </c>
      <c r="F31" s="36" t="s">
        <v>533</v>
      </c>
      <c r="G31" s="66"/>
      <c r="H31" s="66"/>
      <c r="I31" s="66"/>
      <c r="J31" s="66"/>
      <c r="K31" s="66"/>
      <c r="L31" s="78"/>
      <c r="M31" s="77"/>
      <c r="N31" s="75"/>
      <c r="O31" s="75"/>
      <c r="P31" s="75"/>
      <c r="Q31" s="75"/>
      <c r="R31" s="75"/>
      <c r="S31" s="75"/>
      <c r="T31" s="79"/>
      <c r="X31" s="326"/>
      <c r="Y31" s="326"/>
    </row>
    <row r="32" spans="2:25" ht="12.95" customHeight="1">
      <c r="B32" s="223"/>
      <c r="D32" s="75"/>
      <c r="E32" s="77">
        <v>5</v>
      </c>
      <c r="F32" s="36" t="s">
        <v>534</v>
      </c>
      <c r="G32" s="66"/>
      <c r="H32" s="66"/>
      <c r="I32" s="66"/>
      <c r="J32" s="66"/>
      <c r="K32" s="66"/>
      <c r="L32" s="78"/>
      <c r="M32" s="77"/>
      <c r="N32" s="75"/>
      <c r="O32" s="75"/>
      <c r="P32" s="75"/>
      <c r="Q32" s="75"/>
      <c r="R32" s="75"/>
      <c r="S32" s="75"/>
      <c r="T32" s="79"/>
      <c r="X32" s="326"/>
      <c r="Y32" s="326"/>
    </row>
    <row r="33" spans="2:25" ht="12.95" customHeight="1">
      <c r="B33" s="223"/>
      <c r="D33" s="75"/>
      <c r="F33" s="66"/>
      <c r="G33" s="66"/>
      <c r="H33" s="66"/>
      <c r="I33" s="66"/>
      <c r="J33" s="66"/>
      <c r="K33" s="66"/>
      <c r="L33" s="78"/>
      <c r="M33" s="77"/>
      <c r="N33" s="75"/>
      <c r="O33" s="75"/>
      <c r="P33" s="75"/>
      <c r="Q33" s="75"/>
      <c r="R33" s="75"/>
      <c r="S33" s="75"/>
      <c r="T33" s="79"/>
      <c r="X33" s="326"/>
      <c r="Y33" s="326"/>
    </row>
    <row r="34" spans="2:25" s="12" customFormat="1" ht="12.95" customHeight="1">
      <c r="B34" s="226"/>
      <c r="C34" s="41"/>
      <c r="D34" s="93" t="s">
        <v>112</v>
      </c>
      <c r="E34" s="41" t="s">
        <v>538</v>
      </c>
      <c r="F34" s="61"/>
      <c r="G34" s="61"/>
      <c r="H34" s="61"/>
      <c r="I34" s="61"/>
      <c r="J34" s="61"/>
      <c r="K34" s="61"/>
      <c r="L34" s="11"/>
      <c r="M34" s="302"/>
      <c r="N34" s="302"/>
      <c r="O34" s="302"/>
      <c r="P34" s="302"/>
      <c r="Q34" s="302"/>
      <c r="R34" s="302"/>
      <c r="S34" s="93"/>
      <c r="T34" s="11"/>
      <c r="X34" s="350"/>
      <c r="Y34" s="329"/>
    </row>
    <row r="35" spans="2:25" ht="12.95" customHeight="1">
      <c r="B35" s="223"/>
      <c r="D35" s="75"/>
      <c r="E35" s="77">
        <v>1</v>
      </c>
      <c r="F35" s="36" t="s">
        <v>529</v>
      </c>
      <c r="G35" s="66"/>
      <c r="H35" s="66"/>
      <c r="I35" s="66"/>
      <c r="J35" s="66"/>
      <c r="K35" s="66"/>
      <c r="L35" s="78"/>
      <c r="M35" s="81"/>
      <c r="N35" s="59"/>
      <c r="O35" s="59"/>
      <c r="P35" s="59"/>
      <c r="Q35" s="59"/>
      <c r="R35" s="59"/>
      <c r="S35" s="75"/>
      <c r="T35" s="79"/>
      <c r="X35" s="332"/>
      <c r="Y35" s="326"/>
    </row>
    <row r="36" spans="2:25" ht="12.95" customHeight="1">
      <c r="B36" s="223"/>
      <c r="D36" s="75"/>
      <c r="E36" s="77">
        <v>2</v>
      </c>
      <c r="F36" s="36" t="s">
        <v>531</v>
      </c>
      <c r="G36" s="66"/>
      <c r="H36" s="66"/>
      <c r="I36" s="66"/>
      <c r="J36" s="66"/>
      <c r="K36" s="66"/>
      <c r="L36" s="78"/>
      <c r="M36" s="81"/>
      <c r="N36" s="59"/>
      <c r="O36" s="59"/>
      <c r="P36" s="59"/>
      <c r="Q36" s="59"/>
      <c r="R36" s="59"/>
      <c r="S36" s="75"/>
      <c r="T36" s="79"/>
      <c r="X36" s="332"/>
      <c r="Y36" s="326"/>
    </row>
    <row r="37" spans="2:25" ht="12.95" customHeight="1">
      <c r="B37" s="223"/>
      <c r="D37" s="75"/>
      <c r="E37" s="77">
        <v>3</v>
      </c>
      <c r="F37" s="36" t="s">
        <v>532</v>
      </c>
      <c r="G37" s="66"/>
      <c r="H37" s="66"/>
      <c r="I37" s="66"/>
      <c r="J37" s="66"/>
      <c r="K37" s="66"/>
      <c r="L37" s="78"/>
      <c r="M37" s="81"/>
      <c r="N37" s="59"/>
      <c r="O37" s="59"/>
      <c r="P37" s="59"/>
      <c r="Q37" s="59"/>
      <c r="R37" s="59"/>
      <c r="S37" s="75"/>
      <c r="T37" s="79"/>
      <c r="X37" s="332"/>
      <c r="Y37" s="326"/>
    </row>
    <row r="38" spans="2:25" ht="12.95" customHeight="1">
      <c r="B38" s="223"/>
      <c r="D38" s="75"/>
      <c r="E38" s="77">
        <v>4</v>
      </c>
      <c r="F38" s="36" t="s">
        <v>533</v>
      </c>
      <c r="G38" s="66"/>
      <c r="H38" s="66"/>
      <c r="I38" s="66"/>
      <c r="J38" s="66"/>
      <c r="K38" s="66"/>
      <c r="L38" s="78"/>
      <c r="M38" s="81"/>
      <c r="N38" s="59"/>
      <c r="O38" s="59"/>
      <c r="P38" s="59"/>
      <c r="Q38" s="59"/>
      <c r="R38" s="59"/>
      <c r="S38" s="75"/>
      <c r="T38" s="79"/>
      <c r="X38" s="332"/>
      <c r="Y38" s="326"/>
    </row>
    <row r="39" spans="2:25" ht="12.95" customHeight="1">
      <c r="E39" s="77">
        <v>5</v>
      </c>
      <c r="F39" s="36" t="s">
        <v>534</v>
      </c>
      <c r="G39" s="66"/>
      <c r="H39" s="66"/>
      <c r="I39" s="66"/>
      <c r="J39" s="66"/>
      <c r="K39" s="66"/>
      <c r="M39" s="77"/>
      <c r="N39" s="75"/>
      <c r="O39" s="75"/>
      <c r="P39" s="75"/>
      <c r="Q39" s="75"/>
      <c r="R39" s="75"/>
      <c r="S39" s="75"/>
      <c r="T39" s="75"/>
      <c r="X39" s="326"/>
      <c r="Y39" s="326"/>
    </row>
    <row r="40" spans="2:25" ht="12.95" customHeight="1">
      <c r="B40" s="223"/>
      <c r="C40" s="76"/>
      <c r="D40" s="75"/>
      <c r="E40" s="76"/>
      <c r="F40" s="66"/>
      <c r="G40" s="66"/>
      <c r="H40" s="66"/>
      <c r="I40" s="66"/>
      <c r="J40" s="66"/>
      <c r="K40" s="66"/>
      <c r="L40" s="78"/>
      <c r="M40" s="78"/>
      <c r="N40" s="78"/>
      <c r="O40" s="79"/>
      <c r="P40" s="79"/>
      <c r="Q40" s="79"/>
      <c r="R40" s="79"/>
      <c r="X40" s="325"/>
      <c r="Y40" s="266"/>
    </row>
    <row r="41" spans="2:25" ht="12.95" customHeight="1">
      <c r="B41" s="223">
        <f>B4+0.01</f>
        <v>10.02</v>
      </c>
      <c r="C41" s="74" t="s">
        <v>539</v>
      </c>
      <c r="F41" s="73"/>
      <c r="G41" s="73"/>
      <c r="H41" s="73"/>
      <c r="I41" s="73"/>
      <c r="J41" s="73"/>
      <c r="K41" s="73"/>
      <c r="L41" s="83"/>
      <c r="M41" s="78"/>
      <c r="N41" s="78"/>
      <c r="O41" s="79"/>
      <c r="P41" s="79"/>
      <c r="Q41" s="79"/>
      <c r="R41" s="79"/>
      <c r="X41" s="325"/>
      <c r="Y41" s="266"/>
    </row>
    <row r="42" spans="2:25" ht="12.95" customHeight="1">
      <c r="B42" s="223"/>
      <c r="D42" s="24">
        <v>1</v>
      </c>
      <c r="E42" s="74" t="s">
        <v>63</v>
      </c>
      <c r="F42" s="84"/>
      <c r="I42" s="66"/>
      <c r="J42" s="66"/>
      <c r="K42" s="66"/>
      <c r="L42" s="78"/>
      <c r="M42" s="78"/>
      <c r="N42" s="78"/>
      <c r="O42" s="79"/>
      <c r="P42" s="79"/>
      <c r="Q42" s="79"/>
      <c r="R42" s="79"/>
      <c r="X42" s="325"/>
      <c r="Y42" s="266"/>
    </row>
    <row r="43" spans="2:25" ht="12.95" customHeight="1">
      <c r="B43" s="223"/>
      <c r="C43" s="76"/>
      <c r="D43" s="75">
        <v>2</v>
      </c>
      <c r="E43" s="74" t="s">
        <v>64</v>
      </c>
      <c r="F43" s="66"/>
      <c r="G43" s="66"/>
      <c r="H43" s="66"/>
      <c r="I43" s="66"/>
      <c r="J43" s="66"/>
      <c r="K43" s="66"/>
      <c r="L43" s="78"/>
      <c r="M43" s="78"/>
      <c r="N43" s="78"/>
      <c r="O43" s="79"/>
      <c r="P43" s="79"/>
      <c r="Q43" s="79"/>
      <c r="R43" s="79"/>
      <c r="X43" s="325"/>
      <c r="Y43" s="266"/>
    </row>
    <row r="44" spans="2:25" ht="12.95" customHeight="1">
      <c r="B44" s="223"/>
      <c r="C44" s="85"/>
      <c r="D44" s="24">
        <v>98</v>
      </c>
      <c r="E44" s="74" t="s">
        <v>129</v>
      </c>
      <c r="F44" s="84"/>
      <c r="G44" s="66"/>
      <c r="H44" s="66"/>
      <c r="I44" s="66"/>
      <c r="J44" s="66"/>
      <c r="K44" s="66"/>
      <c r="L44" s="78"/>
      <c r="M44" s="78"/>
      <c r="N44" s="78"/>
      <c r="O44" s="79"/>
      <c r="P44" s="79"/>
      <c r="Q44" s="79"/>
      <c r="R44" s="79"/>
      <c r="X44" s="325"/>
      <c r="Y44" s="266"/>
    </row>
    <row r="45" spans="2:25" ht="12.95" customHeight="1">
      <c r="B45" s="223"/>
      <c r="C45" s="76"/>
      <c r="D45" s="75"/>
      <c r="E45" s="76"/>
      <c r="F45" s="66"/>
      <c r="G45" s="66"/>
      <c r="H45" s="66"/>
      <c r="I45" s="66"/>
      <c r="J45" s="66"/>
      <c r="K45" s="66"/>
      <c r="L45" s="78"/>
      <c r="M45" s="78"/>
      <c r="N45" s="78"/>
      <c r="O45" s="79"/>
      <c r="P45" s="79"/>
      <c r="Q45" s="79"/>
      <c r="R45" s="79"/>
      <c r="X45" s="325"/>
      <c r="Y45" s="266"/>
    </row>
    <row r="46" spans="2:25" ht="12.95" customHeight="1">
      <c r="B46" s="223">
        <f>B41+0.01</f>
        <v>10.029999999999999</v>
      </c>
      <c r="C46" s="74" t="s">
        <v>540</v>
      </c>
      <c r="F46" s="73"/>
      <c r="G46" s="73"/>
      <c r="H46" s="73"/>
      <c r="I46" s="73"/>
      <c r="J46" s="73"/>
      <c r="K46" s="73"/>
      <c r="L46" s="86"/>
      <c r="M46" s="86"/>
      <c r="N46" s="86"/>
      <c r="O46" s="29"/>
      <c r="P46" s="29"/>
      <c r="Q46" s="29"/>
      <c r="R46" s="29"/>
      <c r="X46" s="324"/>
      <c r="Y46" s="266"/>
    </row>
    <row r="47" spans="2:25" ht="12.95" customHeight="1">
      <c r="B47" s="223"/>
      <c r="D47" s="75" t="s">
        <v>104</v>
      </c>
      <c r="E47" s="74" t="s">
        <v>541</v>
      </c>
      <c r="F47" s="66"/>
      <c r="G47" s="73"/>
      <c r="H47" s="73"/>
      <c r="I47" s="73"/>
      <c r="J47" s="73"/>
      <c r="K47" s="73"/>
      <c r="L47" s="83"/>
      <c r="M47" s="87"/>
      <c r="N47" s="88"/>
      <c r="O47" s="73"/>
      <c r="P47" s="73"/>
      <c r="Q47" s="89"/>
      <c r="R47" s="89"/>
      <c r="X47" s="323"/>
      <c r="Y47" s="266"/>
    </row>
    <row r="48" spans="2:25" ht="12.95" customHeight="1">
      <c r="B48" s="223"/>
      <c r="D48" s="75"/>
      <c r="E48" s="24">
        <v>1</v>
      </c>
      <c r="F48" s="74" t="s">
        <v>63</v>
      </c>
      <c r="G48" s="73"/>
      <c r="H48" s="73"/>
      <c r="I48" s="73"/>
      <c r="J48" s="73"/>
      <c r="K48" s="73"/>
      <c r="L48" s="83"/>
      <c r="M48" s="87"/>
      <c r="N48" s="88"/>
      <c r="O48" s="73"/>
      <c r="P48" s="73"/>
      <c r="Q48" s="89"/>
      <c r="R48" s="89"/>
      <c r="X48" s="323"/>
      <c r="Y48" s="266"/>
    </row>
    <row r="49" spans="2:25" ht="12.95" customHeight="1">
      <c r="B49" s="223"/>
      <c r="D49" s="75"/>
      <c r="E49" s="75">
        <v>2</v>
      </c>
      <c r="F49" s="74" t="s">
        <v>64</v>
      </c>
      <c r="G49" s="73"/>
      <c r="H49" s="73"/>
      <c r="I49" s="73"/>
      <c r="J49" s="73"/>
      <c r="K49" s="73"/>
      <c r="L49" s="83"/>
      <c r="M49" s="87"/>
      <c r="N49" s="88"/>
      <c r="O49" s="73"/>
      <c r="P49" s="73"/>
      <c r="Q49" s="89"/>
      <c r="R49" s="89"/>
      <c r="X49" s="323"/>
      <c r="Y49" s="266"/>
    </row>
    <row r="50" spans="2:25" ht="12.95" customHeight="1">
      <c r="B50" s="223"/>
      <c r="D50" s="75" t="s">
        <v>106</v>
      </c>
      <c r="E50" s="74" t="s">
        <v>542</v>
      </c>
      <c r="F50" s="66"/>
      <c r="G50" s="66"/>
      <c r="H50" s="66"/>
      <c r="I50" s="66"/>
      <c r="J50" s="66"/>
      <c r="K50" s="66"/>
      <c r="L50" s="87"/>
      <c r="M50" s="87"/>
      <c r="N50" s="66"/>
      <c r="O50" s="24"/>
      <c r="P50" s="66"/>
      <c r="Q50" s="89"/>
      <c r="R50" s="89"/>
      <c r="X50" s="323"/>
      <c r="Y50" s="266"/>
    </row>
    <row r="51" spans="2:25" ht="12.95" customHeight="1">
      <c r="B51" s="223"/>
      <c r="D51" s="75"/>
      <c r="E51" s="24">
        <v>1</v>
      </c>
      <c r="F51" s="74" t="s">
        <v>63</v>
      </c>
      <c r="G51" s="66"/>
      <c r="H51" s="66"/>
      <c r="I51" s="66"/>
      <c r="J51" s="66"/>
      <c r="K51" s="66"/>
      <c r="L51" s="87"/>
      <c r="M51" s="87"/>
      <c r="N51" s="66"/>
      <c r="O51" s="24"/>
      <c r="P51" s="66"/>
      <c r="Q51" s="89"/>
      <c r="R51" s="89"/>
      <c r="X51" s="323"/>
      <c r="Y51" s="266"/>
    </row>
    <row r="52" spans="2:25" ht="12.95" customHeight="1">
      <c r="B52" s="223"/>
      <c r="D52" s="75"/>
      <c r="E52" s="75">
        <v>2</v>
      </c>
      <c r="F52" s="74" t="s">
        <v>64</v>
      </c>
      <c r="G52" s="66"/>
      <c r="H52" s="66"/>
      <c r="I52" s="66"/>
      <c r="J52" s="66"/>
      <c r="K52" s="66"/>
      <c r="L52" s="87"/>
      <c r="M52" s="87"/>
      <c r="N52" s="66"/>
      <c r="O52" s="24"/>
      <c r="P52" s="66"/>
      <c r="Q52" s="89"/>
      <c r="R52" s="89"/>
      <c r="X52" s="323"/>
      <c r="Y52" s="266"/>
    </row>
    <row r="53" spans="2:25" ht="12.95" customHeight="1">
      <c r="B53" s="223"/>
      <c r="D53" s="75" t="s">
        <v>108</v>
      </c>
      <c r="E53" s="74" t="s">
        <v>543</v>
      </c>
      <c r="F53" s="73"/>
      <c r="G53" s="66"/>
      <c r="H53" s="66"/>
      <c r="I53" s="66"/>
      <c r="J53" s="66"/>
      <c r="K53" s="66"/>
      <c r="L53" s="87"/>
      <c r="M53" s="87"/>
      <c r="N53" s="66"/>
      <c r="O53" s="66"/>
      <c r="P53" s="66"/>
      <c r="Q53" s="89"/>
      <c r="R53" s="89"/>
      <c r="X53" s="323"/>
      <c r="Y53" s="266"/>
    </row>
    <row r="54" spans="2:25" ht="12.95" customHeight="1">
      <c r="B54" s="223"/>
      <c r="D54" s="75"/>
      <c r="E54" s="24">
        <v>1</v>
      </c>
      <c r="F54" s="74" t="s">
        <v>63</v>
      </c>
      <c r="G54" s="66"/>
      <c r="H54" s="66"/>
      <c r="I54" s="66"/>
      <c r="J54" s="66"/>
      <c r="K54" s="66"/>
      <c r="L54" s="87"/>
      <c r="M54" s="87"/>
      <c r="N54" s="79"/>
      <c r="O54" s="79"/>
      <c r="P54" s="79"/>
      <c r="Q54" s="89"/>
      <c r="R54" s="89"/>
      <c r="X54" s="323"/>
      <c r="Y54" s="266"/>
    </row>
    <row r="55" spans="2:25" ht="12.95" customHeight="1">
      <c r="B55" s="223"/>
      <c r="D55" s="75"/>
      <c r="E55" s="75">
        <v>2</v>
      </c>
      <c r="F55" s="74" t="s">
        <v>64</v>
      </c>
      <c r="G55" s="66"/>
      <c r="H55" s="66"/>
      <c r="I55" s="66"/>
      <c r="J55" s="66"/>
      <c r="K55" s="66"/>
      <c r="L55" s="87"/>
      <c r="M55" s="87"/>
      <c r="N55" s="79"/>
      <c r="O55" s="79"/>
      <c r="P55" s="79"/>
      <c r="Q55" s="89"/>
      <c r="R55" s="89"/>
      <c r="X55" s="323"/>
      <c r="Y55" s="266"/>
    </row>
    <row r="56" spans="2:25" ht="12.95" customHeight="1">
      <c r="B56" s="223"/>
      <c r="D56" s="75" t="s">
        <v>110</v>
      </c>
      <c r="E56" s="74" t="s">
        <v>544</v>
      </c>
      <c r="F56" s="73"/>
      <c r="G56" s="66"/>
      <c r="H56" s="66"/>
      <c r="I56" s="66"/>
      <c r="J56" s="66"/>
      <c r="K56" s="66"/>
      <c r="L56" s="87"/>
      <c r="M56" s="87"/>
      <c r="N56" s="396"/>
      <c r="O56" s="396"/>
      <c r="P56" s="396"/>
      <c r="Q56" s="89"/>
      <c r="R56" s="89"/>
      <c r="X56" s="323"/>
      <c r="Y56" s="266"/>
    </row>
    <row r="57" spans="2:25" ht="12.95" customHeight="1">
      <c r="B57" s="223"/>
      <c r="D57" s="75"/>
      <c r="E57" s="24">
        <v>1</v>
      </c>
      <c r="F57" s="74" t="s">
        <v>63</v>
      </c>
      <c r="G57" s="66"/>
      <c r="H57" s="66"/>
      <c r="I57" s="66"/>
      <c r="J57" s="66"/>
      <c r="K57" s="66"/>
      <c r="L57" s="87"/>
      <c r="M57" s="87"/>
      <c r="N57" s="79"/>
      <c r="O57" s="79"/>
      <c r="P57" s="79"/>
      <c r="Q57" s="89"/>
      <c r="R57" s="89"/>
      <c r="X57" s="323"/>
      <c r="Y57" s="266"/>
    </row>
    <row r="58" spans="2:25" ht="12.95" customHeight="1">
      <c r="B58" s="223"/>
      <c r="D58" s="75"/>
      <c r="E58" s="75">
        <v>2</v>
      </c>
      <c r="F58" s="74" t="s">
        <v>64</v>
      </c>
      <c r="G58" s="66"/>
      <c r="H58" s="66"/>
      <c r="I58" s="66"/>
      <c r="J58" s="66"/>
      <c r="K58" s="66"/>
      <c r="L58" s="87"/>
      <c r="M58" s="87"/>
      <c r="N58" s="79"/>
      <c r="O58" s="79"/>
      <c r="P58" s="79"/>
      <c r="Q58" s="89"/>
      <c r="R58" s="89"/>
      <c r="X58" s="323"/>
      <c r="Y58" s="266"/>
    </row>
    <row r="59" spans="2:25" ht="12.95" customHeight="1">
      <c r="B59" s="223"/>
      <c r="D59" s="75" t="s">
        <v>112</v>
      </c>
      <c r="E59" s="74" t="s">
        <v>545</v>
      </c>
      <c r="F59" s="66"/>
      <c r="G59" s="73"/>
      <c r="H59" s="73"/>
      <c r="I59" s="73"/>
      <c r="J59" s="73"/>
      <c r="K59" s="73"/>
      <c r="L59" s="86"/>
      <c r="M59" s="86"/>
      <c r="N59" s="79"/>
      <c r="O59" s="79"/>
      <c r="P59" s="79"/>
      <c r="Q59" s="29"/>
      <c r="R59" s="29"/>
      <c r="X59" s="324"/>
      <c r="Y59" s="266"/>
    </row>
    <row r="60" spans="2:25" ht="12.95" customHeight="1">
      <c r="B60" s="223"/>
      <c r="D60" s="75"/>
      <c r="E60" s="24">
        <v>1</v>
      </c>
      <c r="F60" s="74" t="s">
        <v>63</v>
      </c>
      <c r="G60" s="66"/>
      <c r="H60" s="66"/>
      <c r="I60" s="66"/>
      <c r="J60" s="66"/>
      <c r="K60" s="66"/>
      <c r="L60" s="87"/>
      <c r="M60" s="87"/>
      <c r="N60" s="79"/>
      <c r="O60" s="79"/>
      <c r="P60" s="79"/>
      <c r="Q60" s="89"/>
      <c r="R60" s="89"/>
      <c r="X60" s="323"/>
      <c r="Y60" s="266"/>
    </row>
    <row r="61" spans="2:25" ht="12.95" customHeight="1">
      <c r="B61" s="223"/>
      <c r="D61" s="75"/>
      <c r="E61" s="75">
        <v>2</v>
      </c>
      <c r="F61" s="74" t="s">
        <v>64</v>
      </c>
      <c r="G61" s="66"/>
      <c r="H61" s="66"/>
      <c r="I61" s="66"/>
      <c r="J61" s="66"/>
      <c r="K61" s="66"/>
      <c r="L61" s="87"/>
      <c r="M61" s="87"/>
      <c r="N61" s="79"/>
      <c r="O61" s="79"/>
      <c r="P61" s="79"/>
      <c r="Q61" s="89"/>
      <c r="R61" s="89"/>
      <c r="X61" s="323"/>
      <c r="Y61" s="266"/>
    </row>
    <row r="62" spans="2:25" ht="12.95" customHeight="1">
      <c r="D62" s="75" t="s">
        <v>114</v>
      </c>
      <c r="E62" s="74" t="s">
        <v>546</v>
      </c>
      <c r="F62" s="66"/>
      <c r="G62" s="73"/>
      <c r="H62" s="73"/>
      <c r="I62" s="73"/>
      <c r="J62" s="73"/>
      <c r="K62" s="73"/>
      <c r="N62" s="79"/>
      <c r="O62" s="79"/>
      <c r="P62" s="79"/>
      <c r="X62" s="266"/>
      <c r="Y62" s="266"/>
    </row>
    <row r="63" spans="2:25" ht="12.95" customHeight="1">
      <c r="B63" s="223"/>
      <c r="D63" s="75"/>
      <c r="E63" s="24">
        <v>1</v>
      </c>
      <c r="F63" s="74" t="s">
        <v>63</v>
      </c>
      <c r="G63" s="66"/>
      <c r="H63" s="66"/>
      <c r="I63" s="66"/>
      <c r="J63" s="66"/>
      <c r="K63" s="66"/>
      <c r="L63" s="87"/>
      <c r="M63" s="87"/>
      <c r="N63" s="79"/>
      <c r="O63" s="79"/>
      <c r="P63" s="79"/>
      <c r="Q63" s="89"/>
      <c r="R63" s="89"/>
      <c r="X63" s="323"/>
      <c r="Y63" s="266"/>
    </row>
    <row r="64" spans="2:25" ht="12.95" customHeight="1">
      <c r="B64" s="223"/>
      <c r="D64" s="75"/>
      <c r="E64" s="75">
        <v>2</v>
      </c>
      <c r="F64" s="74" t="s">
        <v>64</v>
      </c>
      <c r="G64" s="66"/>
      <c r="H64" s="66"/>
      <c r="I64" s="66"/>
      <c r="J64" s="66"/>
      <c r="K64" s="66"/>
      <c r="L64" s="87"/>
      <c r="M64" s="87"/>
      <c r="N64" s="79"/>
      <c r="O64" s="79"/>
      <c r="P64" s="79"/>
      <c r="Q64" s="89"/>
      <c r="R64" s="89"/>
      <c r="X64" s="323"/>
      <c r="Y64" s="266"/>
    </row>
    <row r="65" spans="1:25" ht="12.95" customHeight="1">
      <c r="B65" s="223"/>
      <c r="D65" s="75" t="s">
        <v>116</v>
      </c>
      <c r="E65" s="74" t="s">
        <v>547</v>
      </c>
      <c r="F65" s="66"/>
      <c r="G65" s="66"/>
      <c r="H65" s="66"/>
      <c r="I65" s="66"/>
      <c r="J65" s="66"/>
      <c r="K65" s="66"/>
      <c r="L65" s="87"/>
      <c r="M65" s="87"/>
      <c r="N65" s="79"/>
      <c r="O65" s="79"/>
      <c r="P65" s="79"/>
      <c r="Q65" s="89"/>
      <c r="R65" s="89"/>
      <c r="X65" s="323"/>
      <c r="Y65" s="266"/>
    </row>
    <row r="66" spans="1:25" ht="12.95" customHeight="1">
      <c r="B66" s="223"/>
      <c r="D66" s="75"/>
      <c r="E66" s="24">
        <v>1</v>
      </c>
      <c r="F66" s="74" t="s">
        <v>63</v>
      </c>
      <c r="G66" s="66"/>
      <c r="H66" s="66"/>
      <c r="I66" s="66"/>
      <c r="J66" s="66"/>
      <c r="K66" s="66"/>
      <c r="L66" s="87"/>
      <c r="M66" s="87"/>
      <c r="N66" s="79"/>
      <c r="O66" s="79"/>
      <c r="P66" s="79"/>
      <c r="Q66" s="89"/>
      <c r="R66" s="89"/>
      <c r="X66" s="323"/>
      <c r="Y66" s="266"/>
    </row>
    <row r="67" spans="1:25" ht="12.95" customHeight="1">
      <c r="B67" s="223"/>
      <c r="D67" s="75"/>
      <c r="E67" s="75">
        <v>2</v>
      </c>
      <c r="F67" s="74" t="s">
        <v>64</v>
      </c>
      <c r="G67" s="66"/>
      <c r="H67" s="66"/>
      <c r="I67" s="66"/>
      <c r="J67" s="66"/>
      <c r="K67" s="66"/>
      <c r="L67" s="87"/>
      <c r="M67" s="87"/>
      <c r="N67" s="79"/>
      <c r="O67" s="79"/>
      <c r="P67" s="79"/>
      <c r="Q67" s="89"/>
      <c r="R67" s="89"/>
      <c r="X67" s="323"/>
      <c r="Y67" s="266"/>
    </row>
    <row r="68" spans="1:25" ht="12.95" customHeight="1">
      <c r="B68" s="223"/>
      <c r="D68" s="75" t="s">
        <v>118</v>
      </c>
      <c r="E68" s="74" t="s">
        <v>548</v>
      </c>
      <c r="F68" s="66"/>
      <c r="G68" s="66"/>
      <c r="H68" s="66"/>
      <c r="I68" s="66"/>
      <c r="J68" s="66"/>
      <c r="K68" s="66"/>
      <c r="L68" s="87"/>
      <c r="M68" s="87"/>
      <c r="N68" s="396"/>
      <c r="O68" s="396"/>
      <c r="P68" s="396"/>
      <c r="Q68" s="89"/>
      <c r="R68" s="89"/>
      <c r="X68" s="323"/>
      <c r="Y68" s="266"/>
    </row>
    <row r="69" spans="1:25" ht="12.95" customHeight="1">
      <c r="B69" s="223"/>
      <c r="D69" s="75"/>
      <c r="E69" s="24">
        <v>1</v>
      </c>
      <c r="F69" s="74" t="s">
        <v>63</v>
      </c>
      <c r="G69" s="66"/>
      <c r="H69" s="66"/>
      <c r="I69" s="66"/>
      <c r="J69" s="66"/>
      <c r="K69" s="66"/>
      <c r="L69" s="87"/>
      <c r="M69" s="87"/>
      <c r="N69" s="79"/>
      <c r="O69" s="79"/>
      <c r="P69" s="79"/>
      <c r="Q69" s="89"/>
      <c r="R69" s="89"/>
      <c r="X69" s="323"/>
      <c r="Y69" s="266"/>
    </row>
    <row r="70" spans="1:25" ht="12.95" customHeight="1">
      <c r="B70" s="223"/>
      <c r="D70" s="75"/>
      <c r="E70" s="75">
        <v>2</v>
      </c>
      <c r="F70" s="74" t="s">
        <v>64</v>
      </c>
      <c r="G70" s="66"/>
      <c r="H70" s="66"/>
      <c r="I70" s="66"/>
      <c r="J70" s="66"/>
      <c r="K70" s="66"/>
      <c r="L70" s="87"/>
      <c r="M70" s="87"/>
      <c r="N70" s="79"/>
      <c r="O70" s="79"/>
      <c r="P70" s="79"/>
      <c r="Q70" s="89"/>
      <c r="R70" s="89"/>
      <c r="X70" s="323"/>
      <c r="Y70" s="266"/>
    </row>
    <row r="71" spans="1:25" ht="12.95" customHeight="1">
      <c r="B71" s="223"/>
      <c r="C71" s="76"/>
      <c r="E71" s="75"/>
      <c r="F71" s="74"/>
      <c r="G71" s="66"/>
      <c r="H71" s="66"/>
      <c r="I71" s="66"/>
      <c r="J71" s="66"/>
      <c r="K71" s="66"/>
      <c r="L71" s="87"/>
      <c r="M71" s="87"/>
      <c r="N71" s="87"/>
      <c r="O71" s="89"/>
      <c r="P71" s="89"/>
      <c r="Q71" s="89"/>
      <c r="R71" s="89"/>
      <c r="X71" s="323"/>
      <c r="Y71" s="266"/>
    </row>
    <row r="72" spans="1:25" ht="12.95" customHeight="1">
      <c r="B72" s="221">
        <f>B46+0.01</f>
        <v>10.039999999999999</v>
      </c>
      <c r="C72" s="74" t="s">
        <v>549</v>
      </c>
      <c r="F72" s="73"/>
      <c r="G72" s="73"/>
      <c r="H72" s="73"/>
      <c r="I72" s="73"/>
      <c r="J72" s="73"/>
      <c r="K72" s="73"/>
      <c r="L72" s="83"/>
      <c r="M72" s="91"/>
      <c r="N72" s="91"/>
      <c r="O72" s="66"/>
      <c r="P72" s="66"/>
      <c r="Q72" s="66"/>
      <c r="R72" s="66"/>
      <c r="X72" s="322"/>
      <c r="Y72" s="266"/>
    </row>
    <row r="73" spans="1:25" ht="12.95" customHeight="1">
      <c r="B73" s="221"/>
      <c r="D73" s="24">
        <v>1</v>
      </c>
      <c r="E73" s="74" t="s">
        <v>63</v>
      </c>
      <c r="F73" s="73"/>
      <c r="G73" s="73"/>
      <c r="H73" s="73"/>
      <c r="I73" s="73"/>
      <c r="J73" s="73"/>
      <c r="K73" s="73"/>
      <c r="L73" s="91"/>
      <c r="M73" s="91"/>
      <c r="N73" s="91"/>
      <c r="O73" s="66"/>
      <c r="P73" s="66"/>
      <c r="Q73" s="66"/>
      <c r="R73" s="66"/>
      <c r="X73" s="322"/>
      <c r="Y73" s="266"/>
    </row>
    <row r="74" spans="1:25" ht="12.95" customHeight="1">
      <c r="B74" s="221"/>
      <c r="D74" s="75">
        <v>2</v>
      </c>
      <c r="E74" s="74" t="s">
        <v>64</v>
      </c>
      <c r="F74" s="66"/>
      <c r="G74" s="66"/>
      <c r="H74" s="66"/>
      <c r="I74" s="66"/>
      <c r="J74" s="66"/>
      <c r="K74" s="66"/>
      <c r="L74" s="87"/>
      <c r="M74" s="87"/>
      <c r="N74" s="78"/>
      <c r="O74" s="79"/>
      <c r="P74" s="79"/>
      <c r="Q74" s="89"/>
      <c r="R74" s="89"/>
      <c r="X74" s="323"/>
      <c r="Y74" s="266"/>
    </row>
    <row r="75" spans="1:25" ht="12.95" customHeight="1">
      <c r="B75" s="221"/>
      <c r="C75" s="76"/>
      <c r="D75" s="75"/>
      <c r="E75" s="76"/>
      <c r="F75" s="66"/>
      <c r="G75" s="66"/>
      <c r="H75" s="66"/>
      <c r="I75" s="66"/>
      <c r="J75" s="66"/>
      <c r="K75" s="66"/>
      <c r="L75" s="87"/>
      <c r="M75" s="87"/>
      <c r="N75" s="87"/>
      <c r="O75" s="89"/>
      <c r="P75" s="89"/>
      <c r="Q75" s="89"/>
      <c r="R75" s="89"/>
      <c r="X75" s="323"/>
      <c r="Y75" s="266"/>
    </row>
    <row r="76" spans="1:25" ht="12.95" customHeight="1">
      <c r="B76" s="221">
        <f>B72+0.01</f>
        <v>10.049999999999999</v>
      </c>
      <c r="C76" s="73" t="s">
        <v>550</v>
      </c>
      <c r="D76" s="73"/>
      <c r="E76" s="73"/>
      <c r="F76" s="73"/>
      <c r="G76" s="73"/>
      <c r="H76" s="73"/>
      <c r="I76" s="73"/>
      <c r="J76" s="73"/>
      <c r="K76" s="73"/>
      <c r="L76" s="83"/>
      <c r="M76" s="91"/>
      <c r="N76" s="91"/>
      <c r="O76" s="66"/>
      <c r="P76" s="66"/>
      <c r="Q76" s="66"/>
      <c r="R76" s="66"/>
      <c r="X76" s="322"/>
      <c r="Y76" s="266"/>
    </row>
    <row r="77" spans="1:25" ht="12.95" customHeight="1">
      <c r="B77" s="221"/>
      <c r="D77" s="24">
        <v>1</v>
      </c>
      <c r="E77" s="74" t="s">
        <v>63</v>
      </c>
      <c r="F77" s="66"/>
      <c r="G77" s="66"/>
      <c r="H77" s="66"/>
      <c r="I77" s="66"/>
      <c r="J77" s="66"/>
      <c r="K77" s="66"/>
      <c r="L77" s="87"/>
      <c r="M77" s="87"/>
      <c r="N77" s="78"/>
      <c r="O77" s="79"/>
      <c r="P77" s="79"/>
      <c r="Q77" s="89"/>
      <c r="R77" s="89"/>
      <c r="X77" s="323"/>
      <c r="Y77" s="266"/>
    </row>
    <row r="78" spans="1:25" ht="12.95" customHeight="1">
      <c r="B78" s="221"/>
      <c r="C78" s="76"/>
      <c r="D78" s="75">
        <v>2</v>
      </c>
      <c r="E78" s="74" t="s">
        <v>64</v>
      </c>
      <c r="F78" s="92"/>
      <c r="G78" s="73"/>
      <c r="H78" s="73"/>
      <c r="I78" s="73"/>
      <c r="J78" s="73"/>
      <c r="K78" s="73"/>
      <c r="L78" s="87"/>
      <c r="M78" s="87"/>
      <c r="Q78" s="89"/>
      <c r="R78" s="89"/>
      <c r="X78" s="323"/>
      <c r="Y78" s="266"/>
    </row>
    <row r="79" spans="1:25" ht="12.95" customHeight="1">
      <c r="B79" s="221"/>
      <c r="C79" s="76"/>
      <c r="D79" s="75">
        <v>3</v>
      </c>
      <c r="E79" s="74" t="s">
        <v>551</v>
      </c>
      <c r="F79" s="66"/>
      <c r="G79" s="66"/>
      <c r="H79" s="66"/>
      <c r="I79" s="66"/>
      <c r="J79" s="66"/>
      <c r="K79" s="66"/>
      <c r="L79" s="87"/>
      <c r="M79" s="87"/>
      <c r="Q79" s="89"/>
      <c r="R79" s="89"/>
      <c r="X79" s="323"/>
      <c r="Y79" s="266"/>
    </row>
    <row r="80" spans="1:25" ht="12.95" customHeight="1">
      <c r="A80" s="12"/>
      <c r="B80" s="226"/>
      <c r="C80" s="34"/>
      <c r="D80" s="93"/>
      <c r="E80" s="34"/>
      <c r="F80" s="61"/>
      <c r="G80" s="61"/>
      <c r="H80" s="61"/>
      <c r="I80" s="66"/>
      <c r="J80" s="66"/>
      <c r="K80" s="66"/>
      <c r="L80" s="87"/>
      <c r="M80" s="87"/>
      <c r="N80" s="87"/>
      <c r="O80" s="89"/>
      <c r="P80" s="89"/>
      <c r="Q80" s="89"/>
      <c r="R80" s="89"/>
      <c r="X80" s="323"/>
      <c r="Y80" s="266"/>
    </row>
    <row r="81" spans="1:25" s="12" customFormat="1" ht="12.95" customHeight="1">
      <c r="B81" s="226"/>
      <c r="C81" s="397" t="str">
        <f>"CATI: IF w_hostc=610 GO TO "&amp;B82&amp;" OTHERWISE GO TO NEXT SECTION"</f>
        <v>CATI: IF w_hostc=610 GO TO 10.06 OTHERWISE GO TO NEXT SECTION</v>
      </c>
      <c r="D81" s="397"/>
      <c r="E81" s="397"/>
      <c r="F81" s="397"/>
      <c r="G81" s="397"/>
      <c r="H81" s="397"/>
      <c r="I81" s="397"/>
      <c r="J81" s="397"/>
      <c r="K81" s="397"/>
      <c r="L81" s="397"/>
      <c r="M81" s="397"/>
      <c r="N81" s="397"/>
      <c r="O81" s="397"/>
      <c r="P81" s="397"/>
      <c r="Q81" s="397"/>
      <c r="R81" s="19"/>
      <c r="X81" s="19"/>
    </row>
    <row r="82" spans="1:25" ht="12.95" customHeight="1">
      <c r="A82" s="12"/>
      <c r="B82" s="226">
        <f>B76+0.01</f>
        <v>10.059999999999999</v>
      </c>
      <c r="C82" s="57" t="s">
        <v>552</v>
      </c>
      <c r="D82" s="93"/>
      <c r="E82" s="34"/>
      <c r="F82" s="61"/>
      <c r="G82" s="61"/>
      <c r="H82" s="61"/>
      <c r="I82" s="95"/>
      <c r="J82" s="95"/>
      <c r="K82" s="95"/>
      <c r="L82" s="83"/>
      <c r="M82" s="91"/>
      <c r="N82" s="91"/>
      <c r="O82" s="66"/>
      <c r="P82" s="66"/>
      <c r="Q82" s="66"/>
      <c r="R82" s="66"/>
      <c r="X82" s="322"/>
      <c r="Y82" s="266"/>
    </row>
    <row r="83" spans="1:25" ht="12.95" customHeight="1">
      <c r="A83" s="12"/>
      <c r="B83" s="226"/>
      <c r="C83" s="41"/>
      <c r="D83" s="27">
        <v>1</v>
      </c>
      <c r="E83" s="41" t="s">
        <v>63</v>
      </c>
      <c r="F83" s="61"/>
      <c r="G83" s="61"/>
      <c r="H83" s="61"/>
      <c r="I83" s="95"/>
      <c r="J83" s="95"/>
      <c r="M83" s="87"/>
      <c r="N83" s="78"/>
      <c r="O83" s="79"/>
      <c r="P83" s="79"/>
      <c r="Q83" s="89"/>
      <c r="R83" s="89"/>
      <c r="X83" s="323"/>
      <c r="Y83" s="266"/>
    </row>
    <row r="84" spans="1:25" ht="12.95" customHeight="1">
      <c r="A84" s="12"/>
      <c r="B84" s="226"/>
      <c r="C84" s="34"/>
      <c r="D84" s="93">
        <v>2</v>
      </c>
      <c r="E84" s="41" t="s">
        <v>64</v>
      </c>
      <c r="F84" s="96"/>
      <c r="G84" s="57"/>
      <c r="H84" s="57"/>
      <c r="I84" s="97"/>
      <c r="J84" s="97"/>
      <c r="K84" s="62" t="s">
        <v>65</v>
      </c>
      <c r="L84" s="98" t="s">
        <v>553</v>
      </c>
      <c r="M84" s="87"/>
      <c r="Q84" s="89"/>
      <c r="R84" s="89"/>
      <c r="X84" s="323"/>
      <c r="Y84" s="266"/>
    </row>
    <row r="85" spans="1:25" ht="12.95" customHeight="1">
      <c r="A85" s="12"/>
      <c r="B85" s="226"/>
      <c r="C85" s="61"/>
      <c r="D85" s="93"/>
      <c r="E85" s="34"/>
      <c r="F85" s="61"/>
      <c r="G85" s="61"/>
      <c r="H85" s="61"/>
      <c r="I85" s="66"/>
      <c r="J85" s="66"/>
      <c r="K85" s="66"/>
      <c r="L85" s="87"/>
      <c r="M85" s="87"/>
      <c r="N85" s="87"/>
      <c r="O85" s="89"/>
      <c r="P85" s="89"/>
      <c r="Q85" s="89"/>
      <c r="R85" s="89"/>
      <c r="X85" s="323"/>
      <c r="Y85" s="266"/>
    </row>
    <row r="86" spans="1:25" ht="12.95" customHeight="1">
      <c r="A86" s="12"/>
      <c r="B86" s="226">
        <f>B82+0.01</f>
        <v>10.069999999999999</v>
      </c>
      <c r="C86" s="41" t="s">
        <v>554</v>
      </c>
      <c r="D86" s="27"/>
      <c r="E86" s="41"/>
      <c r="F86" s="57"/>
      <c r="G86" s="57"/>
      <c r="H86" s="57"/>
      <c r="I86" s="97"/>
      <c r="J86" s="97"/>
      <c r="K86" s="97"/>
      <c r="L86" s="83"/>
      <c r="M86" s="91"/>
      <c r="P86" s="66"/>
      <c r="Q86" s="66"/>
      <c r="R86" s="66"/>
      <c r="X86" s="322"/>
      <c r="Y86" s="266"/>
    </row>
    <row r="87" spans="1:25" ht="12.95" customHeight="1">
      <c r="A87" s="12"/>
      <c r="B87" s="226"/>
      <c r="C87" s="57" t="s">
        <v>103</v>
      </c>
      <c r="D87" s="27"/>
      <c r="E87" s="41"/>
      <c r="F87" s="57"/>
      <c r="G87" s="57"/>
      <c r="H87" s="57"/>
      <c r="I87" s="97"/>
      <c r="J87" s="97"/>
      <c r="K87" s="97"/>
      <c r="L87" s="83"/>
      <c r="M87" s="91"/>
      <c r="P87" s="66"/>
      <c r="Q87" s="66"/>
      <c r="R87" s="66"/>
      <c r="X87" s="322"/>
      <c r="Y87" s="266"/>
    </row>
    <row r="88" spans="1:25" s="12" customFormat="1" ht="12.95" customHeight="1">
      <c r="B88" s="226"/>
      <c r="C88" s="41"/>
      <c r="D88" s="93" t="s">
        <v>104</v>
      </c>
      <c r="E88" s="41" t="s">
        <v>555</v>
      </c>
      <c r="F88" s="57"/>
      <c r="G88" s="57"/>
      <c r="H88" s="57"/>
      <c r="I88" s="57"/>
      <c r="J88" s="57"/>
      <c r="K88" s="57"/>
      <c r="L88" s="61"/>
      <c r="M88" s="61"/>
      <c r="N88" s="61"/>
      <c r="O88" s="27"/>
      <c r="P88" s="61"/>
      <c r="Q88" s="61"/>
      <c r="R88" s="61"/>
      <c r="X88" s="331"/>
      <c r="Y88" s="327"/>
    </row>
    <row r="89" spans="1:25" s="12" customFormat="1" ht="12.95" customHeight="1">
      <c r="B89" s="226"/>
      <c r="C89" s="41"/>
      <c r="D89" s="93" t="s">
        <v>106</v>
      </c>
      <c r="E89" s="41" t="s">
        <v>556</v>
      </c>
      <c r="F89" s="61"/>
      <c r="G89" s="61"/>
      <c r="H89" s="61"/>
      <c r="I89" s="61"/>
      <c r="J89" s="61"/>
      <c r="K89" s="57"/>
      <c r="L89" s="19"/>
      <c r="M89" s="19"/>
      <c r="N89" s="395"/>
      <c r="O89" s="395"/>
      <c r="P89" s="395"/>
      <c r="Q89" s="19"/>
      <c r="R89" s="19"/>
      <c r="X89" s="333"/>
      <c r="Y89" s="327"/>
    </row>
    <row r="90" spans="1:25" s="12" customFormat="1" ht="12.95" customHeight="1">
      <c r="B90" s="226"/>
      <c r="C90" s="41"/>
      <c r="D90" s="93" t="s">
        <v>108</v>
      </c>
      <c r="E90" s="41" t="s">
        <v>557</v>
      </c>
      <c r="F90" s="61"/>
      <c r="G90" s="61"/>
      <c r="H90" s="61"/>
      <c r="I90" s="61"/>
      <c r="J90" s="61"/>
      <c r="K90" s="57"/>
      <c r="L90" s="19"/>
      <c r="M90" s="19"/>
      <c r="N90" s="11"/>
      <c r="O90" s="11"/>
      <c r="P90" s="11"/>
      <c r="Q90" s="19"/>
      <c r="R90" s="19"/>
      <c r="X90" s="333"/>
      <c r="Y90" s="327"/>
    </row>
    <row r="91" spans="1:25" s="12" customFormat="1" ht="12.95" customHeight="1">
      <c r="B91" s="226"/>
      <c r="C91" s="41"/>
      <c r="D91" s="27" t="s">
        <v>112</v>
      </c>
      <c r="E91" s="41" t="s">
        <v>558</v>
      </c>
      <c r="F91" s="61"/>
      <c r="G91" s="61"/>
      <c r="H91" s="61"/>
      <c r="I91" s="61"/>
      <c r="J91" s="61"/>
      <c r="K91" s="61"/>
      <c r="L91" s="19"/>
      <c r="M91" s="19"/>
      <c r="N91" s="11"/>
      <c r="O91" s="11"/>
      <c r="P91" s="11"/>
      <c r="Q91" s="19"/>
      <c r="R91" s="19"/>
      <c r="X91" s="327"/>
      <c r="Y91" s="327"/>
    </row>
    <row r="92" spans="1:25" ht="12.95" customHeight="1">
      <c r="A92" s="12"/>
      <c r="B92" s="226"/>
      <c r="C92" s="34"/>
      <c r="D92" s="93" t="s">
        <v>266</v>
      </c>
      <c r="E92" s="41" t="s">
        <v>138</v>
      </c>
      <c r="F92" s="61"/>
      <c r="G92" s="61"/>
      <c r="H92" s="61"/>
      <c r="I92" s="66"/>
      <c r="J92" s="66"/>
      <c r="K92" s="66"/>
      <c r="L92" s="87"/>
      <c r="M92" s="87"/>
      <c r="N92" s="87"/>
      <c r="O92" s="89"/>
      <c r="P92" s="89"/>
      <c r="Q92" s="89"/>
      <c r="R92" s="89"/>
      <c r="X92" s="266"/>
      <c r="Y92" s="266"/>
    </row>
    <row r="93" spans="1:25" ht="12.95" customHeight="1">
      <c r="A93" s="12"/>
      <c r="B93" s="235"/>
      <c r="C93" s="37"/>
      <c r="D93" s="45"/>
      <c r="E93" s="37"/>
      <c r="F93" s="12"/>
      <c r="G93" s="12"/>
      <c r="H93" s="12"/>
      <c r="N93" s="386"/>
      <c r="O93" s="386"/>
      <c r="P93" s="386"/>
      <c r="X93" s="266"/>
      <c r="Y93" s="266"/>
    </row>
  </sheetData>
  <mergeCells count="6">
    <mergeCell ref="C4:K4"/>
    <mergeCell ref="N93:P93"/>
    <mergeCell ref="N89:P89"/>
    <mergeCell ref="N56:P56"/>
    <mergeCell ref="N68:P68"/>
    <mergeCell ref="C81:Q81"/>
  </mergeCells>
  <pageMargins left="0.25" right="0.25" top="0.75" bottom="0.75" header="0.3" footer="0.3"/>
  <pageSetup paperSize="9" orientation="portrait" r:id="rId1"/>
  <rowBreaks count="1" manualBreakCount="1">
    <brk id="4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ddf03d5-8b12-4d54-afa9-2e66ef662690">
      <Terms xmlns="http://schemas.microsoft.com/office/infopath/2007/PartnerControls"/>
    </lcf76f155ced4ddcb4097134ff3c332f>
    <TaxCatchAll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A4194DF2E53654195B512F5FB629B6B" ma:contentTypeVersion="18" ma:contentTypeDescription="Create a new document." ma:contentTypeScope="" ma:versionID="0350ddd339f6b4d8325fd4d5283c2c0b">
  <xsd:schema xmlns:xsd="http://www.w3.org/2001/XMLSchema" xmlns:xs="http://www.w3.org/2001/XMLSchema" xmlns:p="http://schemas.microsoft.com/office/2006/metadata/properties" xmlns:ns2="8ddf03d5-8b12-4d54-afa9-2e66ef662690" xmlns:ns3="c72aafc7-b124-4943-82e7-d7ad576fece7" xmlns:ns4="3e02667f-0271-471b-bd6e-11a2e16def1d" targetNamespace="http://schemas.microsoft.com/office/2006/metadata/properties" ma:root="true" ma:fieldsID="c8bd45cca71a5a1d80b8b6319f2112ed" ns2:_="" ns3:_="" ns4:_="">
    <xsd:import namespace="8ddf03d5-8b12-4d54-afa9-2e66ef662690"/>
    <xsd:import namespace="c72aafc7-b124-4943-82e7-d7ad576fece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df03d5-8b12-4d54-afa9-2e66ef6626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2aafc7-b124-4943-82e7-d7ad576fece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9b790750-26bf-419f-b40d-8f80c76454f4}" ma:internalName="TaxCatchAll" ma:showField="CatchAllData" ma:web="c72aafc7-b124-4943-82e7-d7ad576fec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065718-77FD-4B6A-B4E8-604884E61DF6}"/>
</file>

<file path=customXml/itemProps2.xml><?xml version="1.0" encoding="utf-8"?>
<ds:datastoreItem xmlns:ds="http://schemas.openxmlformats.org/officeDocument/2006/customXml" ds:itemID="{2C71AEC0-8603-4E1B-8330-004969C3055E}"/>
</file>

<file path=customXml/itemProps3.xml><?xml version="1.0" encoding="utf-8"?>
<ds:datastoreItem xmlns:ds="http://schemas.openxmlformats.org/officeDocument/2006/customXml" ds:itemID="{FD5F32D3-4D1D-4607-986E-8FCE027857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Hiroshi Maeda</dc:creator>
  <cp:keywords/>
  <dc:description/>
  <cp:lastModifiedBy>hiroshiyakyu@outlook.jp</cp:lastModifiedBy>
  <cp:revision/>
  <dcterms:created xsi:type="dcterms:W3CDTF">2014-07-22T04:29:54Z</dcterms:created>
  <dcterms:modified xsi:type="dcterms:W3CDTF">2024-03-21T09:23:07Z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0x0101000A4194DF2E53654195B512F5FB629B6B</vt:lpwstr>
  </property>
  <property fmtid="{D5CDD505-2E9C-101B-9397-08002B2CF9AE}" pid="3" name="MediaServiceImageTags">
    <vt:lpwstr/>
  </property>
</Properties>
</file>