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O:\FPDEA\Surveys\Peru 2022\ES\_Implementation Report\"/>
    </mc:Choice>
  </mc:AlternateContent>
  <xr:revisionPtr revIDLastSave="0" documentId="13_ncr:1_{8494B6E7-76E2-4C87-9A9E-08FF186A29E4}" xr6:coauthVersionLast="47" xr6:coauthVersionMax="47" xr10:uidLastSave="{00000000-0000-0000-0000-000000000000}"/>
  <bookViews>
    <workbookView xWindow="-110" yWindow="-110" windowWidth="25820" windowHeight="1562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response'!$A$1:$G$19</definedName>
    <definedName name="_xlnm._FilterDatabase" localSheetId="5" hidden="1">'Table 6 Achieved Total Sample '!$A$1:$J$17</definedName>
    <definedName name="_xlnm._FilterDatabase" localSheetId="6" hidden="1">'Table 7 Achieved Panel Sample'!$A$1:$J$17</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29" l="1"/>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L24" i="18"/>
  <c r="K24" i="18"/>
  <c r="J24" i="18"/>
  <c r="I24" i="18"/>
  <c r="H24" i="18"/>
  <c r="G24" i="18"/>
  <c r="F24" i="18"/>
  <c r="E24" i="18"/>
  <c r="D24" i="18"/>
  <c r="C24" i="18"/>
  <c r="B24" i="18"/>
  <c r="A24" i="18"/>
  <c r="L23" i="18"/>
  <c r="K23" i="18"/>
  <c r="J23" i="18"/>
  <c r="I23" i="18"/>
  <c r="H23" i="18"/>
  <c r="G23" i="18"/>
  <c r="F23" i="18"/>
  <c r="E23" i="18"/>
  <c r="D23" i="18"/>
  <c r="C23" i="18"/>
  <c r="B23" i="18"/>
  <c r="A23" i="18"/>
  <c r="L22" i="18"/>
  <c r="K22" i="18"/>
  <c r="J22" i="18"/>
  <c r="I22" i="18"/>
  <c r="H22" i="18"/>
  <c r="G22" i="18"/>
  <c r="F22" i="18"/>
  <c r="E22" i="18"/>
  <c r="D22" i="18"/>
  <c r="C22" i="18"/>
  <c r="B22" i="18"/>
  <c r="A22" i="18"/>
  <c r="L21" i="18"/>
  <c r="K21" i="18"/>
  <c r="J21" i="18"/>
  <c r="I21" i="18"/>
  <c r="H21" i="18"/>
  <c r="G21" i="18"/>
  <c r="F21" i="18"/>
  <c r="E21" i="18"/>
  <c r="M21" i="18" s="1"/>
  <c r="D21" i="18"/>
  <c r="C21" i="18"/>
  <c r="B21" i="18"/>
  <c r="A21" i="18"/>
  <c r="L20" i="18"/>
  <c r="K20" i="18"/>
  <c r="J20" i="18"/>
  <c r="I20" i="18"/>
  <c r="H20" i="18"/>
  <c r="G20" i="18"/>
  <c r="F20" i="18"/>
  <c r="E20" i="18"/>
  <c r="D20" i="18"/>
  <c r="C20" i="18"/>
  <c r="B20" i="18"/>
  <c r="A20" i="18"/>
  <c r="L19" i="18"/>
  <c r="K19" i="18"/>
  <c r="J19" i="18"/>
  <c r="I19" i="18"/>
  <c r="H19" i="18"/>
  <c r="G19" i="18"/>
  <c r="F19" i="18"/>
  <c r="E19" i="18"/>
  <c r="D19" i="18"/>
  <c r="C19" i="18"/>
  <c r="B19" i="18"/>
  <c r="A19" i="18"/>
  <c r="L18" i="18"/>
  <c r="K18" i="18"/>
  <c r="J18" i="18"/>
  <c r="I18" i="18"/>
  <c r="H18" i="18"/>
  <c r="G18" i="18"/>
  <c r="F18" i="18"/>
  <c r="E18" i="18"/>
  <c r="D18" i="18"/>
  <c r="C18" i="18"/>
  <c r="B18" i="18"/>
  <c r="A18" i="18"/>
  <c r="L17" i="18"/>
  <c r="K17" i="18"/>
  <c r="J17" i="18"/>
  <c r="I17" i="18"/>
  <c r="H17" i="18"/>
  <c r="G17" i="18"/>
  <c r="F17" i="18"/>
  <c r="E17" i="18"/>
  <c r="D17" i="18"/>
  <c r="C17" i="18"/>
  <c r="B17" i="18"/>
  <c r="A17" i="18"/>
  <c r="L16" i="18"/>
  <c r="K16" i="18"/>
  <c r="J16" i="18"/>
  <c r="I16" i="18"/>
  <c r="H16" i="18"/>
  <c r="G16" i="18"/>
  <c r="F16" i="18"/>
  <c r="E16" i="18"/>
  <c r="D16" i="18"/>
  <c r="C16" i="18"/>
  <c r="B16" i="18"/>
  <c r="A16" i="18"/>
  <c r="L15" i="18"/>
  <c r="K15" i="18"/>
  <c r="J15" i="18"/>
  <c r="I15" i="18"/>
  <c r="H15" i="18"/>
  <c r="G15" i="18"/>
  <c r="F15" i="18"/>
  <c r="E15" i="18"/>
  <c r="M15" i="18" s="1"/>
  <c r="D15" i="18"/>
  <c r="C15" i="18"/>
  <c r="B15" i="18"/>
  <c r="A15" i="18"/>
  <c r="L14" i="18"/>
  <c r="K14" i="18"/>
  <c r="J14" i="18"/>
  <c r="I14" i="18"/>
  <c r="H14" i="18"/>
  <c r="G14" i="18"/>
  <c r="F14" i="18"/>
  <c r="E14" i="18"/>
  <c r="D14" i="18"/>
  <c r="C14" i="18"/>
  <c r="B14" i="18"/>
  <c r="A14" i="18"/>
  <c r="L13" i="18"/>
  <c r="K13" i="18"/>
  <c r="J13" i="18"/>
  <c r="I13" i="18"/>
  <c r="H13" i="18"/>
  <c r="G13" i="18"/>
  <c r="F13" i="18"/>
  <c r="E13" i="18"/>
  <c r="D13" i="18"/>
  <c r="C13" i="18"/>
  <c r="B13" i="18"/>
  <c r="A13" i="18"/>
  <c r="L12" i="18"/>
  <c r="K12" i="18"/>
  <c r="J12" i="18"/>
  <c r="I12" i="18"/>
  <c r="H12" i="18"/>
  <c r="G12" i="18"/>
  <c r="F12" i="18"/>
  <c r="E12" i="18"/>
  <c r="D12" i="18"/>
  <c r="C12" i="18"/>
  <c r="B12" i="18"/>
  <c r="A12" i="18"/>
  <c r="L11" i="18"/>
  <c r="K11" i="18"/>
  <c r="J11" i="18"/>
  <c r="J25" i="18" s="1"/>
  <c r="I11" i="18"/>
  <c r="H11" i="18"/>
  <c r="G11" i="18"/>
  <c r="F11" i="18"/>
  <c r="F25" i="18" s="1"/>
  <c r="E11" i="18"/>
  <c r="D11" i="18"/>
  <c r="C11" i="18"/>
  <c r="B11" i="18"/>
  <c r="A11" i="18"/>
  <c r="L10" i="18"/>
  <c r="K10" i="18"/>
  <c r="J10" i="18"/>
  <c r="I10" i="18"/>
  <c r="H10" i="18"/>
  <c r="G10" i="18"/>
  <c r="F10" i="18"/>
  <c r="E10" i="18"/>
  <c r="D10" i="18"/>
  <c r="C10" i="18"/>
  <c r="M10" i="18" s="1"/>
  <c r="B10" i="18"/>
  <c r="A10" i="18"/>
  <c r="L9" i="18"/>
  <c r="K9" i="18"/>
  <c r="J9" i="18"/>
  <c r="I9" i="18"/>
  <c r="H9" i="18"/>
  <c r="G9" i="18"/>
  <c r="F9" i="18"/>
  <c r="E9" i="18"/>
  <c r="D9" i="18"/>
  <c r="C9" i="18"/>
  <c r="B9" i="18"/>
  <c r="A9" i="18"/>
  <c r="L8" i="18"/>
  <c r="K8" i="18"/>
  <c r="J8" i="18"/>
  <c r="I8" i="18"/>
  <c r="H8" i="18"/>
  <c r="G8" i="18"/>
  <c r="F8" i="18"/>
  <c r="E8" i="18"/>
  <c r="D8" i="18"/>
  <c r="C8" i="18"/>
  <c r="B8" i="18"/>
  <c r="A8" i="18"/>
  <c r="L7" i="18"/>
  <c r="K7" i="18"/>
  <c r="J7" i="18"/>
  <c r="I7" i="18"/>
  <c r="H7" i="18"/>
  <c r="G7" i="18"/>
  <c r="F7" i="18"/>
  <c r="E7" i="18"/>
  <c r="D7" i="18"/>
  <c r="C7" i="18"/>
  <c r="B7" i="18"/>
  <c r="A7" i="18"/>
  <c r="L6" i="18"/>
  <c r="K6" i="18"/>
  <c r="J6" i="18"/>
  <c r="I6" i="18"/>
  <c r="H6" i="18"/>
  <c r="G6" i="18"/>
  <c r="F6" i="18"/>
  <c r="E6" i="18"/>
  <c r="D6" i="18"/>
  <c r="C6" i="18"/>
  <c r="B6" i="18"/>
  <c r="A6" i="18"/>
  <c r="L5" i="18"/>
  <c r="K5" i="18"/>
  <c r="J5" i="18"/>
  <c r="I5" i="18"/>
  <c r="H5" i="18"/>
  <c r="G5" i="18"/>
  <c r="F5" i="18"/>
  <c r="E5" i="18"/>
  <c r="D5" i="18"/>
  <c r="C5" i="18"/>
  <c r="M5" i="18" s="1"/>
  <c r="B5" i="18"/>
  <c r="A5" i="18"/>
  <c r="L4" i="18"/>
  <c r="K4" i="18"/>
  <c r="J4" i="18"/>
  <c r="I4" i="18"/>
  <c r="H4" i="18"/>
  <c r="G4" i="18"/>
  <c r="F4" i="18"/>
  <c r="E4" i="18"/>
  <c r="D4" i="18"/>
  <c r="C4" i="18"/>
  <c r="B4" i="18"/>
  <c r="A4" i="18"/>
  <c r="L3" i="18"/>
  <c r="K3" i="18"/>
  <c r="J3" i="18"/>
  <c r="I3" i="18"/>
  <c r="H3" i="18"/>
  <c r="G3" i="18"/>
  <c r="F3" i="18"/>
  <c r="E3" i="18"/>
  <c r="D3" i="18"/>
  <c r="C3" i="18"/>
  <c r="B3" i="18"/>
  <c r="A3" i="18"/>
  <c r="L2" i="18"/>
  <c r="L25" i="18" s="1"/>
  <c r="K2" i="18"/>
  <c r="K25" i="18" s="1"/>
  <c r="J2" i="18"/>
  <c r="I2" i="18"/>
  <c r="I25" i="18" s="1"/>
  <c r="H2" i="18"/>
  <c r="H25" i="18" s="1"/>
  <c r="G2" i="18"/>
  <c r="G25" i="18" s="1"/>
  <c r="F2" i="18"/>
  <c r="E2" i="18"/>
  <c r="E25" i="18" s="1"/>
  <c r="D2" i="18"/>
  <c r="D25" i="18" s="1"/>
  <c r="C2" i="18"/>
  <c r="C25" i="18" s="1"/>
  <c r="B2" i="18"/>
  <c r="A2" i="18"/>
  <c r="M1" i="18"/>
  <c r="L1" i="18"/>
  <c r="K1" i="18"/>
  <c r="J1" i="18"/>
  <c r="I1" i="18"/>
  <c r="H1" i="18"/>
  <c r="G1" i="18"/>
  <c r="F1" i="18"/>
  <c r="E1" i="18"/>
  <c r="D1" i="18"/>
  <c r="C1" i="18"/>
  <c r="L24" i="19"/>
  <c r="K24" i="19"/>
  <c r="J24" i="19"/>
  <c r="I24" i="19"/>
  <c r="H24" i="19"/>
  <c r="G24" i="19"/>
  <c r="F24" i="19"/>
  <c r="E24" i="19"/>
  <c r="D24" i="19"/>
  <c r="C24" i="19"/>
  <c r="B24" i="19"/>
  <c r="A24" i="19"/>
  <c r="L23" i="19"/>
  <c r="K23" i="19"/>
  <c r="J23" i="19"/>
  <c r="I23" i="19"/>
  <c r="H23" i="19"/>
  <c r="G23" i="19"/>
  <c r="F23" i="19"/>
  <c r="E23" i="19"/>
  <c r="D23" i="19"/>
  <c r="C23" i="19"/>
  <c r="B23" i="19"/>
  <c r="A23" i="19"/>
  <c r="L22" i="19"/>
  <c r="K22" i="19"/>
  <c r="J22" i="19"/>
  <c r="I22" i="19"/>
  <c r="H22" i="19"/>
  <c r="G22" i="19"/>
  <c r="F22" i="19"/>
  <c r="E22" i="19"/>
  <c r="D22" i="19"/>
  <c r="C22" i="19"/>
  <c r="B22" i="19"/>
  <c r="A22" i="19"/>
  <c r="L21" i="19"/>
  <c r="K21" i="19"/>
  <c r="J21" i="19"/>
  <c r="I21" i="19"/>
  <c r="H21" i="19"/>
  <c r="G21" i="19"/>
  <c r="F21" i="19"/>
  <c r="E21" i="19"/>
  <c r="D21" i="19"/>
  <c r="C21" i="19"/>
  <c r="M21" i="19" s="1"/>
  <c r="B21" i="19"/>
  <c r="A21" i="19"/>
  <c r="L20" i="19"/>
  <c r="K20" i="19"/>
  <c r="J20" i="19"/>
  <c r="I20" i="19"/>
  <c r="H20" i="19"/>
  <c r="G20" i="19"/>
  <c r="F20" i="19"/>
  <c r="E20" i="19"/>
  <c r="D20" i="19"/>
  <c r="C20" i="19"/>
  <c r="B20" i="19"/>
  <c r="A20" i="19"/>
  <c r="L19" i="19"/>
  <c r="K19" i="19"/>
  <c r="J19" i="19"/>
  <c r="I19" i="19"/>
  <c r="H19" i="19"/>
  <c r="G19" i="19"/>
  <c r="F19" i="19"/>
  <c r="E19" i="19"/>
  <c r="D19" i="19"/>
  <c r="C19" i="19"/>
  <c r="B19" i="19"/>
  <c r="A19" i="19"/>
  <c r="L18" i="19"/>
  <c r="K18" i="19"/>
  <c r="J18" i="19"/>
  <c r="I18" i="19"/>
  <c r="H18" i="19"/>
  <c r="G18" i="19"/>
  <c r="F18" i="19"/>
  <c r="E18" i="19"/>
  <c r="D18" i="19"/>
  <c r="C18" i="19"/>
  <c r="B18" i="19"/>
  <c r="A18" i="19"/>
  <c r="L17" i="19"/>
  <c r="K17" i="19"/>
  <c r="J17" i="19"/>
  <c r="I17" i="19"/>
  <c r="H17" i="19"/>
  <c r="G17" i="19"/>
  <c r="F17" i="19"/>
  <c r="E17" i="19"/>
  <c r="D17" i="19"/>
  <c r="C17" i="19"/>
  <c r="B17" i="19"/>
  <c r="A17" i="19"/>
  <c r="L16" i="19"/>
  <c r="K16" i="19"/>
  <c r="J16" i="19"/>
  <c r="I16" i="19"/>
  <c r="H16" i="19"/>
  <c r="G16" i="19"/>
  <c r="F16" i="19"/>
  <c r="E16" i="19"/>
  <c r="D16" i="19"/>
  <c r="C16" i="19"/>
  <c r="B16" i="19"/>
  <c r="A16" i="19"/>
  <c r="L15" i="19"/>
  <c r="K15" i="19"/>
  <c r="J15" i="19"/>
  <c r="I15" i="19"/>
  <c r="H15" i="19"/>
  <c r="G15" i="19"/>
  <c r="F15" i="19"/>
  <c r="E15" i="19"/>
  <c r="M15" i="19" s="1"/>
  <c r="D15" i="19"/>
  <c r="C15" i="19"/>
  <c r="B15" i="19"/>
  <c r="A15" i="19"/>
  <c r="L14" i="19"/>
  <c r="K14" i="19"/>
  <c r="J14" i="19"/>
  <c r="I14" i="19"/>
  <c r="H14" i="19"/>
  <c r="G14" i="19"/>
  <c r="F14" i="19"/>
  <c r="E14" i="19"/>
  <c r="D14" i="19"/>
  <c r="C14" i="19"/>
  <c r="B14" i="19"/>
  <c r="A14" i="19"/>
  <c r="L13" i="19"/>
  <c r="K13" i="19"/>
  <c r="J13" i="19"/>
  <c r="I13" i="19"/>
  <c r="H13" i="19"/>
  <c r="G13" i="19"/>
  <c r="F13" i="19"/>
  <c r="E13" i="19"/>
  <c r="D13" i="19"/>
  <c r="C13" i="19"/>
  <c r="B13" i="19"/>
  <c r="A13" i="19"/>
  <c r="L12" i="19"/>
  <c r="K12" i="19"/>
  <c r="J12" i="19"/>
  <c r="I12" i="19"/>
  <c r="H12" i="19"/>
  <c r="G12" i="19"/>
  <c r="F12" i="19"/>
  <c r="E12" i="19"/>
  <c r="D12" i="19"/>
  <c r="C12" i="19"/>
  <c r="B12" i="19"/>
  <c r="A12" i="19"/>
  <c r="L11" i="19"/>
  <c r="K11" i="19"/>
  <c r="J11" i="19"/>
  <c r="I11" i="19"/>
  <c r="I25" i="19" s="1"/>
  <c r="H11" i="19"/>
  <c r="G11" i="19"/>
  <c r="F11" i="19"/>
  <c r="E11" i="19"/>
  <c r="E25" i="19" s="1"/>
  <c r="D11" i="19"/>
  <c r="C11" i="19"/>
  <c r="B11" i="19"/>
  <c r="A11" i="19"/>
  <c r="L10" i="19"/>
  <c r="K10" i="19"/>
  <c r="J10" i="19"/>
  <c r="I10" i="19"/>
  <c r="H10" i="19"/>
  <c r="G10" i="19"/>
  <c r="F10" i="19"/>
  <c r="E10" i="19"/>
  <c r="M10" i="19" s="1"/>
  <c r="D10" i="19"/>
  <c r="C10" i="19"/>
  <c r="B10" i="19"/>
  <c r="A10" i="19"/>
  <c r="L9" i="19"/>
  <c r="K9" i="19"/>
  <c r="J9" i="19"/>
  <c r="I9" i="19"/>
  <c r="H9" i="19"/>
  <c r="G9" i="19"/>
  <c r="F9" i="19"/>
  <c r="E9" i="19"/>
  <c r="D9" i="19"/>
  <c r="C9" i="19"/>
  <c r="B9" i="19"/>
  <c r="A9" i="19"/>
  <c r="L8" i="19"/>
  <c r="K8" i="19"/>
  <c r="J8" i="19"/>
  <c r="I8" i="19"/>
  <c r="H8" i="19"/>
  <c r="G8" i="19"/>
  <c r="F8" i="19"/>
  <c r="E8" i="19"/>
  <c r="D8" i="19"/>
  <c r="C8" i="19"/>
  <c r="B8" i="19"/>
  <c r="A8" i="19"/>
  <c r="L7" i="19"/>
  <c r="K7" i="19"/>
  <c r="J7" i="19"/>
  <c r="I7" i="19"/>
  <c r="H7" i="19"/>
  <c r="G7" i="19"/>
  <c r="F7" i="19"/>
  <c r="E7" i="19"/>
  <c r="D7" i="19"/>
  <c r="C7" i="19"/>
  <c r="B7" i="19"/>
  <c r="A7" i="19"/>
  <c r="L6" i="19"/>
  <c r="K6" i="19"/>
  <c r="J6" i="19"/>
  <c r="I6" i="19"/>
  <c r="H6" i="19"/>
  <c r="G6" i="19"/>
  <c r="F6" i="19"/>
  <c r="E6" i="19"/>
  <c r="D6" i="19"/>
  <c r="C6" i="19"/>
  <c r="B6" i="19"/>
  <c r="A6" i="19"/>
  <c r="L5" i="19"/>
  <c r="K5" i="19"/>
  <c r="J5" i="19"/>
  <c r="I5" i="19"/>
  <c r="H5" i="19"/>
  <c r="G5" i="19"/>
  <c r="F5" i="19"/>
  <c r="E5" i="19"/>
  <c r="D5" i="19"/>
  <c r="C5" i="19"/>
  <c r="M5" i="19" s="1"/>
  <c r="B5" i="19"/>
  <c r="A5" i="19"/>
  <c r="L4" i="19"/>
  <c r="K4" i="19"/>
  <c r="J4" i="19"/>
  <c r="I4" i="19"/>
  <c r="H4" i="19"/>
  <c r="G4" i="19"/>
  <c r="F4" i="19"/>
  <c r="E4" i="19"/>
  <c r="D4" i="19"/>
  <c r="C4" i="19"/>
  <c r="B4" i="19"/>
  <c r="A4" i="19"/>
  <c r="L3" i="19"/>
  <c r="K3" i="19"/>
  <c r="J3" i="19"/>
  <c r="I3" i="19"/>
  <c r="H3" i="19"/>
  <c r="G3" i="19"/>
  <c r="F3" i="19"/>
  <c r="E3" i="19"/>
  <c r="D3" i="19"/>
  <c r="C3" i="19"/>
  <c r="B3" i="19"/>
  <c r="A3" i="19"/>
  <c r="L2" i="19"/>
  <c r="L25" i="19" s="1"/>
  <c r="K2" i="19"/>
  <c r="K25" i="19" s="1"/>
  <c r="J2" i="19"/>
  <c r="J25" i="19" s="1"/>
  <c r="I2" i="19"/>
  <c r="H2" i="19"/>
  <c r="H25" i="19" s="1"/>
  <c r="G2" i="19"/>
  <c r="G25" i="19" s="1"/>
  <c r="F2" i="19"/>
  <c r="F25" i="19" s="1"/>
  <c r="E2" i="19"/>
  <c r="D2" i="19"/>
  <c r="D25" i="19" s="1"/>
  <c r="C2" i="19"/>
  <c r="C25" i="19" s="1"/>
  <c r="B2" i="19"/>
  <c r="A2" i="19"/>
  <c r="M1" i="19"/>
  <c r="L1" i="19"/>
  <c r="K1" i="19"/>
  <c r="J1" i="19"/>
  <c r="I1" i="19"/>
  <c r="H1" i="19"/>
  <c r="G1" i="19"/>
  <c r="F1" i="19"/>
  <c r="E1" i="19"/>
  <c r="D1" i="19"/>
  <c r="C1" i="19"/>
  <c r="L24" i="20"/>
  <c r="K24" i="20"/>
  <c r="J24" i="20"/>
  <c r="I24" i="20"/>
  <c r="H24" i="20"/>
  <c r="G24" i="20"/>
  <c r="F24" i="20"/>
  <c r="E24" i="20"/>
  <c r="D24" i="20"/>
  <c r="C24" i="20"/>
  <c r="B24" i="20"/>
  <c r="A24" i="20"/>
  <c r="L23" i="20"/>
  <c r="K23" i="20"/>
  <c r="J23" i="20"/>
  <c r="I23" i="20"/>
  <c r="H23" i="20"/>
  <c r="G23" i="20"/>
  <c r="F23" i="20"/>
  <c r="E23" i="20"/>
  <c r="D23" i="20"/>
  <c r="C23" i="20"/>
  <c r="B23" i="20"/>
  <c r="A23" i="20"/>
  <c r="L22" i="20"/>
  <c r="K22" i="20"/>
  <c r="J22" i="20"/>
  <c r="I22" i="20"/>
  <c r="H22" i="20"/>
  <c r="G22" i="20"/>
  <c r="F22" i="20"/>
  <c r="E22" i="20"/>
  <c r="D22" i="20"/>
  <c r="C22" i="20"/>
  <c r="B22" i="20"/>
  <c r="A22" i="20"/>
  <c r="L21" i="20"/>
  <c r="K21" i="20"/>
  <c r="J21" i="20"/>
  <c r="I21" i="20"/>
  <c r="H21" i="20"/>
  <c r="G21" i="20"/>
  <c r="F21" i="20"/>
  <c r="E21" i="20"/>
  <c r="D21" i="20"/>
  <c r="C21" i="20"/>
  <c r="M21" i="20" s="1"/>
  <c r="B21" i="20"/>
  <c r="A21" i="20"/>
  <c r="L20" i="20"/>
  <c r="K20" i="20"/>
  <c r="J20" i="20"/>
  <c r="I20" i="20"/>
  <c r="H20" i="20"/>
  <c r="G20" i="20"/>
  <c r="F20" i="20"/>
  <c r="E20" i="20"/>
  <c r="D20" i="20"/>
  <c r="C20" i="20"/>
  <c r="B20" i="20"/>
  <c r="A20" i="20"/>
  <c r="L19" i="20"/>
  <c r="K19" i="20"/>
  <c r="J19" i="20"/>
  <c r="I19" i="20"/>
  <c r="H19" i="20"/>
  <c r="G19" i="20"/>
  <c r="F19" i="20"/>
  <c r="E19" i="20"/>
  <c r="D19" i="20"/>
  <c r="C19" i="20"/>
  <c r="B19" i="20"/>
  <c r="A19" i="20"/>
  <c r="L18" i="20"/>
  <c r="K18" i="20"/>
  <c r="J18" i="20"/>
  <c r="I18" i="20"/>
  <c r="H18" i="20"/>
  <c r="G18" i="20"/>
  <c r="F18" i="20"/>
  <c r="E18" i="20"/>
  <c r="D18" i="20"/>
  <c r="C18" i="20"/>
  <c r="B18" i="20"/>
  <c r="A18" i="20"/>
  <c r="L17" i="20"/>
  <c r="K17" i="20"/>
  <c r="J17" i="20"/>
  <c r="I17" i="20"/>
  <c r="H17" i="20"/>
  <c r="G17" i="20"/>
  <c r="F17" i="20"/>
  <c r="E17" i="20"/>
  <c r="D17" i="20"/>
  <c r="C17" i="20"/>
  <c r="B17" i="20"/>
  <c r="A17" i="20"/>
  <c r="L16" i="20"/>
  <c r="K16" i="20"/>
  <c r="J16" i="20"/>
  <c r="I16" i="20"/>
  <c r="H16" i="20"/>
  <c r="G16" i="20"/>
  <c r="F16" i="20"/>
  <c r="E16" i="20"/>
  <c r="D16" i="20"/>
  <c r="C16" i="20"/>
  <c r="B16" i="20"/>
  <c r="A16" i="20"/>
  <c r="L15" i="20"/>
  <c r="K15" i="20"/>
  <c r="J15" i="20"/>
  <c r="I15" i="20"/>
  <c r="H15" i="20"/>
  <c r="G15" i="20"/>
  <c r="F15" i="20"/>
  <c r="E15" i="20"/>
  <c r="D15" i="20"/>
  <c r="C15" i="20"/>
  <c r="M15" i="20" s="1"/>
  <c r="B15" i="20"/>
  <c r="A15" i="20"/>
  <c r="L14" i="20"/>
  <c r="K14" i="20"/>
  <c r="J14" i="20"/>
  <c r="I14" i="20"/>
  <c r="H14" i="20"/>
  <c r="G14" i="20"/>
  <c r="F14" i="20"/>
  <c r="E14" i="20"/>
  <c r="D14" i="20"/>
  <c r="C14" i="20"/>
  <c r="B14" i="20"/>
  <c r="A14" i="20"/>
  <c r="L13" i="20"/>
  <c r="K13" i="20"/>
  <c r="J13" i="20"/>
  <c r="I13" i="20"/>
  <c r="H13" i="20"/>
  <c r="G13" i="20"/>
  <c r="F13" i="20"/>
  <c r="E13" i="20"/>
  <c r="D13" i="20"/>
  <c r="C13" i="20"/>
  <c r="B13" i="20"/>
  <c r="A13" i="20"/>
  <c r="L12" i="20"/>
  <c r="K12" i="20"/>
  <c r="J12" i="20"/>
  <c r="I12" i="20"/>
  <c r="H12" i="20"/>
  <c r="G12" i="20"/>
  <c r="F12" i="20"/>
  <c r="E12" i="20"/>
  <c r="D12" i="20"/>
  <c r="C12" i="20"/>
  <c r="B12" i="20"/>
  <c r="A12" i="20"/>
  <c r="L11" i="20"/>
  <c r="L25" i="20" s="1"/>
  <c r="K11" i="20"/>
  <c r="J11" i="20"/>
  <c r="I11" i="20"/>
  <c r="H11" i="20"/>
  <c r="H25" i="20" s="1"/>
  <c r="G11" i="20"/>
  <c r="F11" i="20"/>
  <c r="E11" i="20"/>
  <c r="D11" i="20"/>
  <c r="D25" i="20" s="1"/>
  <c r="C11" i="20"/>
  <c r="B11" i="20"/>
  <c r="A11" i="20"/>
  <c r="L10" i="20"/>
  <c r="K10" i="20"/>
  <c r="J10" i="20"/>
  <c r="I10" i="20"/>
  <c r="H10" i="20"/>
  <c r="G10" i="20"/>
  <c r="F10" i="20"/>
  <c r="E10" i="20"/>
  <c r="M10" i="20" s="1"/>
  <c r="D10" i="20"/>
  <c r="C10" i="20"/>
  <c r="B10" i="20"/>
  <c r="A10" i="20"/>
  <c r="L9" i="20"/>
  <c r="K9" i="20"/>
  <c r="J9" i="20"/>
  <c r="I9" i="20"/>
  <c r="H9" i="20"/>
  <c r="G9" i="20"/>
  <c r="F9" i="20"/>
  <c r="E9" i="20"/>
  <c r="D9" i="20"/>
  <c r="C9" i="20"/>
  <c r="B9" i="20"/>
  <c r="A9" i="20"/>
  <c r="L8" i="20"/>
  <c r="K8" i="20"/>
  <c r="J8" i="20"/>
  <c r="I8" i="20"/>
  <c r="H8" i="20"/>
  <c r="G8" i="20"/>
  <c r="F8" i="20"/>
  <c r="E8" i="20"/>
  <c r="D8" i="20"/>
  <c r="C8" i="20"/>
  <c r="B8" i="20"/>
  <c r="A8" i="20"/>
  <c r="L7" i="20"/>
  <c r="K7" i="20"/>
  <c r="J7" i="20"/>
  <c r="I7" i="20"/>
  <c r="H7" i="20"/>
  <c r="G7" i="20"/>
  <c r="F7" i="20"/>
  <c r="E7" i="20"/>
  <c r="D7" i="20"/>
  <c r="C7" i="20"/>
  <c r="B7" i="20"/>
  <c r="A7" i="20"/>
  <c r="L6" i="20"/>
  <c r="K6" i="20"/>
  <c r="J6" i="20"/>
  <c r="I6" i="20"/>
  <c r="H6" i="20"/>
  <c r="G6" i="20"/>
  <c r="F6" i="20"/>
  <c r="E6" i="20"/>
  <c r="D6" i="20"/>
  <c r="C6" i="20"/>
  <c r="B6" i="20"/>
  <c r="A6" i="20"/>
  <c r="L5" i="20"/>
  <c r="K5" i="20"/>
  <c r="J5" i="20"/>
  <c r="I5" i="20"/>
  <c r="H5" i="20"/>
  <c r="G5" i="20"/>
  <c r="F5" i="20"/>
  <c r="E5" i="20"/>
  <c r="M5" i="20" s="1"/>
  <c r="D5" i="20"/>
  <c r="C5" i="20"/>
  <c r="B5" i="20"/>
  <c r="A5" i="20"/>
  <c r="L4" i="20"/>
  <c r="K4" i="20"/>
  <c r="J4" i="20"/>
  <c r="I4" i="20"/>
  <c r="H4" i="20"/>
  <c r="G4" i="20"/>
  <c r="F4" i="20"/>
  <c r="E4" i="20"/>
  <c r="D4" i="20"/>
  <c r="C4" i="20"/>
  <c r="B4" i="20"/>
  <c r="A4" i="20"/>
  <c r="L3" i="20"/>
  <c r="K3" i="20"/>
  <c r="J3" i="20"/>
  <c r="I3" i="20"/>
  <c r="H3" i="20"/>
  <c r="G3" i="20"/>
  <c r="F3" i="20"/>
  <c r="E3" i="20"/>
  <c r="D3" i="20"/>
  <c r="C3" i="20"/>
  <c r="B3" i="20"/>
  <c r="A3" i="20"/>
  <c r="L2" i="20"/>
  <c r="K2" i="20"/>
  <c r="K25" i="20" s="1"/>
  <c r="J2" i="20"/>
  <c r="J25" i="20" s="1"/>
  <c r="I2" i="20"/>
  <c r="I25" i="20" s="1"/>
  <c r="H2" i="20"/>
  <c r="G2" i="20"/>
  <c r="G25" i="20" s="1"/>
  <c r="F2" i="20"/>
  <c r="F25" i="20" s="1"/>
  <c r="E2" i="20"/>
  <c r="E25" i="20" s="1"/>
  <c r="D2" i="20"/>
  <c r="C2" i="20"/>
  <c r="C25" i="20" s="1"/>
  <c r="B2" i="20"/>
  <c r="A2" i="20"/>
  <c r="M1" i="20"/>
  <c r="L1" i="20"/>
  <c r="K1" i="20"/>
  <c r="J1" i="20"/>
  <c r="I1" i="20"/>
  <c r="H1" i="20"/>
  <c r="G1" i="20"/>
  <c r="F1" i="20"/>
  <c r="E1" i="20"/>
  <c r="D1" i="20"/>
  <c r="C1" i="20"/>
  <c r="I16" i="16"/>
  <c r="H16" i="16"/>
  <c r="G16" i="16"/>
  <c r="F16" i="16"/>
  <c r="E16" i="16"/>
  <c r="D16" i="16"/>
  <c r="C16" i="16"/>
  <c r="B16" i="16"/>
  <c r="A16" i="16"/>
  <c r="I15" i="16"/>
  <c r="H15" i="16"/>
  <c r="G15" i="16"/>
  <c r="F15" i="16"/>
  <c r="E15" i="16"/>
  <c r="D15" i="16"/>
  <c r="C15" i="16"/>
  <c r="B15" i="16"/>
  <c r="A15" i="16"/>
  <c r="I14" i="16"/>
  <c r="H14" i="16"/>
  <c r="G14" i="16"/>
  <c r="F14" i="16"/>
  <c r="J14" i="16" s="1"/>
  <c r="E14" i="16"/>
  <c r="D14" i="16"/>
  <c r="C14" i="16"/>
  <c r="B14" i="16"/>
  <c r="A14" i="16"/>
  <c r="I13" i="16"/>
  <c r="H13" i="16"/>
  <c r="G13" i="16"/>
  <c r="F13" i="16"/>
  <c r="E13" i="16"/>
  <c r="D13" i="16"/>
  <c r="C13" i="16"/>
  <c r="B13" i="16"/>
  <c r="A13" i="16"/>
  <c r="I12" i="16"/>
  <c r="H12" i="16"/>
  <c r="G12" i="16"/>
  <c r="F12" i="16"/>
  <c r="E12" i="16"/>
  <c r="D12" i="16"/>
  <c r="C12" i="16"/>
  <c r="B12" i="16"/>
  <c r="A12" i="16"/>
  <c r="I11" i="16"/>
  <c r="H11" i="16"/>
  <c r="G11" i="16"/>
  <c r="F11" i="16"/>
  <c r="J11" i="16" s="1"/>
  <c r="E11" i="16"/>
  <c r="D11" i="16"/>
  <c r="C11" i="16"/>
  <c r="B11" i="16"/>
  <c r="A11" i="16"/>
  <c r="I10" i="16"/>
  <c r="H10" i="16"/>
  <c r="G10" i="16"/>
  <c r="F10" i="16"/>
  <c r="E10" i="16"/>
  <c r="D10" i="16"/>
  <c r="C10" i="16"/>
  <c r="B10" i="16"/>
  <c r="A10" i="16"/>
  <c r="I9" i="16"/>
  <c r="H9" i="16"/>
  <c r="G9" i="16"/>
  <c r="F9" i="16"/>
  <c r="E9" i="16"/>
  <c r="D9" i="16"/>
  <c r="C9" i="16"/>
  <c r="B9" i="16"/>
  <c r="A9" i="16"/>
  <c r="I8" i="16"/>
  <c r="H8" i="16"/>
  <c r="G8" i="16"/>
  <c r="F8" i="16"/>
  <c r="J8" i="16" s="1"/>
  <c r="E8" i="16"/>
  <c r="D8" i="16"/>
  <c r="C8" i="16"/>
  <c r="B8" i="16"/>
  <c r="A8" i="16"/>
  <c r="I7" i="16"/>
  <c r="H7" i="16"/>
  <c r="G7" i="16"/>
  <c r="F7" i="16"/>
  <c r="E7" i="16"/>
  <c r="D7" i="16"/>
  <c r="C7" i="16"/>
  <c r="B7" i="16"/>
  <c r="A7" i="16"/>
  <c r="I6" i="16"/>
  <c r="H6" i="16"/>
  <c r="G6" i="16"/>
  <c r="F6" i="16"/>
  <c r="E6" i="16"/>
  <c r="D6" i="16"/>
  <c r="C6" i="16"/>
  <c r="B6" i="16"/>
  <c r="A6" i="16"/>
  <c r="I5" i="16"/>
  <c r="H5" i="16"/>
  <c r="G5" i="16"/>
  <c r="F5" i="16"/>
  <c r="J5" i="16" s="1"/>
  <c r="E5" i="16"/>
  <c r="D5" i="16"/>
  <c r="C5" i="16"/>
  <c r="B5" i="16"/>
  <c r="A5" i="16"/>
  <c r="I4" i="16"/>
  <c r="H4" i="16"/>
  <c r="G4" i="16"/>
  <c r="F4" i="16"/>
  <c r="E4" i="16"/>
  <c r="D4" i="16"/>
  <c r="C4" i="16"/>
  <c r="B4" i="16"/>
  <c r="A4" i="16"/>
  <c r="I3" i="16"/>
  <c r="H3" i="16"/>
  <c r="H17" i="16" s="1"/>
  <c r="G3" i="16"/>
  <c r="G17" i="16" s="1"/>
  <c r="F3" i="16"/>
  <c r="E3" i="16"/>
  <c r="D3" i="16"/>
  <c r="D17" i="16" s="1"/>
  <c r="C3" i="16"/>
  <c r="C17" i="16" s="1"/>
  <c r="B3" i="16"/>
  <c r="A3" i="16"/>
  <c r="I2" i="16"/>
  <c r="I17" i="16" s="1"/>
  <c r="H2" i="16"/>
  <c r="G2" i="16"/>
  <c r="F2" i="16"/>
  <c r="F17" i="16" s="1"/>
  <c r="E2" i="16"/>
  <c r="E17" i="16" s="1"/>
  <c r="D2" i="16"/>
  <c r="C2" i="16"/>
  <c r="B2" i="16"/>
  <c r="A2" i="16"/>
  <c r="J1" i="16"/>
  <c r="I1" i="16"/>
  <c r="H1" i="16"/>
  <c r="G1" i="16"/>
  <c r="F1" i="16"/>
  <c r="E1" i="16"/>
  <c r="D1" i="16"/>
  <c r="C1" i="16"/>
  <c r="I16" i="17"/>
  <c r="H16" i="17"/>
  <c r="G16" i="17"/>
  <c r="F16" i="17"/>
  <c r="E16" i="17"/>
  <c r="D16" i="17"/>
  <c r="C16" i="17"/>
  <c r="B16" i="17"/>
  <c r="A16" i="17"/>
  <c r="I15" i="17"/>
  <c r="H15" i="17"/>
  <c r="G15" i="17"/>
  <c r="F15" i="17"/>
  <c r="E15" i="17"/>
  <c r="D15" i="17"/>
  <c r="C15" i="17"/>
  <c r="B15" i="17"/>
  <c r="A15" i="17"/>
  <c r="I14" i="17"/>
  <c r="H14" i="17"/>
  <c r="G14" i="17"/>
  <c r="F14" i="17"/>
  <c r="J14" i="17" s="1"/>
  <c r="E14" i="17"/>
  <c r="D14" i="17"/>
  <c r="C14" i="17"/>
  <c r="B14" i="17"/>
  <c r="A14" i="17"/>
  <c r="I13" i="17"/>
  <c r="H13" i="17"/>
  <c r="G13" i="17"/>
  <c r="F13" i="17"/>
  <c r="E13" i="17"/>
  <c r="D13" i="17"/>
  <c r="C13" i="17"/>
  <c r="B13" i="17"/>
  <c r="A13" i="17"/>
  <c r="I12" i="17"/>
  <c r="H12" i="17"/>
  <c r="G12" i="17"/>
  <c r="F12" i="17"/>
  <c r="E12" i="17"/>
  <c r="D12" i="17"/>
  <c r="C12" i="17"/>
  <c r="B12" i="17"/>
  <c r="A12" i="17"/>
  <c r="I11" i="17"/>
  <c r="H11" i="17"/>
  <c r="G11" i="17"/>
  <c r="F11" i="17"/>
  <c r="J11" i="17" s="1"/>
  <c r="E11" i="17"/>
  <c r="D11" i="17"/>
  <c r="C11" i="17"/>
  <c r="B11" i="17"/>
  <c r="A11" i="17"/>
  <c r="I10" i="17"/>
  <c r="H10" i="17"/>
  <c r="G10" i="17"/>
  <c r="F10" i="17"/>
  <c r="E10" i="17"/>
  <c r="D10" i="17"/>
  <c r="C10" i="17"/>
  <c r="B10" i="17"/>
  <c r="A10" i="17"/>
  <c r="I9" i="17"/>
  <c r="H9" i="17"/>
  <c r="G9" i="17"/>
  <c r="F9" i="17"/>
  <c r="E9" i="17"/>
  <c r="D9" i="17"/>
  <c r="C9" i="17"/>
  <c r="B9" i="17"/>
  <c r="A9" i="17"/>
  <c r="I8" i="17"/>
  <c r="H8" i="17"/>
  <c r="G8" i="17"/>
  <c r="F8" i="17"/>
  <c r="J8" i="17" s="1"/>
  <c r="E8" i="17"/>
  <c r="D8" i="17"/>
  <c r="C8" i="17"/>
  <c r="B8" i="17"/>
  <c r="A8" i="17"/>
  <c r="I7" i="17"/>
  <c r="H7" i="17"/>
  <c r="G7" i="17"/>
  <c r="F7" i="17"/>
  <c r="E7" i="17"/>
  <c r="D7" i="17"/>
  <c r="C7" i="17"/>
  <c r="B7" i="17"/>
  <c r="A7" i="17"/>
  <c r="I6" i="17"/>
  <c r="H6" i="17"/>
  <c r="G6" i="17"/>
  <c r="F6" i="17"/>
  <c r="E6" i="17"/>
  <c r="D6" i="17"/>
  <c r="C6" i="17"/>
  <c r="B6" i="17"/>
  <c r="A6" i="17"/>
  <c r="I5" i="17"/>
  <c r="H5" i="17"/>
  <c r="G5" i="17"/>
  <c r="F5" i="17"/>
  <c r="J5" i="17" s="1"/>
  <c r="E5" i="17"/>
  <c r="D5" i="17"/>
  <c r="C5" i="17"/>
  <c r="B5" i="17"/>
  <c r="A5" i="17"/>
  <c r="I4" i="17"/>
  <c r="H4" i="17"/>
  <c r="G4" i="17"/>
  <c r="F4" i="17"/>
  <c r="E4" i="17"/>
  <c r="D4" i="17"/>
  <c r="C4" i="17"/>
  <c r="B4" i="17"/>
  <c r="A4" i="17"/>
  <c r="I3" i="17"/>
  <c r="H3" i="17"/>
  <c r="H17" i="17" s="1"/>
  <c r="G3" i="17"/>
  <c r="G17" i="17" s="1"/>
  <c r="F3" i="17"/>
  <c r="E3" i="17"/>
  <c r="D3" i="17"/>
  <c r="D17" i="17" s="1"/>
  <c r="C3" i="17"/>
  <c r="C17" i="17" s="1"/>
  <c r="B3" i="17"/>
  <c r="A3" i="17"/>
  <c r="I2" i="17"/>
  <c r="I17" i="17" s="1"/>
  <c r="H2" i="17"/>
  <c r="G2" i="17"/>
  <c r="F2" i="17"/>
  <c r="F17" i="17" s="1"/>
  <c r="E2" i="17"/>
  <c r="E17" i="17" s="1"/>
  <c r="D2" i="17"/>
  <c r="C2" i="17"/>
  <c r="B2" i="17"/>
  <c r="A2" i="17"/>
  <c r="J1" i="17"/>
  <c r="I1" i="17"/>
  <c r="H1" i="17"/>
  <c r="G1" i="17"/>
  <c r="F1" i="17"/>
  <c r="E1" i="17"/>
  <c r="D1" i="17"/>
  <c r="C1" i="1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I16" i="32"/>
  <c r="H16" i="32"/>
  <c r="G16" i="32"/>
  <c r="F16" i="32"/>
  <c r="E16" i="32"/>
  <c r="D16" i="32"/>
  <c r="C16" i="32"/>
  <c r="B16" i="32"/>
  <c r="A16" i="32"/>
  <c r="I15" i="32"/>
  <c r="H15" i="32"/>
  <c r="G15" i="32"/>
  <c r="F15" i="32"/>
  <c r="E15" i="32"/>
  <c r="D15" i="32"/>
  <c r="C15" i="32"/>
  <c r="B15" i="32"/>
  <c r="A15" i="32"/>
  <c r="I14" i="32"/>
  <c r="H14" i="32"/>
  <c r="G14" i="32"/>
  <c r="F14" i="32"/>
  <c r="E14" i="32"/>
  <c r="D14" i="32"/>
  <c r="C14" i="32"/>
  <c r="J14" i="32" s="1"/>
  <c r="B14" i="32"/>
  <c r="A14" i="32"/>
  <c r="I13" i="32"/>
  <c r="H13" i="32"/>
  <c r="G13" i="32"/>
  <c r="F13" i="32"/>
  <c r="E13" i="32"/>
  <c r="D13" i="32"/>
  <c r="C13" i="32"/>
  <c r="B13" i="32"/>
  <c r="A13" i="32"/>
  <c r="I12" i="32"/>
  <c r="H12" i="32"/>
  <c r="G12" i="32"/>
  <c r="F12" i="32"/>
  <c r="E12" i="32"/>
  <c r="D12" i="32"/>
  <c r="C12" i="32"/>
  <c r="B12" i="32"/>
  <c r="A12" i="32"/>
  <c r="I11" i="32"/>
  <c r="H11" i="32"/>
  <c r="G11" i="32"/>
  <c r="F11" i="32"/>
  <c r="E11" i="32"/>
  <c r="D11" i="32"/>
  <c r="C11" i="32"/>
  <c r="J11" i="32" s="1"/>
  <c r="B11" i="32"/>
  <c r="A11" i="32"/>
  <c r="I10" i="32"/>
  <c r="H10" i="32"/>
  <c r="G10" i="32"/>
  <c r="F10" i="32"/>
  <c r="E10" i="32"/>
  <c r="D10" i="32"/>
  <c r="C10" i="32"/>
  <c r="B10" i="32"/>
  <c r="A10" i="32"/>
  <c r="I9" i="32"/>
  <c r="H9" i="32"/>
  <c r="G9" i="32"/>
  <c r="F9" i="32"/>
  <c r="E9" i="32"/>
  <c r="D9" i="32"/>
  <c r="C9" i="32"/>
  <c r="B9" i="32"/>
  <c r="A9" i="32"/>
  <c r="I8" i="32"/>
  <c r="H8" i="32"/>
  <c r="G8" i="32"/>
  <c r="F8" i="32"/>
  <c r="E8" i="32"/>
  <c r="D8" i="32"/>
  <c r="C8" i="32"/>
  <c r="J8" i="32" s="1"/>
  <c r="B8" i="32"/>
  <c r="A8" i="32"/>
  <c r="I7" i="32"/>
  <c r="H7" i="32"/>
  <c r="G7" i="32"/>
  <c r="F7" i="32"/>
  <c r="E7" i="32"/>
  <c r="D7" i="32"/>
  <c r="C7" i="32"/>
  <c r="B7" i="32"/>
  <c r="A7" i="32"/>
  <c r="I6" i="32"/>
  <c r="H6" i="32"/>
  <c r="G6" i="32"/>
  <c r="F6" i="32"/>
  <c r="E6" i="32"/>
  <c r="D6" i="32"/>
  <c r="C6" i="32"/>
  <c r="B6" i="32"/>
  <c r="A6" i="32"/>
  <c r="I5" i="32"/>
  <c r="H5" i="32"/>
  <c r="G5" i="32"/>
  <c r="F5" i="32"/>
  <c r="E5" i="32"/>
  <c r="D5" i="32"/>
  <c r="C5" i="32"/>
  <c r="J5" i="32" s="1"/>
  <c r="B5" i="32"/>
  <c r="A5" i="32"/>
  <c r="I4" i="32"/>
  <c r="H4" i="32"/>
  <c r="G4" i="32"/>
  <c r="F4" i="32"/>
  <c r="E4" i="32"/>
  <c r="D4" i="32"/>
  <c r="C4" i="32"/>
  <c r="B4" i="32"/>
  <c r="A4" i="32"/>
  <c r="I3" i="32"/>
  <c r="I17" i="32" s="1"/>
  <c r="H3" i="32"/>
  <c r="H17" i="32" s="1"/>
  <c r="G3" i="32"/>
  <c r="F3" i="32"/>
  <c r="E3" i="32"/>
  <c r="E17" i="32" s="1"/>
  <c r="D3" i="32"/>
  <c r="D17" i="32" s="1"/>
  <c r="C3" i="32"/>
  <c r="B3" i="32"/>
  <c r="A3" i="32"/>
  <c r="I2" i="32"/>
  <c r="H2" i="32"/>
  <c r="G2" i="32"/>
  <c r="G17" i="32" s="1"/>
  <c r="F2" i="32"/>
  <c r="F17" i="32" s="1"/>
  <c r="E2" i="32"/>
  <c r="D2" i="32"/>
  <c r="C2" i="32"/>
  <c r="J2" i="32" s="1"/>
  <c r="B2" i="32"/>
  <c r="A2" i="32"/>
  <c r="J1" i="32"/>
  <c r="I1" i="32"/>
  <c r="H1" i="32"/>
  <c r="G1" i="32"/>
  <c r="F1" i="32"/>
  <c r="E1" i="32"/>
  <c r="D1" i="32"/>
  <c r="C1" i="32"/>
  <c r="I16" i="14"/>
  <c r="H16" i="14"/>
  <c r="G16" i="14"/>
  <c r="F16" i="14"/>
  <c r="E16" i="14"/>
  <c r="D16" i="14"/>
  <c r="C16" i="14"/>
  <c r="B16" i="14"/>
  <c r="A16" i="14"/>
  <c r="I15" i="14"/>
  <c r="H15" i="14"/>
  <c r="G15" i="14"/>
  <c r="F15" i="14"/>
  <c r="E15" i="14"/>
  <c r="D15" i="14"/>
  <c r="C15" i="14"/>
  <c r="B15" i="14"/>
  <c r="A15" i="14"/>
  <c r="I14" i="14"/>
  <c r="H14" i="14"/>
  <c r="G14" i="14"/>
  <c r="F14" i="14"/>
  <c r="E14" i="14"/>
  <c r="D14" i="14"/>
  <c r="C14" i="14"/>
  <c r="J14" i="14" s="1"/>
  <c r="B14" i="14"/>
  <c r="A14" i="14"/>
  <c r="I13" i="14"/>
  <c r="H13" i="14"/>
  <c r="G13" i="14"/>
  <c r="F13" i="14"/>
  <c r="E13" i="14"/>
  <c r="D13" i="14"/>
  <c r="C13" i="14"/>
  <c r="B13" i="14"/>
  <c r="A13" i="14"/>
  <c r="I12" i="14"/>
  <c r="H12" i="14"/>
  <c r="G12" i="14"/>
  <c r="F12" i="14"/>
  <c r="E12" i="14"/>
  <c r="D12" i="14"/>
  <c r="C12" i="14"/>
  <c r="B12" i="14"/>
  <c r="A12" i="14"/>
  <c r="I11" i="14"/>
  <c r="H11" i="14"/>
  <c r="G11" i="14"/>
  <c r="F11" i="14"/>
  <c r="E11" i="14"/>
  <c r="D11" i="14"/>
  <c r="C11" i="14"/>
  <c r="J11" i="14" s="1"/>
  <c r="B11" i="14"/>
  <c r="A11" i="14"/>
  <c r="I10" i="14"/>
  <c r="H10" i="14"/>
  <c r="G10" i="14"/>
  <c r="F10" i="14"/>
  <c r="E10" i="14"/>
  <c r="D10" i="14"/>
  <c r="C10" i="14"/>
  <c r="B10" i="14"/>
  <c r="A10" i="14"/>
  <c r="I9" i="14"/>
  <c r="H9" i="14"/>
  <c r="G9" i="14"/>
  <c r="F9" i="14"/>
  <c r="E9" i="14"/>
  <c r="D9" i="14"/>
  <c r="C9" i="14"/>
  <c r="B9" i="14"/>
  <c r="A9" i="14"/>
  <c r="I8" i="14"/>
  <c r="H8" i="14"/>
  <c r="G8" i="14"/>
  <c r="F8" i="14"/>
  <c r="E8" i="14"/>
  <c r="D8" i="14"/>
  <c r="C8" i="14"/>
  <c r="J8" i="14" s="1"/>
  <c r="B8" i="14"/>
  <c r="A8" i="14"/>
  <c r="I7" i="14"/>
  <c r="H7" i="14"/>
  <c r="G7" i="14"/>
  <c r="F7" i="14"/>
  <c r="E7" i="14"/>
  <c r="D7" i="14"/>
  <c r="C7" i="14"/>
  <c r="B7" i="14"/>
  <c r="A7" i="14"/>
  <c r="I6" i="14"/>
  <c r="H6" i="14"/>
  <c r="G6" i="14"/>
  <c r="F6" i="14"/>
  <c r="E6" i="14"/>
  <c r="D6" i="14"/>
  <c r="C6" i="14"/>
  <c r="B6" i="14"/>
  <c r="A6" i="14"/>
  <c r="I5" i="14"/>
  <c r="H5" i="14"/>
  <c r="G5" i="14"/>
  <c r="F5" i="14"/>
  <c r="E5" i="14"/>
  <c r="D5" i="14"/>
  <c r="C5" i="14"/>
  <c r="J5" i="14" s="1"/>
  <c r="B5" i="14"/>
  <c r="A5" i="14"/>
  <c r="I4" i="14"/>
  <c r="H4" i="14"/>
  <c r="G4" i="14"/>
  <c r="F4" i="14"/>
  <c r="E4" i="14"/>
  <c r="D4" i="14"/>
  <c r="C4" i="14"/>
  <c r="B4" i="14"/>
  <c r="A4" i="14"/>
  <c r="I3" i="14"/>
  <c r="I17" i="14" s="1"/>
  <c r="H3" i="14"/>
  <c r="H17" i="14" s="1"/>
  <c r="G3" i="14"/>
  <c r="F3" i="14"/>
  <c r="E3" i="14"/>
  <c r="E17" i="14" s="1"/>
  <c r="D3" i="14"/>
  <c r="D17" i="14" s="1"/>
  <c r="C3" i="14"/>
  <c r="B3" i="14"/>
  <c r="A3" i="14"/>
  <c r="I2" i="14"/>
  <c r="H2" i="14"/>
  <c r="G2" i="14"/>
  <c r="G17" i="14" s="1"/>
  <c r="F2" i="14"/>
  <c r="F17" i="14" s="1"/>
  <c r="E2" i="14"/>
  <c r="D2" i="14"/>
  <c r="C2" i="14"/>
  <c r="J2" i="14" s="1"/>
  <c r="J17" i="14" s="1"/>
  <c r="B2" i="14"/>
  <c r="A2" i="14"/>
  <c r="J1" i="14"/>
  <c r="I1" i="14"/>
  <c r="H1" i="14"/>
  <c r="G1" i="14"/>
  <c r="F1" i="14"/>
  <c r="E1" i="14"/>
  <c r="D1" i="14"/>
  <c r="C1" i="14"/>
  <c r="I16" i="25"/>
  <c r="H16" i="25"/>
  <c r="G16" i="25"/>
  <c r="F16" i="25"/>
  <c r="E16" i="25"/>
  <c r="D16" i="25"/>
  <c r="C16" i="25"/>
  <c r="B16" i="25"/>
  <c r="A16" i="25"/>
  <c r="I15" i="25"/>
  <c r="H15" i="25"/>
  <c r="G15" i="25"/>
  <c r="F15" i="25"/>
  <c r="E15" i="25"/>
  <c r="D15" i="25"/>
  <c r="C15" i="25"/>
  <c r="B15" i="25"/>
  <c r="A15" i="25"/>
  <c r="I14" i="25"/>
  <c r="H14" i="25"/>
  <c r="G14" i="25"/>
  <c r="F14" i="25"/>
  <c r="E14" i="25"/>
  <c r="D14" i="25"/>
  <c r="C14" i="25"/>
  <c r="J14" i="25" s="1"/>
  <c r="B14" i="25"/>
  <c r="A14" i="25"/>
  <c r="I13" i="25"/>
  <c r="H13" i="25"/>
  <c r="G13" i="25"/>
  <c r="F13" i="25"/>
  <c r="E13" i="25"/>
  <c r="D13" i="25"/>
  <c r="C13" i="25"/>
  <c r="B13" i="25"/>
  <c r="A13" i="25"/>
  <c r="I12" i="25"/>
  <c r="H12" i="25"/>
  <c r="G12" i="25"/>
  <c r="F12" i="25"/>
  <c r="E12" i="25"/>
  <c r="D12" i="25"/>
  <c r="C12" i="25"/>
  <c r="B12" i="25"/>
  <c r="A12" i="25"/>
  <c r="I11" i="25"/>
  <c r="H11" i="25"/>
  <c r="G11" i="25"/>
  <c r="F11" i="25"/>
  <c r="E11" i="25"/>
  <c r="D11" i="25"/>
  <c r="C11" i="25"/>
  <c r="J11" i="25" s="1"/>
  <c r="B11" i="25"/>
  <c r="A11" i="25"/>
  <c r="I10" i="25"/>
  <c r="H10" i="25"/>
  <c r="G10" i="25"/>
  <c r="F10" i="25"/>
  <c r="E10" i="25"/>
  <c r="D10" i="25"/>
  <c r="C10" i="25"/>
  <c r="B10" i="25"/>
  <c r="A10" i="25"/>
  <c r="I9" i="25"/>
  <c r="H9" i="25"/>
  <c r="G9" i="25"/>
  <c r="F9" i="25"/>
  <c r="E9" i="25"/>
  <c r="D9" i="25"/>
  <c r="C9" i="25"/>
  <c r="B9" i="25"/>
  <c r="A9" i="25"/>
  <c r="I8" i="25"/>
  <c r="H8" i="25"/>
  <c r="G8" i="25"/>
  <c r="F8" i="25"/>
  <c r="E8" i="25"/>
  <c r="D8" i="25"/>
  <c r="C8" i="25"/>
  <c r="J8" i="25" s="1"/>
  <c r="B8" i="25"/>
  <c r="A8" i="25"/>
  <c r="I7" i="25"/>
  <c r="H7" i="25"/>
  <c r="G7" i="25"/>
  <c r="F7" i="25"/>
  <c r="E7" i="25"/>
  <c r="D7" i="25"/>
  <c r="C7" i="25"/>
  <c r="B7" i="25"/>
  <c r="A7" i="25"/>
  <c r="I6" i="25"/>
  <c r="H6" i="25"/>
  <c r="G6" i="25"/>
  <c r="F6" i="25"/>
  <c r="E6" i="25"/>
  <c r="D6" i="25"/>
  <c r="C6" i="25"/>
  <c r="B6" i="25"/>
  <c r="A6" i="25"/>
  <c r="I5" i="25"/>
  <c r="H5" i="25"/>
  <c r="G5" i="25"/>
  <c r="F5" i="25"/>
  <c r="E5" i="25"/>
  <c r="D5" i="25"/>
  <c r="C5" i="25"/>
  <c r="J5" i="25" s="1"/>
  <c r="B5" i="25"/>
  <c r="A5" i="25"/>
  <c r="I4" i="25"/>
  <c r="H4" i="25"/>
  <c r="G4" i="25"/>
  <c r="F4" i="25"/>
  <c r="E4" i="25"/>
  <c r="D4" i="25"/>
  <c r="C4" i="25"/>
  <c r="B4" i="25"/>
  <c r="A4" i="25"/>
  <c r="I3" i="25"/>
  <c r="I17" i="25" s="1"/>
  <c r="H3" i="25"/>
  <c r="H17" i="25" s="1"/>
  <c r="G3" i="25"/>
  <c r="F3" i="25"/>
  <c r="E3" i="25"/>
  <c r="E17" i="25" s="1"/>
  <c r="D3" i="25"/>
  <c r="D17" i="25" s="1"/>
  <c r="C3" i="25"/>
  <c r="B3" i="25"/>
  <c r="A3" i="25"/>
  <c r="I2" i="25"/>
  <c r="H2" i="25"/>
  <c r="G2" i="25"/>
  <c r="G17" i="25" s="1"/>
  <c r="F2" i="25"/>
  <c r="F17" i="25" s="1"/>
  <c r="E2" i="25"/>
  <c r="D2" i="25"/>
  <c r="C2" i="25"/>
  <c r="J2" i="25" s="1"/>
  <c r="B2" i="25"/>
  <c r="A2" i="25"/>
  <c r="J1" i="25"/>
  <c r="I1" i="25"/>
  <c r="H1" i="25"/>
  <c r="G1" i="25"/>
  <c r="F1" i="25"/>
  <c r="E1" i="25"/>
  <c r="D1" i="25"/>
  <c r="C1" i="25"/>
  <c r="J17" i="25" l="1"/>
  <c r="J17" i="32"/>
  <c r="J2" i="17"/>
  <c r="J17" i="17" s="1"/>
  <c r="J2" i="16"/>
  <c r="J17" i="16" s="1"/>
  <c r="M2" i="18"/>
  <c r="M25" i="18" s="1"/>
  <c r="M2" i="19"/>
  <c r="M25" i="19" s="1"/>
  <c r="C17" i="25"/>
  <c r="C17" i="14"/>
  <c r="C17" i="32"/>
  <c r="M2" i="20"/>
  <c r="M25" i="20" s="1"/>
</calcChain>
</file>

<file path=xl/sharedStrings.xml><?xml version="1.0" encoding="utf-8"?>
<sst xmlns="http://schemas.openxmlformats.org/spreadsheetml/2006/main" count="574" uniqueCount="377">
  <si>
    <t>Other Services</t>
  </si>
  <si>
    <t>Screening phase</t>
  </si>
  <si>
    <t>Eligibles</t>
  </si>
  <si>
    <t>Ineligible + out of target</t>
  </si>
  <si>
    <t>Stratification</t>
  </si>
  <si>
    <t>Small (5-19)</t>
  </si>
  <si>
    <t>Medium (20-99)</t>
  </si>
  <si>
    <t/>
  </si>
  <si>
    <t>Region</t>
  </si>
  <si>
    <t>Sector</t>
  </si>
  <si>
    <t>Size</t>
  </si>
  <si>
    <t>Food</t>
  </si>
  <si>
    <t>Textiles</t>
  </si>
  <si>
    <t>Garments</t>
  </si>
  <si>
    <t>Other Manufacturing</t>
  </si>
  <si>
    <t>Retail</t>
  </si>
  <si>
    <t>Hotels</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</si>
  <si>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</si>
  <si>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</si>
  <si>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</si>
  <si>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</si>
  <si>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</si>
  <si>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</si>
  <si>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</si>
  <si>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</si>
  <si>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</si>
  <si>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</si>
  <si>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</si>
  <si>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</si>
  <si>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</si>
  <si>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</si>
  <si>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</si>
  <si>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</si>
  <si>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</si>
  <si>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</si>
  <si>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</si>
  <si>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</si>
  <si>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</si>
  <si>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</si>
  <si>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</si>
  <si>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</si>
  <si>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</si>
  <si>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</si>
  <si>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</si>
  <si>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Lima</t>
  </si>
  <si>
    <t>Arequipa</t>
  </si>
  <si>
    <t>Chiclayo</t>
  </si>
  <si>
    <t>Trujillo</t>
  </si>
  <si>
    <t>Piura</t>
  </si>
  <si>
    <t>Source: SUNAT March 2022</t>
  </si>
  <si>
    <r>
      <t xml:space="preserve">Source: </t>
    </r>
    <r>
      <rPr>
        <i/>
        <sz val="9"/>
        <rFont val="Times New Roman"/>
        <family val="1"/>
      </rPr>
      <t>The frame was obtained by enriching the dataset from the Universe. Universe generally did not contain any contact information but the vendor, using the info available in the universe (RUC, firm denomination) did desk research to identify the contact information. The enrichment happened using the following sources: Top 10mil (base especializada), Top PYME (base especializada), Redes sociales (Facebook y LinkedIn), Página web de las empresas, Internet en general).</t>
    </r>
  </si>
  <si>
    <t>Peru 2023</t>
  </si>
  <si>
    <t>stratificationregionname</t>
  </si>
  <si>
    <t>Lima</t>
  </si>
  <si>
    <t>Arequipa</t>
  </si>
  <si>
    <t>Chiclayo</t>
  </si>
  <si>
    <t>Trujillo</t>
  </si>
  <si>
    <t>Piura</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</si>
  <si>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</si>
  <si>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</si>
  <si>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</si>
  <si>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</si>
  <si>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</si>
  <si>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</si>
  <si>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</si>
  <si>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</si>
  <si>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</si>
  <si>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</si>
  <si>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</si>
  <si>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</si>
  <si>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</si>
  <si>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Small (5-19)</t>
  </si>
  <si>
    <t>Medium (20-99)</t>
  </si>
  <si>
    <t>Large (100 or more)</t>
  </si>
  <si>
    <t>_Food</t>
  </si>
  <si>
    <t>_Textiles</t>
  </si>
  <si>
    <t>_Garments</t>
  </si>
  <si>
    <t>_Other_Mfg</t>
  </si>
  <si>
    <t>_Retail</t>
  </si>
  <si>
    <t>_Hotels</t>
  </si>
  <si>
    <t>_Other_Services</t>
  </si>
  <si>
    <t>stratificationregionname</t>
  </si>
  <si>
    <t>Lima</t>
  </si>
  <si>
    <t>Arequipa</t>
  </si>
  <si>
    <t>Chiclayo</t>
  </si>
  <si>
    <t>Trujillo</t>
  </si>
  <si>
    <t>Piura</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</si>
  <si>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</si>
  <si>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</si>
  <si>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</si>
  <si>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</si>
  <si>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</si>
  <si>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</si>
  <si>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</si>
  <si>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</si>
  <si>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</si>
  <si>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</si>
  <si>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</si>
  <si>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</si>
  <si>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</si>
  <si>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Small (5-19)</t>
  </si>
  <si>
    <t>Medium (20-99)</t>
  </si>
  <si>
    <t>Large (100 or more)</t>
  </si>
  <si>
    <t>_Food</t>
  </si>
  <si>
    <t>_Textiles</t>
  </si>
  <si>
    <t>_Garments</t>
  </si>
  <si>
    <t>_Other_Mfg</t>
  </si>
  <si>
    <t>_Retail</t>
  </si>
  <si>
    <t>_Hotels</t>
  </si>
  <si>
    <t>_Other_Services</t>
  </si>
  <si>
    <t>stratificationregionname</t>
  </si>
  <si>
    <t>Lima</t>
  </si>
  <si>
    <t>Arequipa</t>
  </si>
  <si>
    <t>Chiclayo</t>
  </si>
  <si>
    <t>Trujillo</t>
  </si>
  <si>
    <t>Piura</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</si>
  <si>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</si>
  <si>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</si>
  <si>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</si>
  <si>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</si>
  <si>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</si>
  <si>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</si>
  <si>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</si>
  <si>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</si>
  <si>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</si>
  <si>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</si>
  <si>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</si>
  <si>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</si>
  <si>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</si>
  <si>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Small (5-19)</t>
  </si>
  <si>
    <t>Medium (20-99)</t>
  </si>
  <si>
    <t>Large (100 or more)</t>
  </si>
  <si>
    <t>_Food</t>
  </si>
  <si>
    <t>_Textiles</t>
  </si>
  <si>
    <t>_Garments</t>
  </si>
  <si>
    <t>_Other_Mfg</t>
  </si>
  <si>
    <t>_Retail</t>
  </si>
  <si>
    <t>_Hotels</t>
  </si>
  <si>
    <t>_Other_Services</t>
  </si>
  <si>
    <t>stratificationregionname</t>
  </si>
  <si>
    <t>Lima</t>
  </si>
  <si>
    <t>Arequipa</t>
  </si>
  <si>
    <t>Chiclayo</t>
  </si>
  <si>
    <t>Trujillo</t>
  </si>
  <si>
    <t>Piura</t>
  </si>
  <si>
    <t>stratificationsizename</t>
  </si>
  <si>
    <t>Small (5-19)</t>
  </si>
  <si>
    <t>Medium (20-99)</t>
  </si>
  <si>
    <t>Large (100 or more)</t>
  </si>
  <si>
    <t>Small (5-19)</t>
  </si>
  <si>
    <t>Medium (20-99)</t>
  </si>
  <si>
    <t>Large (100 or more)</t>
  </si>
  <si>
    <t>Medium and Large (20 or more)</t>
  </si>
  <si>
    <t>All sizes (5 or more)</t>
  </si>
  <si>
    <t>Small (5-19)</t>
  </si>
  <si>
    <t>Medium (20-99)</t>
  </si>
  <si>
    <t>Large (100 or more)</t>
  </si>
  <si>
    <t>Medium and Large (20 or more)</t>
  </si>
  <si>
    <t>Small and Medium (5 to 99)</t>
  </si>
  <si>
    <t>Small (5-19)</t>
  </si>
  <si>
    <t>Medium (20-99)</t>
  </si>
  <si>
    <t>Large (100 or more)</t>
  </si>
  <si>
    <t>Medium and Large (20 or more)</t>
  </si>
  <si>
    <t>Small and Medium (5 to 99)</t>
  </si>
  <si>
    <t>All sizes (5 or more)</t>
  </si>
  <si>
    <t>Small (5-19)</t>
  </si>
  <si>
    <t>Medium (20-99)</t>
  </si>
  <si>
    <t>Large (100 or more)</t>
  </si>
  <si>
    <t>Medium and Large (20 or more)</t>
  </si>
  <si>
    <t>_Food</t>
  </si>
  <si>
    <t>_Textiles</t>
  </si>
  <si>
    <t>_Garments</t>
  </si>
  <si>
    <t>_Other_Mfg</t>
  </si>
  <si>
    <t>_Retail</t>
  </si>
  <si>
    <t>_Hotels</t>
  </si>
  <si>
    <t>_Other_Services</t>
  </si>
  <si>
    <t>_Garment_and_Other_Mfg</t>
  </si>
  <si>
    <t>_Textiles_Garment_and_Other_Mfg</t>
  </si>
  <si>
    <t>_Textiles_and_Garment</t>
  </si>
  <si>
    <t>stratificationregionname</t>
  </si>
  <si>
    <t>Lima</t>
  </si>
  <si>
    <t>Arequipa</t>
  </si>
  <si>
    <t>Chiclayo</t>
  </si>
  <si>
    <t>Trujillo</t>
  </si>
  <si>
    <t>Piura</t>
  </si>
  <si>
    <t>stratificationsizename</t>
  </si>
  <si>
    <t>Small (5-19)</t>
  </si>
  <si>
    <t>Medium (20-99)</t>
  </si>
  <si>
    <t>Large (100 or more)</t>
  </si>
  <si>
    <t>Small (5-19)</t>
  </si>
  <si>
    <t>Medium (20-99)</t>
  </si>
  <si>
    <t>Large (100 or more)</t>
  </si>
  <si>
    <t>Medium and Large (20 or more)</t>
  </si>
  <si>
    <t>All sizes (5 or more)</t>
  </si>
  <si>
    <t>Small (5-19)</t>
  </si>
  <si>
    <t>Medium (20-99)</t>
  </si>
  <si>
    <t>Large (100 or more)</t>
  </si>
  <si>
    <t>Medium and Large (20 or more)</t>
  </si>
  <si>
    <t>Small and Medium (5 to 99)</t>
  </si>
  <si>
    <t>Small (5-19)</t>
  </si>
  <si>
    <t>Medium (20-99)</t>
  </si>
  <si>
    <t>Large (100 or more)</t>
  </si>
  <si>
    <t>Medium and Large (20 or more)</t>
  </si>
  <si>
    <t>Small and Medium (5 to 99)</t>
  </si>
  <si>
    <t>All sizes (5 or more)</t>
  </si>
  <si>
    <t>Small (5-19)</t>
  </si>
  <si>
    <t>Medium (20-99)</t>
  </si>
  <si>
    <t>Large (100 or more)</t>
  </si>
  <si>
    <t>Medium and Large (20 or more)</t>
  </si>
  <si>
    <t>_Food</t>
  </si>
  <si>
    <t>_Textiles</t>
  </si>
  <si>
    <t>_Garments</t>
  </si>
  <si>
    <t>_Other_Mfg</t>
  </si>
  <si>
    <t>_Retail</t>
  </si>
  <si>
    <t>_Hotels</t>
  </si>
  <si>
    <t>_Other_Services</t>
  </si>
  <si>
    <t>_Garment_and_Other_Mfg</t>
  </si>
  <si>
    <t>_Textiles_Garment_and_Other_Mfg</t>
  </si>
  <si>
    <t>_Textiles_and_Garment</t>
  </si>
  <si>
    <t>stratificationregionname</t>
  </si>
  <si>
    <t>Lima</t>
  </si>
  <si>
    <t>Arequipa</t>
  </si>
  <si>
    <t>Chiclayo</t>
  </si>
  <si>
    <t>Trujillo</t>
  </si>
  <si>
    <t>Piura</t>
  </si>
  <si>
    <t>stratificationsizename</t>
  </si>
  <si>
    <t>Small (5-19)</t>
  </si>
  <si>
    <t>Medium (20-99)</t>
  </si>
  <si>
    <t>Large (100 or more)</t>
  </si>
  <si>
    <t>Small (5-19)</t>
  </si>
  <si>
    <t>Medium (20-99)</t>
  </si>
  <si>
    <t>Large (100 or more)</t>
  </si>
  <si>
    <t>Medium and Large (20 or more)</t>
  </si>
  <si>
    <t>All sizes (5 or more)</t>
  </si>
  <si>
    <t>Small (5-19)</t>
  </si>
  <si>
    <t>Medium (20-99)</t>
  </si>
  <si>
    <t>Large (100 or more)</t>
  </si>
  <si>
    <t>Medium and Large (20 or more)</t>
  </si>
  <si>
    <t>Small and Medium (5 to 99)</t>
  </si>
  <si>
    <t>Small (5-19)</t>
  </si>
  <si>
    <t>Medium (20-99)</t>
  </si>
  <si>
    <t>Large (100 or more)</t>
  </si>
  <si>
    <t>Medium and Large (20 or more)</t>
  </si>
  <si>
    <t>Small and Medium (5 to 99)</t>
  </si>
  <si>
    <t>All sizes (5 or more)</t>
  </si>
  <si>
    <t>Small (5-19)</t>
  </si>
  <si>
    <t>Medium (20-99)</t>
  </si>
  <si>
    <t>Large (100 or more)</t>
  </si>
  <si>
    <t>Medium and Large (20 or more)</t>
  </si>
  <si>
    <t>_Food</t>
  </si>
  <si>
    <t>_Textiles</t>
  </si>
  <si>
    <t>_Garments</t>
  </si>
  <si>
    <t>_Other_Mfg</t>
  </si>
  <si>
    <t>_Retail</t>
  </si>
  <si>
    <t>_Hotels</t>
  </si>
  <si>
    <t>_Other_Services</t>
  </si>
  <si>
    <t>_Garment_and_Other_Mfg</t>
  </si>
  <si>
    <t>_Textiles_Garment_and_Other_Mfg</t>
  </si>
  <si>
    <t>_Textiles_and_Garment</t>
  </si>
  <si>
    <t>stratificationregionname</t>
  </si>
  <si>
    <t>Lima</t>
  </si>
  <si>
    <t>Arequipa</t>
  </si>
  <si>
    <t>Chiclayo</t>
  </si>
  <si>
    <t>Trujillo</t>
  </si>
  <si>
    <t>Piura</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</si>
  <si>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</si>
  <si>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</si>
  <si>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</si>
  <si>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</si>
  <si>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</si>
  <si>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</si>
  <si>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</si>
  <si>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</si>
  <si>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</si>
  <si>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</si>
  <si>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</si>
  <si>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</si>
  <si>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</si>
  <si>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Small (5-19)</t>
  </si>
  <si>
    <t>Medium (20-99)</t>
  </si>
  <si>
    <t>Large (100 or more)</t>
  </si>
  <si>
    <t>_Food</t>
  </si>
  <si>
    <t>_Textiles</t>
  </si>
  <si>
    <t>_Garments</t>
  </si>
  <si>
    <t>_Other_Mfg</t>
  </si>
  <si>
    <t>_Retail</t>
  </si>
  <si>
    <t>_Hotels</t>
  </si>
  <si>
    <t>_Other_Services</t>
  </si>
  <si>
    <t>stratificationregionname</t>
  </si>
  <si>
    <t>Lima</t>
  </si>
  <si>
    <t>Arequipa</t>
  </si>
  <si>
    <t>Chiclayo</t>
  </si>
  <si>
    <t>Trujillo</t>
  </si>
  <si>
    <t>Piura</t>
  </si>
  <si>
    <t>stratificationsizename</t>
  </si>
  <si>
    <t>Small (5-19)</t>
  </si>
  <si>
    <t>Medium (20-99)</t>
  </si>
  <si>
    <t>Large (100 or more)</t>
  </si>
  <si>
    <t>Small (5-19)</t>
  </si>
  <si>
    <t>Medium (20-99)</t>
  </si>
  <si>
    <t>Large (100 or more)</t>
  </si>
  <si>
    <t>Small (5-19)</t>
  </si>
  <si>
    <t>Medium (20-99)</t>
  </si>
  <si>
    <t>Large (100 or more)</t>
  </si>
  <si>
    <t>Small (5-19)</t>
  </si>
  <si>
    <t>Medium (20-99)</t>
  </si>
  <si>
    <t>Large (100 or more)</t>
  </si>
  <si>
    <t>Small (5-19)</t>
  </si>
  <si>
    <t>Medium (20-99)</t>
  </si>
  <si>
    <t>Large (100 or more)</t>
  </si>
  <si>
    <t>_Food</t>
  </si>
  <si>
    <t>_Textiles</t>
  </si>
  <si>
    <t>_Garments</t>
  </si>
  <si>
    <t>_Other_Mfg</t>
  </si>
  <si>
    <t>_Retail</t>
  </si>
  <si>
    <t>_Hotels</t>
  </si>
  <si>
    <t>_Other_Services</t>
  </si>
  <si>
    <t>Survey</t>
  </si>
  <si>
    <t>Peru 2023</t>
  </si>
  <si>
    <t>Cell</t>
  </si>
  <si>
    <t>Fresh/Panel</t>
  </si>
  <si>
    <t>Size</t>
  </si>
  <si>
    <t>Region</t>
  </si>
  <si>
    <t>Sector</t>
  </si>
  <si>
    <t>Peru 2023</t>
  </si>
  <si>
    <t>Name</t>
  </si>
  <si>
    <t>Fresh</t>
  </si>
  <si>
    <t>Panel</t>
  </si>
  <si>
    <t>Small (5-19)</t>
  </si>
  <si>
    <t>Medium (20-99)</t>
  </si>
  <si>
    <t>Large (100+)</t>
  </si>
  <si>
    <t>Lima</t>
  </si>
  <si>
    <t>Arequipa</t>
  </si>
  <si>
    <t>Chiclayo</t>
  </si>
  <si>
    <t>Trujillo</t>
  </si>
  <si>
    <t>Piura</t>
  </si>
  <si>
    <t>Food</t>
  </si>
  <si>
    <t>Textiles</t>
  </si>
  <si>
    <t>Garments</t>
  </si>
  <si>
    <t>Other Manufacturing</t>
  </si>
  <si>
    <t>Retail</t>
  </si>
  <si>
    <t>Other Services</t>
  </si>
  <si>
    <t>Peru 2023</t>
  </si>
  <si>
    <t>Yield</t>
  </si>
  <si>
    <t>Survey_response_rate</t>
  </si>
  <si>
    <t>Frame_quality</t>
  </si>
  <si>
    <t>Survey</t>
  </si>
  <si>
    <t>Peru 2023</t>
  </si>
  <si>
    <t>Cell</t>
  </si>
  <si>
    <t>Fresh/Panel</t>
  </si>
  <si>
    <t>Size</t>
  </si>
  <si>
    <t>Region</t>
  </si>
  <si>
    <t>Sector</t>
  </si>
  <si>
    <t>Peru 2023</t>
  </si>
  <si>
    <t>Name</t>
  </si>
  <si>
    <t>Fresh</t>
  </si>
  <si>
    <t>Panel</t>
  </si>
  <si>
    <t>Small (5-19)</t>
  </si>
  <si>
    <t>Medium (20-99)</t>
  </si>
  <si>
    <t>Large (100+)</t>
  </si>
  <si>
    <t>Lima</t>
  </si>
  <si>
    <t>Arequipa</t>
  </si>
  <si>
    <t>Chiclayo</t>
  </si>
  <si>
    <t>Trujillo</t>
  </si>
  <si>
    <t>Piura</t>
  </si>
  <si>
    <t>Food</t>
  </si>
  <si>
    <t>Garments</t>
  </si>
  <si>
    <t>Hotels</t>
  </si>
  <si>
    <t>Other Manufacturing</t>
  </si>
  <si>
    <t>Other Services</t>
  </si>
  <si>
    <t>Retail</t>
  </si>
  <si>
    <t>Textiles</t>
  </si>
  <si>
    <t>Peru 2023</t>
  </si>
  <si>
    <t>rr_d2</t>
  </si>
  <si>
    <t>rr_l1</t>
  </si>
  <si>
    <t>rr_n2a</t>
  </si>
  <si>
    <t>rr_TFP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</si>
</sst>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7">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
      <sz val="8"/>
      <name val="Calibri"/>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J18"/>
  <sheetViews>
    <sheetView tabSelected="1" workbookViewId="0">
      <selection activeCell="A18" sqref="A18"/>
    </sheetView>
  </sheetViews>
  <sheetFormatPr defaultColWidth="9.1796875" defaultRowHeight="14.5"/>
  <cols>
    <col min="1" max="1" width="15" style="14" customWidth="1"/>
    <col min="2" max="2" width="19.81640625" style="14" bestFit="1" customWidth="1"/>
    <col min="3" max="3" width="6.26953125" style="14" bestFit="1" customWidth="1"/>
    <col min="4" max="4" width="13.1796875" style="14" customWidth="1"/>
    <col min="5" max="5" width="13.1796875" style="17" bestFit="1" customWidth="1"/>
    <col min="6" max="6" width="16.453125" style="14" bestFit="1" customWidth="1"/>
    <col min="7" max="7" width="15.26953125" style="14" bestFit="1" customWidth="1"/>
    <col min="8" max="8" width="12" style="14" bestFit="1" customWidth="1"/>
    <col min="9" max="9" width="13.26953125" style="14" bestFit="1" customWidth="1"/>
    <col min="10" max="10" width="14.54296875" style="28" bestFit="1" customWidth="1"/>
    <col min="11" max="16384" width="9.1796875" style="14"/>
  </cols>
  <sheetData>
    <row r="1" spans="1:10" ht="15" thickBot="1">
      <c r="A1" s="12"/>
      <c r="B1" s="12"/>
      <c r="C1" s="13" t="str">
        <f>RIGHT(SUBSTITUTE(universe!C1,"_"," "),LEN(SUBSTITUTE(universe!C1,"_"," "))-1)</f>
        <v>Food</v>
      </c>
      <c r="D1" s="13" t="str">
        <f>RIGHT(SUBSTITUTE(universe!D1,"_"," "),LEN(SUBSTITUTE(universe!D1,"_"," "))-1)</f>
        <v>Textiles</v>
      </c>
      <c r="E1" s="13" t="str">
        <f>RIGHT(SUBSTITUTE(universe!E1,"_"," "),LEN(SUBSTITUTE(universe!E1,"_"," "))-1)</f>
        <v>Garments</v>
      </c>
      <c r="F1" s="13" t="str">
        <f>RIGHT(SUBSTITUTE(universe!F1,"_"," "),LEN(SUBSTITUTE(universe!F1,"_"," "))-1)</f>
        <v>Other Mfg</v>
      </c>
      <c r="G1" s="13" t="str">
        <f>RIGHT(SUBSTITUTE(universe!G1,"_"," "),LEN(SUBSTITUTE(universe!G1,"_"," "))-1)</f>
        <v>Retail</v>
      </c>
      <c r="H1" s="13" t="str">
        <f>RIGHT(SUBSTITUTE(universe!H1,"_"," "),LEN(SUBSTITUTE(universe!H1,"_"," "))-1)</f>
        <v>Hotels</v>
      </c>
      <c r="I1" s="13" t="str">
        <f>RIGHT(SUBSTITUTE(universe!I1,"_"," "),LEN(SUBSTITUTE(universe!I1,"_"," "))-1)</f>
        <v>Other Services</v>
      </c>
      <c r="J1" s="25" t="str">
        <f>RIGHT(SUBSTITUTE(universe!J1,"_"," "),LEN(SUBSTITUTE(universe!J1,"_"," "))-1)</f>
        <v>Grand Total</v>
      </c>
    </row>
    <row r="2" spans="1:10">
      <c r="A2" s="15" t="str">
        <f>universe!A2</f>
        <v>Lima</v>
      </c>
      <c r="B2" s="16" t="str">
        <f>LEFT(universe!B2,FIND(")",universe!B2))</f>
        <v>Small (5-19)</v>
      </c>
      <c r="C2" s="16">
        <f>universe!C2</f>
        <v>644</v>
      </c>
      <c r="D2" s="16">
        <f>universe!D2</f>
        <v>313</v>
      </c>
      <c r="E2" s="16">
        <f>universe!E2</f>
        <v>585</v>
      </c>
      <c r="F2" s="16">
        <f>universe!F2</f>
        <v>3515</v>
      </c>
      <c r="G2" s="16">
        <f>universe!G2</f>
        <v>2863</v>
      </c>
      <c r="H2" s="16">
        <f>universe!H2</f>
        <v>399</v>
      </c>
      <c r="I2" s="16">
        <f>universe!I2</f>
        <v>14483</v>
      </c>
      <c r="J2" s="26">
        <f>SUM(C2:I4)</f>
        <v>29622</v>
      </c>
    </row>
    <row r="3" spans="1:10">
      <c r="A3" s="15" t="str">
        <f>universe!A3</f>
        <v>Lima</v>
      </c>
      <c r="B3" s="16" t="str">
        <f>LEFT(universe!B3,FIND(")",universe!B3))</f>
        <v>Medium (20-99)</v>
      </c>
      <c r="C3" s="16">
        <f>universe!C3</f>
        <v>215</v>
      </c>
      <c r="D3" s="16">
        <f>universe!D3</f>
        <v>82</v>
      </c>
      <c r="E3" s="16">
        <f>universe!E3</f>
        <v>109</v>
      </c>
      <c r="F3" s="16">
        <f>universe!F3</f>
        <v>786</v>
      </c>
      <c r="G3" s="16">
        <f>universe!G3</f>
        <v>375</v>
      </c>
      <c r="H3" s="16">
        <f>universe!H3</f>
        <v>93</v>
      </c>
      <c r="I3" s="16">
        <f>universe!I3</f>
        <v>3395</v>
      </c>
      <c r="J3" s="26"/>
    </row>
    <row r="4" spans="1:10">
      <c r="A4" s="15" t="str">
        <f>universe!A4</f>
        <v>Lima</v>
      </c>
      <c r="B4" s="16" t="str">
        <f>LEFT(universe!B4,FIND(")",universe!B4))</f>
        <v>Large (100 or more)</v>
      </c>
      <c r="C4" s="16">
        <f>universe!C4</f>
        <v>152</v>
      </c>
      <c r="D4" s="16">
        <f>universe!D4</f>
        <v>38</v>
      </c>
      <c r="E4" s="16">
        <f>universe!E4</f>
        <v>47</v>
      </c>
      <c r="F4" s="16">
        <f>universe!F4</f>
        <v>325</v>
      </c>
      <c r="G4" s="16">
        <f>universe!G4</f>
        <v>124</v>
      </c>
      <c r="H4" s="16">
        <f>universe!H4</f>
        <v>28</v>
      </c>
      <c r="I4" s="16">
        <f>universe!I4</f>
        <v>1051</v>
      </c>
      <c r="J4" s="26"/>
    </row>
    <row r="5" spans="1:10">
      <c r="A5" s="15" t="str">
        <f>universe!A5</f>
        <v>Arequipa</v>
      </c>
      <c r="B5" s="16" t="str">
        <f>LEFT(universe!B5,FIND(")",universe!B5))</f>
        <v>Small (5-19)</v>
      </c>
      <c r="C5" s="16">
        <f>universe!C5</f>
        <v>74</v>
      </c>
      <c r="D5" s="16">
        <f>universe!D5</f>
        <v>21</v>
      </c>
      <c r="E5" s="16">
        <f>universe!E5</f>
        <v>37</v>
      </c>
      <c r="F5" s="16">
        <f>universe!F5</f>
        <v>238</v>
      </c>
      <c r="G5" s="16">
        <f>universe!G5</f>
        <v>299</v>
      </c>
      <c r="H5" s="16">
        <f>universe!H5</f>
        <v>77</v>
      </c>
      <c r="I5" s="16">
        <f>universe!I5</f>
        <v>1604</v>
      </c>
      <c r="J5" s="26">
        <f>SUM(C5:I7)</f>
        <v>2790</v>
      </c>
    </row>
    <row r="6" spans="1:10">
      <c r="A6" s="15" t="str">
        <f>universe!A6</f>
        <v>Arequipa</v>
      </c>
      <c r="B6" s="16" t="str">
        <f>LEFT(universe!B6,FIND(")",universe!B6))</f>
        <v>Medium (20-99)</v>
      </c>
      <c r="C6" s="16">
        <f>universe!C6</f>
        <v>23</v>
      </c>
      <c r="D6" s="16">
        <f>universe!D6</f>
        <v>1</v>
      </c>
      <c r="E6" s="16">
        <f>universe!E6</f>
        <v>2</v>
      </c>
      <c r="F6" s="16">
        <f>universe!F6</f>
        <v>53</v>
      </c>
      <c r="G6" s="16">
        <f>universe!G6</f>
        <v>23</v>
      </c>
      <c r="H6" s="16">
        <f>universe!H6</f>
        <v>8</v>
      </c>
      <c r="I6" s="16">
        <f>universe!I6</f>
        <v>230</v>
      </c>
    </row>
    <row r="7" spans="1:10">
      <c r="A7" s="15" t="str">
        <f>universe!A7</f>
        <v>Arequipa</v>
      </c>
      <c r="B7" s="16" t="str">
        <f>LEFT(universe!B7,FIND(")",universe!B7))</f>
        <v>Large (100 or more)</v>
      </c>
      <c r="C7" s="16">
        <f>universe!C7</f>
        <v>5</v>
      </c>
      <c r="D7" s="16">
        <f>universe!D7</f>
        <v>4</v>
      </c>
      <c r="E7" s="16">
        <f>universe!E7</f>
        <v>3</v>
      </c>
      <c r="F7" s="16">
        <f>universe!F7</f>
        <v>22</v>
      </c>
      <c r="G7" s="16">
        <f>universe!G7</f>
        <v>6</v>
      </c>
      <c r="H7" s="16">
        <f>universe!H7</f>
        <v>0</v>
      </c>
      <c r="I7" s="16">
        <f>universe!I7</f>
        <v>60</v>
      </c>
      <c r="J7" s="26"/>
    </row>
    <row r="8" spans="1:10">
      <c r="A8" s="15" t="str">
        <f>universe!A8</f>
        <v>Chiclayo</v>
      </c>
      <c r="B8" s="16" t="str">
        <f>LEFT(universe!B8,FIND(")",universe!B8))</f>
        <v>Small (5-19)</v>
      </c>
      <c r="C8" s="16">
        <f>universe!C8</f>
        <v>64</v>
      </c>
      <c r="D8" s="16">
        <f>universe!D8</f>
        <v>0</v>
      </c>
      <c r="E8" s="16">
        <f>universe!E8</f>
        <v>2</v>
      </c>
      <c r="F8" s="16">
        <f>universe!F8</f>
        <v>88</v>
      </c>
      <c r="G8" s="16">
        <f>universe!G8</f>
        <v>151</v>
      </c>
      <c r="H8" s="16">
        <f>universe!H8</f>
        <v>35</v>
      </c>
      <c r="I8" s="16">
        <f>universe!I8</f>
        <v>645</v>
      </c>
      <c r="J8" s="26">
        <f>SUM(C8:I10)</f>
        <v>1136</v>
      </c>
    </row>
    <row r="9" spans="1:10">
      <c r="A9" s="15" t="str">
        <f>universe!A9</f>
        <v>Chiclayo</v>
      </c>
      <c r="B9" s="16" t="str">
        <f>LEFT(universe!B9,FIND(")",universe!B9))</f>
        <v>Medium (20-99)</v>
      </c>
      <c r="C9" s="16">
        <f>universe!C9</f>
        <v>9</v>
      </c>
      <c r="D9" s="16">
        <f>universe!D9</f>
        <v>0</v>
      </c>
      <c r="E9" s="16">
        <f>universe!E9</f>
        <v>0</v>
      </c>
      <c r="F9" s="16">
        <f>universe!F9</f>
        <v>15</v>
      </c>
      <c r="G9" s="16">
        <f>universe!G9</f>
        <v>10</v>
      </c>
      <c r="H9" s="16">
        <f>universe!H9</f>
        <v>4</v>
      </c>
      <c r="I9" s="16">
        <f>universe!I9</f>
        <v>80</v>
      </c>
      <c r="J9" s="26"/>
    </row>
    <row r="10" spans="1:10">
      <c r="A10" s="15" t="str">
        <f>universe!A10</f>
        <v>Chiclayo</v>
      </c>
      <c r="B10" s="16" t="str">
        <f>LEFT(universe!B10,FIND(")",universe!B10))</f>
        <v>Large (100 or more)</v>
      </c>
      <c r="C10" s="16">
        <f>universe!C10</f>
        <v>9</v>
      </c>
      <c r="D10" s="16">
        <f>universe!D10</f>
        <v>0</v>
      </c>
      <c r="E10" s="16">
        <f>universe!E10</f>
        <v>0</v>
      </c>
      <c r="F10" s="16">
        <f>universe!F10</f>
        <v>5</v>
      </c>
      <c r="G10" s="16">
        <f>universe!G10</f>
        <v>2</v>
      </c>
      <c r="H10" s="16">
        <f>universe!H10</f>
        <v>0</v>
      </c>
      <c r="I10" s="16">
        <f>universe!I10</f>
        <v>17</v>
      </c>
    </row>
    <row r="11" spans="1:10">
      <c r="A11" s="15" t="str">
        <f>universe!A11</f>
        <v>Trujillo</v>
      </c>
      <c r="B11" s="16" t="str">
        <f>LEFT(universe!B11,FIND(")",universe!B11))</f>
        <v>Small (5-19)</v>
      </c>
      <c r="C11" s="16">
        <f>universe!C11</f>
        <v>54</v>
      </c>
      <c r="D11" s="16">
        <f>universe!D11</f>
        <v>3</v>
      </c>
      <c r="E11" s="16">
        <f>universe!E11</f>
        <v>4</v>
      </c>
      <c r="F11" s="16">
        <f>universe!F11</f>
        <v>177</v>
      </c>
      <c r="G11" s="16">
        <f>universe!G11</f>
        <v>259</v>
      </c>
      <c r="H11" s="16">
        <f>universe!H11</f>
        <v>59</v>
      </c>
      <c r="I11" s="16">
        <f>universe!I11</f>
        <v>1562</v>
      </c>
      <c r="J11" s="26">
        <f>SUM(C11:I13)</f>
        <v>2515</v>
      </c>
    </row>
    <row r="12" spans="1:10">
      <c r="A12" s="15" t="str">
        <f>universe!A12</f>
        <v>Trujillo</v>
      </c>
      <c r="B12" s="16" t="str">
        <f>LEFT(universe!B12,FIND(")",universe!B12))</f>
        <v>Medium (20-99)</v>
      </c>
      <c r="C12" s="16">
        <f>universe!C12</f>
        <v>11</v>
      </c>
      <c r="D12" s="16">
        <f>universe!D12</f>
        <v>0</v>
      </c>
      <c r="E12" s="16">
        <f>universe!E12</f>
        <v>1</v>
      </c>
      <c r="F12" s="16">
        <f>universe!F12</f>
        <v>26</v>
      </c>
      <c r="G12" s="16">
        <f>universe!G12</f>
        <v>21</v>
      </c>
      <c r="H12" s="16">
        <f>universe!H12</f>
        <v>5</v>
      </c>
      <c r="I12" s="16">
        <f>universe!I12</f>
        <v>266</v>
      </c>
      <c r="J12" s="26"/>
    </row>
    <row r="13" spans="1:10">
      <c r="A13" s="15" t="str">
        <f>universe!A13</f>
        <v>Trujillo</v>
      </c>
      <c r="B13" s="16" t="str">
        <f>LEFT(universe!B13,FIND(")",universe!B13))</f>
        <v>Large (100 or more)</v>
      </c>
      <c r="C13" s="16">
        <f>universe!C13</f>
        <v>10</v>
      </c>
      <c r="D13" s="16">
        <f>universe!D13</f>
        <v>0</v>
      </c>
      <c r="E13" s="16">
        <f>universe!E13</f>
        <v>0</v>
      </c>
      <c r="F13" s="16">
        <f>universe!F13</f>
        <v>6</v>
      </c>
      <c r="G13" s="16">
        <f>universe!G13</f>
        <v>5</v>
      </c>
      <c r="H13" s="16">
        <f>universe!H13</f>
        <v>0</v>
      </c>
      <c r="I13" s="16">
        <f>universe!I13</f>
        <v>46</v>
      </c>
      <c r="J13" s="26"/>
    </row>
    <row r="14" spans="1:10">
      <c r="A14" s="15" t="str">
        <f>universe!A14</f>
        <v>Piura</v>
      </c>
      <c r="B14" s="16" t="str">
        <f>LEFT(universe!B14,FIND(")",universe!B14))</f>
        <v>Small (5-19)</v>
      </c>
      <c r="C14" s="16">
        <f>universe!C14</f>
        <v>63</v>
      </c>
      <c r="D14" s="16">
        <f>universe!D14</f>
        <v>1</v>
      </c>
      <c r="E14" s="16">
        <f>universe!E14</f>
        <v>4</v>
      </c>
      <c r="F14" s="16">
        <f>universe!F14</f>
        <v>97</v>
      </c>
      <c r="G14" s="16">
        <f>universe!G14</f>
        <v>229</v>
      </c>
      <c r="H14" s="16">
        <f>universe!H14</f>
        <v>52</v>
      </c>
      <c r="I14" s="16">
        <f>universe!I14</f>
        <v>841</v>
      </c>
      <c r="J14" s="26">
        <f>SUM(C14:I16)</f>
        <v>1551</v>
      </c>
    </row>
    <row r="15" spans="1:10">
      <c r="A15" s="15" t="str">
        <f>universe!A15</f>
        <v>Piura</v>
      </c>
      <c r="B15" s="16" t="str">
        <f>LEFT(universe!B15,FIND(")",universe!B15))</f>
        <v>Medium (20-99)</v>
      </c>
      <c r="C15" s="16">
        <f>universe!C15</f>
        <v>28</v>
      </c>
      <c r="D15" s="16">
        <f>universe!D15</f>
        <v>0</v>
      </c>
      <c r="E15" s="16">
        <f>universe!E15</f>
        <v>0</v>
      </c>
      <c r="F15" s="16">
        <f>universe!F15</f>
        <v>14</v>
      </c>
      <c r="G15" s="16">
        <f>universe!G15</f>
        <v>20</v>
      </c>
      <c r="H15" s="16">
        <f>universe!H15</f>
        <v>4</v>
      </c>
      <c r="I15" s="16">
        <f>universe!I15</f>
        <v>141</v>
      </c>
      <c r="J15" s="26"/>
    </row>
    <row r="16" spans="1:10">
      <c r="A16" s="15" t="str">
        <f>universe!A16</f>
        <v>Piura</v>
      </c>
      <c r="B16" s="16" t="str">
        <f>LEFT(universe!B16,FIND(")",universe!B16))</f>
        <v>Large (100 or more)</v>
      </c>
      <c r="C16" s="16">
        <f>universe!C16</f>
        <v>19</v>
      </c>
      <c r="D16" s="16">
        <f>universe!D16</f>
        <v>0</v>
      </c>
      <c r="E16" s="16">
        <f>universe!E16</f>
        <v>0</v>
      </c>
      <c r="F16" s="16">
        <f>universe!F16</f>
        <v>3</v>
      </c>
      <c r="G16" s="16">
        <f>universe!G16</f>
        <v>6</v>
      </c>
      <c r="H16" s="16">
        <f>universe!H16</f>
        <v>0</v>
      </c>
      <c r="I16" s="16">
        <f>universe!I16</f>
        <v>29</v>
      </c>
      <c r="J16" s="26"/>
    </row>
    <row r="17" spans="1:10" s="28" customFormat="1" ht="15" thickBot="1">
      <c r="A17" s="27"/>
      <c r="B17" s="27"/>
      <c r="C17" s="27">
        <f t="shared" ref="C17:J17" si="0">SUM(C2:C16)</f>
        <v>1380</v>
      </c>
      <c r="D17" s="27">
        <f t="shared" si="0"/>
        <v>463</v>
      </c>
      <c r="E17" s="27">
        <f t="shared" si="0"/>
        <v>794</v>
      </c>
      <c r="F17" s="27">
        <f t="shared" si="0"/>
        <v>5370</v>
      </c>
      <c r="G17" s="27">
        <f t="shared" si="0"/>
        <v>4393</v>
      </c>
      <c r="H17" s="27">
        <f t="shared" si="0"/>
        <v>764</v>
      </c>
      <c r="I17" s="27">
        <f t="shared" si="0"/>
        <v>24450</v>
      </c>
      <c r="J17" s="27">
        <f t="shared" si="0"/>
        <v>37614</v>
      </c>
    </row>
    <row r="18" spans="1:10" ht="15" thickTop="1">
      <c r="A18" s="35" t="s">
        <v>49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8"/>
  <sheetViews>
    <sheetView workbookViewId="0">
      <selection activeCell="A18" sqref="A18"/>
    </sheetView>
  </sheetViews>
  <sheetFormatPr defaultRowHeight="14.5"/>
  <cols>
    <col min="1" max="1" width="14.26953125" customWidth="1"/>
    <col min="2" max="2" width="15.7265625" bestFit="1" customWidth="1"/>
    <col min="3" max="3" width="12.81640625" customWidth="1"/>
    <col min="4" max="4" width="14.1796875" customWidth="1"/>
    <col min="5" max="5" width="9.1796875" style="8"/>
    <col min="6" max="6" width="16.81640625" customWidth="1"/>
    <col min="7" max="7" width="16.453125" customWidth="1"/>
    <col min="9" max="9" width="15.7265625" customWidth="1"/>
    <col min="10" max="10" width="10" bestFit="1" customWidth="1"/>
  </cols>
  <sheetData>
    <row r="1" spans="1:10" ht="27" thickBot="1">
      <c r="A1" s="3"/>
      <c r="B1" s="3"/>
      <c r="C1" s="1" t="str">
        <f>RIGHT(SUBSTITUTE('frame fresh and panel'!C1,"_"," "),LEN(SUBSTITUTE('frame fresh and panel'!C1,"_"," "))-1)</f>
        <v>Food</v>
      </c>
      <c r="D1" s="1" t="str">
        <f>RIGHT(SUBSTITUTE('frame fresh and panel'!D1,"_"," "),LEN(SUBSTITUTE('frame fresh and panel'!D1,"_"," "))-1)</f>
        <v>Textiles</v>
      </c>
      <c r="E1" s="1" t="str">
        <f>RIGHT(SUBSTITUTE('frame fresh and panel'!E1,"_"," "),LEN(SUBSTITUTE('frame fresh and panel'!E1,"_"," "))-1)</f>
        <v>Garments</v>
      </c>
      <c r="F1" s="1" t="str">
        <f>RIGHT(SUBSTITUTE('frame fresh and panel'!F1,"_"," "),LEN(SUBSTITUTE('frame fresh and panel'!F1,"_"," "))-1)</f>
        <v>Other Mfg</v>
      </c>
      <c r="G1" s="1" t="str">
        <f>RIGHT(SUBSTITUTE('frame fresh and panel'!G1,"_"," "),LEN(SUBSTITUTE('frame fresh and panel'!G1,"_"," "))-1)</f>
        <v>Retail</v>
      </c>
      <c r="H1" s="1" t="str">
        <f>RIGHT(SUBSTITUTE('frame fresh and panel'!H1,"_"," "),LEN(SUBSTITUTE('frame fresh and panel'!H1,"_"," "))-1)</f>
        <v>Hotels</v>
      </c>
      <c r="I1" s="1" t="str">
        <f>RIGHT(SUBSTITUTE('frame fresh and panel'!I1,"_"," "),LEN(SUBSTITUTE('frame fresh and panel'!I1,"_"," "))-1)</f>
        <v>Other Services</v>
      </c>
      <c r="J1" s="1" t="str">
        <f>RIGHT(SUBSTITUTE('frame fresh and panel'!J1,"_"," "),LEN(SUBSTITUTE('frame fresh and panel'!J1,"_"," "))-1)</f>
        <v>Grand Total</v>
      </c>
    </row>
    <row r="2" spans="1:10">
      <c r="A2" s="4" t="str">
        <f>'frame fresh and panel'!A2</f>
        <v>Lima</v>
      </c>
      <c r="B2" s="2" t="str">
        <f>LEFT('frame fresh and panel'!B2,FIND(")",'frame fresh and panel'!B2))</f>
        <v>Small (5-19)</v>
      </c>
      <c r="C2" s="2">
        <f>'frame fresh and panel'!C2</f>
        <v>480</v>
      </c>
      <c r="D2" s="2">
        <f>'frame fresh and panel'!D2</f>
        <v>205</v>
      </c>
      <c r="E2" s="2">
        <f>'frame fresh and panel'!E2</f>
        <v>507</v>
      </c>
      <c r="F2" s="2">
        <f>'frame fresh and panel'!F2</f>
        <v>1507</v>
      </c>
      <c r="G2" s="2">
        <f>'frame fresh and panel'!G2</f>
        <v>1177</v>
      </c>
      <c r="H2" s="2">
        <f>'frame fresh and panel'!H2</f>
        <v>250</v>
      </c>
      <c r="I2" s="2">
        <f>'frame fresh and panel'!I2</f>
        <v>5105</v>
      </c>
      <c r="J2" s="26">
        <f>SUM(C2:I4)</f>
        <v>14436</v>
      </c>
    </row>
    <row r="3" spans="1:10">
      <c r="A3" s="4" t="str">
        <f>'frame fresh and panel'!A3</f>
        <v>Lima</v>
      </c>
      <c r="B3" s="2" t="str">
        <f>LEFT('frame fresh and panel'!B3,FIND(")",'frame fresh and panel'!B3))</f>
        <v>Medium (20-99)</v>
      </c>
      <c r="C3" s="2">
        <f>'frame fresh and panel'!C3</f>
        <v>173</v>
      </c>
      <c r="D3" s="2">
        <f>'frame fresh and panel'!D3</f>
        <v>86</v>
      </c>
      <c r="E3" s="2">
        <f>'frame fresh and panel'!E3</f>
        <v>81</v>
      </c>
      <c r="F3" s="2">
        <f>'frame fresh and panel'!F3</f>
        <v>664</v>
      </c>
      <c r="G3" s="2">
        <f>'frame fresh and panel'!G3</f>
        <v>295</v>
      </c>
      <c r="H3" s="2">
        <f>'frame fresh and panel'!H3</f>
        <v>70</v>
      </c>
      <c r="I3" s="2">
        <f>'frame fresh and panel'!I3</f>
        <v>2252</v>
      </c>
      <c r="J3" s="26"/>
    </row>
    <row r="4" spans="1:10">
      <c r="A4" s="4" t="str">
        <f>'frame fresh and panel'!A4</f>
        <v>Lima</v>
      </c>
      <c r="B4" s="2" t="str">
        <f>LEFT('frame fresh and panel'!B4,FIND(")",'frame fresh and panel'!B4))</f>
        <v>Large (100 or more)</v>
      </c>
      <c r="C4" s="2">
        <f>'frame fresh and panel'!C4</f>
        <v>175</v>
      </c>
      <c r="D4" s="2">
        <f>'frame fresh and panel'!D4</f>
        <v>52</v>
      </c>
      <c r="E4" s="2">
        <f>'frame fresh and panel'!E4</f>
        <v>66</v>
      </c>
      <c r="F4" s="2">
        <f>'frame fresh and panel'!F4</f>
        <v>355</v>
      </c>
      <c r="G4" s="2">
        <f>'frame fresh and panel'!G4</f>
        <v>122</v>
      </c>
      <c r="H4" s="2">
        <f>'frame fresh and panel'!H4</f>
        <v>25</v>
      </c>
      <c r="I4" s="2">
        <f>'frame fresh and panel'!I4</f>
        <v>789</v>
      </c>
      <c r="J4" s="26"/>
    </row>
    <row r="5" spans="1:10">
      <c r="A5" s="4" t="str">
        <f>'frame fresh and panel'!A5</f>
        <v>Arequipa</v>
      </c>
      <c r="B5" s="2" t="str">
        <f>LEFT('frame fresh and panel'!B5,FIND(")",'frame fresh and panel'!B5))</f>
        <v>Small (5-19)</v>
      </c>
      <c r="C5" s="2">
        <f>'frame fresh and panel'!C5</f>
        <v>60</v>
      </c>
      <c r="D5" s="2">
        <f>'frame fresh and panel'!D5</f>
        <v>20</v>
      </c>
      <c r="E5" s="2">
        <f>'frame fresh and panel'!E5</f>
        <v>42</v>
      </c>
      <c r="F5" s="2">
        <f>'frame fresh and panel'!F5</f>
        <v>240</v>
      </c>
      <c r="G5" s="2">
        <f>'frame fresh and panel'!G5</f>
        <v>275</v>
      </c>
      <c r="H5" s="2">
        <f>'frame fresh and panel'!H5</f>
        <v>61</v>
      </c>
      <c r="I5" s="2">
        <f>'frame fresh and panel'!I5</f>
        <v>1304</v>
      </c>
      <c r="J5" s="26">
        <f>SUM(C5:I7)</f>
        <v>2508</v>
      </c>
    </row>
    <row r="6" spans="1:10">
      <c r="A6" s="4" t="str">
        <f>'frame fresh and panel'!A6</f>
        <v>Arequipa</v>
      </c>
      <c r="B6" s="2" t="str">
        <f>LEFT('frame fresh and panel'!B6,FIND(")",'frame fresh and panel'!B6))</f>
        <v>Medium (20-99)</v>
      </c>
      <c r="C6" s="2">
        <f>'frame fresh and panel'!C6</f>
        <v>26</v>
      </c>
      <c r="D6" s="2">
        <f>'frame fresh and panel'!D6</f>
        <v>2</v>
      </c>
      <c r="E6" s="2">
        <f>'frame fresh and panel'!E6</f>
        <v>5</v>
      </c>
      <c r="F6" s="2">
        <f>'frame fresh and panel'!F6</f>
        <v>65</v>
      </c>
      <c r="G6" s="2">
        <f>'frame fresh and panel'!G6</f>
        <v>26</v>
      </c>
      <c r="H6" s="2">
        <f>'frame fresh and panel'!H6</f>
        <v>9</v>
      </c>
      <c r="I6" s="2">
        <f>'frame fresh and panel'!I6</f>
        <v>241</v>
      </c>
      <c r="J6" s="28"/>
    </row>
    <row r="7" spans="1:10">
      <c r="A7" s="4" t="str">
        <f>'frame fresh and panel'!A7</f>
        <v>Arequipa</v>
      </c>
      <c r="B7" s="2" t="str">
        <f>LEFT('frame fresh and panel'!B7,FIND(")",'frame fresh and panel'!B7))</f>
        <v>Large (100 or more)</v>
      </c>
      <c r="C7" s="2">
        <f>'frame fresh and panel'!C7</f>
        <v>8</v>
      </c>
      <c r="D7" s="2">
        <f>'frame fresh and panel'!D7</f>
        <v>7</v>
      </c>
      <c r="E7" s="2">
        <f>'frame fresh and panel'!E7</f>
        <v>5</v>
      </c>
      <c r="F7" s="2">
        <f>'frame fresh and panel'!F7</f>
        <v>29</v>
      </c>
      <c r="G7" s="2">
        <f>'frame fresh and panel'!G7</f>
        <v>9</v>
      </c>
      <c r="H7" s="2">
        <f>'frame fresh and panel'!H7</f>
        <v>0</v>
      </c>
      <c r="I7" s="2">
        <f>'frame fresh and panel'!I7</f>
        <v>74</v>
      </c>
      <c r="J7" s="26"/>
    </row>
    <row r="8" spans="1:10">
      <c r="A8" s="4" t="str">
        <f>'frame fresh and panel'!A8</f>
        <v>Chiclayo</v>
      </c>
      <c r="B8" s="2" t="str">
        <f>LEFT('frame fresh and panel'!B8,FIND(")",'frame fresh and panel'!B8))</f>
        <v>Small (5-19)</v>
      </c>
      <c r="C8" s="2">
        <f>'frame fresh and panel'!C8</f>
        <v>49</v>
      </c>
      <c r="D8" s="2">
        <f>'frame fresh and panel'!D8</f>
        <v>0</v>
      </c>
      <c r="E8" s="2">
        <f>'frame fresh and panel'!E8</f>
        <v>6</v>
      </c>
      <c r="F8" s="2">
        <f>'frame fresh and panel'!F8</f>
        <v>88</v>
      </c>
      <c r="G8" s="2">
        <f>'frame fresh and panel'!G8</f>
        <v>130</v>
      </c>
      <c r="H8" s="2">
        <f>'frame fresh and panel'!H8</f>
        <v>32</v>
      </c>
      <c r="I8" s="2">
        <f>'frame fresh and panel'!I8</f>
        <v>533</v>
      </c>
      <c r="J8" s="26">
        <f>SUM(C8:I10)</f>
        <v>1017</v>
      </c>
    </row>
    <row r="9" spans="1:10">
      <c r="A9" s="4" t="str">
        <f>'frame fresh and panel'!A9</f>
        <v>Chiclayo</v>
      </c>
      <c r="B9" s="2" t="str">
        <f>LEFT('frame fresh and panel'!B9,FIND(")",'frame fresh and panel'!B9))</f>
        <v>Medium (20-99)</v>
      </c>
      <c r="C9" s="2">
        <f>'frame fresh and panel'!C9</f>
        <v>11</v>
      </c>
      <c r="D9" s="2">
        <f>'frame fresh and panel'!D9</f>
        <v>0</v>
      </c>
      <c r="E9" s="2">
        <f>'frame fresh and panel'!E9</f>
        <v>0</v>
      </c>
      <c r="F9" s="2">
        <f>'frame fresh and panel'!F9</f>
        <v>13</v>
      </c>
      <c r="G9" s="2">
        <f>'frame fresh and panel'!G9</f>
        <v>13</v>
      </c>
      <c r="H9" s="2">
        <f>'frame fresh and panel'!H9</f>
        <v>5</v>
      </c>
      <c r="I9" s="2">
        <f>'frame fresh and panel'!I9</f>
        <v>98</v>
      </c>
      <c r="J9" s="26"/>
    </row>
    <row r="10" spans="1:10">
      <c r="A10" s="4" t="str">
        <f>'frame fresh and panel'!A10</f>
        <v>Chiclayo</v>
      </c>
      <c r="B10" s="2" t="str">
        <f>LEFT('frame fresh and panel'!B10,FIND(")",'frame fresh and panel'!B10))</f>
        <v>Large (100 or more)</v>
      </c>
      <c r="C10" s="2">
        <f>'frame fresh and panel'!C10</f>
        <v>12</v>
      </c>
      <c r="D10" s="2">
        <f>'frame fresh and panel'!D10</f>
        <v>0</v>
      </c>
      <c r="E10" s="2">
        <f>'frame fresh and panel'!E10</f>
        <v>0</v>
      </c>
      <c r="F10" s="2">
        <f>'frame fresh and panel'!F10</f>
        <v>4</v>
      </c>
      <c r="G10" s="2">
        <f>'frame fresh and panel'!G10</f>
        <v>3</v>
      </c>
      <c r="H10" s="2">
        <f>'frame fresh and panel'!H10</f>
        <v>0</v>
      </c>
      <c r="I10" s="2">
        <f>'frame fresh and panel'!I10</f>
        <v>20</v>
      </c>
      <c r="J10" s="28"/>
    </row>
    <row r="11" spans="1:10">
      <c r="A11" s="4" t="str">
        <f>'frame fresh and panel'!A11</f>
        <v>Trujillo</v>
      </c>
      <c r="B11" s="2" t="str">
        <f>LEFT('frame fresh and panel'!B11,FIND(")",'frame fresh and panel'!B11))</f>
        <v>Small (5-19)</v>
      </c>
      <c r="C11" s="2">
        <f>'frame fresh and panel'!C11</f>
        <v>47</v>
      </c>
      <c r="D11" s="2">
        <f>'frame fresh and panel'!D11</f>
        <v>2</v>
      </c>
      <c r="E11" s="2">
        <f>'frame fresh and panel'!E11</f>
        <v>6</v>
      </c>
      <c r="F11" s="2">
        <f>'frame fresh and panel'!F11</f>
        <v>194</v>
      </c>
      <c r="G11" s="2">
        <f>'frame fresh and panel'!G11</f>
        <v>226</v>
      </c>
      <c r="H11" s="2">
        <f>'frame fresh and panel'!H11</f>
        <v>53</v>
      </c>
      <c r="I11" s="2">
        <f>'frame fresh and panel'!I11</f>
        <v>1201</v>
      </c>
      <c r="J11" s="26">
        <f>SUM(C11:I13)</f>
        <v>2141</v>
      </c>
    </row>
    <row r="12" spans="1:10">
      <c r="A12" s="4" t="str">
        <f>'frame fresh and panel'!A12</f>
        <v>Trujillo</v>
      </c>
      <c r="B12" s="2" t="str">
        <f>LEFT('frame fresh and panel'!B12,FIND(")",'frame fresh and panel'!B12))</f>
        <v>Medium (20-99)</v>
      </c>
      <c r="C12" s="2">
        <f>'frame fresh and panel'!C12</f>
        <v>9</v>
      </c>
      <c r="D12" s="2">
        <f>'frame fresh and panel'!D12</f>
        <v>0</v>
      </c>
      <c r="E12" s="2">
        <f>'frame fresh and panel'!E12</f>
        <v>2</v>
      </c>
      <c r="F12" s="2">
        <f>'frame fresh and panel'!F12</f>
        <v>34</v>
      </c>
      <c r="G12" s="2">
        <f>'frame fresh and panel'!G12</f>
        <v>27</v>
      </c>
      <c r="H12" s="2">
        <f>'frame fresh and panel'!H12</f>
        <v>7</v>
      </c>
      <c r="I12" s="2">
        <f>'frame fresh and panel'!I12</f>
        <v>254</v>
      </c>
      <c r="J12" s="26"/>
    </row>
    <row r="13" spans="1:10">
      <c r="A13" s="4" t="str">
        <f>'frame fresh and panel'!A13</f>
        <v>Trujillo</v>
      </c>
      <c r="B13" s="2" t="str">
        <f>LEFT('frame fresh and panel'!B13,FIND(")",'frame fresh and panel'!B13))</f>
        <v>Large (100 or more)</v>
      </c>
      <c r="C13" s="2">
        <f>'frame fresh and panel'!C13</f>
        <v>11</v>
      </c>
      <c r="D13" s="2">
        <f>'frame fresh and panel'!D13</f>
        <v>0</v>
      </c>
      <c r="E13" s="2">
        <f>'frame fresh and panel'!E13</f>
        <v>0</v>
      </c>
      <c r="F13" s="2">
        <f>'frame fresh and panel'!F13</f>
        <v>8</v>
      </c>
      <c r="G13" s="2">
        <f>'frame fresh and panel'!G13</f>
        <v>3</v>
      </c>
      <c r="H13" s="2">
        <f>'frame fresh and panel'!H13</f>
        <v>1</v>
      </c>
      <c r="I13" s="2">
        <f>'frame fresh and panel'!I13</f>
        <v>56</v>
      </c>
      <c r="J13" s="26"/>
    </row>
    <row r="14" spans="1:10">
      <c r="A14" s="4" t="str">
        <f>'frame fresh and panel'!A14</f>
        <v>Piura</v>
      </c>
      <c r="B14" s="2" t="str">
        <f>LEFT('frame fresh and panel'!B14,FIND(")",'frame fresh and panel'!B14))</f>
        <v>Small (5-19)</v>
      </c>
      <c r="C14" s="2">
        <f>'frame fresh and panel'!C14</f>
        <v>48</v>
      </c>
      <c r="D14" s="2">
        <f>'frame fresh and panel'!D14</f>
        <v>1</v>
      </c>
      <c r="E14" s="2">
        <f>'frame fresh and panel'!E14</f>
        <v>2</v>
      </c>
      <c r="F14" s="2">
        <f>'frame fresh and panel'!F14</f>
        <v>77</v>
      </c>
      <c r="G14" s="2">
        <f>'frame fresh and panel'!G14</f>
        <v>148</v>
      </c>
      <c r="H14" s="2">
        <f>'frame fresh and panel'!H14</f>
        <v>36</v>
      </c>
      <c r="I14" s="2">
        <f>'frame fresh and panel'!I14</f>
        <v>592</v>
      </c>
      <c r="J14" s="26">
        <f>SUM(C14:I16)</f>
        <v>1137</v>
      </c>
    </row>
    <row r="15" spans="1:10">
      <c r="A15" s="4" t="str">
        <f>'frame fresh and panel'!A15</f>
        <v>Piura</v>
      </c>
      <c r="B15" s="2" t="str">
        <f>LEFT('frame fresh and panel'!B15,FIND(")",'frame fresh and panel'!B15))</f>
        <v>Medium (20-99)</v>
      </c>
      <c r="C15" s="2">
        <f>'frame fresh and panel'!C15</f>
        <v>22</v>
      </c>
      <c r="D15" s="2">
        <f>'frame fresh and panel'!D15</f>
        <v>0</v>
      </c>
      <c r="E15" s="2">
        <f>'frame fresh and panel'!E15</f>
        <v>0</v>
      </c>
      <c r="F15" s="2">
        <f>'frame fresh and panel'!F15</f>
        <v>13</v>
      </c>
      <c r="G15" s="2">
        <f>'frame fresh and panel'!G15</f>
        <v>21</v>
      </c>
      <c r="H15" s="2">
        <f>'frame fresh and panel'!H15</f>
        <v>4</v>
      </c>
      <c r="I15" s="2">
        <f>'frame fresh and panel'!I15</f>
        <v>115</v>
      </c>
      <c r="J15" s="26"/>
    </row>
    <row r="16" spans="1:10">
      <c r="A16" s="4" t="str">
        <f>'frame fresh and panel'!A16</f>
        <v>Piura</v>
      </c>
      <c r="B16" s="2" t="str">
        <f>LEFT('frame fresh and panel'!B16,FIND(")",'frame fresh and panel'!B16))</f>
        <v>Large (100 or more)</v>
      </c>
      <c r="C16" s="2">
        <f>'frame fresh and panel'!C16</f>
        <v>19</v>
      </c>
      <c r="D16" s="2">
        <f>'frame fresh and panel'!D16</f>
        <v>0</v>
      </c>
      <c r="E16" s="2">
        <f>'frame fresh and panel'!E16</f>
        <v>0</v>
      </c>
      <c r="F16" s="2">
        <f>'frame fresh and panel'!F16</f>
        <v>2</v>
      </c>
      <c r="G16" s="2">
        <f>'frame fresh and panel'!G16</f>
        <v>6</v>
      </c>
      <c r="H16" s="2">
        <f>'frame fresh and panel'!H16</f>
        <v>0</v>
      </c>
      <c r="I16" s="2">
        <f>'frame fresh and panel'!I16</f>
        <v>31</v>
      </c>
      <c r="J16" s="26"/>
    </row>
    <row r="17" spans="1:10" s="28" customFormat="1" ht="15" thickBot="1">
      <c r="A17" s="27"/>
      <c r="B17" s="27"/>
      <c r="C17" s="27">
        <f t="shared" ref="C17:J17" si="0">SUM(C2:C16)</f>
        <v>1150</v>
      </c>
      <c r="D17" s="27">
        <f t="shared" si="0"/>
        <v>375</v>
      </c>
      <c r="E17" s="27">
        <f t="shared" si="0"/>
        <v>722</v>
      </c>
      <c r="F17" s="27">
        <f t="shared" si="0"/>
        <v>3293</v>
      </c>
      <c r="G17" s="27">
        <f t="shared" si="0"/>
        <v>2481</v>
      </c>
      <c r="H17" s="27">
        <f t="shared" si="0"/>
        <v>553</v>
      </c>
      <c r="I17" s="27">
        <f t="shared" si="0"/>
        <v>12665</v>
      </c>
      <c r="J17" s="27">
        <f t="shared" si="0"/>
        <v>21239</v>
      </c>
    </row>
    <row r="18" spans="1:10" ht="15" thickTop="1">
      <c r="A18" s="36" t="s">
        <v>50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J18"/>
  <sheetViews>
    <sheetView workbookViewId="0">
      <selection sqref="A1:J17"/>
    </sheetView>
  </sheetViews>
  <sheetFormatPr defaultColWidth="9.1796875" defaultRowHeight="14.5"/>
  <cols>
    <col min="1" max="1" width="15" style="14" customWidth="1"/>
    <col min="2" max="2" width="19.81640625" style="14" bestFit="1" customWidth="1"/>
    <col min="3" max="4" width="10.1796875" style="14" customWidth="1"/>
    <col min="5" max="5" width="10.1796875" style="17" customWidth="1"/>
    <col min="6" max="6" width="11.81640625" style="14" customWidth="1"/>
    <col min="7" max="7" width="12.26953125" style="14" customWidth="1"/>
    <col min="8" max="9" width="10.1796875" style="14" customWidth="1"/>
    <col min="10" max="10" width="14.54296875" style="28" bestFit="1" customWidth="1"/>
    <col min="11" max="16384" width="9.1796875" style="14"/>
  </cols>
  <sheetData>
    <row r="1" spans="1:10" ht="27" thickBot="1">
      <c r="A1" s="12"/>
      <c r="B1" s="12"/>
      <c r="C1" s="13" t="str">
        <f>RIGHT(SUBSTITUTE('original survey design'!C1,"_"," "),LEN(SUBSTITUTE('original survey design'!C1,"_"," "))-1)</f>
        <v>Food</v>
      </c>
      <c r="D1" s="13" t="str">
        <f>RIGHT(SUBSTITUTE('original survey design'!D1,"_"," "),LEN(SUBSTITUTE('original survey design'!D1,"_"," "))-1)</f>
        <v>Textiles</v>
      </c>
      <c r="E1" s="13" t="str">
        <f>RIGHT(SUBSTITUTE('original survey design'!E1,"_"," "),LEN(SUBSTITUTE('original survey design'!E1,"_"," "))-1)</f>
        <v>Garments</v>
      </c>
      <c r="F1" s="13" t="str">
        <f>RIGHT(SUBSTITUTE('original survey design'!F1,"_"," "),LEN(SUBSTITUTE('original survey design'!F1,"_"," "))-1)</f>
        <v>Other Mfg</v>
      </c>
      <c r="G1" s="13" t="str">
        <f>RIGHT(SUBSTITUTE('original survey design'!G1,"_"," "),LEN(SUBSTITUTE('original survey design'!G1,"_"," "))-1)</f>
        <v>Retail</v>
      </c>
      <c r="H1" s="13" t="str">
        <f>RIGHT(SUBSTITUTE('original survey design'!H1,"_"," "),LEN(SUBSTITUTE('original survey design'!H1,"_"," "))-1)</f>
        <v>Hotels</v>
      </c>
      <c r="I1" s="13" t="str">
        <f>RIGHT(SUBSTITUTE('original survey design'!I1,"_"," "),LEN(SUBSTITUTE('original survey design'!I1,"_"," "))-1)</f>
        <v>Other Services</v>
      </c>
      <c r="J1" s="25" t="str">
        <f>RIGHT(SUBSTITUTE('original survey design'!J1,"_"," "),LEN(SUBSTITUTE('original survey design'!J1,"_"," "))-1)</f>
        <v>Grand Total</v>
      </c>
    </row>
    <row r="2" spans="1:10">
      <c r="A2" s="15" t="str">
        <f>'original survey design'!A2</f>
        <v>Lima</v>
      </c>
      <c r="B2" s="16" t="str">
        <f>LEFT('original survey design'!B2,FIND(")",'original survey design'!B2))</f>
        <v>Small (5-19)</v>
      </c>
      <c r="C2" s="29">
        <f>'original survey design'!C2</f>
        <v>7</v>
      </c>
      <c r="D2" s="29">
        <f>'original survey design'!D2</f>
        <v>25</v>
      </c>
      <c r="E2" s="29">
        <f>'original survey design'!E2</f>
        <v>25</v>
      </c>
      <c r="F2" s="29">
        <f>'original survey design'!F2</f>
        <v>25</v>
      </c>
      <c r="G2" s="29">
        <f>'original survey design'!G2</f>
        <v>19</v>
      </c>
      <c r="H2" s="29">
        <f>'original survey design'!H2</f>
        <v>16</v>
      </c>
      <c r="I2" s="29">
        <f>'original survey design'!I2</f>
        <v>17</v>
      </c>
      <c r="J2" s="26">
        <f>SUM(C2:I4)</f>
        <v>435</v>
      </c>
    </row>
    <row r="3" spans="1:10">
      <c r="A3" s="15" t="str">
        <f>'original survey design'!A3</f>
        <v>Lima</v>
      </c>
      <c r="B3" s="16" t="str">
        <f>LEFT('original survey design'!B3,FIND(")",'original survey design'!B3))</f>
        <v>Medium (20-99)</v>
      </c>
      <c r="C3" s="29">
        <f>'original survey design'!C3</f>
        <v>19</v>
      </c>
      <c r="D3" s="29">
        <f>'original survey design'!D3</f>
        <v>27</v>
      </c>
      <c r="E3" s="29">
        <f>'original survey design'!E3</f>
        <v>28</v>
      </c>
      <c r="F3" s="29">
        <f>'original survey design'!F3</f>
        <v>32</v>
      </c>
      <c r="G3" s="29">
        <f>'original survey design'!G3</f>
        <v>11</v>
      </c>
      <c r="H3" s="29">
        <f>'original survey design'!H3</f>
        <v>19</v>
      </c>
      <c r="I3" s="29">
        <f>'original survey design'!I3</f>
        <v>25</v>
      </c>
      <c r="J3" s="26"/>
    </row>
    <row r="4" spans="1:10">
      <c r="A4" s="15" t="str">
        <f>'original survey design'!A4</f>
        <v>Lima</v>
      </c>
      <c r="B4" s="16" t="str">
        <f>LEFT('original survey design'!B4,FIND(")",'original survey design'!B4))</f>
        <v>Large (100 or more)</v>
      </c>
      <c r="C4" s="29">
        <f>'original survey design'!C4</f>
        <v>25</v>
      </c>
      <c r="D4" s="29">
        <f>'original survey design'!D4</f>
        <v>17</v>
      </c>
      <c r="E4" s="29">
        <f>'original survey design'!E4</f>
        <v>24</v>
      </c>
      <c r="F4" s="29">
        <f>'original survey design'!F4</f>
        <v>28</v>
      </c>
      <c r="G4" s="29">
        <f>'original survey design'!G4</f>
        <v>26</v>
      </c>
      <c r="H4" s="29">
        <f>'original survey design'!H4</f>
        <v>7</v>
      </c>
      <c r="I4" s="29">
        <f>'original survey design'!I4</f>
        <v>13</v>
      </c>
      <c r="J4" s="26"/>
    </row>
    <row r="5" spans="1:10">
      <c r="A5" s="15" t="str">
        <f>'original survey design'!A5</f>
        <v>Arequipa</v>
      </c>
      <c r="B5" s="16" t="str">
        <f>LEFT('original survey design'!B5,FIND(")",'original survey design'!B5))</f>
        <v>Small (5-19)</v>
      </c>
      <c r="C5" s="29">
        <f>'original survey design'!C5</f>
        <v>8</v>
      </c>
      <c r="D5" s="29">
        <f>'original survey design'!D5</f>
        <v>6</v>
      </c>
      <c r="E5" s="29">
        <f>'original survey design'!E5</f>
        <v>14</v>
      </c>
      <c r="F5" s="29">
        <f>'original survey design'!F5</f>
        <v>10</v>
      </c>
      <c r="G5" s="29">
        <f>'original survey design'!G5</f>
        <v>11</v>
      </c>
      <c r="H5" s="29">
        <f>'original survey design'!H5</f>
        <v>17</v>
      </c>
      <c r="I5" s="29">
        <f>'original survey design'!I5</f>
        <v>20</v>
      </c>
      <c r="J5" s="26">
        <f>SUM(C5:I7)</f>
        <v>180</v>
      </c>
    </row>
    <row r="6" spans="1:10">
      <c r="A6" s="15" t="str">
        <f>'original survey design'!A6</f>
        <v>Arequipa</v>
      </c>
      <c r="B6" s="16" t="str">
        <f>LEFT('original survey design'!B6,FIND(")",'original survey design'!B6))</f>
        <v>Medium (20-99)</v>
      </c>
      <c r="C6" s="29">
        <f>'original survey design'!C6</f>
        <v>9</v>
      </c>
      <c r="D6" s="29">
        <f>'original survey design'!D6</f>
        <v>1</v>
      </c>
      <c r="E6" s="29">
        <f>'original survey design'!E6</f>
        <v>3</v>
      </c>
      <c r="F6" s="29">
        <f>'original survey design'!F6</f>
        <v>19</v>
      </c>
      <c r="G6" s="29">
        <f>'original survey design'!G6</f>
        <v>8</v>
      </c>
      <c r="H6" s="29">
        <f>'original survey design'!H6</f>
        <v>3</v>
      </c>
      <c r="I6" s="29">
        <f>'original survey design'!I6</f>
        <v>10</v>
      </c>
    </row>
    <row r="7" spans="1:10">
      <c r="A7" s="15" t="str">
        <f>'original survey design'!A7</f>
        <v>Arequipa</v>
      </c>
      <c r="B7" s="16" t="str">
        <f>LEFT('original survey design'!B7,FIND(")",'original survey design'!B7))</f>
        <v>Large (100 or more)</v>
      </c>
      <c r="C7" s="29">
        <f>'original survey design'!C7</f>
        <v>3</v>
      </c>
      <c r="D7" s="29">
        <f>'original survey design'!D7</f>
        <v>3</v>
      </c>
      <c r="E7" s="29">
        <f>'original survey design'!E7</f>
        <v>3</v>
      </c>
      <c r="F7" s="29">
        <f>'original survey design'!F7</f>
        <v>10</v>
      </c>
      <c r="G7" s="29">
        <f>'original survey design'!G7</f>
        <v>4</v>
      </c>
      <c r="H7" s="29">
        <f>'original survey design'!H7</f>
        <v>0</v>
      </c>
      <c r="I7" s="29">
        <f>'original survey design'!I7</f>
        <v>18</v>
      </c>
      <c r="J7" s="26"/>
    </row>
    <row r="8" spans="1:10">
      <c r="A8" s="15" t="str">
        <f>'original survey design'!A8</f>
        <v>Chiclayo</v>
      </c>
      <c r="B8" s="16" t="str">
        <f>LEFT('original survey design'!B8,FIND(")",'original survey design'!B8))</f>
        <v>Small (5-19)</v>
      </c>
      <c r="C8" s="29">
        <f>'original survey design'!C8</f>
        <v>11</v>
      </c>
      <c r="D8" s="29">
        <f>'original survey design'!D8</f>
        <v>0</v>
      </c>
      <c r="E8" s="29">
        <f>'original survey design'!E8</f>
        <v>3</v>
      </c>
      <c r="F8" s="29">
        <f>'original survey design'!F8</f>
        <v>11</v>
      </c>
      <c r="G8" s="29">
        <f>'original survey design'!G8</f>
        <v>15</v>
      </c>
      <c r="H8" s="29">
        <f>'original survey design'!H8</f>
        <v>9</v>
      </c>
      <c r="I8" s="29">
        <f>'original survey design'!I8</f>
        <v>20</v>
      </c>
      <c r="J8" s="26">
        <f>SUM(C8:I10)</f>
        <v>120</v>
      </c>
    </row>
    <row r="9" spans="1:10">
      <c r="A9" s="15" t="str">
        <f>'original survey design'!A9</f>
        <v>Chiclayo</v>
      </c>
      <c r="B9" s="16" t="str">
        <f>LEFT('original survey design'!B9,FIND(")",'original survey design'!B9))</f>
        <v>Medium (20-99)</v>
      </c>
      <c r="C9" s="29">
        <f>'original survey design'!C9</f>
        <v>3</v>
      </c>
      <c r="D9" s="29">
        <f>'original survey design'!D9</f>
        <v>0</v>
      </c>
      <c r="E9" s="29">
        <f>'original survey design'!E9</f>
        <v>0</v>
      </c>
      <c r="F9" s="29">
        <f>'original survey design'!F9</f>
        <v>4</v>
      </c>
      <c r="G9" s="29">
        <f>'original survey design'!G9</f>
        <v>5</v>
      </c>
      <c r="H9" s="29">
        <f>'original survey design'!H9</f>
        <v>3</v>
      </c>
      <c r="I9" s="29">
        <f>'original survey design'!I9</f>
        <v>21</v>
      </c>
      <c r="J9" s="26"/>
    </row>
    <row r="10" spans="1:10">
      <c r="A10" s="15" t="str">
        <f>'original survey design'!A10</f>
        <v>Chiclayo</v>
      </c>
      <c r="B10" s="16" t="str">
        <f>LEFT('original survey design'!B10,FIND(")",'original survey design'!B10))</f>
        <v>Large (100 or more)</v>
      </c>
      <c r="C10" s="29">
        <f>'original survey design'!C10</f>
        <v>4</v>
      </c>
      <c r="D10" s="29">
        <f>'original survey design'!D10</f>
        <v>0</v>
      </c>
      <c r="E10" s="29">
        <f>'original survey design'!E10</f>
        <v>0</v>
      </c>
      <c r="F10" s="29">
        <f>'original survey design'!F10</f>
        <v>2</v>
      </c>
      <c r="G10" s="29">
        <f>'original survey design'!G10</f>
        <v>2</v>
      </c>
      <c r="H10" s="29">
        <f>'original survey design'!H10</f>
        <v>0</v>
      </c>
      <c r="I10" s="29">
        <f>'original survey design'!I10</f>
        <v>7</v>
      </c>
    </row>
    <row r="11" spans="1:10">
      <c r="A11" s="15" t="str">
        <f>'original survey design'!A11</f>
        <v>Trujillo</v>
      </c>
      <c r="B11" s="16" t="str">
        <f>LEFT('original survey design'!B11,FIND(")",'original survey design'!B11))</f>
        <v>Small (5-19)</v>
      </c>
      <c r="C11" s="29">
        <f>'original survey design'!C11</f>
        <v>12</v>
      </c>
      <c r="D11" s="29">
        <f>'original survey design'!D11</f>
        <v>1</v>
      </c>
      <c r="E11" s="29">
        <f>'original survey design'!E11</f>
        <v>3</v>
      </c>
      <c r="F11" s="29">
        <f>'original survey design'!F11</f>
        <v>11</v>
      </c>
      <c r="G11" s="29">
        <f>'original survey design'!G11</f>
        <v>21</v>
      </c>
      <c r="H11" s="29">
        <f>'original survey design'!H11</f>
        <v>16</v>
      </c>
      <c r="I11" s="29">
        <f>'original survey design'!I11</f>
        <v>20</v>
      </c>
      <c r="J11" s="26">
        <f>SUM(C11:I13)</f>
        <v>160</v>
      </c>
    </row>
    <row r="12" spans="1:10">
      <c r="A12" s="15" t="str">
        <f>'original survey design'!A12</f>
        <v>Trujillo</v>
      </c>
      <c r="B12" s="16" t="str">
        <f>LEFT('original survey design'!B12,FIND(")",'original survey design'!B12))</f>
        <v>Medium (20-99)</v>
      </c>
      <c r="C12" s="29">
        <f>'original survey design'!C12</f>
        <v>3</v>
      </c>
      <c r="D12" s="29">
        <f>'original survey design'!D12</f>
        <v>0</v>
      </c>
      <c r="E12" s="29">
        <f>'original survey design'!E12</f>
        <v>1</v>
      </c>
      <c r="F12" s="29">
        <f>'original survey design'!F12</f>
        <v>11</v>
      </c>
      <c r="G12" s="29">
        <f>'original survey design'!G12</f>
        <v>9</v>
      </c>
      <c r="H12" s="29">
        <f>'original survey design'!H12</f>
        <v>2</v>
      </c>
      <c r="I12" s="29">
        <f>'original survey design'!I12</f>
        <v>24</v>
      </c>
      <c r="J12" s="26"/>
    </row>
    <row r="13" spans="1:10">
      <c r="A13" s="15" t="str">
        <f>'original survey design'!A13</f>
        <v>Trujillo</v>
      </c>
      <c r="B13" s="16" t="str">
        <f>LEFT('original survey design'!B13,FIND(")",'original survey design'!B13))</f>
        <v>Large (100 or more)</v>
      </c>
      <c r="C13" s="29">
        <f>'original survey design'!C13</f>
        <v>4</v>
      </c>
      <c r="D13" s="29">
        <f>'original survey design'!D13</f>
        <v>0</v>
      </c>
      <c r="E13" s="29">
        <f>'original survey design'!E13</f>
        <v>0</v>
      </c>
      <c r="F13" s="29">
        <f>'original survey design'!F13</f>
        <v>3</v>
      </c>
      <c r="G13" s="29">
        <f>'original survey design'!G13</f>
        <v>1</v>
      </c>
      <c r="H13" s="29">
        <f>'original survey design'!H13</f>
        <v>1</v>
      </c>
      <c r="I13" s="29">
        <f>'original survey design'!I13</f>
        <v>17</v>
      </c>
      <c r="J13" s="26"/>
    </row>
    <row r="14" spans="1:10">
      <c r="A14" s="15" t="str">
        <f>'original survey design'!A14</f>
        <v>Piura</v>
      </c>
      <c r="B14" s="16" t="str">
        <f>LEFT('original survey design'!B14,FIND(")",'original survey design'!B14))</f>
        <v>Small (5-19)</v>
      </c>
      <c r="C14" s="29">
        <f>'original survey design'!C14</f>
        <v>4</v>
      </c>
      <c r="D14" s="29">
        <f>'original survey design'!D14</f>
        <v>0</v>
      </c>
      <c r="E14" s="29">
        <f>'original survey design'!E14</f>
        <v>1</v>
      </c>
      <c r="F14" s="29">
        <f>'original survey design'!F14</f>
        <v>5</v>
      </c>
      <c r="G14" s="29">
        <f>'original survey design'!G14</f>
        <v>8</v>
      </c>
      <c r="H14" s="29">
        <f>'original survey design'!H14</f>
        <v>10</v>
      </c>
      <c r="I14" s="29">
        <f>'original survey design'!I14</f>
        <v>4</v>
      </c>
      <c r="J14" s="26">
        <f>SUM(C14:I16)</f>
        <v>105</v>
      </c>
    </row>
    <row r="15" spans="1:10">
      <c r="A15" s="15" t="str">
        <f>'original survey design'!A15</f>
        <v>Piura</v>
      </c>
      <c r="B15" s="16" t="str">
        <f>LEFT('original survey design'!B15,FIND(")",'original survey design'!B15))</f>
        <v>Medium (20-99)</v>
      </c>
      <c r="C15" s="29">
        <f>'original survey design'!C15</f>
        <v>7</v>
      </c>
      <c r="D15" s="29">
        <f>'original survey design'!D15</f>
        <v>0</v>
      </c>
      <c r="E15" s="29">
        <f>'original survey design'!E15</f>
        <v>0</v>
      </c>
      <c r="F15" s="29">
        <f>'original survey design'!F15</f>
        <v>5</v>
      </c>
      <c r="G15" s="29">
        <f>'original survey design'!G15</f>
        <v>8</v>
      </c>
      <c r="H15" s="29">
        <f>'original survey design'!H15</f>
        <v>2</v>
      </c>
      <c r="I15" s="29">
        <f>'original survey design'!I15</f>
        <v>33</v>
      </c>
      <c r="J15" s="26"/>
    </row>
    <row r="16" spans="1:10">
      <c r="A16" s="15" t="str">
        <f>'original survey design'!A16</f>
        <v>Piura</v>
      </c>
      <c r="B16" s="16" t="str">
        <f>LEFT('original survey design'!B16,FIND(")",'original survey design'!B16))</f>
        <v>Large (100 or more)</v>
      </c>
      <c r="C16" s="29">
        <f>'original survey design'!C16</f>
        <v>5</v>
      </c>
      <c r="D16" s="29">
        <f>'original survey design'!D16</f>
        <v>0</v>
      </c>
      <c r="E16" s="29">
        <f>'original survey design'!E16</f>
        <v>0</v>
      </c>
      <c r="F16" s="29">
        <f>'original survey design'!F16</f>
        <v>1</v>
      </c>
      <c r="G16" s="29">
        <f>'original survey design'!G16</f>
        <v>2</v>
      </c>
      <c r="H16" s="29">
        <f>'original survey design'!H16</f>
        <v>0</v>
      </c>
      <c r="I16" s="29">
        <f>'original survey design'!I16</f>
        <v>10</v>
      </c>
      <c r="J16" s="26"/>
    </row>
    <row r="17" spans="1:10" s="28" customFormat="1" ht="15" thickBot="1">
      <c r="A17" s="27"/>
      <c r="B17" s="27"/>
      <c r="C17" s="27">
        <f t="shared" ref="C17:J17" si="0">SUM(C2:C16)</f>
        <v>124</v>
      </c>
      <c r="D17" s="27">
        <f t="shared" si="0"/>
        <v>80</v>
      </c>
      <c r="E17" s="27">
        <f t="shared" si="0"/>
        <v>105</v>
      </c>
      <c r="F17" s="27">
        <f t="shared" si="0"/>
        <v>177</v>
      </c>
      <c r="G17" s="27">
        <f t="shared" si="0"/>
        <v>150</v>
      </c>
      <c r="H17" s="27">
        <f t="shared" si="0"/>
        <v>105</v>
      </c>
      <c r="I17" s="27">
        <f t="shared" si="0"/>
        <v>259</v>
      </c>
      <c r="J17" s="27">
        <f t="shared" si="0"/>
        <v>1000</v>
      </c>
    </row>
    <row r="18" spans="1:10" ht="15" thickTop="1"/>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3" sqref="E3"/>
    </sheetView>
  </sheetViews>
  <sheetFormatPr defaultRowHeight="14.5"/>
  <cols>
    <col min="2" max="2" width="15.1796875" bestFit="1" customWidth="1"/>
    <col min="3" max="3" width="24.54296875" bestFit="1" customWidth="1"/>
    <col min="4" max="4" width="15" bestFit="1" customWidth="1"/>
    <col min="5" max="5" width="15.81640625" customWidth="1"/>
    <col min="6" max="6" width="12.1796875" customWidth="1"/>
  </cols>
  <sheetData>
    <row r="1" spans="2:6" ht="15" thickBot="1">
      <c r="B1" s="34"/>
      <c r="C1" s="34"/>
      <c r="D1" s="34" t="s">
        <v>7</v>
      </c>
      <c r="E1" s="34"/>
    </row>
    <row r="2" spans="2:6" s="18" customFormat="1" ht="46" thickTop="1">
      <c r="B2" s="32"/>
      <c r="C2" s="32"/>
      <c r="D2" s="33" t="s">
        <v>24</v>
      </c>
      <c r="E2" s="33" t="s">
        <v>26</v>
      </c>
    </row>
    <row r="3" spans="2:6" s="18" customFormat="1" ht="15.5">
      <c r="B3" s="19" t="s">
        <v>21</v>
      </c>
      <c r="C3" s="19" t="s">
        <v>27</v>
      </c>
      <c r="D3" s="23">
        <v>21239</v>
      </c>
      <c r="E3" s="21"/>
    </row>
    <row r="4" spans="2:6" s="18" customFormat="1" ht="15.5">
      <c r="B4" s="19"/>
      <c r="C4" s="19" t="s">
        <v>33</v>
      </c>
      <c r="D4" s="23">
        <v>8109</v>
      </c>
      <c r="E4" s="21"/>
    </row>
    <row r="5" spans="2:6" s="18" customFormat="1" ht="15.5">
      <c r="B5" s="19"/>
      <c r="C5" s="19" t="s">
        <v>34</v>
      </c>
      <c r="D5" s="23">
        <v>7386</v>
      </c>
      <c r="E5" s="21"/>
    </row>
    <row r="6" spans="2:6" ht="15.75" customHeight="1">
      <c r="B6" s="19" t="s">
        <v>1</v>
      </c>
      <c r="C6" s="19" t="s">
        <v>2</v>
      </c>
      <c r="D6" s="23">
        <v>1204</v>
      </c>
      <c r="E6" s="21">
        <f t="shared" ref="E6:E12" si="0">D6/D$5</f>
        <v>0.16301110208502573</v>
      </c>
    </row>
    <row r="7" spans="2:6" ht="15.75" customHeight="1">
      <c r="B7" s="19"/>
      <c r="C7" s="19" t="s">
        <v>28</v>
      </c>
      <c r="D7" s="23">
        <v>2152</v>
      </c>
      <c r="E7" s="21">
        <f t="shared" si="0"/>
        <v>0.29136203628486324</v>
      </c>
    </row>
    <row r="8" spans="2:6" ht="16.5" customHeight="1">
      <c r="B8" s="19"/>
      <c r="C8" s="19" t="s">
        <v>35</v>
      </c>
      <c r="D8" s="23">
        <v>3953</v>
      </c>
      <c r="E8" s="21">
        <f t="shared" si="0"/>
        <v>0.53520173300839424</v>
      </c>
    </row>
    <row r="9" spans="2:6" ht="15.5">
      <c r="B9" s="19"/>
      <c r="C9" s="19" t="s">
        <v>3</v>
      </c>
      <c r="D9" s="23">
        <v>627</v>
      </c>
      <c r="E9" s="21">
        <f t="shared" si="0"/>
        <v>8.4890333062550768E-2</v>
      </c>
    </row>
    <row r="10" spans="2:6" ht="15.75" customHeight="1">
      <c r="B10" s="19"/>
      <c r="C10" s="19" t="s">
        <v>29</v>
      </c>
      <c r="D10" s="23">
        <v>3403</v>
      </c>
      <c r="E10" s="21">
        <f t="shared" si="0"/>
        <v>0.46073652856756026</v>
      </c>
    </row>
    <row r="11" spans="2:6" ht="15.75" customHeight="1">
      <c r="B11" s="19" t="s">
        <v>31</v>
      </c>
      <c r="C11" s="19" t="s">
        <v>30</v>
      </c>
      <c r="D11" s="23">
        <v>217</v>
      </c>
      <c r="E11" s="21">
        <f t="shared" si="0"/>
        <v>2.9379907933929056E-2</v>
      </c>
    </row>
    <row r="12" spans="2:6" ht="15.75" customHeight="1" thickBot="1">
      <c r="B12" s="20" t="s">
        <v>32</v>
      </c>
      <c r="C12" s="20" t="s">
        <v>25</v>
      </c>
      <c r="D12" s="24">
        <v>987</v>
      </c>
      <c r="E12" s="22">
        <f t="shared" si="0"/>
        <v>0.13363119415109667</v>
      </c>
      <c r="F12" s="30"/>
    </row>
    <row r="13" spans="2:6" ht="15.75" customHeight="1" thickTop="1"/>
    <row r="14" spans="2:6" ht="16.5" customHeight="1"/>
    <row r="15" spans="2:6" ht="15.75" customHeight="1"/>
    <row r="16" spans="2:6" ht="15.75" customHeight="1"/>
    <row r="17" ht="15.75" customHeight="1"/>
    <row r="18" ht="15.75" customHeight="1"/>
    <row r="19" ht="15.75" customHeight="1"/>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21"/>
  <sheetViews>
    <sheetView workbookViewId="0">
      <selection activeCell="D18" sqref="D18"/>
    </sheetView>
  </sheetViews>
  <sheetFormatPr defaultColWidth="9.1796875" defaultRowHeight="15.5"/>
  <cols>
    <col min="1" max="1" width="10.26953125" style="18" customWidth="1"/>
    <col min="2" max="2" width="7.453125" style="18" bestFit="1" customWidth="1"/>
    <col min="3" max="3" width="35.1796875" style="18" customWidth="1"/>
    <col min="4" max="4" width="11.7265625" style="18" customWidth="1"/>
    <col min="5" max="5" width="16.54296875" style="18" customWidth="1"/>
    <col min="6" max="6" width="11.1796875" style="18" customWidth="1"/>
    <col min="7" max="16384" width="9.1796875" style="18"/>
  </cols>
  <sheetData>
    <row r="1" spans="2:6" ht="16" thickBot="1">
      <c r="B1" s="31"/>
      <c r="C1" s="31"/>
      <c r="D1" s="31"/>
      <c r="E1" s="31"/>
      <c r="F1" s="31"/>
    </row>
    <row r="2" spans="2:6" ht="31" thickTop="1">
      <c r="B2" s="32"/>
      <c r="C2" s="32" t="s">
        <v>4</v>
      </c>
      <c r="D2" s="33" t="s">
        <v>19</v>
      </c>
      <c r="E2" s="33" t="s">
        <v>22</v>
      </c>
      <c r="F2" s="33" t="s">
        <v>23</v>
      </c>
    </row>
    <row r="3" spans="2:6">
      <c r="B3" s="19" t="s">
        <v>18</v>
      </c>
      <c r="C3" s="19" t="s">
        <v>17</v>
      </c>
      <c r="D3" s="21">
        <f>VLOOKUP($C3,'yield calculation'!$C:$F,2,FALSE)</f>
        <v>9.854300320148468E-2</v>
      </c>
      <c r="E3" s="21">
        <f>VLOOKUP($C3,'yield calculation'!$C:$F,3,FALSE)</f>
        <v>0.19259032607078552</v>
      </c>
      <c r="F3" s="21">
        <f>VLOOKUP($C3,'yield calculation'!$C:$F,4,FALSE)</f>
        <v>0.51167160272598267</v>
      </c>
    </row>
    <row r="4" spans="2:6">
      <c r="B4" s="19"/>
      <c r="C4" s="19" t="s">
        <v>18</v>
      </c>
      <c r="D4" s="21">
        <f>VLOOKUP($C4,'yield calculation'!$C:$F,2,FALSE)</f>
        <v>0.35692921280860901</v>
      </c>
      <c r="E4" s="21">
        <f>VLOOKUP($C4,'yield calculation'!$C:$F,3,FALSE)</f>
        <v>0.52110624313354492</v>
      </c>
      <c r="F4" s="21">
        <f>VLOOKUP($C4,'yield calculation'!$C:$F,4,FALSE)</f>
        <v>0.68494516611099243</v>
      </c>
    </row>
    <row r="5" spans="2:6">
      <c r="B5" s="19" t="s">
        <v>10</v>
      </c>
      <c r="C5" s="19" t="s">
        <v>5</v>
      </c>
      <c r="D5" s="21">
        <f>VLOOKUP($C5,'yield calculation'!$C:$F,2,FALSE)</f>
        <v>0.12439094483852386</v>
      </c>
      <c r="E5" s="21">
        <f>VLOOKUP($C5,'yield calculation'!$C:$F,3,FALSE)</f>
        <v>0.25589624047279358</v>
      </c>
      <c r="F5" s="21">
        <f>VLOOKUP($C5,'yield calculation'!$C:$F,4,FALSE)</f>
        <v>0.48609918355941772</v>
      </c>
    </row>
    <row r="6" spans="2:6">
      <c r="B6" s="19"/>
      <c r="C6" s="19" t="s">
        <v>6</v>
      </c>
      <c r="D6" s="21">
        <f>VLOOKUP($C6,'yield calculation'!$C:$F,2,FALSE)</f>
        <v>0.16164891421794891</v>
      </c>
      <c r="E6" s="21">
        <f>VLOOKUP($C6,'yield calculation'!$C:$F,3,FALSE)</f>
        <v>0.29626485705375671</v>
      </c>
      <c r="F6" s="21">
        <f>VLOOKUP($C6,'yield calculation'!$C:$F,4,FALSE)</f>
        <v>0.54562294483184814</v>
      </c>
    </row>
    <row r="7" spans="2:6">
      <c r="B7" s="19"/>
      <c r="C7" s="19" t="s">
        <v>41</v>
      </c>
      <c r="D7" s="21">
        <f>VLOOKUP($C7,'yield calculation'!$C:$F,2,FALSE)</f>
        <v>0.11737629771232605</v>
      </c>
      <c r="E7" s="21">
        <f>VLOOKUP($C7,'yield calculation'!$C:$F,3,FALSE)</f>
        <v>0.18906395137310028</v>
      </c>
      <c r="F7" s="21">
        <f>VLOOKUP($C7,'yield calculation'!$C:$F,4,FALSE)</f>
        <v>0.62082850933074951</v>
      </c>
    </row>
    <row r="8" spans="2:6">
      <c r="B8" s="19" t="s">
        <v>8</v>
      </c>
      <c r="C8" s="19" t="s">
        <v>44</v>
      </c>
      <c r="D8" s="21">
        <f>VLOOKUP($C8,'yield calculation'!$C:$F,2,FALSE)</f>
        <v>0.10728346556425095</v>
      </c>
      <c r="E8" s="21">
        <f>VLOOKUP($C8,'yield calculation'!$C:$F,3,FALSE)</f>
        <v>0.19343389570713043</v>
      </c>
      <c r="F8" s="21">
        <f>VLOOKUP($C8,'yield calculation'!$C:$F,4,FALSE)</f>
        <v>0.5546259880065918</v>
      </c>
    </row>
    <row r="9" spans="2:6">
      <c r="B9" s="19"/>
      <c r="C9" s="19" t="s">
        <v>45</v>
      </c>
      <c r="D9" s="21">
        <f>VLOOKUP($C9,'yield calculation'!$C:$F,2,FALSE)</f>
        <v>0.16603773832321167</v>
      </c>
      <c r="E9" s="21">
        <f>VLOOKUP($C9,'yield calculation'!$C:$F,3,FALSE)</f>
        <v>0.27936509251594543</v>
      </c>
      <c r="F9" s="21">
        <f>VLOOKUP($C9,'yield calculation'!$C:$F,4,FALSE)</f>
        <v>0.59433960914611816</v>
      </c>
    </row>
    <row r="10" spans="2:6">
      <c r="B10" s="19"/>
      <c r="C10" s="19" t="s">
        <v>46</v>
      </c>
      <c r="D10" s="21">
        <f>VLOOKUP($C10,'yield calculation'!$C:$F,2,FALSE)</f>
        <v>0.20216606557369232</v>
      </c>
      <c r="E10" s="21">
        <f>VLOOKUP($C10,'yield calculation'!$C:$F,3,FALSE)</f>
        <v>0.40727272629737854</v>
      </c>
      <c r="F10" s="21">
        <f>VLOOKUP($C10,'yield calculation'!$C:$F,4,FALSE)</f>
        <v>0.49638989567756653</v>
      </c>
    </row>
    <row r="11" spans="2:6">
      <c r="B11" s="19"/>
      <c r="C11" s="19" t="s">
        <v>47</v>
      </c>
      <c r="D11" s="21">
        <f>VLOOKUP($C11,'yield calculation'!$C:$F,2,FALSE)</f>
        <v>0.15704153478145599</v>
      </c>
      <c r="E11" s="21">
        <f>VLOOKUP($C11,'yield calculation'!$C:$F,3,FALSE)</f>
        <v>0.34140968322753906</v>
      </c>
      <c r="F11" s="21">
        <f>VLOOKUP($C11,'yield calculation'!$C:$F,4,FALSE)</f>
        <v>0.45997974276542664</v>
      </c>
    </row>
    <row r="12" spans="2:6">
      <c r="B12" s="19"/>
      <c r="C12" s="19" t="s">
        <v>48</v>
      </c>
      <c r="D12" s="21">
        <f>VLOOKUP($C12,'yield calculation'!$C:$F,2,FALSE)</f>
        <v>0.14979195594787598</v>
      </c>
      <c r="E12" s="21">
        <f>VLOOKUP($C12,'yield calculation'!$C:$F,3,FALSE)</f>
        <v>0.31764706969261169</v>
      </c>
      <c r="F12" s="21">
        <f>VLOOKUP($C12,'yield calculation'!$C:$F,4,FALSE)</f>
        <v>0.47156727313995361</v>
      </c>
    </row>
    <row r="13" spans="2:6">
      <c r="B13" s="19" t="s">
        <v>9</v>
      </c>
      <c r="C13" s="19" t="s">
        <v>11</v>
      </c>
      <c r="D13" s="21">
        <f>VLOOKUP($C13,'yield calculation'!$C:$F,2,FALSE)</f>
        <v>0.13867685198783875</v>
      </c>
      <c r="E13" s="21">
        <f>VLOOKUP($C13,'yield calculation'!$C:$F,3,FALSE)</f>
        <v>0.24222221970558167</v>
      </c>
      <c r="F13" s="21">
        <f>VLOOKUP($C13,'yield calculation'!$C:$F,4,FALSE)</f>
        <v>0.57251906394958496</v>
      </c>
    </row>
    <row r="14" spans="2:6">
      <c r="B14" s="19"/>
      <c r="C14" s="19" t="s">
        <v>12</v>
      </c>
      <c r="D14" s="21">
        <f>VLOOKUP($C14,'yield calculation'!$C:$F,2,FALSE)</f>
        <v>0.11796246469020844</v>
      </c>
      <c r="E14" s="21">
        <f>VLOOKUP($C14,'yield calculation'!$C:$F,3,FALSE)</f>
        <v>0.21256038546562195</v>
      </c>
      <c r="F14" s="21">
        <f>VLOOKUP($C14,'yield calculation'!$C:$F,4,FALSE)</f>
        <v>0.55495977401733398</v>
      </c>
    </row>
    <row r="15" spans="2:6">
      <c r="B15" s="19"/>
      <c r="C15" s="19" t="s">
        <v>13</v>
      </c>
      <c r="D15" s="21">
        <f>VLOOKUP($C15,'yield calculation'!$C:$F,2,FALSE)</f>
        <v>0.12230215966701508</v>
      </c>
      <c r="E15" s="21">
        <f>VLOOKUP($C15,'yield calculation'!$C:$F,3,FALSE)</f>
        <v>0.25855514407157898</v>
      </c>
      <c r="F15" s="21">
        <f>VLOOKUP($C15,'yield calculation'!$C:$F,4,FALSE)</f>
        <v>0.47302159667015076</v>
      </c>
    </row>
    <row r="16" spans="2:6">
      <c r="B16" s="19"/>
      <c r="C16" s="19" t="s">
        <v>14</v>
      </c>
      <c r="D16" s="21">
        <f>VLOOKUP($C16,'yield calculation'!$C:$F,2,FALSE)</f>
        <v>0.16191156208515167</v>
      </c>
      <c r="E16" s="21">
        <f>VLOOKUP($C16,'yield calculation'!$C:$F,3,FALSE)</f>
        <v>0.3042895495891571</v>
      </c>
      <c r="F16" s="21">
        <f>VLOOKUP($C16,'yield calculation'!$C:$F,4,FALSE)</f>
        <v>0.5320969820022583</v>
      </c>
    </row>
    <row r="17" spans="2:6">
      <c r="B17" s="19"/>
      <c r="C17" s="19" t="s">
        <v>15</v>
      </c>
      <c r="D17" s="21">
        <f>VLOOKUP($C17,'yield calculation'!$C:$F,2,FALSE)</f>
        <v>0.12924070656299591</v>
      </c>
      <c r="E17" s="21">
        <f>VLOOKUP($C17,'yield calculation'!$C:$F,3,FALSE)</f>
        <v>0.24922119081020355</v>
      </c>
      <c r="F17" s="21">
        <f>VLOOKUP($C17,'yield calculation'!$C:$F,4,FALSE)</f>
        <v>0.51857835054397583</v>
      </c>
    </row>
    <row r="18" spans="2:6">
      <c r="B18" s="19"/>
      <c r="C18" s="19" t="s">
        <v>16</v>
      </c>
      <c r="D18" s="21">
        <f>VLOOKUP($C18,'yield calculation'!$C:$F,2,FALSE)</f>
        <v>0.16094031929969788</v>
      </c>
      <c r="E18" s="21">
        <f>VLOOKUP($C18,'yield calculation'!$C:$F,3,FALSE)</f>
        <v>0.2550143301486969</v>
      </c>
      <c r="F18" s="21">
        <f>VLOOKUP($C18,'yield calculation'!$C:$F,4,FALSE)</f>
        <v>0.63110309839248657</v>
      </c>
    </row>
    <row r="19" spans="2:6">
      <c r="B19" s="19"/>
      <c r="C19" s="19" t="s">
        <v>0</v>
      </c>
      <c r="D19" s="21">
        <f>VLOOKUP($C19,'yield calculation'!$C:$F,2,FALSE)</f>
        <v>0.11702986061573029</v>
      </c>
      <c r="E19" s="21">
        <f>VLOOKUP($C19,'yield calculation'!$C:$F,3,FALSE)</f>
        <v>0.22376543283462524</v>
      </c>
      <c r="F19" s="21">
        <f>VLOOKUP($C19,'yield calculation'!$C:$F,4,FALSE)</f>
        <v>0.52300244569778442</v>
      </c>
    </row>
    <row r="20" spans="2:6" ht="16" thickBot="1">
      <c r="B20" s="20" t="s">
        <v>21</v>
      </c>
      <c r="C20" s="22" t="s">
        <v>51</v>
      </c>
      <c r="D20" s="22">
        <f>VLOOKUP($C20,'yield calculation'!$C:$F,2,FALSE)</f>
        <v>0.13363119959831238</v>
      </c>
      <c r="E20" s="22">
        <f>VLOOKUP($C20,'yield calculation'!$C:$F,3,FALSE)</f>
        <v>0.24968378245830536</v>
      </c>
      <c r="F20" s="22">
        <f>VLOOKUP($C20,'yield calculation'!$C:$F,4,FALSE)</f>
        <v>0.53520172834396362</v>
      </c>
    </row>
    <row r="21" spans="2:6" ht="16" thickTop="1">
      <c r="B21" s="2" t="s">
        <v>36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8"/>
  <sheetViews>
    <sheetView workbookViewId="0">
      <selection sqref="A1:J17"/>
    </sheetView>
  </sheetViews>
  <sheetFormatPr defaultColWidth="9.1796875" defaultRowHeight="14.5"/>
  <cols>
    <col min="1" max="1" width="15" style="14" customWidth="1"/>
    <col min="2" max="2" width="14" style="14" bestFit="1" customWidth="1"/>
    <col min="3" max="4" width="10.1796875" style="14" customWidth="1"/>
    <col min="5" max="5" width="10.1796875" style="17" customWidth="1"/>
    <col min="6" max="6" width="11.81640625" style="14" customWidth="1"/>
    <col min="7" max="7" width="12.26953125" style="14" customWidth="1"/>
    <col min="8" max="9" width="10.1796875" style="14" customWidth="1"/>
    <col min="10" max="10" width="14.54296875" style="28" bestFit="1" customWidth="1"/>
    <col min="11" max="16384" width="9.1796875" style="14"/>
  </cols>
  <sheetData>
    <row r="1" spans="1:10" ht="27" thickBot="1">
      <c r="A1" s="12"/>
      <c r="B1" s="12"/>
      <c r="C1" s="13" t="str">
        <f>RIGHT(SUBSTITUTE('achieved fresh and panel'!C1,"_"," "),LEN(SUBSTITUTE('achieved fresh and panel'!C1,"_"," "))-1)</f>
        <v>Food</v>
      </c>
      <c r="D1" s="13" t="str">
        <f>RIGHT(SUBSTITUTE('achieved fresh and panel'!D1,"_"," "),LEN(SUBSTITUTE('achieved fresh and panel'!D1,"_"," "))-1)</f>
        <v>Textiles</v>
      </c>
      <c r="E1" s="13" t="str">
        <f>RIGHT(SUBSTITUTE('achieved fresh and panel'!E1,"_"," "),LEN(SUBSTITUTE('achieved fresh and panel'!E1,"_"," "))-1)</f>
        <v>Garments</v>
      </c>
      <c r="F1" s="13" t="str">
        <f>RIGHT(SUBSTITUTE('achieved fresh and panel'!F1,"_"," "),LEN(SUBSTITUTE('achieved fresh and panel'!F1,"_"," "))-1)</f>
        <v>Other Mfg</v>
      </c>
      <c r="G1" s="13" t="str">
        <f>RIGHT(SUBSTITUTE('achieved fresh and panel'!G1,"_"," "),LEN(SUBSTITUTE('achieved fresh and panel'!G1,"_"," "))-1)</f>
        <v>Retail</v>
      </c>
      <c r="H1" s="13" t="str">
        <f>RIGHT(SUBSTITUTE('achieved fresh and panel'!H1,"_"," "),LEN(SUBSTITUTE('achieved fresh and panel'!H1,"_"," "))-1)</f>
        <v>Hotels</v>
      </c>
      <c r="I1" s="13" t="str">
        <f>RIGHT(SUBSTITUTE('achieved fresh and panel'!I1,"_"," "),LEN(SUBSTITUTE('achieved fresh and panel'!I1,"_"," "))-1)</f>
        <v>Other Services</v>
      </c>
      <c r="J1" s="25" t="str">
        <f>RIGHT(SUBSTITUTE('achieved fresh and panel'!J1,"_"," "),LEN(SUBSTITUTE('achieved fresh and panel'!J1,"_"," "))-1)</f>
        <v>Grand Total</v>
      </c>
    </row>
    <row r="2" spans="1:10">
      <c r="A2" s="15" t="str">
        <f>'achieved fresh and panel'!A2</f>
        <v>Lima</v>
      </c>
      <c r="B2" s="16" t="str">
        <f>LEFT('achieved fresh and panel'!B2,FIND(")",'achieved fresh and panel'!B2))</f>
        <v>Small (5-19)</v>
      </c>
      <c r="C2" s="29">
        <f>'achieved fresh and panel'!C2</f>
        <v>8</v>
      </c>
      <c r="D2" s="29">
        <f>'achieved fresh and panel'!D2</f>
        <v>18</v>
      </c>
      <c r="E2" s="29">
        <f>'achieved fresh and panel'!E2</f>
        <v>25</v>
      </c>
      <c r="F2" s="29">
        <f>'achieved fresh and panel'!F2</f>
        <v>23</v>
      </c>
      <c r="G2" s="29">
        <f>'achieved fresh and panel'!G2</f>
        <v>11</v>
      </c>
      <c r="H2" s="29">
        <f>'achieved fresh and panel'!H2</f>
        <v>25</v>
      </c>
      <c r="I2" s="29">
        <f>'achieved fresh and panel'!I2</f>
        <v>16</v>
      </c>
      <c r="J2" s="26">
        <f>SUM(C2:I4)</f>
        <v>436</v>
      </c>
    </row>
    <row r="3" spans="1:10">
      <c r="A3" s="15" t="str">
        <f>'achieved fresh and panel'!A3</f>
        <v>Lima</v>
      </c>
      <c r="B3" s="16" t="str">
        <f>LEFT('achieved fresh and panel'!B3,FIND(")",'achieved fresh and panel'!B3))</f>
        <v>Medium (20-99)</v>
      </c>
      <c r="C3" s="29">
        <f>'achieved fresh and panel'!C3</f>
        <v>25</v>
      </c>
      <c r="D3" s="29">
        <f>'achieved fresh and panel'!D3</f>
        <v>11</v>
      </c>
      <c r="E3" s="29">
        <f>'achieved fresh and panel'!E3</f>
        <v>12</v>
      </c>
      <c r="F3" s="29">
        <f>'achieved fresh and panel'!F3</f>
        <v>44</v>
      </c>
      <c r="G3" s="29">
        <f>'achieved fresh and panel'!G3</f>
        <v>28</v>
      </c>
      <c r="H3" s="29">
        <f>'achieved fresh and panel'!H3</f>
        <v>13</v>
      </c>
      <c r="I3" s="29">
        <f>'achieved fresh and panel'!I3</f>
        <v>21</v>
      </c>
      <c r="J3" s="26"/>
    </row>
    <row r="4" spans="1:10">
      <c r="A4" s="15" t="str">
        <f>'achieved fresh and panel'!A4</f>
        <v>Lima</v>
      </c>
      <c r="B4" s="16" t="str">
        <f>LEFT('achieved fresh and panel'!B4,FIND(")",'achieved fresh and panel'!B4))</f>
        <v>Large (100 or more)</v>
      </c>
      <c r="C4" s="29">
        <f>'achieved fresh and panel'!C4</f>
        <v>28</v>
      </c>
      <c r="D4" s="29">
        <f>'achieved fresh and panel'!D4</f>
        <v>8</v>
      </c>
      <c r="E4" s="29">
        <f>'achieved fresh and panel'!E4</f>
        <v>12</v>
      </c>
      <c r="F4" s="29">
        <f>'achieved fresh and panel'!F4</f>
        <v>54</v>
      </c>
      <c r="G4" s="29">
        <f>'achieved fresh and panel'!G4</f>
        <v>12</v>
      </c>
      <c r="H4" s="29">
        <f>'achieved fresh and panel'!H4</f>
        <v>7</v>
      </c>
      <c r="I4" s="29">
        <f>'achieved fresh and panel'!I4</f>
        <v>35</v>
      </c>
      <c r="J4" s="26"/>
    </row>
    <row r="5" spans="1:10">
      <c r="A5" s="15" t="str">
        <f>'achieved fresh and panel'!A5</f>
        <v>Arequipa</v>
      </c>
      <c r="B5" s="16" t="str">
        <f>LEFT('achieved fresh and panel'!B5,FIND(")",'achieved fresh and panel'!B5))</f>
        <v>Small (5-19)</v>
      </c>
      <c r="C5" s="29">
        <f>'achieved fresh and panel'!C5</f>
        <v>5</v>
      </c>
      <c r="D5" s="29">
        <f>'achieved fresh and panel'!D5</f>
        <v>4</v>
      </c>
      <c r="E5" s="29">
        <f>'achieved fresh and panel'!E5</f>
        <v>12</v>
      </c>
      <c r="F5" s="29">
        <f>'achieved fresh and panel'!F5</f>
        <v>20</v>
      </c>
      <c r="G5" s="29">
        <f>'achieved fresh and panel'!G5</f>
        <v>18</v>
      </c>
      <c r="H5" s="29">
        <f>'achieved fresh and panel'!H5</f>
        <v>17</v>
      </c>
      <c r="I5" s="29">
        <f>'achieved fresh and panel'!I5</f>
        <v>17</v>
      </c>
      <c r="J5" s="26">
        <f>SUM(C5:I7)</f>
        <v>176</v>
      </c>
    </row>
    <row r="6" spans="1:10">
      <c r="A6" s="15" t="str">
        <f>'achieved fresh and panel'!A6</f>
        <v>Arequipa</v>
      </c>
      <c r="B6" s="16" t="str">
        <f>LEFT('achieved fresh and panel'!B6,FIND(")",'achieved fresh and panel'!B6))</f>
        <v>Medium (20-99)</v>
      </c>
      <c r="C6" s="29">
        <f>'achieved fresh and panel'!C6</f>
        <v>7</v>
      </c>
      <c r="D6" s="29">
        <f>'achieved fresh and panel'!D6</f>
        <v>1</v>
      </c>
      <c r="E6" s="29">
        <f>'achieved fresh and panel'!E6</f>
        <v>1</v>
      </c>
      <c r="F6" s="29">
        <f>'achieved fresh and panel'!F6</f>
        <v>14</v>
      </c>
      <c r="G6" s="29">
        <f>'achieved fresh and panel'!G6</f>
        <v>3</v>
      </c>
      <c r="H6" s="29">
        <f>'achieved fresh and panel'!H6</f>
        <v>3</v>
      </c>
      <c r="I6" s="29">
        <f>'achieved fresh and panel'!I6</f>
        <v>34</v>
      </c>
    </row>
    <row r="7" spans="1:10">
      <c r="A7" s="15" t="str">
        <f>'achieved fresh and panel'!A7</f>
        <v>Arequipa</v>
      </c>
      <c r="B7" s="16" t="str">
        <f>LEFT('achieved fresh and panel'!B7,FIND(")",'achieved fresh and panel'!B7))</f>
        <v>Large (100 or more)</v>
      </c>
      <c r="C7" s="29">
        <f>'achieved fresh and panel'!C7</f>
        <v>1</v>
      </c>
      <c r="D7" s="29">
        <f>'achieved fresh and panel'!D7</f>
        <v>2</v>
      </c>
      <c r="E7" s="29">
        <f>'achieved fresh and panel'!E7</f>
        <v>2</v>
      </c>
      <c r="F7" s="29">
        <f>'achieved fresh and panel'!F7</f>
        <v>5</v>
      </c>
      <c r="G7" s="29">
        <f>'achieved fresh and panel'!G7</f>
        <v>0</v>
      </c>
      <c r="H7" s="29">
        <f>'achieved fresh and panel'!H7</f>
        <v>0</v>
      </c>
      <c r="I7" s="29">
        <f>'achieved fresh and panel'!I7</f>
        <v>10</v>
      </c>
      <c r="J7" s="26"/>
    </row>
    <row r="8" spans="1:10">
      <c r="A8" s="15" t="str">
        <f>'achieved fresh and panel'!A8</f>
        <v>Chiclayo</v>
      </c>
      <c r="B8" s="16" t="str">
        <f>LEFT('achieved fresh and panel'!B8,FIND(")",'achieved fresh and panel'!B8))</f>
        <v>Small (5-19)</v>
      </c>
      <c r="C8" s="29">
        <f>'achieved fresh and panel'!C8</f>
        <v>9</v>
      </c>
      <c r="D8" s="29">
        <f>'achieved fresh and panel'!D8</f>
        <v>0</v>
      </c>
      <c r="E8" s="29">
        <f>'achieved fresh and panel'!E8</f>
        <v>2</v>
      </c>
      <c r="F8" s="29">
        <f>'achieved fresh and panel'!F8</f>
        <v>13</v>
      </c>
      <c r="G8" s="29">
        <f>'achieved fresh and panel'!G8</f>
        <v>23</v>
      </c>
      <c r="H8" s="29">
        <f>'achieved fresh and panel'!H8</f>
        <v>6</v>
      </c>
      <c r="I8" s="29">
        <f>'achieved fresh and panel'!I8</f>
        <v>15</v>
      </c>
      <c r="J8" s="26">
        <f>SUM(C8:I10)</f>
        <v>112</v>
      </c>
    </row>
    <row r="9" spans="1:10">
      <c r="A9" s="15" t="str">
        <f>'achieved fresh and panel'!A9</f>
        <v>Chiclayo</v>
      </c>
      <c r="B9" s="16" t="str">
        <f>LEFT('achieved fresh and panel'!B9,FIND(")",'achieved fresh and panel'!B9))</f>
        <v>Medium (20-99)</v>
      </c>
      <c r="C9" s="29">
        <f>'achieved fresh and panel'!C9</f>
        <v>4</v>
      </c>
      <c r="D9" s="29">
        <f>'achieved fresh and panel'!D9</f>
        <v>0</v>
      </c>
      <c r="E9" s="29">
        <f>'achieved fresh and panel'!E9</f>
        <v>0</v>
      </c>
      <c r="F9" s="29">
        <f>'achieved fresh and panel'!F9</f>
        <v>4</v>
      </c>
      <c r="G9" s="29">
        <f>'achieved fresh and panel'!G9</f>
        <v>6</v>
      </c>
      <c r="H9" s="29">
        <f>'achieved fresh and panel'!H9</f>
        <v>2</v>
      </c>
      <c r="I9" s="29">
        <f>'achieved fresh and panel'!I9</f>
        <v>23</v>
      </c>
      <c r="J9" s="26"/>
    </row>
    <row r="10" spans="1:10">
      <c r="A10" s="15" t="str">
        <f>'achieved fresh and panel'!A10</f>
        <v>Chiclayo</v>
      </c>
      <c r="B10" s="16" t="str">
        <f>LEFT('achieved fresh and panel'!B10,FIND(")",'achieved fresh and panel'!B10))</f>
        <v>Large (100 or more)</v>
      </c>
      <c r="C10" s="29">
        <f>'achieved fresh and panel'!C10</f>
        <v>0</v>
      </c>
      <c r="D10" s="29">
        <f>'achieved fresh and panel'!D10</f>
        <v>0</v>
      </c>
      <c r="E10" s="29">
        <f>'achieved fresh and panel'!E10</f>
        <v>0</v>
      </c>
      <c r="F10" s="29">
        <f>'achieved fresh and panel'!F10</f>
        <v>1</v>
      </c>
      <c r="G10" s="29">
        <f>'achieved fresh and panel'!G10</f>
        <v>1</v>
      </c>
      <c r="H10" s="29">
        <f>'achieved fresh and panel'!H10</f>
        <v>0</v>
      </c>
      <c r="I10" s="29">
        <f>'achieved fresh and panel'!I10</f>
        <v>3</v>
      </c>
    </row>
    <row r="11" spans="1:10">
      <c r="A11" s="15" t="str">
        <f>'achieved fresh and panel'!A11</f>
        <v>Trujillo</v>
      </c>
      <c r="B11" s="16" t="str">
        <f>LEFT('achieved fresh and panel'!B11,FIND(")",'achieved fresh and panel'!B11))</f>
        <v>Small (5-19)</v>
      </c>
      <c r="C11" s="29">
        <f>'achieved fresh and panel'!C11</f>
        <v>6</v>
      </c>
      <c r="D11" s="29">
        <f>'achieved fresh and panel'!D11</f>
        <v>0</v>
      </c>
      <c r="E11" s="29">
        <f>'achieved fresh and panel'!E11</f>
        <v>2</v>
      </c>
      <c r="F11" s="29">
        <f>'achieved fresh and panel'!F11</f>
        <v>25</v>
      </c>
      <c r="G11" s="29">
        <f>'achieved fresh and panel'!G11</f>
        <v>26</v>
      </c>
      <c r="H11" s="29">
        <f>'achieved fresh and panel'!H11</f>
        <v>7</v>
      </c>
      <c r="I11" s="29">
        <f>'achieved fresh and panel'!I11</f>
        <v>19</v>
      </c>
      <c r="J11" s="26">
        <f>SUM(C11:I13)</f>
        <v>155</v>
      </c>
    </row>
    <row r="12" spans="1:10">
      <c r="A12" s="15" t="str">
        <f>'achieved fresh and panel'!A12</f>
        <v>Trujillo</v>
      </c>
      <c r="B12" s="16" t="str">
        <f>LEFT('achieved fresh and panel'!B12,FIND(")",'achieved fresh and panel'!B12))</f>
        <v>Medium (20-99)</v>
      </c>
      <c r="C12" s="29">
        <f>'achieved fresh and panel'!C12</f>
        <v>2</v>
      </c>
      <c r="D12" s="29">
        <f>'achieved fresh and panel'!D12</f>
        <v>0</v>
      </c>
      <c r="E12" s="29">
        <f>'achieved fresh and panel'!E12</f>
        <v>0</v>
      </c>
      <c r="F12" s="29">
        <f>'achieved fresh and panel'!F12</f>
        <v>9</v>
      </c>
      <c r="G12" s="29">
        <f>'achieved fresh and panel'!G12</f>
        <v>5</v>
      </c>
      <c r="H12" s="29">
        <f>'achieved fresh and panel'!H12</f>
        <v>1</v>
      </c>
      <c r="I12" s="29">
        <f>'achieved fresh and panel'!I12</f>
        <v>41</v>
      </c>
      <c r="J12" s="26"/>
    </row>
    <row r="13" spans="1:10">
      <c r="A13" s="15" t="str">
        <f>'achieved fresh and panel'!A13</f>
        <v>Trujillo</v>
      </c>
      <c r="B13" s="16" t="str">
        <f>LEFT('achieved fresh and panel'!B13,FIND(")",'achieved fresh and panel'!B13))</f>
        <v>Large (100 or more)</v>
      </c>
      <c r="C13" s="29">
        <f>'achieved fresh and panel'!C13</f>
        <v>1</v>
      </c>
      <c r="D13" s="29">
        <f>'achieved fresh and panel'!D13</f>
        <v>0</v>
      </c>
      <c r="E13" s="29">
        <f>'achieved fresh and panel'!E13</f>
        <v>0</v>
      </c>
      <c r="F13" s="29">
        <f>'achieved fresh and panel'!F13</f>
        <v>0</v>
      </c>
      <c r="G13" s="29">
        <f>'achieved fresh and panel'!G13</f>
        <v>0</v>
      </c>
      <c r="H13" s="29">
        <f>'achieved fresh and panel'!H13</f>
        <v>0</v>
      </c>
      <c r="I13" s="29">
        <f>'achieved fresh and panel'!I13</f>
        <v>11</v>
      </c>
      <c r="J13" s="26"/>
    </row>
    <row r="14" spans="1:10">
      <c r="A14" s="15" t="str">
        <f>'achieved fresh and panel'!A14</f>
        <v>Piura</v>
      </c>
      <c r="B14" s="16" t="str">
        <f>LEFT('achieved fresh and panel'!B14,FIND(")",'achieved fresh and panel'!B14))</f>
        <v>Small (5-19)</v>
      </c>
      <c r="C14" s="29">
        <f>'achieved fresh and panel'!C14</f>
        <v>9</v>
      </c>
      <c r="D14" s="29">
        <f>'achieved fresh and panel'!D14</f>
        <v>0</v>
      </c>
      <c r="E14" s="29">
        <f>'achieved fresh and panel'!E14</f>
        <v>0</v>
      </c>
      <c r="F14" s="29">
        <f>'achieved fresh and panel'!F14</f>
        <v>12</v>
      </c>
      <c r="G14" s="29">
        <f>'achieved fresh and panel'!G14</f>
        <v>22</v>
      </c>
      <c r="H14" s="29">
        <f>'achieved fresh and panel'!H14</f>
        <v>7</v>
      </c>
      <c r="I14" s="29">
        <f>'achieved fresh and panel'!I14</f>
        <v>12</v>
      </c>
      <c r="J14" s="26">
        <f>SUM(C14:I16)</f>
        <v>108</v>
      </c>
    </row>
    <row r="15" spans="1:10">
      <c r="A15" s="15" t="str">
        <f>'achieved fresh and panel'!A15</f>
        <v>Piura</v>
      </c>
      <c r="B15" s="16" t="str">
        <f>LEFT('achieved fresh and panel'!B15,FIND(")",'achieved fresh and panel'!B15))</f>
        <v>Medium (20-99)</v>
      </c>
      <c r="C15" s="29">
        <f>'achieved fresh and panel'!C15</f>
        <v>2</v>
      </c>
      <c r="D15" s="29">
        <f>'achieved fresh and panel'!D15</f>
        <v>0</v>
      </c>
      <c r="E15" s="29">
        <f>'achieved fresh and panel'!E15</f>
        <v>0</v>
      </c>
      <c r="F15" s="29">
        <f>'achieved fresh and panel'!F15</f>
        <v>3</v>
      </c>
      <c r="G15" s="29">
        <f>'achieved fresh and panel'!G15</f>
        <v>5</v>
      </c>
      <c r="H15" s="29">
        <f>'achieved fresh and panel'!H15</f>
        <v>1</v>
      </c>
      <c r="I15" s="29">
        <f>'achieved fresh and panel'!I15</f>
        <v>24</v>
      </c>
      <c r="J15" s="26"/>
    </row>
    <row r="16" spans="1:10">
      <c r="A16" s="15" t="str">
        <f>'achieved fresh and panel'!A16</f>
        <v>Piura</v>
      </c>
      <c r="B16" s="16" t="str">
        <f>LEFT('achieved fresh and panel'!B16,FIND(")",'achieved fresh and panel'!B16))</f>
        <v>Large (100 or more)</v>
      </c>
      <c r="C16" s="29">
        <f>'achieved fresh and panel'!C16</f>
        <v>2</v>
      </c>
      <c r="D16" s="29">
        <f>'achieved fresh and panel'!D16</f>
        <v>0</v>
      </c>
      <c r="E16" s="29">
        <f>'achieved fresh and panel'!E16</f>
        <v>0</v>
      </c>
      <c r="F16" s="29">
        <f>'achieved fresh and panel'!F16</f>
        <v>0</v>
      </c>
      <c r="G16" s="29">
        <f>'achieved fresh and panel'!G16</f>
        <v>0</v>
      </c>
      <c r="H16" s="29">
        <f>'achieved fresh and panel'!H16</f>
        <v>0</v>
      </c>
      <c r="I16" s="29">
        <f>'achieved fresh and panel'!I16</f>
        <v>9</v>
      </c>
      <c r="J16" s="26"/>
    </row>
    <row r="17" spans="1:10" s="28" customFormat="1" ht="15" thickBot="1">
      <c r="A17" s="27"/>
      <c r="B17" s="27"/>
      <c r="C17" s="27">
        <f t="shared" ref="C17:J17" si="0">SUM(C2:C16)</f>
        <v>109</v>
      </c>
      <c r="D17" s="27">
        <f t="shared" si="0"/>
        <v>44</v>
      </c>
      <c r="E17" s="27">
        <f t="shared" si="0"/>
        <v>68</v>
      </c>
      <c r="F17" s="27">
        <f t="shared" si="0"/>
        <v>227</v>
      </c>
      <c r="G17" s="27">
        <f t="shared" si="0"/>
        <v>160</v>
      </c>
      <c r="H17" s="27">
        <f t="shared" si="0"/>
        <v>89</v>
      </c>
      <c r="I17" s="27">
        <f t="shared" si="0"/>
        <v>290</v>
      </c>
      <c r="J17" s="27">
        <f t="shared" si="0"/>
        <v>987</v>
      </c>
    </row>
    <row r="18" spans="1:10" ht="15" thickTop="1"/>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8"/>
  <sheetViews>
    <sheetView zoomScaleNormal="100" workbookViewId="0">
      <selection sqref="A1:J17"/>
    </sheetView>
  </sheetViews>
  <sheetFormatPr defaultColWidth="9.1796875" defaultRowHeight="14.5"/>
  <cols>
    <col min="1" max="1" width="15" style="14" customWidth="1"/>
    <col min="2" max="2" width="14" style="14" bestFit="1" customWidth="1"/>
    <col min="3" max="4" width="10.1796875" style="14" customWidth="1"/>
    <col min="5" max="5" width="10.1796875" style="17" customWidth="1"/>
    <col min="6" max="6" width="11.81640625" style="14" customWidth="1"/>
    <col min="7" max="7" width="12.26953125" style="14" customWidth="1"/>
    <col min="8" max="9" width="10.1796875" style="14" customWidth="1"/>
    <col min="10" max="10" width="14.54296875" style="28" bestFit="1" customWidth="1"/>
    <col min="11" max="16384" width="9.1796875" style="14"/>
  </cols>
  <sheetData>
    <row r="1" spans="1:10" ht="27" thickBot="1">
      <c r="A1" s="12"/>
      <c r="B1" s="12"/>
      <c r="C1" s="13" t="str">
        <f>RIGHT(SUBSTITUTE('achieved panel'!C1,"_"," "),LEN(SUBSTITUTE('achieved panel'!C1,"_"," "))-1)</f>
        <v>Food</v>
      </c>
      <c r="D1" s="13" t="str">
        <f>RIGHT(SUBSTITUTE('achieved panel'!D1,"_"," "),LEN(SUBSTITUTE('achieved panel'!D1,"_"," "))-1)</f>
        <v>Textiles</v>
      </c>
      <c r="E1" s="13" t="str">
        <f>RIGHT(SUBSTITUTE('achieved panel'!E1,"_"," "),LEN(SUBSTITUTE('achieved panel'!E1,"_"," "))-1)</f>
        <v>Garments</v>
      </c>
      <c r="F1" s="13" t="str">
        <f>RIGHT(SUBSTITUTE('achieved panel'!F1,"_"," "),LEN(SUBSTITUTE('achieved panel'!F1,"_"," "))-1)</f>
        <v>Other Mfg</v>
      </c>
      <c r="G1" s="13" t="str">
        <f>RIGHT(SUBSTITUTE('achieved panel'!G1,"_"," "),LEN(SUBSTITUTE('achieved panel'!G1,"_"," "))-1)</f>
        <v>Retail</v>
      </c>
      <c r="H1" s="13" t="str">
        <f>RIGHT(SUBSTITUTE('achieved panel'!H1,"_"," "),LEN(SUBSTITUTE('achieved panel'!H1,"_"," "))-1)</f>
        <v>Hotels</v>
      </c>
      <c r="I1" s="13" t="str">
        <f>RIGHT(SUBSTITUTE('achieved panel'!I1,"_"," "),LEN(SUBSTITUTE('achieved panel'!I1,"_"," "))-1)</f>
        <v>Other Services</v>
      </c>
      <c r="J1" s="25" t="str">
        <f>RIGHT(SUBSTITUTE('achieved panel'!J1,"_"," "),LEN(SUBSTITUTE('achieved panel'!J1,"_"," "))-1)</f>
        <v>Grand Total</v>
      </c>
    </row>
    <row r="2" spans="1:10">
      <c r="A2" s="15" t="str">
        <f>'achieved panel'!A2</f>
        <v>Lima</v>
      </c>
      <c r="B2" s="16" t="str">
        <f>LEFT('achieved panel'!B2,FIND(")",'achieved panel'!B2))</f>
        <v>Small (5-19)</v>
      </c>
      <c r="C2" s="29">
        <f>'achieved panel'!C2</f>
        <v>6</v>
      </c>
      <c r="D2" s="29">
        <f>'achieved panel'!D2</f>
        <v>3</v>
      </c>
      <c r="E2" s="29">
        <f>'achieved panel'!E2</f>
        <v>13</v>
      </c>
      <c r="F2" s="29">
        <f>'achieved panel'!F2</f>
        <v>18</v>
      </c>
      <c r="G2" s="29">
        <f>'achieved panel'!G2</f>
        <v>8</v>
      </c>
      <c r="H2" s="29">
        <f>'achieved panel'!H2</f>
        <v>0</v>
      </c>
      <c r="I2" s="29">
        <f>'achieved panel'!I2</f>
        <v>1</v>
      </c>
      <c r="J2" s="26">
        <f>SUM(C2:I4)</f>
        <v>189</v>
      </c>
    </row>
    <row r="3" spans="1:10">
      <c r="A3" s="15" t="str">
        <f>'achieved panel'!A3</f>
        <v>Lima</v>
      </c>
      <c r="B3" s="16" t="str">
        <f>LEFT('achieved panel'!B3,FIND(")",'achieved panel'!B3))</f>
        <v>Medium (20-99)</v>
      </c>
      <c r="C3" s="29">
        <f>'achieved panel'!C3</f>
        <v>15</v>
      </c>
      <c r="D3" s="29">
        <f>'achieved panel'!D3</f>
        <v>7</v>
      </c>
      <c r="E3" s="29">
        <f>'achieved panel'!E3</f>
        <v>8</v>
      </c>
      <c r="F3" s="29">
        <f>'achieved panel'!F3</f>
        <v>29</v>
      </c>
      <c r="G3" s="29">
        <f>'achieved panel'!G3</f>
        <v>10</v>
      </c>
      <c r="H3" s="29">
        <f>'achieved panel'!H3</f>
        <v>0</v>
      </c>
      <c r="I3" s="29">
        <f>'achieved panel'!I3</f>
        <v>11</v>
      </c>
      <c r="J3" s="26"/>
    </row>
    <row r="4" spans="1:10">
      <c r="A4" s="15" t="str">
        <f>'achieved panel'!A4</f>
        <v>Lima</v>
      </c>
      <c r="B4" s="16" t="str">
        <f>LEFT('achieved panel'!B4,FIND(")",'achieved panel'!B4))</f>
        <v>Large (100 or more)</v>
      </c>
      <c r="C4" s="29">
        <f>'achieved panel'!C4</f>
        <v>13</v>
      </c>
      <c r="D4" s="29">
        <f>'achieved panel'!D4</f>
        <v>6</v>
      </c>
      <c r="E4" s="29">
        <f>'achieved panel'!E4</f>
        <v>8</v>
      </c>
      <c r="F4" s="29">
        <f>'achieved panel'!F4</f>
        <v>25</v>
      </c>
      <c r="G4" s="29">
        <f>'achieved panel'!G4</f>
        <v>3</v>
      </c>
      <c r="H4" s="29">
        <f>'achieved panel'!H4</f>
        <v>1</v>
      </c>
      <c r="I4" s="29">
        <f>'achieved panel'!I4</f>
        <v>4</v>
      </c>
      <c r="J4" s="26"/>
    </row>
    <row r="5" spans="1:10">
      <c r="A5" s="15" t="str">
        <f>'achieved panel'!A5</f>
        <v>Arequipa</v>
      </c>
      <c r="B5" s="16" t="str">
        <f>LEFT('achieved panel'!B5,FIND(")",'achieved panel'!B5))</f>
        <v>Small (5-19)</v>
      </c>
      <c r="C5" s="29">
        <f>'achieved panel'!C5</f>
        <v>1</v>
      </c>
      <c r="D5" s="29">
        <f>'achieved panel'!D5</f>
        <v>0</v>
      </c>
      <c r="E5" s="29">
        <f>'achieved panel'!E5</f>
        <v>4</v>
      </c>
      <c r="F5" s="29">
        <f>'achieved panel'!F5</f>
        <v>5</v>
      </c>
      <c r="G5" s="29">
        <f>'achieved panel'!G5</f>
        <v>5</v>
      </c>
      <c r="H5" s="29">
        <f>'achieved panel'!H5</f>
        <v>0</v>
      </c>
      <c r="I5" s="29">
        <f>'achieved panel'!I5</f>
        <v>10</v>
      </c>
      <c r="J5" s="26">
        <f>SUM(C5:I7)</f>
        <v>49</v>
      </c>
    </row>
    <row r="6" spans="1:10">
      <c r="A6" s="15" t="str">
        <f>'achieved panel'!A6</f>
        <v>Arequipa</v>
      </c>
      <c r="B6" s="16" t="str">
        <f>LEFT('achieved panel'!B6,FIND(")",'achieved panel'!B6))</f>
        <v>Medium (20-99)</v>
      </c>
      <c r="C6" s="29">
        <f>'achieved panel'!C6</f>
        <v>3</v>
      </c>
      <c r="D6" s="29">
        <f>'achieved panel'!D6</f>
        <v>1</v>
      </c>
      <c r="E6" s="29">
        <f>'achieved panel'!E6</f>
        <v>1</v>
      </c>
      <c r="F6" s="29">
        <f>'achieved panel'!F6</f>
        <v>5</v>
      </c>
      <c r="G6" s="29">
        <f>'achieved panel'!G6</f>
        <v>1</v>
      </c>
      <c r="H6" s="29">
        <f>'achieved panel'!H6</f>
        <v>0</v>
      </c>
      <c r="I6" s="29">
        <f>'achieved panel'!I6</f>
        <v>3</v>
      </c>
    </row>
    <row r="7" spans="1:10">
      <c r="A7" s="15" t="str">
        <f>'achieved panel'!A7</f>
        <v>Arequipa</v>
      </c>
      <c r="B7" s="16" t="str">
        <f>LEFT('achieved panel'!B7,FIND(")",'achieved panel'!B7))</f>
        <v>Large (100 or more)</v>
      </c>
      <c r="C7" s="29">
        <f>'achieved panel'!C7</f>
        <v>0</v>
      </c>
      <c r="D7" s="29">
        <f>'achieved panel'!D7</f>
        <v>2</v>
      </c>
      <c r="E7" s="29">
        <f>'achieved panel'!E7</f>
        <v>2</v>
      </c>
      <c r="F7" s="29">
        <f>'achieved panel'!F7</f>
        <v>2</v>
      </c>
      <c r="G7" s="29">
        <f>'achieved panel'!G7</f>
        <v>0</v>
      </c>
      <c r="H7" s="29">
        <f>'achieved panel'!H7</f>
        <v>0</v>
      </c>
      <c r="I7" s="29">
        <f>'achieved panel'!I7</f>
        <v>4</v>
      </c>
      <c r="J7" s="26"/>
    </row>
    <row r="8" spans="1:10">
      <c r="A8" s="15" t="str">
        <f>'achieved panel'!A8</f>
        <v>Chiclayo</v>
      </c>
      <c r="B8" s="16" t="str">
        <f>LEFT('achieved panel'!B8,FIND(")",'achieved panel'!B8))</f>
        <v>Small (5-19)</v>
      </c>
      <c r="C8" s="29">
        <f>'achieved panel'!C8</f>
        <v>3</v>
      </c>
      <c r="D8" s="29">
        <f>'achieved panel'!D8</f>
        <v>0</v>
      </c>
      <c r="E8" s="29">
        <f>'achieved panel'!E8</f>
        <v>2</v>
      </c>
      <c r="F8" s="29">
        <f>'achieved panel'!F8</f>
        <v>4</v>
      </c>
      <c r="G8" s="29">
        <f>'achieved panel'!G8</f>
        <v>5</v>
      </c>
      <c r="H8" s="29">
        <f>'achieved panel'!H8</f>
        <v>1</v>
      </c>
      <c r="I8" s="29">
        <f>'achieved panel'!I8</f>
        <v>11</v>
      </c>
      <c r="J8" s="26">
        <f>SUM(C8:I10)</f>
        <v>40</v>
      </c>
    </row>
    <row r="9" spans="1:10">
      <c r="A9" s="15" t="str">
        <f>'achieved panel'!A9</f>
        <v>Chiclayo</v>
      </c>
      <c r="B9" s="16" t="str">
        <f>LEFT('achieved panel'!B9,FIND(")",'achieved panel'!B9))</f>
        <v>Medium (20-99)</v>
      </c>
      <c r="C9" s="29">
        <f>'achieved panel'!C9</f>
        <v>1</v>
      </c>
      <c r="D9" s="29">
        <f>'achieved panel'!D9</f>
        <v>0</v>
      </c>
      <c r="E9" s="29">
        <f>'achieved panel'!E9</f>
        <v>0</v>
      </c>
      <c r="F9" s="29">
        <f>'achieved panel'!F9</f>
        <v>0</v>
      </c>
      <c r="G9" s="29">
        <f>'achieved panel'!G9</f>
        <v>2</v>
      </c>
      <c r="H9" s="29">
        <f>'achieved panel'!H9</f>
        <v>2</v>
      </c>
      <c r="I9" s="29">
        <f>'achieved panel'!I9</f>
        <v>6</v>
      </c>
      <c r="J9" s="26"/>
    </row>
    <row r="10" spans="1:10">
      <c r="A10" s="15" t="str">
        <f>'achieved panel'!A10</f>
        <v>Chiclayo</v>
      </c>
      <c r="B10" s="16" t="str">
        <f>LEFT('achieved panel'!B10,FIND(")",'achieved panel'!B10))</f>
        <v>Large (100 or more)</v>
      </c>
      <c r="C10" s="29">
        <f>'achieved panel'!C10</f>
        <v>0</v>
      </c>
      <c r="D10" s="29">
        <f>'achieved panel'!D10</f>
        <v>0</v>
      </c>
      <c r="E10" s="29">
        <f>'achieved panel'!E10</f>
        <v>0</v>
      </c>
      <c r="F10" s="29">
        <f>'achieved panel'!F10</f>
        <v>0</v>
      </c>
      <c r="G10" s="29">
        <f>'achieved panel'!G10</f>
        <v>1</v>
      </c>
      <c r="H10" s="29">
        <f>'achieved panel'!H10</f>
        <v>0</v>
      </c>
      <c r="I10" s="29">
        <f>'achieved panel'!I10</f>
        <v>2</v>
      </c>
    </row>
    <row r="11" spans="1:10">
      <c r="A11" s="15" t="str">
        <f>'achieved panel'!A11</f>
        <v>Trujillo</v>
      </c>
      <c r="B11" s="16" t="str">
        <f>LEFT('achieved panel'!B11,FIND(")",'achieved panel'!B11))</f>
        <v>Small (5-19)</v>
      </c>
      <c r="C11" s="29">
        <f>'achieved panel'!C11</f>
        <v>4</v>
      </c>
      <c r="D11" s="29">
        <f>'achieved panel'!D11</f>
        <v>0</v>
      </c>
      <c r="E11" s="29">
        <f>'achieved panel'!E11</f>
        <v>1</v>
      </c>
      <c r="F11" s="29">
        <f>'achieved panel'!F11</f>
        <v>8</v>
      </c>
      <c r="G11" s="29">
        <f>'achieved panel'!G11</f>
        <v>10</v>
      </c>
      <c r="H11" s="29">
        <f>'achieved panel'!H11</f>
        <v>1</v>
      </c>
      <c r="I11" s="29">
        <f>'achieved panel'!I11</f>
        <v>15</v>
      </c>
      <c r="J11" s="26">
        <f>SUM(C11:I13)</f>
        <v>58</v>
      </c>
    </row>
    <row r="12" spans="1:10">
      <c r="A12" s="15" t="str">
        <f>'achieved panel'!A12</f>
        <v>Trujillo</v>
      </c>
      <c r="B12" s="16" t="str">
        <f>LEFT('achieved panel'!B12,FIND(")",'achieved panel'!B12))</f>
        <v>Medium (20-99)</v>
      </c>
      <c r="C12" s="29">
        <f>'achieved panel'!C12</f>
        <v>1</v>
      </c>
      <c r="D12" s="29">
        <f>'achieved panel'!D12</f>
        <v>0</v>
      </c>
      <c r="E12" s="29">
        <f>'achieved panel'!E12</f>
        <v>0</v>
      </c>
      <c r="F12" s="29">
        <f>'achieved panel'!F12</f>
        <v>2</v>
      </c>
      <c r="G12" s="29">
        <f>'achieved panel'!G12</f>
        <v>3</v>
      </c>
      <c r="H12" s="29">
        <f>'achieved panel'!H12</f>
        <v>1</v>
      </c>
      <c r="I12" s="29">
        <f>'achieved panel'!I12</f>
        <v>8</v>
      </c>
      <c r="J12" s="26"/>
    </row>
    <row r="13" spans="1:10">
      <c r="A13" s="15" t="str">
        <f>'achieved panel'!A13</f>
        <v>Trujillo</v>
      </c>
      <c r="B13" s="16" t="str">
        <f>LEFT('achieved panel'!B13,FIND(")",'achieved panel'!B13))</f>
        <v>Large (100 or more)</v>
      </c>
      <c r="C13" s="29">
        <f>'achieved panel'!C13</f>
        <v>1</v>
      </c>
      <c r="D13" s="29">
        <f>'achieved panel'!D13</f>
        <v>0</v>
      </c>
      <c r="E13" s="29">
        <f>'achieved panel'!E13</f>
        <v>0</v>
      </c>
      <c r="F13" s="29">
        <f>'achieved panel'!F13</f>
        <v>0</v>
      </c>
      <c r="G13" s="29">
        <f>'achieved panel'!G13</f>
        <v>0</v>
      </c>
      <c r="H13" s="29">
        <f>'achieved panel'!H13</f>
        <v>0</v>
      </c>
      <c r="I13" s="29">
        <f>'achieved panel'!I13</f>
        <v>3</v>
      </c>
      <c r="J13" s="26"/>
    </row>
    <row r="14" spans="1:10">
      <c r="A14" s="15" t="str">
        <f>'achieved panel'!A14</f>
        <v>Piura</v>
      </c>
      <c r="B14" s="16" t="str">
        <f>LEFT('achieved panel'!B14,FIND(")",'achieved panel'!B14))</f>
        <v>Small (5-19)</v>
      </c>
      <c r="C14" s="29">
        <f>'achieved panel'!C14</f>
        <v>2</v>
      </c>
      <c r="D14" s="29">
        <f>'achieved panel'!D14</f>
        <v>0</v>
      </c>
      <c r="E14" s="29">
        <f>'achieved panel'!E14</f>
        <v>0</v>
      </c>
      <c r="F14" s="29">
        <f>'achieved panel'!F14</f>
        <v>3</v>
      </c>
      <c r="G14" s="29">
        <f>'achieved panel'!G14</f>
        <v>4</v>
      </c>
      <c r="H14" s="29">
        <f>'achieved panel'!H14</f>
        <v>0</v>
      </c>
      <c r="I14" s="29">
        <f>'achieved panel'!I14</f>
        <v>2</v>
      </c>
      <c r="J14" s="26">
        <f>SUM(C14:I16)</f>
        <v>22</v>
      </c>
    </row>
    <row r="15" spans="1:10">
      <c r="A15" s="15" t="str">
        <f>'achieved panel'!A15</f>
        <v>Piura</v>
      </c>
      <c r="B15" s="16" t="str">
        <f>LEFT('achieved panel'!B15,FIND(")",'achieved panel'!B15))</f>
        <v>Medium (20-99)</v>
      </c>
      <c r="C15" s="29">
        <f>'achieved panel'!C15</f>
        <v>1</v>
      </c>
      <c r="D15" s="29">
        <f>'achieved panel'!D15</f>
        <v>0</v>
      </c>
      <c r="E15" s="29">
        <f>'achieved panel'!E15</f>
        <v>0</v>
      </c>
      <c r="F15" s="29">
        <f>'achieved panel'!F15</f>
        <v>1</v>
      </c>
      <c r="G15" s="29">
        <f>'achieved panel'!G15</f>
        <v>4</v>
      </c>
      <c r="H15" s="29">
        <f>'achieved panel'!H15</f>
        <v>0</v>
      </c>
      <c r="I15" s="29">
        <f>'achieved panel'!I15</f>
        <v>3</v>
      </c>
      <c r="J15" s="26"/>
    </row>
    <row r="16" spans="1:10">
      <c r="A16" s="15" t="str">
        <f>'achieved panel'!A16</f>
        <v>Piura</v>
      </c>
      <c r="B16" s="16" t="str">
        <f>LEFT('achieved panel'!B16,FIND(")",'achieved panel'!B16))</f>
        <v>Large (100 or more)</v>
      </c>
      <c r="C16" s="29">
        <f>'achieved panel'!C16</f>
        <v>0</v>
      </c>
      <c r="D16" s="29">
        <f>'achieved panel'!D16</f>
        <v>0</v>
      </c>
      <c r="E16" s="29">
        <f>'achieved panel'!E16</f>
        <v>0</v>
      </c>
      <c r="F16" s="29">
        <f>'achieved panel'!F16</f>
        <v>0</v>
      </c>
      <c r="G16" s="29">
        <f>'achieved panel'!G16</f>
        <v>0</v>
      </c>
      <c r="H16" s="29">
        <f>'achieved panel'!H16</f>
        <v>0</v>
      </c>
      <c r="I16" s="29">
        <f>'achieved panel'!I16</f>
        <v>2</v>
      </c>
      <c r="J16" s="26"/>
    </row>
    <row r="17" spans="1:10" s="28" customFormat="1" ht="15" thickBot="1">
      <c r="A17" s="27"/>
      <c r="B17" s="27"/>
      <c r="C17" s="27">
        <f t="shared" ref="C17:J17" si="0">SUM(C2:C16)</f>
        <v>51</v>
      </c>
      <c r="D17" s="27">
        <f t="shared" si="0"/>
        <v>19</v>
      </c>
      <c r="E17" s="27">
        <f t="shared" si="0"/>
        <v>39</v>
      </c>
      <c r="F17" s="27">
        <f t="shared" si="0"/>
        <v>102</v>
      </c>
      <c r="G17" s="27">
        <f t="shared" si="0"/>
        <v>56</v>
      </c>
      <c r="H17" s="27">
        <f t="shared" si="0"/>
        <v>6</v>
      </c>
      <c r="I17" s="27">
        <f t="shared" si="0"/>
        <v>85</v>
      </c>
      <c r="J17" s="27">
        <f t="shared" si="0"/>
        <v>358</v>
      </c>
    </row>
    <row r="18" spans="1:10" ht="15" thickTop="1"/>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6"/>
  <sheetViews>
    <sheetView workbookViewId="0">
      <selection sqref="A1:M25"/>
    </sheetView>
  </sheetViews>
  <sheetFormatPr defaultRowHeight="14.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 min="12" max="12" width="14.81640625" customWidth="1"/>
  </cols>
  <sheetData>
    <row r="1" spans="1:13" ht="66" thickBot="1">
      <c r="A1" s="3"/>
      <c r="B1" s="3"/>
      <c r="C1" s="1" t="str">
        <f>RIGHT(SUBSTITUTE(universe_weak!C1,"_"," "),LEN(SUBSTITUTE(universe_weak!C1,"_"," "))-1)</f>
        <v>Food</v>
      </c>
      <c r="D1" s="1" t="str">
        <f>RIGHT(SUBSTITUTE(universe_weak!D1,"_"," "),LEN(SUBSTITUTE(universe_weak!D1,"_"," "))-1)</f>
        <v>Textiles</v>
      </c>
      <c r="E1" s="1" t="str">
        <f>RIGHT(SUBSTITUTE(universe_weak!E1,"_"," "),LEN(SUBSTITUTE(universe_weak!E1,"_"," "))-1)</f>
        <v>Garments</v>
      </c>
      <c r="F1" s="1" t="str">
        <f>RIGHT(SUBSTITUTE(universe_weak!F1,"_"," "),LEN(SUBSTITUTE(universe_weak!F1,"_"," "))-1)</f>
        <v>Other Mfg</v>
      </c>
      <c r="G1" s="1" t="str">
        <f>RIGHT(SUBSTITUTE(universe_weak!G1,"_"," "),LEN(SUBSTITUTE(universe_weak!G1,"_"," "))-1)</f>
        <v>Retail</v>
      </c>
      <c r="H1" s="1" t="str">
        <f>RIGHT(SUBSTITUTE(universe_weak!H1,"_"," "),LEN(SUBSTITUTE(universe_weak!H1,"_"," "))-1)</f>
        <v>Hotels</v>
      </c>
      <c r="I1" s="1" t="str">
        <f>RIGHT(SUBSTITUTE(universe_weak!I1,"_"," "),LEN(SUBSTITUTE(universe_weak!I1,"_"," "))-1)</f>
        <v>Other Services</v>
      </c>
      <c r="J1" s="1" t="str">
        <f>RIGHT(SUBSTITUTE(universe_weak!J1,"_"," "),LEN(SUBSTITUTE(universe_weak!J1,"_"," "))-1)</f>
        <v>Garment and Other Mfg</v>
      </c>
      <c r="K1" s="1" t="str">
        <f>RIGHT(SUBSTITUTE(universe_weak!K1,"_"," "),LEN(SUBSTITUTE(universe_weak!K1,"_"," "))-1)</f>
        <v>Textiles Garment and Other Mfg</v>
      </c>
      <c r="L1" s="1" t="str">
        <f>RIGHT(SUBSTITUTE(universe_weak!L1,"_"," "),LEN(SUBSTITUTE(universe_weak!L1,"_"," "))-1)</f>
        <v>Textiles and Garment</v>
      </c>
      <c r="M1" s="1" t="str">
        <f>RIGHT(SUBSTITUTE(universe_weak!M1,"_"," "),LEN(SUBSTITUTE(universe_weak!M1,"_"," "))-1)</f>
        <v>Grand Total</v>
      </c>
    </row>
    <row r="2" spans="1:13">
      <c r="A2" s="4" t="str">
        <f>universe_weak!A2</f>
        <v>Lima</v>
      </c>
      <c r="B2" s="2" t="str">
        <f>LEFT(universe_weak!B2,FIND(")",universe_weak!B2))</f>
        <v>Small (5-19)</v>
      </c>
      <c r="C2" s="6">
        <f>universe_weak!C2</f>
        <v>566.60516357421875</v>
      </c>
      <c r="D2" s="6">
        <f>universe_weak!D2</f>
        <v>289.775634765625</v>
      </c>
      <c r="E2" s="6">
        <f>universe_weak!E2</f>
        <v>521.70806884765625</v>
      </c>
      <c r="F2" s="6">
        <f>universe_weak!F2</f>
        <v>3314.848876953125</v>
      </c>
      <c r="G2" s="6">
        <f>universe_weak!G2</f>
        <v>2692.43505859375</v>
      </c>
      <c r="H2" s="6">
        <f>universe_weak!H2</f>
        <v>386.28256225585938</v>
      </c>
      <c r="I2" s="6">
        <f>universe_weak!I2</f>
        <v>14173.83203125</v>
      </c>
      <c r="J2" s="6">
        <f>universe_weak!J2</f>
        <v>0</v>
      </c>
      <c r="K2" s="6">
        <f>universe_weak!K2</f>
        <v>0</v>
      </c>
      <c r="L2" s="6">
        <f>universe_weak!L2</f>
        <v>0</v>
      </c>
      <c r="M2" s="9">
        <f>SUM(C2:L4)</f>
        <v>28355.339401245117</v>
      </c>
    </row>
    <row r="3" spans="1:13">
      <c r="A3" s="4" t="str">
        <f>universe_weak!A3</f>
        <v>Lima</v>
      </c>
      <c r="B3" s="2" t="str">
        <f>LEFT(universe_weak!B3,FIND(")",universe_weak!B3))</f>
        <v>Medium (20-99)</v>
      </c>
      <c r="C3" s="6">
        <f>universe_weak!C3</f>
        <v>184.51609802246094</v>
      </c>
      <c r="D3" s="6">
        <f>universe_weak!D3</f>
        <v>77.663520812988281</v>
      </c>
      <c r="E3" s="6">
        <f>universe_weak!E3</f>
        <v>94.819854736328125</v>
      </c>
      <c r="F3" s="6">
        <f>universe_weak!F3</f>
        <v>723.21527099609375</v>
      </c>
      <c r="G3" s="6">
        <f>universe_weak!G3</f>
        <v>344.03402709960938</v>
      </c>
      <c r="H3" s="6">
        <f>universe_weak!H3</f>
        <v>87.824607849121094</v>
      </c>
      <c r="I3" s="6">
        <f>universe_weak!I3</f>
        <v>3240.9296875</v>
      </c>
      <c r="J3" s="6">
        <f>universe_weak!J3</f>
        <v>0</v>
      </c>
      <c r="K3" s="6">
        <f>universe_weak!K3</f>
        <v>0</v>
      </c>
      <c r="L3" s="6">
        <f>universe_weak!L3</f>
        <v>0</v>
      </c>
      <c r="M3" s="9"/>
    </row>
    <row r="4" spans="1:13">
      <c r="A4" s="4" t="str">
        <f>universe_weak!A4</f>
        <v>Lima</v>
      </c>
      <c r="B4" s="2" t="str">
        <f>LEFT(universe_weak!B4,FIND(")",universe_weak!B4))</f>
        <v>Large (100 or more)</v>
      </c>
      <c r="C4" s="6">
        <f>universe_weak!C4</f>
        <v>144.28579711914063</v>
      </c>
      <c r="D4" s="6">
        <f>universe_weak!D4</f>
        <v>45.114044189453125</v>
      </c>
      <c r="E4" s="6">
        <f>universe_weak!E4</f>
        <v>55.157745361328125</v>
      </c>
      <c r="F4" s="6">
        <f>universe_weak!F4</f>
        <v>313.73110961914063</v>
      </c>
      <c r="G4" s="6">
        <f>universe_weak!G4</f>
        <v>109.2789306640625</v>
      </c>
      <c r="H4" s="6">
        <f>universe_weak!H4</f>
        <v>25.40277099609375</v>
      </c>
      <c r="I4" s="6">
        <f>universe_weak!I4</f>
        <v>963.8785400390625</v>
      </c>
      <c r="J4" s="6">
        <f>universe_weak!J4</f>
        <v>0</v>
      </c>
      <c r="K4" s="6">
        <f>universe_weak!K4</f>
        <v>0</v>
      </c>
      <c r="L4" s="6">
        <f>universe_weak!L4</f>
        <v>0</v>
      </c>
      <c r="M4" s="9"/>
    </row>
    <row r="5" spans="1:13">
      <c r="A5" s="4" t="str">
        <f>universe_weak!A5</f>
        <v>Arequipa</v>
      </c>
      <c r="B5" s="2" t="str">
        <f>LEFT(universe_weak!B5,FIND(")",universe_weak!B5))</f>
        <v>Small (5-19)</v>
      </c>
      <c r="C5" s="6">
        <f>universe_weak!C5</f>
        <v>63.274459838867188</v>
      </c>
      <c r="D5" s="6">
        <f>universe_weak!D5</f>
        <v>0</v>
      </c>
      <c r="E5" s="6">
        <f>universe_weak!E5</f>
        <v>0</v>
      </c>
      <c r="F5" s="6">
        <f>universe_weak!F5</f>
        <v>219.96403503417969</v>
      </c>
      <c r="G5" s="6">
        <f>universe_weak!G5</f>
        <v>273.27328491210938</v>
      </c>
      <c r="H5" s="6">
        <f>universe_weak!H5</f>
        <v>72.447769165039063</v>
      </c>
      <c r="I5" s="6">
        <f>universe_weak!I5</f>
        <v>1525.580810546875</v>
      </c>
      <c r="J5" s="6">
        <f>universe_weak!J5</f>
        <v>0</v>
      </c>
      <c r="K5" s="6">
        <f>universe_weak!K5</f>
        <v>0</v>
      </c>
      <c r="L5" s="6">
        <f>universe_weak!L5</f>
        <v>0</v>
      </c>
      <c r="M5" s="9">
        <f>SUM(C5:L9)</f>
        <v>2655.0340795516968</v>
      </c>
    </row>
    <row r="6" spans="1:13">
      <c r="A6" s="4" t="str">
        <f>universe_weak!A6</f>
        <v>Arequipa</v>
      </c>
      <c r="B6" s="2" t="str">
        <f>LEFT(universe_weak!B6,FIND(")",universe_weak!B6))</f>
        <v>Medium (20-99)</v>
      </c>
      <c r="C6" s="6">
        <f>universe_weak!C6</f>
        <v>21.685586929321289</v>
      </c>
      <c r="D6" s="6">
        <f>universe_weak!D6</f>
        <v>0</v>
      </c>
      <c r="E6" s="6">
        <f>universe_weak!E6</f>
        <v>0</v>
      </c>
      <c r="F6" s="6">
        <f>universe_weak!F6</f>
        <v>58.110530853271484</v>
      </c>
      <c r="G6" s="6">
        <f>universe_weak!G6</f>
        <v>0</v>
      </c>
      <c r="H6" s="6">
        <f>universe_weak!H6</f>
        <v>8.2599582672119141</v>
      </c>
      <c r="I6" s="6">
        <f>universe_weak!I6</f>
        <v>223.58822631835938</v>
      </c>
      <c r="J6" s="6">
        <f>universe_weak!J6</f>
        <v>0</v>
      </c>
      <c r="K6" s="6">
        <f>universe_weak!K6</f>
        <v>0</v>
      </c>
      <c r="L6" s="6">
        <f>universe_weak!L6</f>
        <v>0</v>
      </c>
    </row>
    <row r="7" spans="1:13">
      <c r="A7" s="4" t="str">
        <f>universe_weak!A7</f>
        <v>Arequipa</v>
      </c>
      <c r="B7" s="2" t="str">
        <f>LEFT(universe_weak!B7,FIND(")",universe_weak!B7))</f>
        <v>Large (100 or more)</v>
      </c>
      <c r="C7" s="6">
        <f>universe_weak!C7</f>
        <v>6.4102888107299805</v>
      </c>
      <c r="D7" s="6">
        <f>universe_weak!D7</f>
        <v>0</v>
      </c>
      <c r="E7" s="6">
        <f>universe_weak!E7</f>
        <v>0</v>
      </c>
      <c r="F7" s="6">
        <f>universe_weak!F7</f>
        <v>24.907451629638672</v>
      </c>
      <c r="G7" s="6">
        <f>universe_weak!G7</f>
        <v>0</v>
      </c>
      <c r="H7" s="6">
        <f>universe_weak!H7</f>
        <v>0</v>
      </c>
      <c r="I7" s="6">
        <f>universe_weak!I7</f>
        <v>65.955863952636719</v>
      </c>
      <c r="J7" s="6">
        <f>universe_weak!J7</f>
        <v>0</v>
      </c>
      <c r="K7" s="6">
        <f>universe_weak!K7</f>
        <v>0</v>
      </c>
      <c r="L7" s="6">
        <f>universe_weak!L7</f>
        <v>0</v>
      </c>
      <c r="M7" s="9"/>
    </row>
    <row r="8" spans="1:13">
      <c r="A8" s="4" t="str">
        <f>universe_weak!A8</f>
        <v>Arequipa</v>
      </c>
      <c r="B8" s="2" t="str">
        <f>LEFT(universe_weak!B8,FIND(")",universe_weak!B8))</f>
        <v>Medium and Large (20 or more)</v>
      </c>
      <c r="C8" s="6">
        <f>universe_weak!C8</f>
        <v>0</v>
      </c>
      <c r="D8" s="6">
        <f>universe_weak!D8</f>
        <v>0</v>
      </c>
      <c r="E8" s="6">
        <f>universe_weak!E8</f>
        <v>0</v>
      </c>
      <c r="F8" s="6">
        <f>universe_weak!F8</f>
        <v>0</v>
      </c>
      <c r="G8" s="6">
        <f>universe_weak!G8</f>
        <v>28.938142776489258</v>
      </c>
      <c r="H8" s="6">
        <f>universe_weak!H8</f>
        <v>0</v>
      </c>
      <c r="I8" s="6">
        <f>universe_weak!I8</f>
        <v>0</v>
      </c>
      <c r="J8" s="6">
        <f>universe_weak!J8</f>
        <v>0</v>
      </c>
      <c r="K8" s="6">
        <f>universe_weak!K8</f>
        <v>0</v>
      </c>
      <c r="L8" s="6">
        <f>universe_weak!L8</f>
        <v>0</v>
      </c>
      <c r="M8" s="9"/>
    </row>
    <row r="9" spans="1:13">
      <c r="A9" s="4" t="str">
        <f>universe_weak!A9</f>
        <v>Arequipa</v>
      </c>
      <c r="B9" s="2" t="str">
        <f>LEFT(universe_weak!B9,FIND(")",universe_weak!B9))</f>
        <v>All sizes (5 or more)</v>
      </c>
      <c r="C9" s="6">
        <f>universe_weak!C9</f>
        <v>0</v>
      </c>
      <c r="D9" s="6">
        <f>universe_weak!D9</f>
        <v>23.450479507446289</v>
      </c>
      <c r="E9" s="6">
        <f>universe_weak!E9</f>
        <v>39.187191009521484</v>
      </c>
      <c r="F9" s="6">
        <f>universe_weak!F9</f>
        <v>0</v>
      </c>
      <c r="G9" s="6">
        <f>universe_weak!G9</f>
        <v>0</v>
      </c>
      <c r="H9" s="6">
        <f>universe_weak!H9</f>
        <v>0</v>
      </c>
      <c r="I9" s="6">
        <f>universe_weak!I9</f>
        <v>0</v>
      </c>
      <c r="J9" s="6">
        <f>universe_weak!J9</f>
        <v>0</v>
      </c>
      <c r="K9" s="6">
        <f>universe_weak!K9</f>
        <v>0</v>
      </c>
      <c r="L9" s="6">
        <f>universe_weak!L9</f>
        <v>0</v>
      </c>
      <c r="M9" s="9"/>
    </row>
    <row r="10" spans="1:13">
      <c r="A10" s="4" t="str">
        <f>universe_weak!A10</f>
        <v>Chiclayo</v>
      </c>
      <c r="B10" s="2" t="str">
        <f>LEFT(universe_weak!B10,FIND(")",universe_weak!B10))</f>
        <v>Small (5-19)</v>
      </c>
      <c r="C10" s="6">
        <f>universe_weak!C10</f>
        <v>55.499710083007813</v>
      </c>
      <c r="D10" s="6">
        <f>universe_weak!D10</f>
        <v>0</v>
      </c>
      <c r="E10" s="6">
        <f>universe_weak!E10</f>
        <v>0</v>
      </c>
      <c r="F10" s="6">
        <f>universe_weak!F10</f>
        <v>0</v>
      </c>
      <c r="G10" s="6">
        <f>universe_weak!G10</f>
        <v>139.96418762207031</v>
      </c>
      <c r="H10" s="6">
        <f>universe_weak!H10</f>
        <v>0</v>
      </c>
      <c r="I10" s="6">
        <f>universe_weak!I10</f>
        <v>622.1634521484375</v>
      </c>
      <c r="J10" s="6">
        <f>universe_weak!J10</f>
        <v>88.777763366699219</v>
      </c>
      <c r="K10" s="6">
        <f>universe_weak!K10</f>
        <v>0</v>
      </c>
      <c r="L10" s="6">
        <f>universe_weak!L10</f>
        <v>0</v>
      </c>
      <c r="M10" s="9">
        <f>SUM(C10:L14)</f>
        <v>1102.429000377655</v>
      </c>
    </row>
    <row r="11" spans="1:13">
      <c r="A11" s="4" t="str">
        <f>universe_weak!A11</f>
        <v>Chiclayo</v>
      </c>
      <c r="B11" s="2" t="str">
        <f>LEFT(universe_weak!B11,FIND(")",universe_weak!B11))</f>
        <v>Medium (20-99)</v>
      </c>
      <c r="C11" s="6">
        <f>universe_weak!C11</f>
        <v>0</v>
      </c>
      <c r="D11" s="6">
        <f>universe_weak!D11</f>
        <v>0</v>
      </c>
      <c r="E11" s="6">
        <f>universe_weak!E11</f>
        <v>0</v>
      </c>
      <c r="F11" s="6">
        <f>universe_weak!F11</f>
        <v>13.600244522094727</v>
      </c>
      <c r="G11" s="6">
        <f>universe_weak!G11</f>
        <v>0</v>
      </c>
      <c r="H11" s="6">
        <f>universe_weak!H11</f>
        <v>0</v>
      </c>
      <c r="I11" s="6">
        <f>universe_weak!I11</f>
        <v>92.575973510742188</v>
      </c>
      <c r="J11" s="6">
        <f>universe_weak!J11</f>
        <v>0</v>
      </c>
      <c r="K11" s="6">
        <f>universe_weak!K11</f>
        <v>0</v>
      </c>
      <c r="L11" s="6">
        <f>universe_weak!L11</f>
        <v>0</v>
      </c>
    </row>
    <row r="12" spans="1:13">
      <c r="A12" s="4" t="str">
        <f>universe_weak!A12</f>
        <v>Chiclayo</v>
      </c>
      <c r="B12" s="2" t="str">
        <f>LEFT(universe_weak!B12,FIND(")",universe_weak!B12))</f>
        <v>Large (100 or more)</v>
      </c>
      <c r="C12" s="6">
        <f>universe_weak!C12</f>
        <v>0</v>
      </c>
      <c r="D12" s="6">
        <f>universe_weak!D12</f>
        <v>0</v>
      </c>
      <c r="E12" s="6">
        <f>universe_weak!E12</f>
        <v>0</v>
      </c>
      <c r="F12" s="6">
        <f>universe_weak!F12</f>
        <v>4.3552718162536621</v>
      </c>
      <c r="G12" s="6">
        <f>universe_weak!G12</f>
        <v>0</v>
      </c>
      <c r="H12" s="6">
        <f>universe_weak!H12</f>
        <v>0</v>
      </c>
      <c r="I12" s="6">
        <f>universe_weak!I12</f>
        <v>18.078634262084961</v>
      </c>
      <c r="J12" s="6">
        <f>universe_weak!J12</f>
        <v>0</v>
      </c>
      <c r="K12" s="6">
        <f>universe_weak!K12</f>
        <v>0</v>
      </c>
      <c r="L12" s="6">
        <f>universe_weak!L12</f>
        <v>0</v>
      </c>
      <c r="M12" s="9"/>
    </row>
    <row r="13" spans="1:13">
      <c r="A13" s="4" t="str">
        <f>universe_weak!A13</f>
        <v>Chiclayo</v>
      </c>
      <c r="B13" s="2" t="str">
        <f>LEFT(universe_weak!B13,FIND(")",universe_weak!B13))</f>
        <v>Medium and Large (20 or more)</v>
      </c>
      <c r="C13" s="6">
        <f>universe_weak!C13</f>
        <v>18.043266296386719</v>
      </c>
      <c r="D13" s="6">
        <f>universe_weak!D13</f>
        <v>0</v>
      </c>
      <c r="E13" s="6">
        <f>universe_weak!E13</f>
        <v>0</v>
      </c>
      <c r="F13" s="6">
        <f>universe_weak!F13</f>
        <v>0</v>
      </c>
      <c r="G13" s="6">
        <f>universe_weak!G13</f>
        <v>13.416418075561523</v>
      </c>
      <c r="H13" s="6">
        <f>universe_weak!H13</f>
        <v>0</v>
      </c>
      <c r="I13" s="6">
        <f>universe_weak!I13</f>
        <v>0</v>
      </c>
      <c r="J13" s="6">
        <f>universe_weak!J13</f>
        <v>0</v>
      </c>
      <c r="K13" s="6">
        <f>universe_weak!K13</f>
        <v>0</v>
      </c>
      <c r="L13" s="6">
        <f>universe_weak!L13</f>
        <v>0</v>
      </c>
      <c r="M13" s="9"/>
    </row>
    <row r="14" spans="1:13">
      <c r="A14" s="4" t="str">
        <f>universe_weak!A14</f>
        <v>Chiclayo</v>
      </c>
      <c r="B14" s="2" t="str">
        <f>LEFT(universe_weak!B14,FIND(")",universe_weak!B14))</f>
        <v>Small and Medium (5 to 99)</v>
      </c>
      <c r="C14" s="6">
        <f>universe_weak!C14</f>
        <v>0</v>
      </c>
      <c r="D14" s="6">
        <f>universe_weak!D14</f>
        <v>0</v>
      </c>
      <c r="E14" s="6">
        <f>universe_weak!E14</f>
        <v>0</v>
      </c>
      <c r="F14" s="6">
        <f>universe_weak!F14</f>
        <v>0</v>
      </c>
      <c r="G14" s="6">
        <f>universe_weak!G14</f>
        <v>0</v>
      </c>
      <c r="H14" s="6">
        <f>universe_weak!H14</f>
        <v>35.954078674316406</v>
      </c>
      <c r="I14" s="6">
        <f>universe_weak!I14</f>
        <v>0</v>
      </c>
      <c r="J14" s="6">
        <f>universe_weak!J14</f>
        <v>0</v>
      </c>
      <c r="K14" s="6">
        <f>universe_weak!K14</f>
        <v>0</v>
      </c>
      <c r="L14" s="6">
        <f>universe_weak!L14</f>
        <v>0</v>
      </c>
      <c r="M14" s="9"/>
    </row>
    <row r="15" spans="1:13">
      <c r="A15" s="4" t="str">
        <f>universe_weak!A15</f>
        <v>Trujillo</v>
      </c>
      <c r="B15" s="2" t="str">
        <f>LEFT(universe_weak!B15,FIND(")",universe_weak!B15))</f>
        <v>Small (5-19)</v>
      </c>
      <c r="C15" s="6">
        <f>universe_weak!C15</f>
        <v>48.013607025146484</v>
      </c>
      <c r="D15" s="6">
        <f>universe_weak!D15</f>
        <v>0</v>
      </c>
      <c r="E15" s="6">
        <f>universe_weak!E15</f>
        <v>0</v>
      </c>
      <c r="F15" s="6">
        <f>universe_weak!F15</f>
        <v>184.89106750488281</v>
      </c>
      <c r="G15" s="6">
        <f>universe_weak!G15</f>
        <v>246.14982604980469</v>
      </c>
      <c r="H15" s="6">
        <f>universe_weak!H15</f>
        <v>0</v>
      </c>
      <c r="I15" s="6">
        <f>universe_weak!I15</f>
        <v>1544.8475341796875</v>
      </c>
      <c r="J15" s="6">
        <f>universe_weak!J15</f>
        <v>0</v>
      </c>
      <c r="K15" s="6">
        <f>universe_weak!K15</f>
        <v>0</v>
      </c>
      <c r="L15" s="6">
        <f>universe_weak!L15</f>
        <v>0</v>
      </c>
      <c r="M15" s="9">
        <f>SUM(C15:L20)</f>
        <v>2481.5737638473511</v>
      </c>
    </row>
    <row r="16" spans="1:13">
      <c r="A16" s="4" t="str">
        <f>universe_weak!A16</f>
        <v>Trujillo</v>
      </c>
      <c r="B16" s="2" t="str">
        <f>LEFT(universe_weak!B16,FIND(")",universe_weak!B16))</f>
        <v>Medium (20-99)</v>
      </c>
      <c r="C16" s="6">
        <f>universe_weak!C16</f>
        <v>0</v>
      </c>
      <c r="D16" s="6">
        <f>universe_weak!D16</f>
        <v>0</v>
      </c>
      <c r="E16" s="6">
        <f>universe_weak!E16</f>
        <v>0</v>
      </c>
      <c r="F16" s="6">
        <f>universe_weak!F16</f>
        <v>0</v>
      </c>
      <c r="G16" s="6">
        <f>universe_weak!G16</f>
        <v>0</v>
      </c>
      <c r="H16" s="6">
        <f>universe_weak!H16</f>
        <v>0</v>
      </c>
      <c r="I16" s="6">
        <f>universe_weak!I16</f>
        <v>256.61810302734375</v>
      </c>
      <c r="J16" s="6">
        <f>universe_weak!J16</f>
        <v>0</v>
      </c>
      <c r="K16" s="6">
        <f>universe_weak!K16</f>
        <v>0</v>
      </c>
      <c r="L16" s="6">
        <f>universe_weak!L16</f>
        <v>0</v>
      </c>
    </row>
    <row r="17" spans="1:13">
      <c r="A17" s="4" t="str">
        <f>universe_weak!A17</f>
        <v>Trujillo</v>
      </c>
      <c r="B17" s="2" t="str">
        <f>LEFT(universe_weak!B17,FIND(")",universe_weak!B17))</f>
        <v>Large (100 or more)</v>
      </c>
      <c r="C17" s="6">
        <f>universe_weak!C17</f>
        <v>0</v>
      </c>
      <c r="D17" s="6">
        <f>universe_weak!D17</f>
        <v>0</v>
      </c>
      <c r="E17" s="6">
        <f>universe_weak!E17</f>
        <v>0</v>
      </c>
      <c r="F17" s="6">
        <f>universe_weak!F17</f>
        <v>0</v>
      </c>
      <c r="G17" s="6">
        <f>universe_weak!G17</f>
        <v>0</v>
      </c>
      <c r="H17" s="6">
        <f>universe_weak!H17</f>
        <v>0</v>
      </c>
      <c r="I17" s="6">
        <f>universe_weak!I17</f>
        <v>51.901927947998047</v>
      </c>
      <c r="J17" s="6">
        <f>universe_weak!J17</f>
        <v>0</v>
      </c>
      <c r="K17" s="6">
        <f>universe_weak!K17</f>
        <v>0</v>
      </c>
      <c r="L17" s="6">
        <f>universe_weak!L17</f>
        <v>0</v>
      </c>
      <c r="M17" s="9"/>
    </row>
    <row r="18" spans="1:13">
      <c r="A18" s="4" t="str">
        <f>universe_weak!A18</f>
        <v>Trujillo</v>
      </c>
      <c r="B18" s="2" t="str">
        <f>LEFT(universe_weak!B18,FIND(")",universe_weak!B18))</f>
        <v>Medium and Large (20 or more)</v>
      </c>
      <c r="C18" s="6">
        <f>universe_weak!C18</f>
        <v>17.695785522460938</v>
      </c>
      <c r="D18" s="6">
        <f>universe_weak!D18</f>
        <v>0</v>
      </c>
      <c r="E18" s="6">
        <f>universe_weak!E18</f>
        <v>0</v>
      </c>
      <c r="F18" s="6">
        <f>universe_weak!F18</f>
        <v>36.210968017578125</v>
      </c>
      <c r="G18" s="6">
        <f>universe_weak!G18</f>
        <v>27.512269973754883</v>
      </c>
      <c r="H18" s="6">
        <f>universe_weak!H18</f>
        <v>0</v>
      </c>
      <c r="I18" s="6">
        <f>universe_weak!I18</f>
        <v>0</v>
      </c>
      <c r="J18" s="6">
        <f>universe_weak!J18</f>
        <v>0</v>
      </c>
      <c r="K18" s="6">
        <f>universe_weak!K18</f>
        <v>0</v>
      </c>
      <c r="L18" s="6">
        <f>universe_weak!L18</f>
        <v>0</v>
      </c>
      <c r="M18" s="9"/>
    </row>
    <row r="19" spans="1:13">
      <c r="A19" s="4" t="str">
        <f>universe_weak!A19</f>
        <v>Trujillo</v>
      </c>
      <c r="B19" s="2" t="str">
        <f>LEFT(universe_weak!B19,FIND(")",universe_weak!B19))</f>
        <v>Small and Medium (5 to 99)</v>
      </c>
      <c r="C19" s="6">
        <f>universe_weak!C19</f>
        <v>0</v>
      </c>
      <c r="D19" s="6">
        <f>universe_weak!D19</f>
        <v>0</v>
      </c>
      <c r="E19" s="6">
        <f>universe_weak!E19</f>
        <v>0</v>
      </c>
      <c r="F19" s="6">
        <f>universe_weak!F19</f>
        <v>0</v>
      </c>
      <c r="G19" s="6">
        <f>universe_weak!G19</f>
        <v>0</v>
      </c>
      <c r="H19" s="6">
        <f>universe_weak!H19</f>
        <v>0</v>
      </c>
      <c r="I19" s="6">
        <f>universe_weak!I19</f>
        <v>0</v>
      </c>
      <c r="J19" s="6">
        <f>universe_weak!J19</f>
        <v>0</v>
      </c>
      <c r="K19" s="6">
        <f>universe_weak!K19</f>
        <v>0</v>
      </c>
      <c r="L19" s="6">
        <f>universe_weak!L19</f>
        <v>10.782673835754395</v>
      </c>
      <c r="M19" s="9"/>
    </row>
    <row r="20" spans="1:13">
      <c r="A20" s="4" t="str">
        <f>universe_weak!A20</f>
        <v>Trujillo</v>
      </c>
      <c r="B20" s="2" t="str">
        <f>LEFT(universe_weak!B20,FIND(")",universe_weak!B20))</f>
        <v>All sizes (5 or more)</v>
      </c>
      <c r="C20" s="6">
        <f>universe_weak!C20</f>
        <v>0</v>
      </c>
      <c r="D20" s="6">
        <f>universe_weak!D20</f>
        <v>0</v>
      </c>
      <c r="E20" s="6">
        <f>universe_weak!E20</f>
        <v>0</v>
      </c>
      <c r="F20" s="6">
        <f>universe_weak!F20</f>
        <v>0</v>
      </c>
      <c r="G20" s="6">
        <f>universe_weak!G20</f>
        <v>0</v>
      </c>
      <c r="H20" s="6">
        <f>universe_weak!H20</f>
        <v>56.950000762939453</v>
      </c>
      <c r="I20" s="6">
        <f>universe_weak!I20</f>
        <v>0</v>
      </c>
      <c r="J20" s="6">
        <f>universe_weak!J20</f>
        <v>0</v>
      </c>
      <c r="K20" s="6">
        <f>universe_weak!K20</f>
        <v>0</v>
      </c>
      <c r="L20" s="6">
        <f>universe_weak!L20</f>
        <v>0</v>
      </c>
      <c r="M20" s="9"/>
    </row>
    <row r="21" spans="1:13">
      <c r="A21" s="4" t="str">
        <f>universe_weak!A21</f>
        <v>Piura</v>
      </c>
      <c r="B21" s="2" t="str">
        <f>LEFT(universe_weak!B21,FIND(")",universe_weak!B21))</f>
        <v>Small (5-19)</v>
      </c>
      <c r="C21" s="6">
        <f>universe_weak!C21</f>
        <v>55.702404022216797</v>
      </c>
      <c r="D21" s="6">
        <f>universe_weak!D21</f>
        <v>0</v>
      </c>
      <c r="E21" s="6">
        <f>universe_weak!E21</f>
        <v>0</v>
      </c>
      <c r="F21" s="6">
        <f>universe_weak!F21</f>
        <v>0</v>
      </c>
      <c r="G21" s="6">
        <f>universe_weak!G21</f>
        <v>216.42034912109375</v>
      </c>
      <c r="H21" s="6">
        <f>universe_weak!H21</f>
        <v>50.591114044189453</v>
      </c>
      <c r="I21" s="6">
        <f>universe_weak!I21</f>
        <v>827.11029052734375</v>
      </c>
      <c r="J21" s="6">
        <f>universe_weak!J21</f>
        <v>0</v>
      </c>
      <c r="K21" s="6">
        <f>universe_weak!K21</f>
        <v>96.874351501464844</v>
      </c>
      <c r="L21" s="6">
        <f>universe_weak!L21</f>
        <v>0</v>
      </c>
      <c r="M21" s="9">
        <f>SUM(C21:L24)</f>
        <v>1491.8805372714996</v>
      </c>
    </row>
    <row r="22" spans="1:13">
      <c r="A22" s="4" t="str">
        <f>universe_weak!A22</f>
        <v>Piura</v>
      </c>
      <c r="B22" s="2" t="str">
        <f>LEFT(universe_weak!B22,FIND(")",universe_weak!B22))</f>
        <v>Medium (20-99)</v>
      </c>
      <c r="C22" s="6">
        <f>universe_weak!C22</f>
        <v>24.148628234863281</v>
      </c>
      <c r="D22" s="6">
        <f>universe_weak!D22</f>
        <v>0</v>
      </c>
      <c r="E22" s="6">
        <f>universe_weak!E22</f>
        <v>0</v>
      </c>
      <c r="F22" s="6">
        <f>universe_weak!F22</f>
        <v>0</v>
      </c>
      <c r="G22" s="6">
        <f>universe_weak!G22</f>
        <v>0</v>
      </c>
      <c r="H22" s="6">
        <f>universe_weak!H22</f>
        <v>3.7960503101348877</v>
      </c>
      <c r="I22" s="6">
        <f>universe_weak!I22</f>
        <v>135.26568603515625</v>
      </c>
      <c r="J22" s="6">
        <f>universe_weak!J22</f>
        <v>0</v>
      </c>
      <c r="K22" s="6">
        <f>universe_weak!K22</f>
        <v>0</v>
      </c>
      <c r="L22" s="6">
        <f>universe_weak!L22</f>
        <v>0</v>
      </c>
    </row>
    <row r="23" spans="1:13">
      <c r="A23" s="4" t="str">
        <f>universe_weak!A23</f>
        <v>Piura</v>
      </c>
      <c r="B23" s="2" t="str">
        <f>LEFT(universe_weak!B23,FIND(")",universe_weak!B23))</f>
        <v>Large (100 or more)</v>
      </c>
      <c r="C23" s="6">
        <f>universe_weak!C23</f>
        <v>15.742650032043457</v>
      </c>
      <c r="D23" s="6">
        <f>universe_weak!D23</f>
        <v>0</v>
      </c>
      <c r="E23" s="6">
        <f>universe_weak!E23</f>
        <v>0</v>
      </c>
      <c r="F23" s="6">
        <f>universe_weak!F23</f>
        <v>0</v>
      </c>
      <c r="G23" s="6">
        <f>universe_weak!G23</f>
        <v>0</v>
      </c>
      <c r="H23" s="6">
        <f>universe_weak!H23</f>
        <v>0</v>
      </c>
      <c r="I23" s="6">
        <f>universe_weak!I23</f>
        <v>28.570640563964844</v>
      </c>
      <c r="J23" s="6">
        <f>universe_weak!J23</f>
        <v>0</v>
      </c>
      <c r="K23" s="6">
        <f>universe_weak!K23</f>
        <v>0</v>
      </c>
      <c r="L23" s="6">
        <f>universe_weak!L23</f>
        <v>0</v>
      </c>
      <c r="M23" s="9"/>
    </row>
    <row r="24" spans="1:13">
      <c r="A24" s="4" t="str">
        <f>universe_weak!A24</f>
        <v>Piura</v>
      </c>
      <c r="B24" s="2" t="str">
        <f>LEFT(universe_weak!B24,FIND(")",universe_weak!B24))</f>
        <v>Medium and Large (20 or more)</v>
      </c>
      <c r="C24" s="6">
        <f>universe_weak!C24</f>
        <v>0</v>
      </c>
      <c r="D24" s="6">
        <f>universe_weak!D24</f>
        <v>0</v>
      </c>
      <c r="E24" s="6">
        <f>universe_weak!E24</f>
        <v>0</v>
      </c>
      <c r="F24" s="6">
        <f>universe_weak!F24</f>
        <v>14.574800491333008</v>
      </c>
      <c r="G24" s="6">
        <f>universe_weak!G24</f>
        <v>23.083572387695313</v>
      </c>
      <c r="H24" s="6">
        <f>universe_weak!H24</f>
        <v>0</v>
      </c>
      <c r="I24" s="6">
        <f>universe_weak!I24</f>
        <v>0</v>
      </c>
      <c r="J24" s="6">
        <f>universe_weak!J24</f>
        <v>0</v>
      </c>
      <c r="K24" s="6">
        <f>universe_weak!K24</f>
        <v>0</v>
      </c>
      <c r="L24" s="6">
        <f>universe_weak!L24</f>
        <v>0</v>
      </c>
      <c r="M24" s="9"/>
    </row>
    <row r="25" spans="1:13" ht="15" thickBot="1">
      <c r="A25" s="5"/>
      <c r="B25" s="5"/>
      <c r="C25" s="7">
        <f t="shared" ref="C25:M25" si="0">SUM(C2:C24)</f>
        <v>1221.6234455108643</v>
      </c>
      <c r="D25" s="7">
        <f t="shared" si="0"/>
        <v>436.0036792755127</v>
      </c>
      <c r="E25" s="7">
        <f t="shared" si="0"/>
        <v>710.87285995483398</v>
      </c>
      <c r="F25" s="7">
        <f t="shared" si="0"/>
        <v>4908.4096274375916</v>
      </c>
      <c r="G25" s="7">
        <f t="shared" si="0"/>
        <v>4114.506067276001</v>
      </c>
      <c r="H25" s="7">
        <f t="shared" si="0"/>
        <v>727.5089123249054</v>
      </c>
      <c r="I25" s="7">
        <f t="shared" si="0"/>
        <v>23770.897401809692</v>
      </c>
      <c r="J25" s="7">
        <f t="shared" si="0"/>
        <v>88.777763366699219</v>
      </c>
      <c r="K25" s="7">
        <f t="shared" si="0"/>
        <v>96.874351501464844</v>
      </c>
      <c r="L25" s="7">
        <f t="shared" si="0"/>
        <v>10.782673835754395</v>
      </c>
      <c r="M25" s="7">
        <f t="shared" si="0"/>
        <v>36086.25678229332</v>
      </c>
    </row>
    <row r="26" spans="1:13" ht="15" thickTop="1"/>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26"/>
  <sheetViews>
    <sheetView workbookViewId="0">
      <selection sqref="A1:M25"/>
    </sheetView>
  </sheetViews>
  <sheetFormatPr defaultRowHeight="14.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 min="12" max="12" width="14.81640625" customWidth="1"/>
  </cols>
  <sheetData>
    <row r="1" spans="1:13" ht="66" thickBot="1">
      <c r="A1" s="3"/>
      <c r="B1" s="3"/>
      <c r="C1" s="1" t="str">
        <f>RIGHT(SUBSTITUTE(universe_median!C1,"_"," "),LEN(SUBSTITUTE(universe_median!C1,"_"," "))-1)</f>
        <v>Food</v>
      </c>
      <c r="D1" s="1" t="str">
        <f>RIGHT(SUBSTITUTE(universe_median!D1,"_"," "),LEN(SUBSTITUTE(universe_median!D1,"_"," "))-1)</f>
        <v>Textiles</v>
      </c>
      <c r="E1" s="1" t="str">
        <f>RIGHT(SUBSTITUTE(universe_median!E1,"_"," "),LEN(SUBSTITUTE(universe_median!E1,"_"," "))-1)</f>
        <v>Garments</v>
      </c>
      <c r="F1" s="1" t="str">
        <f>RIGHT(SUBSTITUTE(universe_median!F1,"_"," "),LEN(SUBSTITUTE(universe_median!F1,"_"," "))-1)</f>
        <v>Other Mfg</v>
      </c>
      <c r="G1" s="1" t="str">
        <f>RIGHT(SUBSTITUTE(universe_median!G1,"_"," "),LEN(SUBSTITUTE(universe_median!G1,"_"," "))-1)</f>
        <v>Retail</v>
      </c>
      <c r="H1" s="1" t="str">
        <f>RIGHT(SUBSTITUTE(universe_median!H1,"_"," "),LEN(SUBSTITUTE(universe_median!H1,"_"," "))-1)</f>
        <v>Hotels</v>
      </c>
      <c r="I1" s="1" t="str">
        <f>RIGHT(SUBSTITUTE(universe_median!I1,"_"," "),LEN(SUBSTITUTE(universe_median!I1,"_"," "))-1)</f>
        <v>Other Services</v>
      </c>
      <c r="J1" s="1" t="str">
        <f>RIGHT(SUBSTITUTE(universe_median!J1,"_"," "),LEN(SUBSTITUTE(universe_median!J1,"_"," "))-1)</f>
        <v>Garment and Other Mfg</v>
      </c>
      <c r="K1" s="1" t="str">
        <f>RIGHT(SUBSTITUTE(universe_median!K1,"_"," "),LEN(SUBSTITUTE(universe_median!K1,"_"," "))-1)</f>
        <v>Textiles Garment and Other Mfg</v>
      </c>
      <c r="L1" s="1" t="str">
        <f>RIGHT(SUBSTITUTE(universe_median!L1,"_"," "),LEN(SUBSTITUTE(universe_median!L1,"_"," "))-1)</f>
        <v>Textiles and Garment</v>
      </c>
      <c r="M1" s="1" t="str">
        <f>RIGHT(SUBSTITUTE(universe_median!M1,"_"," "),LEN(SUBSTITUTE(universe_median!M1,"_"," "))-1)</f>
        <v>Grand Total</v>
      </c>
    </row>
    <row r="2" spans="1:13">
      <c r="A2" s="4" t="str">
        <f>universe_median!A2</f>
        <v>Lima</v>
      </c>
      <c r="B2" s="2" t="str">
        <f>LEFT(universe_median!B2,FIND(")",universe_median!B2))</f>
        <v>Small (5-19)</v>
      </c>
      <c r="C2" s="6">
        <f>universe_median!C2</f>
        <v>328.6739501953125</v>
      </c>
      <c r="D2" s="6">
        <f>universe_median!D2</f>
        <v>156.58168029785156</v>
      </c>
      <c r="E2" s="6">
        <f>universe_median!E2</f>
        <v>229.2991943359375</v>
      </c>
      <c r="F2" s="6">
        <f>universe_median!F2</f>
        <v>1608.218505859375</v>
      </c>
      <c r="G2" s="6">
        <f>universe_median!G2</f>
        <v>1296.1573486328125</v>
      </c>
      <c r="H2" s="6">
        <f>universe_median!H2</f>
        <v>232.97369384765625</v>
      </c>
      <c r="I2" s="6">
        <f>universe_median!I2</f>
        <v>6759.66064453125</v>
      </c>
      <c r="J2" s="6">
        <f>universe_median!J2</f>
        <v>0</v>
      </c>
      <c r="K2" s="6">
        <f>universe_median!K2</f>
        <v>0</v>
      </c>
      <c r="L2" s="6">
        <f>universe_median!L2</f>
        <v>0</v>
      </c>
      <c r="M2" s="9">
        <f>SUM(C2:L4)</f>
        <v>14459.588636398315</v>
      </c>
    </row>
    <row r="3" spans="1:13">
      <c r="A3" s="4" t="str">
        <f>universe_median!A3</f>
        <v>Lima</v>
      </c>
      <c r="B3" s="2" t="str">
        <f>LEFT(universe_median!B3,FIND(")",universe_median!B3))</f>
        <v>Medium (20-99)</v>
      </c>
      <c r="C3" s="6">
        <f>universe_median!C3</f>
        <v>124.3450927734375</v>
      </c>
      <c r="D3" s="6">
        <f>universe_median!D3</f>
        <v>48.753490447998047</v>
      </c>
      <c r="E3" s="6">
        <f>universe_median!E3</f>
        <v>48.415435791015625</v>
      </c>
      <c r="F3" s="6">
        <f>universe_median!F3</f>
        <v>407.77969360351563</v>
      </c>
      <c r="G3" s="6">
        <f>universe_median!G3</f>
        <v>193.10466003417969</v>
      </c>
      <c r="H3" s="6">
        <f>universe_median!H3</f>
        <v>61.5357666015625</v>
      </c>
      <c r="I3" s="6">
        <f>universe_median!I3</f>
        <v>1795.630126953125</v>
      </c>
      <c r="J3" s="6">
        <f>universe_median!J3</f>
        <v>0</v>
      </c>
      <c r="K3" s="6">
        <f>universe_median!K3</f>
        <v>0</v>
      </c>
      <c r="L3" s="6">
        <f>universe_median!L3</f>
        <v>0</v>
      </c>
      <c r="M3" s="9"/>
    </row>
    <row r="4" spans="1:13">
      <c r="A4" s="4" t="str">
        <f>universe_median!A4</f>
        <v>Lima</v>
      </c>
      <c r="B4" s="2" t="str">
        <f>LEFT(universe_median!B4,FIND(")",universe_median!B4))</f>
        <v>Large (100 or more)</v>
      </c>
      <c r="C4" s="6">
        <f>universe_median!C4</f>
        <v>120.41810607910156</v>
      </c>
      <c r="D4" s="6">
        <f>universe_median!D4</f>
        <v>35.073104858398438</v>
      </c>
      <c r="E4" s="6">
        <f>universe_median!E4</f>
        <v>34.879074096679688</v>
      </c>
      <c r="F4" s="6">
        <f>universe_median!F4</f>
        <v>218.98907470703125</v>
      </c>
      <c r="G4" s="6">
        <f>universe_median!G4</f>
        <v>75.688926696777344</v>
      </c>
      <c r="H4" s="6">
        <f>universe_median!H4</f>
        <v>22.042779922485352</v>
      </c>
      <c r="I4" s="6">
        <f>universe_median!I4</f>
        <v>661.3682861328125</v>
      </c>
      <c r="J4" s="6">
        <f>universe_median!J4</f>
        <v>0</v>
      </c>
      <c r="K4" s="6">
        <f>universe_median!K4</f>
        <v>0</v>
      </c>
      <c r="L4" s="6">
        <f>universe_median!L4</f>
        <v>0</v>
      </c>
      <c r="M4" s="9"/>
    </row>
    <row r="5" spans="1:13">
      <c r="A5" s="4" t="str">
        <f>universe_median!A5</f>
        <v>Arequipa</v>
      </c>
      <c r="B5" s="2" t="str">
        <f>LEFT(universe_median!B5,FIND(")",universe_median!B5))</f>
        <v>Small (5-19)</v>
      </c>
      <c r="C5" s="6">
        <f>universe_median!C5</f>
        <v>40.930068969726563</v>
      </c>
      <c r="D5" s="6">
        <f>universe_median!D5</f>
        <v>0</v>
      </c>
      <c r="E5" s="6">
        <f>universe_median!E5</f>
        <v>0</v>
      </c>
      <c r="F5" s="6">
        <f>universe_median!F5</f>
        <v>119.00418853759766</v>
      </c>
      <c r="G5" s="6">
        <f>universe_median!G5</f>
        <v>146.70292663574219</v>
      </c>
      <c r="H5" s="6">
        <f>universe_median!H5</f>
        <v>48.7254638671875</v>
      </c>
      <c r="I5" s="6">
        <f>universe_median!I5</f>
        <v>811.33843994140625</v>
      </c>
      <c r="J5" s="6">
        <f>universe_median!J5</f>
        <v>0</v>
      </c>
      <c r="K5" s="6">
        <f>universe_median!K5</f>
        <v>0</v>
      </c>
      <c r="L5" s="6">
        <f>universe_median!L5</f>
        <v>0</v>
      </c>
      <c r="M5" s="9">
        <f>SUM(C5:L9)</f>
        <v>1515.9740619659424</v>
      </c>
    </row>
    <row r="6" spans="1:13">
      <c r="A6" s="4" t="str">
        <f>universe_median!A6</f>
        <v>Arequipa</v>
      </c>
      <c r="B6" s="2" t="str">
        <f>LEFT(universe_median!B6,FIND(")",universe_median!B6))</f>
        <v>Medium (20-99)</v>
      </c>
      <c r="C6" s="6">
        <f>universe_median!C6</f>
        <v>16.296518325805664</v>
      </c>
      <c r="D6" s="6">
        <f>universe_median!D6</f>
        <v>0</v>
      </c>
      <c r="E6" s="6">
        <f>universe_median!E6</f>
        <v>0</v>
      </c>
      <c r="F6" s="6">
        <f>universe_median!F6</f>
        <v>36.605480194091797</v>
      </c>
      <c r="G6" s="6">
        <f>universe_median!G6</f>
        <v>0</v>
      </c>
      <c r="H6" s="6">
        <f>universe_median!H6</f>
        <v>6.4538440704345703</v>
      </c>
      <c r="I6" s="6">
        <f>universe_median!I6</f>
        <v>138.14189147949219</v>
      </c>
      <c r="J6" s="6">
        <f>universe_median!J6</f>
        <v>0</v>
      </c>
      <c r="K6" s="6">
        <f>universe_median!K6</f>
        <v>0</v>
      </c>
      <c r="L6" s="6">
        <f>universe_median!L6</f>
        <v>0</v>
      </c>
    </row>
    <row r="7" spans="1:13">
      <c r="A7" s="4" t="str">
        <f>universe_median!A7</f>
        <v>Arequipa</v>
      </c>
      <c r="B7" s="2" t="str">
        <f>LEFT(universe_median!B7,FIND(")",universe_median!B7))</f>
        <v>Large (100 or more)</v>
      </c>
      <c r="C7" s="6">
        <f>universe_median!C7</f>
        <v>5.9658870697021484</v>
      </c>
      <c r="D7" s="6">
        <f>universe_median!D7</f>
        <v>0</v>
      </c>
      <c r="E7" s="6">
        <f>universe_median!E7</f>
        <v>0</v>
      </c>
      <c r="F7" s="6">
        <f>universe_median!F7</f>
        <v>19.387567520141602</v>
      </c>
      <c r="G7" s="6">
        <f>universe_median!G7</f>
        <v>0</v>
      </c>
      <c r="H7" s="6">
        <f>universe_median!H7</f>
        <v>0</v>
      </c>
      <c r="I7" s="6">
        <f>universe_median!I7</f>
        <v>50.466556549072266</v>
      </c>
      <c r="J7" s="6">
        <f>universe_median!J7</f>
        <v>0</v>
      </c>
      <c r="K7" s="6">
        <f>universe_median!K7</f>
        <v>0</v>
      </c>
      <c r="L7" s="6">
        <f>universe_median!L7</f>
        <v>0</v>
      </c>
      <c r="M7" s="9"/>
    </row>
    <row r="8" spans="1:13">
      <c r="A8" s="4" t="str">
        <f>universe_median!A8</f>
        <v>Arequipa</v>
      </c>
      <c r="B8" s="2" t="str">
        <f>LEFT(universe_median!B8,FIND(")",universe_median!B8))</f>
        <v>Medium and Large (20 or more)</v>
      </c>
      <c r="C8" s="6">
        <f>universe_median!C8</f>
        <v>0</v>
      </c>
      <c r="D8" s="6">
        <f>universe_median!D8</f>
        <v>0</v>
      </c>
      <c r="E8" s="6">
        <f>universe_median!E8</f>
        <v>0</v>
      </c>
      <c r="F8" s="6">
        <f>universe_median!F8</f>
        <v>0</v>
      </c>
      <c r="G8" s="6">
        <f>universe_median!G8</f>
        <v>21.748378753662109</v>
      </c>
      <c r="H8" s="6">
        <f>universe_median!H8</f>
        <v>0</v>
      </c>
      <c r="I8" s="6">
        <f>universe_median!I8</f>
        <v>0</v>
      </c>
      <c r="J8" s="6">
        <f>universe_median!J8</f>
        <v>0</v>
      </c>
      <c r="K8" s="6">
        <f>universe_median!K8</f>
        <v>0</v>
      </c>
      <c r="L8" s="6">
        <f>universe_median!L8</f>
        <v>0</v>
      </c>
      <c r="M8" s="9"/>
    </row>
    <row r="9" spans="1:13">
      <c r="A9" s="4" t="str">
        <f>universe_median!A9</f>
        <v>Arequipa</v>
      </c>
      <c r="B9" s="2" t="str">
        <f>LEFT(universe_median!B9,FIND(")",universe_median!B9))</f>
        <v>All sizes (5 or more)</v>
      </c>
      <c r="C9" s="6">
        <f>universe_median!C9</f>
        <v>0</v>
      </c>
      <c r="D9" s="6">
        <f>universe_median!D9</f>
        <v>22.987499237060547</v>
      </c>
      <c r="E9" s="6">
        <f>universe_median!E9</f>
        <v>31.219350814819336</v>
      </c>
      <c r="F9" s="6">
        <f>universe_median!F9</f>
        <v>0</v>
      </c>
      <c r="G9" s="6">
        <f>universe_median!G9</f>
        <v>0</v>
      </c>
      <c r="H9" s="6">
        <f>universe_median!H9</f>
        <v>0</v>
      </c>
      <c r="I9" s="6">
        <f>universe_median!I9</f>
        <v>0</v>
      </c>
      <c r="J9" s="6">
        <f>universe_median!J9</f>
        <v>0</v>
      </c>
      <c r="K9" s="6">
        <f>universe_median!K9</f>
        <v>0</v>
      </c>
      <c r="L9" s="6">
        <f>universe_median!L9</f>
        <v>0</v>
      </c>
      <c r="M9" s="9"/>
    </row>
    <row r="10" spans="1:13">
      <c r="A10" s="4" t="str">
        <f>universe_median!A10</f>
        <v>Chiclayo</v>
      </c>
      <c r="B10" s="2" t="str">
        <f>LEFT(universe_median!B10,FIND(")",universe_median!B10))</f>
        <v>Small (5-19)</v>
      </c>
      <c r="C10" s="6">
        <f>universe_median!C10</f>
        <v>27.199378967285156</v>
      </c>
      <c r="D10" s="6">
        <f>universe_median!D10</f>
        <v>0</v>
      </c>
      <c r="E10" s="6">
        <f>universe_median!E10</f>
        <v>0</v>
      </c>
      <c r="F10" s="6">
        <f>universe_median!F10</f>
        <v>0</v>
      </c>
      <c r="G10" s="6">
        <f>universe_median!G10</f>
        <v>56.988121032714844</v>
      </c>
      <c r="H10" s="6">
        <f>universe_median!H10</f>
        <v>0</v>
      </c>
      <c r="I10" s="6">
        <f>universe_median!I10</f>
        <v>250.68342590332031</v>
      </c>
      <c r="J10" s="6">
        <f>universe_median!J10</f>
        <v>39.185970306396484</v>
      </c>
      <c r="K10" s="6">
        <f>universe_median!K10</f>
        <v>0</v>
      </c>
      <c r="L10" s="6">
        <f>universe_median!L10</f>
        <v>0</v>
      </c>
      <c r="M10" s="9">
        <f>SUM(C10:L14)</f>
        <v>482.8429536819458</v>
      </c>
    </row>
    <row r="11" spans="1:13">
      <c r="A11" s="4" t="str">
        <f>universe_median!A11</f>
        <v>Chiclayo</v>
      </c>
      <c r="B11" s="2" t="str">
        <f>LEFT(universe_median!B11,FIND(")",universe_median!B11))</f>
        <v>Medium (20-99)</v>
      </c>
      <c r="C11" s="6">
        <f>universe_median!C11</f>
        <v>0</v>
      </c>
      <c r="D11" s="6">
        <f>universe_median!D11</f>
        <v>0</v>
      </c>
      <c r="E11" s="6">
        <f>universe_median!E11</f>
        <v>0</v>
      </c>
      <c r="F11" s="6">
        <f>universe_median!F11</f>
        <v>6.4762144088745117</v>
      </c>
      <c r="G11" s="6">
        <f>universe_median!G11</f>
        <v>0</v>
      </c>
      <c r="H11" s="6">
        <f>universe_median!H11</f>
        <v>0</v>
      </c>
      <c r="I11" s="6">
        <f>universe_median!I11</f>
        <v>43.817680358886719</v>
      </c>
      <c r="J11" s="6">
        <f>universe_median!J11</f>
        <v>0</v>
      </c>
      <c r="K11" s="6">
        <f>universe_median!K11</f>
        <v>0</v>
      </c>
      <c r="L11" s="6">
        <f>universe_median!L11</f>
        <v>0</v>
      </c>
    </row>
    <row r="12" spans="1:13">
      <c r="A12" s="4" t="str">
        <f>universe_median!A12</f>
        <v>Chiclayo</v>
      </c>
      <c r="B12" s="2" t="str">
        <f>LEFT(universe_median!B12,FIND(")",universe_median!B12))</f>
        <v>Large (100 or more)</v>
      </c>
      <c r="C12" s="6">
        <f>universe_median!C12</f>
        <v>0</v>
      </c>
      <c r="D12" s="6">
        <f>universe_median!D12</f>
        <v>0</v>
      </c>
      <c r="E12" s="6">
        <f>universe_median!E12</f>
        <v>0</v>
      </c>
      <c r="F12" s="6">
        <f>universe_median!F12</f>
        <v>2.5684051513671875</v>
      </c>
      <c r="G12" s="6">
        <f>universe_median!G12</f>
        <v>0</v>
      </c>
      <c r="H12" s="6">
        <f>universe_median!H12</f>
        <v>0</v>
      </c>
      <c r="I12" s="6">
        <f>universe_median!I12</f>
        <v>10.480216979980469</v>
      </c>
      <c r="J12" s="6">
        <f>universe_median!J12</f>
        <v>0</v>
      </c>
      <c r="K12" s="6">
        <f>universe_median!K12</f>
        <v>0</v>
      </c>
      <c r="L12" s="6">
        <f>universe_median!L12</f>
        <v>0</v>
      </c>
      <c r="M12" s="9"/>
    </row>
    <row r="13" spans="1:13">
      <c r="A13" s="4" t="str">
        <f>universe_median!A13</f>
        <v>Chiclayo</v>
      </c>
      <c r="B13" s="2" t="str">
        <f>LEFT(universe_median!B13,FIND(")",universe_median!B13))</f>
        <v>Medium and Large (20 or more)</v>
      </c>
      <c r="C13" s="6">
        <f>universe_median!C13</f>
        <v>12.379356384277344</v>
      </c>
      <c r="D13" s="6">
        <f>universe_median!D13</f>
        <v>0</v>
      </c>
      <c r="E13" s="6">
        <f>universe_median!E13</f>
        <v>0</v>
      </c>
      <c r="F13" s="6">
        <f>universe_median!F13</f>
        <v>0</v>
      </c>
      <c r="G13" s="6">
        <f>universe_median!G13</f>
        <v>7.9963111877441406</v>
      </c>
      <c r="H13" s="6">
        <f>universe_median!H13</f>
        <v>0</v>
      </c>
      <c r="I13" s="6">
        <f>universe_median!I13</f>
        <v>0</v>
      </c>
      <c r="J13" s="6">
        <f>universe_median!J13</f>
        <v>0</v>
      </c>
      <c r="K13" s="6">
        <f>universe_median!K13</f>
        <v>0</v>
      </c>
      <c r="L13" s="6">
        <f>universe_median!L13</f>
        <v>0</v>
      </c>
      <c r="M13" s="9"/>
    </row>
    <row r="14" spans="1:13">
      <c r="A14" s="4" t="str">
        <f>universe_median!A14</f>
        <v>Chiclayo</v>
      </c>
      <c r="B14" s="2" t="str">
        <f>LEFT(universe_median!B14,FIND(")",universe_median!B14))</f>
        <v>Small and Medium (5 to 99)</v>
      </c>
      <c r="C14" s="6">
        <f>universe_median!C14</f>
        <v>0</v>
      </c>
      <c r="D14" s="6">
        <f>universe_median!D14</f>
        <v>0</v>
      </c>
      <c r="E14" s="6">
        <f>universe_median!E14</f>
        <v>0</v>
      </c>
      <c r="F14" s="6">
        <f>universe_median!F14</f>
        <v>0</v>
      </c>
      <c r="G14" s="6">
        <f>universe_median!G14</f>
        <v>0</v>
      </c>
      <c r="H14" s="6">
        <f>universe_median!H14</f>
        <v>25.067873001098633</v>
      </c>
      <c r="I14" s="6">
        <f>universe_median!I14</f>
        <v>0</v>
      </c>
      <c r="J14" s="6">
        <f>universe_median!J14</f>
        <v>0</v>
      </c>
      <c r="K14" s="6">
        <f>universe_median!K14</f>
        <v>0</v>
      </c>
      <c r="L14" s="6">
        <f>universe_median!L14</f>
        <v>0</v>
      </c>
      <c r="M14" s="9"/>
    </row>
    <row r="15" spans="1:13">
      <c r="A15" s="4" t="str">
        <f>universe_median!A15</f>
        <v>Trujillo</v>
      </c>
      <c r="B15" s="2" t="str">
        <f>LEFT(universe_median!B15,FIND(")",universe_median!B15))</f>
        <v>Small (5-19)</v>
      </c>
      <c r="C15" s="6">
        <f>universe_median!C15</f>
        <v>21.918546676635742</v>
      </c>
      <c r="D15" s="6">
        <f>universe_median!D15</f>
        <v>0</v>
      </c>
      <c r="E15" s="6">
        <f>universe_median!E15</f>
        <v>0</v>
      </c>
      <c r="F15" s="6">
        <f>universe_median!F15</f>
        <v>70.592735290527344</v>
      </c>
      <c r="G15" s="6">
        <f>universe_median!G15</f>
        <v>93.255538940429688</v>
      </c>
      <c r="H15" s="6">
        <f>universe_median!H15</f>
        <v>0</v>
      </c>
      <c r="I15" s="6">
        <f>universe_median!I15</f>
        <v>579.81036376953125</v>
      </c>
      <c r="J15" s="6">
        <f>universe_median!J15</f>
        <v>0</v>
      </c>
      <c r="K15" s="6">
        <f>universe_median!K15</f>
        <v>0</v>
      </c>
      <c r="L15" s="6">
        <f>universe_median!L15</f>
        <v>0</v>
      </c>
      <c r="M15" s="9">
        <f>SUM(C15:L20)</f>
        <v>1005.1464014053345</v>
      </c>
    </row>
    <row r="16" spans="1:13">
      <c r="A16" s="4" t="str">
        <f>universe_median!A16</f>
        <v>Trujillo</v>
      </c>
      <c r="B16" s="2" t="str">
        <f>LEFT(universe_median!B16,FIND(")",universe_median!B16))</f>
        <v>Medium (20-99)</v>
      </c>
      <c r="C16" s="6">
        <f>universe_median!C16</f>
        <v>0</v>
      </c>
      <c r="D16" s="6">
        <f>universe_median!D16</f>
        <v>0</v>
      </c>
      <c r="E16" s="6">
        <f>universe_median!E16</f>
        <v>0</v>
      </c>
      <c r="F16" s="6">
        <f>universe_median!F16</f>
        <v>0</v>
      </c>
      <c r="G16" s="6">
        <f>universe_median!G16</f>
        <v>0</v>
      </c>
      <c r="H16" s="6">
        <f>universe_median!H16</f>
        <v>0</v>
      </c>
      <c r="I16" s="6">
        <f>universe_median!I16</f>
        <v>111.89153289794922</v>
      </c>
      <c r="J16" s="6">
        <f>universe_median!J16</f>
        <v>0</v>
      </c>
      <c r="K16" s="6">
        <f>universe_median!K16</f>
        <v>0</v>
      </c>
      <c r="L16" s="6">
        <f>universe_median!L16</f>
        <v>0</v>
      </c>
    </row>
    <row r="17" spans="1:13">
      <c r="A17" s="4" t="str">
        <f>universe_median!A17</f>
        <v>Trujillo</v>
      </c>
      <c r="B17" s="2" t="str">
        <f>LEFT(universe_median!B17,FIND(")",universe_median!B17))</f>
        <v>Large (100 or more)</v>
      </c>
      <c r="C17" s="6">
        <f>universe_median!C17</f>
        <v>0</v>
      </c>
      <c r="D17" s="6">
        <f>universe_median!D17</f>
        <v>0</v>
      </c>
      <c r="E17" s="6">
        <f>universe_median!E17</f>
        <v>0</v>
      </c>
      <c r="F17" s="6">
        <f>universe_median!F17</f>
        <v>0</v>
      </c>
      <c r="G17" s="6">
        <f>universe_median!G17</f>
        <v>0</v>
      </c>
      <c r="H17" s="6">
        <f>universe_median!H17</f>
        <v>0</v>
      </c>
      <c r="I17" s="6">
        <f>universe_median!I17</f>
        <v>28.026397705078125</v>
      </c>
      <c r="J17" s="6">
        <f>universe_median!J17</f>
        <v>0</v>
      </c>
      <c r="K17" s="6">
        <f>universe_median!K17</f>
        <v>0</v>
      </c>
      <c r="L17" s="6">
        <f>universe_median!L17</f>
        <v>0</v>
      </c>
      <c r="M17" s="9"/>
    </row>
    <row r="18" spans="1:13">
      <c r="A18" s="4" t="str">
        <f>universe_median!A18</f>
        <v>Trujillo</v>
      </c>
      <c r="B18" s="2" t="str">
        <f>LEFT(universe_median!B18,FIND(")",universe_median!B18))</f>
        <v>Medium and Large (20 or more)</v>
      </c>
      <c r="C18" s="6">
        <f>universe_median!C18</f>
        <v>11.309200286865234</v>
      </c>
      <c r="D18" s="6">
        <f>universe_median!D18</f>
        <v>0</v>
      </c>
      <c r="E18" s="6">
        <f>universe_median!E18</f>
        <v>0</v>
      </c>
      <c r="F18" s="6">
        <f>universe_median!F18</f>
        <v>19.355249404907227</v>
      </c>
      <c r="G18" s="6">
        <f>universe_median!G18</f>
        <v>14.592041969299316</v>
      </c>
      <c r="H18" s="6">
        <f>universe_median!H18</f>
        <v>0</v>
      </c>
      <c r="I18" s="6">
        <f>universe_median!I18</f>
        <v>0</v>
      </c>
      <c r="J18" s="6">
        <f>universe_median!J18</f>
        <v>0</v>
      </c>
      <c r="K18" s="6">
        <f>universe_median!K18</f>
        <v>0</v>
      </c>
      <c r="L18" s="6">
        <f>universe_median!L18</f>
        <v>0</v>
      </c>
      <c r="M18" s="9"/>
    </row>
    <row r="19" spans="1:13">
      <c r="A19" s="4" t="str">
        <f>universe_median!A19</f>
        <v>Trujillo</v>
      </c>
      <c r="B19" s="2" t="str">
        <f>LEFT(universe_median!B19,FIND(")",universe_median!B19))</f>
        <v>Small and Medium (5 to 99)</v>
      </c>
      <c r="C19" s="6">
        <f>universe_median!C19</f>
        <v>0</v>
      </c>
      <c r="D19" s="6">
        <f>universe_median!D19</f>
        <v>0</v>
      </c>
      <c r="E19" s="6">
        <f>universe_median!E19</f>
        <v>0</v>
      </c>
      <c r="F19" s="6">
        <f>universe_median!F19</f>
        <v>0</v>
      </c>
      <c r="G19" s="6">
        <f>universe_median!G19</f>
        <v>0</v>
      </c>
      <c r="H19" s="6">
        <f>universe_median!H19</f>
        <v>0</v>
      </c>
      <c r="I19" s="6">
        <f>universe_median!I19</f>
        <v>0</v>
      </c>
      <c r="J19" s="6">
        <f>universe_median!J19</f>
        <v>0</v>
      </c>
      <c r="K19" s="6">
        <f>universe_median!K19</f>
        <v>0</v>
      </c>
      <c r="L19" s="6">
        <f>universe_median!L19</f>
        <v>10.421405792236328</v>
      </c>
      <c r="M19" s="9"/>
    </row>
    <row r="20" spans="1:13">
      <c r="A20" s="4" t="str">
        <f>universe_median!A20</f>
        <v>Trujillo</v>
      </c>
      <c r="B20" s="2" t="str">
        <f>LEFT(universe_median!B20,FIND(")",universe_median!B20))</f>
        <v>All sizes (5 or more)</v>
      </c>
      <c r="C20" s="6">
        <f>universe_median!C20</f>
        <v>0</v>
      </c>
      <c r="D20" s="6">
        <f>universe_median!D20</f>
        <v>0</v>
      </c>
      <c r="E20" s="6">
        <f>universe_median!E20</f>
        <v>0</v>
      </c>
      <c r="F20" s="6">
        <f>universe_median!F20</f>
        <v>0</v>
      </c>
      <c r="G20" s="6">
        <f>universe_median!G20</f>
        <v>0</v>
      </c>
      <c r="H20" s="6">
        <f>universe_median!H20</f>
        <v>43.973388671875</v>
      </c>
      <c r="I20" s="6">
        <f>universe_median!I20</f>
        <v>0</v>
      </c>
      <c r="J20" s="6">
        <f>universe_median!J20</f>
        <v>0</v>
      </c>
      <c r="K20" s="6">
        <f>universe_median!K20</f>
        <v>0</v>
      </c>
      <c r="L20" s="6">
        <f>universe_median!L20</f>
        <v>0</v>
      </c>
      <c r="M20" s="9"/>
    </row>
    <row r="21" spans="1:13">
      <c r="A21" s="4" t="str">
        <f>universe_median!A21</f>
        <v>Piura</v>
      </c>
      <c r="B21" s="2" t="str">
        <f>LEFT(universe_median!B21,FIND(")",universe_median!B21))</f>
        <v>Small (5-19)</v>
      </c>
      <c r="C21" s="6">
        <f>universe_median!C21</f>
        <v>27.328048706054688</v>
      </c>
      <c r="D21" s="6">
        <f>universe_median!D21</f>
        <v>0</v>
      </c>
      <c r="E21" s="6">
        <f>universe_median!E21</f>
        <v>0</v>
      </c>
      <c r="F21" s="6">
        <f>universe_median!F21</f>
        <v>0</v>
      </c>
      <c r="G21" s="6">
        <f>universe_median!G21</f>
        <v>88.117141723632813</v>
      </c>
      <c r="H21" s="6">
        <f>universe_median!H21</f>
        <v>25.806310653686523</v>
      </c>
      <c r="I21" s="6">
        <f>universe_median!I21</f>
        <v>333.61911010742188</v>
      </c>
      <c r="J21" s="6">
        <f>universe_median!J21</f>
        <v>0</v>
      </c>
      <c r="K21" s="6">
        <f>universe_median!K21</f>
        <v>30.7322998046875</v>
      </c>
      <c r="L21" s="6">
        <f>universe_median!L21</f>
        <v>0</v>
      </c>
      <c r="M21" s="9">
        <f>SUM(C21:L24)</f>
        <v>634.22335171699524</v>
      </c>
    </row>
    <row r="22" spans="1:13">
      <c r="A22" s="4" t="str">
        <f>universe_median!A22</f>
        <v>Piura</v>
      </c>
      <c r="B22" s="2" t="str">
        <f>LEFT(universe_median!B22,FIND(")",universe_median!B22))</f>
        <v>Medium (20-99)</v>
      </c>
      <c r="C22" s="6">
        <f>universe_median!C22</f>
        <v>13.763750076293945</v>
      </c>
      <c r="D22" s="6">
        <f>universe_median!D22</f>
        <v>0</v>
      </c>
      <c r="E22" s="6">
        <f>universe_median!E22</f>
        <v>0</v>
      </c>
      <c r="F22" s="6">
        <f>universe_median!F22</f>
        <v>0</v>
      </c>
      <c r="G22" s="6">
        <f>universe_median!G22</f>
        <v>0</v>
      </c>
      <c r="H22" s="6">
        <f>universe_median!H22</f>
        <v>2.2495377063751221</v>
      </c>
      <c r="I22" s="6">
        <f>universe_median!I22</f>
        <v>63.384742736816406</v>
      </c>
      <c r="J22" s="6">
        <f>universe_median!J22</f>
        <v>0</v>
      </c>
      <c r="K22" s="6">
        <f>universe_median!K22</f>
        <v>0</v>
      </c>
      <c r="L22" s="6">
        <f>universe_median!L22</f>
        <v>0</v>
      </c>
    </row>
    <row r="23" spans="1:13">
      <c r="A23" s="4" t="str">
        <f>universe_median!A23</f>
        <v>Piura</v>
      </c>
      <c r="B23" s="2" t="str">
        <f>LEFT(universe_median!B23,FIND(")",universe_median!B23))</f>
        <v>Large (100 or more)</v>
      </c>
      <c r="C23" s="6">
        <f>universe_median!C23</f>
        <v>11.112095832824707</v>
      </c>
      <c r="D23" s="6">
        <f>universe_median!D23</f>
        <v>0</v>
      </c>
      <c r="E23" s="6">
        <f>universe_median!E23</f>
        <v>0</v>
      </c>
      <c r="F23" s="6">
        <f>universe_median!F23</f>
        <v>0</v>
      </c>
      <c r="G23" s="6">
        <f>universe_median!G23</f>
        <v>0</v>
      </c>
      <c r="H23" s="6">
        <f>universe_median!H23</f>
        <v>0</v>
      </c>
      <c r="I23" s="6">
        <f>universe_median!I23</f>
        <v>16.580245971679688</v>
      </c>
      <c r="J23" s="6">
        <f>universe_median!J23</f>
        <v>0</v>
      </c>
      <c r="K23" s="6">
        <f>universe_median!K23</f>
        <v>0</v>
      </c>
      <c r="L23" s="6">
        <f>universe_median!L23</f>
        <v>0</v>
      </c>
      <c r="M23" s="9"/>
    </row>
    <row r="24" spans="1:13">
      <c r="A24" s="4" t="str">
        <f>universe_median!A24</f>
        <v>Piura</v>
      </c>
      <c r="B24" s="2" t="str">
        <f>LEFT(universe_median!B24,FIND(")",universe_median!B24))</f>
        <v>Medium and Large (20 or more)</v>
      </c>
      <c r="C24" s="6">
        <f>universe_median!C24</f>
        <v>0</v>
      </c>
      <c r="D24" s="6">
        <f>universe_median!D24</f>
        <v>0</v>
      </c>
      <c r="E24" s="6">
        <f>universe_median!E24</f>
        <v>0</v>
      </c>
      <c r="F24" s="6">
        <f>universe_median!F24</f>
        <v>8.372370719909668</v>
      </c>
      <c r="G24" s="6">
        <f>universe_median!G24</f>
        <v>13.157697677612305</v>
      </c>
      <c r="H24" s="6">
        <f>universe_median!H24</f>
        <v>0</v>
      </c>
      <c r="I24" s="6">
        <f>universe_median!I24</f>
        <v>0</v>
      </c>
      <c r="J24" s="6">
        <f>universe_median!J24</f>
        <v>0</v>
      </c>
      <c r="K24" s="6">
        <f>universe_median!K24</f>
        <v>0</v>
      </c>
      <c r="L24" s="6">
        <f>universe_median!L24</f>
        <v>0</v>
      </c>
      <c r="M24" s="9"/>
    </row>
    <row r="25" spans="1:13" ht="15" thickBot="1">
      <c r="A25" s="5"/>
      <c r="B25" s="5"/>
      <c r="C25" s="7">
        <f t="shared" ref="C25:M25" si="0">SUM(C2:C24)</f>
        <v>761.64000034332275</v>
      </c>
      <c r="D25" s="7">
        <f t="shared" si="0"/>
        <v>263.39577484130859</v>
      </c>
      <c r="E25" s="7">
        <f t="shared" si="0"/>
        <v>343.81305503845215</v>
      </c>
      <c r="F25" s="7">
        <f t="shared" si="0"/>
        <v>2517.3494853973389</v>
      </c>
      <c r="G25" s="7">
        <f t="shared" si="0"/>
        <v>2007.5090932846069</v>
      </c>
      <c r="H25" s="7">
        <f t="shared" si="0"/>
        <v>468.82865834236145</v>
      </c>
      <c r="I25" s="7">
        <f t="shared" si="0"/>
        <v>11654.899662017822</v>
      </c>
      <c r="J25" s="7">
        <f t="shared" si="0"/>
        <v>39.185970306396484</v>
      </c>
      <c r="K25" s="7">
        <f t="shared" si="0"/>
        <v>30.7322998046875</v>
      </c>
      <c r="L25" s="7">
        <f t="shared" si="0"/>
        <v>10.421405792236328</v>
      </c>
      <c r="M25" s="7">
        <f t="shared" si="0"/>
        <v>18097.775405168533</v>
      </c>
    </row>
    <row r="26" spans="1:13" ht="15" thickTop="1"/>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26"/>
  <sheetViews>
    <sheetView workbookViewId="0">
      <selection sqref="A1:M25"/>
    </sheetView>
  </sheetViews>
  <sheetFormatPr defaultRowHeight="14.5"/>
  <cols>
    <col min="1" max="1" width="18.453125" bestFit="1" customWidth="1"/>
    <col min="2" max="2" width="15.7265625" bestFit="1" customWidth="1"/>
    <col min="3" max="3" width="13.26953125" customWidth="1"/>
    <col min="4" max="4" width="13" customWidth="1"/>
    <col min="5" max="5" width="9.1796875" style="8"/>
    <col min="6" max="6" width="17.7265625" customWidth="1"/>
    <col min="7" max="7" width="15.81640625" customWidth="1"/>
    <col min="9" max="9" width="14" customWidth="1"/>
    <col min="10" max="10" width="13.1796875" customWidth="1"/>
    <col min="12" max="12" width="14.81640625" customWidth="1"/>
  </cols>
  <sheetData>
    <row r="1" spans="1:13" ht="66" thickBot="1">
      <c r="A1" s="3"/>
      <c r="B1" s="3"/>
      <c r="C1" s="1" t="str">
        <f>RIGHT(SUBSTITUTE(universe_strict!C1,"_"," "),LEN(SUBSTITUTE(universe_strict!C1,"_"," "))-1)</f>
        <v>Food</v>
      </c>
      <c r="D1" s="1" t="str">
        <f>RIGHT(SUBSTITUTE(universe_strict!D1,"_"," "),LEN(SUBSTITUTE(universe_strict!D1,"_"," "))-1)</f>
        <v>Textiles</v>
      </c>
      <c r="E1" s="1" t="str">
        <f>RIGHT(SUBSTITUTE(universe_strict!E1,"_"," "),LEN(SUBSTITUTE(universe_strict!E1,"_"," "))-1)</f>
        <v>Garments</v>
      </c>
      <c r="F1" s="1" t="str">
        <f>RIGHT(SUBSTITUTE(universe_strict!F1,"_"," "),LEN(SUBSTITUTE(universe_strict!F1,"_"," "))-1)</f>
        <v>Other Mfg</v>
      </c>
      <c r="G1" s="1" t="str">
        <f>RIGHT(SUBSTITUTE(universe_strict!G1,"_"," "),LEN(SUBSTITUTE(universe_strict!G1,"_"," "))-1)</f>
        <v>Retail</v>
      </c>
      <c r="H1" s="1" t="str">
        <f>RIGHT(SUBSTITUTE(universe_strict!H1,"_"," "),LEN(SUBSTITUTE(universe_strict!H1,"_"," "))-1)</f>
        <v>Hotels</v>
      </c>
      <c r="I1" s="1" t="str">
        <f>RIGHT(SUBSTITUTE(universe_strict!I1,"_"," "),LEN(SUBSTITUTE(universe_strict!I1,"_"," "))-1)</f>
        <v>Other Services</v>
      </c>
      <c r="J1" s="1" t="str">
        <f>RIGHT(SUBSTITUTE(universe_strict!J1,"_"," "),LEN(SUBSTITUTE(universe_strict!J1,"_"," "))-1)</f>
        <v>Garment and Other Mfg</v>
      </c>
      <c r="K1" s="1" t="str">
        <f>RIGHT(SUBSTITUTE(universe_strict!K1,"_"," "),LEN(SUBSTITUTE(universe_strict!K1,"_"," "))-1)</f>
        <v>Textiles Garment and Other Mfg</v>
      </c>
      <c r="L1" s="1" t="str">
        <f>RIGHT(SUBSTITUTE(universe_strict!L1,"_"," "),LEN(SUBSTITUTE(universe_strict!L1,"_"," "))-1)</f>
        <v>Textiles and Garment</v>
      </c>
      <c r="M1" s="1" t="str">
        <f>RIGHT(SUBSTITUTE(universe_strict!M1,"_"," "),LEN(SUBSTITUTE(universe_strict!M1,"_"," "))-1)</f>
        <v>Grand Total</v>
      </c>
    </row>
    <row r="2" spans="1:13">
      <c r="A2" s="4" t="str">
        <f>universe_strict!A2</f>
        <v>Lima</v>
      </c>
      <c r="B2" s="2" t="str">
        <f>LEFT(universe_strict!B2,FIND(")",universe_strict!B2))</f>
        <v>Small (5-19)</v>
      </c>
      <c r="C2" s="6">
        <f>universe_strict!C2</f>
        <v>50.431838989257813</v>
      </c>
      <c r="D2" s="6">
        <f>universe_strict!D2</f>
        <v>18.598789215087891</v>
      </c>
      <c r="E2" s="6">
        <f>universe_strict!E2</f>
        <v>30.902078628540039</v>
      </c>
      <c r="F2" s="6">
        <f>universe_strict!F2</f>
        <v>272.53536987304688</v>
      </c>
      <c r="G2" s="6">
        <f>universe_strict!G2</f>
        <v>216.75656127929688</v>
      </c>
      <c r="H2" s="6">
        <f>universe_strict!H2</f>
        <v>45.321033477783203</v>
      </c>
      <c r="I2" s="6">
        <f>universe_strict!I2</f>
        <v>1110.4322509765625</v>
      </c>
      <c r="J2" s="6">
        <f>universe_strict!J2</f>
        <v>0</v>
      </c>
      <c r="K2" s="6">
        <f>universe_strict!K2</f>
        <v>0</v>
      </c>
      <c r="L2" s="6">
        <f>universe_strict!L2</f>
        <v>0</v>
      </c>
      <c r="M2" s="9">
        <f>SUM(C2:L4)</f>
        <v>2465.081151008606</v>
      </c>
    </row>
    <row r="3" spans="1:13">
      <c r="A3" s="4" t="str">
        <f>universe_strict!A3</f>
        <v>Lima</v>
      </c>
      <c r="B3" s="2" t="str">
        <f>LEFT(universe_strict!B3,FIND(")",universe_strict!B3))</f>
        <v>Medium (20-99)</v>
      </c>
      <c r="C3" s="6">
        <f>universe_strict!C3</f>
        <v>26.491601943969727</v>
      </c>
      <c r="D3" s="6">
        <f>universe_strict!D3</f>
        <v>11</v>
      </c>
      <c r="E3" s="6">
        <f>universe_strict!E3</f>
        <v>12</v>
      </c>
      <c r="F3" s="6">
        <f>universe_strict!F3</f>
        <v>85.135971069335938</v>
      </c>
      <c r="G3" s="6">
        <f>universe_strict!G3</f>
        <v>41.6146240234375</v>
      </c>
      <c r="H3" s="6">
        <f>universe_strict!H3</f>
        <v>13.482423782348633</v>
      </c>
      <c r="I3" s="6">
        <f>universe_strict!I3</f>
        <v>332.61093139648438</v>
      </c>
      <c r="J3" s="6">
        <f>universe_strict!J3</f>
        <v>0</v>
      </c>
      <c r="K3" s="6">
        <f>universe_strict!K3</f>
        <v>0</v>
      </c>
      <c r="L3" s="6">
        <f>universe_strict!L3</f>
        <v>0</v>
      </c>
      <c r="M3" s="9"/>
    </row>
    <row r="4" spans="1:13">
      <c r="A4" s="4" t="str">
        <f>universe_strict!A4</f>
        <v>Lima</v>
      </c>
      <c r="B4" s="2" t="str">
        <f>LEFT(universe_strict!B4,FIND(")",universe_strict!B4))</f>
        <v>Large (100 or more)</v>
      </c>
      <c r="C4" s="6">
        <f>universe_strict!C4</f>
        <v>28</v>
      </c>
      <c r="D4" s="6">
        <f>universe_strict!D4</f>
        <v>8</v>
      </c>
      <c r="E4" s="6">
        <f>universe_strict!E4</f>
        <v>12</v>
      </c>
      <c r="F4" s="6">
        <f>universe_strict!F4</f>
        <v>54.274753570556641</v>
      </c>
      <c r="G4" s="6">
        <f>universe_strict!G4</f>
        <v>12.501811027526855</v>
      </c>
      <c r="H4" s="6">
        <f>universe_strict!H4</f>
        <v>7</v>
      </c>
      <c r="I4" s="6">
        <f>universe_strict!I4</f>
        <v>75.991111755371094</v>
      </c>
      <c r="J4" s="6">
        <f>universe_strict!J4</f>
        <v>0</v>
      </c>
      <c r="K4" s="6">
        <f>universe_strict!K4</f>
        <v>0</v>
      </c>
      <c r="L4" s="6">
        <f>universe_strict!L4</f>
        <v>0</v>
      </c>
      <c r="M4" s="9"/>
    </row>
    <row r="5" spans="1:13">
      <c r="A5" s="4" t="str">
        <f>universe_strict!A5</f>
        <v>Arequipa</v>
      </c>
      <c r="B5" s="2" t="str">
        <f>LEFT(universe_strict!B5,FIND(")",universe_strict!B5))</f>
        <v>Small (5-19)</v>
      </c>
      <c r="C5" s="6">
        <f>universe_strict!C5</f>
        <v>12.298892974853516</v>
      </c>
      <c r="D5" s="6">
        <f>universe_strict!D5</f>
        <v>0</v>
      </c>
      <c r="E5" s="6">
        <f>universe_strict!E5</f>
        <v>0</v>
      </c>
      <c r="F5" s="6">
        <f>universe_strict!F5</f>
        <v>39.6749267578125</v>
      </c>
      <c r="G5" s="6">
        <f>universe_strict!G5</f>
        <v>48.043815612792969</v>
      </c>
      <c r="H5" s="6">
        <f>universe_strict!H5</f>
        <v>18.562351226806641</v>
      </c>
      <c r="I5" s="6">
        <f>universe_strict!I5</f>
        <v>261.00765991210938</v>
      </c>
      <c r="J5" s="6">
        <f>universe_strict!J5</f>
        <v>0</v>
      </c>
      <c r="K5" s="6">
        <f>universe_strict!K5</f>
        <v>0</v>
      </c>
      <c r="L5" s="6">
        <f>universe_strict!L5</f>
        <v>0</v>
      </c>
      <c r="M5" s="9">
        <f>SUM(C5:L9)</f>
        <v>502.50875878334045</v>
      </c>
    </row>
    <row r="6" spans="1:13">
      <c r="A6" s="4" t="str">
        <f>universe_strict!A6</f>
        <v>Arequipa</v>
      </c>
      <c r="B6" s="2" t="str">
        <f>LEFT(universe_strict!B6,FIND(")",universe_strict!B6))</f>
        <v>Medium (20-99)</v>
      </c>
      <c r="C6" s="6">
        <f>universe_strict!C6</f>
        <v>7</v>
      </c>
      <c r="D6" s="6">
        <f>universe_strict!D6</f>
        <v>0</v>
      </c>
      <c r="E6" s="6">
        <f>universe_strict!E6</f>
        <v>0</v>
      </c>
      <c r="F6" s="6">
        <f>universe_strict!F6</f>
        <v>15.478875160217285</v>
      </c>
      <c r="G6" s="6">
        <f>universe_strict!G6</f>
        <v>0</v>
      </c>
      <c r="H6" s="6">
        <f>universe_strict!H6</f>
        <v>3</v>
      </c>
      <c r="I6" s="6">
        <f>universe_strict!I6</f>
        <v>50.202495574951172</v>
      </c>
      <c r="J6" s="6">
        <f>universe_strict!J6</f>
        <v>0</v>
      </c>
      <c r="K6" s="6">
        <f>universe_strict!K6</f>
        <v>0</v>
      </c>
      <c r="L6" s="6">
        <f>universe_strict!L6</f>
        <v>0</v>
      </c>
    </row>
    <row r="7" spans="1:13">
      <c r="A7" s="4" t="str">
        <f>universe_strict!A7</f>
        <v>Arequipa</v>
      </c>
      <c r="B7" s="2" t="str">
        <f>LEFT(universe_strict!B7,FIND(")",universe_strict!B7))</f>
        <v>Large (100 or more)</v>
      </c>
      <c r="C7" s="6">
        <f>universe_strict!C7</f>
        <v>1.2360422611236572</v>
      </c>
      <c r="D7" s="6">
        <f>universe_strict!D7</f>
        <v>0</v>
      </c>
      <c r="E7" s="6">
        <f>universe_strict!E7</f>
        <v>0</v>
      </c>
      <c r="F7" s="6">
        <f>universe_strict!F7</f>
        <v>5.5084133148193359</v>
      </c>
      <c r="G7" s="6">
        <f>universe_strict!G7</f>
        <v>0</v>
      </c>
      <c r="H7" s="6">
        <f>universe_strict!H7</f>
        <v>0</v>
      </c>
      <c r="I7" s="6">
        <f>universe_strict!I7</f>
        <v>11.194111824035645</v>
      </c>
      <c r="J7" s="6">
        <f>universe_strict!J7</f>
        <v>0</v>
      </c>
      <c r="K7" s="6">
        <f>universe_strict!K7</f>
        <v>0</v>
      </c>
      <c r="L7" s="6">
        <f>universe_strict!L7</f>
        <v>0</v>
      </c>
      <c r="M7" s="9"/>
    </row>
    <row r="8" spans="1:13">
      <c r="A8" s="4" t="str">
        <f>universe_strict!A8</f>
        <v>Arequipa</v>
      </c>
      <c r="B8" s="2" t="str">
        <f>LEFT(universe_strict!B8,FIND(")",universe_strict!B8))</f>
        <v>Medium and Large (20 or more)</v>
      </c>
      <c r="C8" s="6">
        <f>universe_strict!C8</f>
        <v>0</v>
      </c>
      <c r="D8" s="6">
        <f>universe_strict!D8</f>
        <v>0</v>
      </c>
      <c r="E8" s="6">
        <f>universe_strict!E8</f>
        <v>0</v>
      </c>
      <c r="F8" s="6">
        <f>universe_strict!F8</f>
        <v>0</v>
      </c>
      <c r="G8" s="6">
        <f>universe_strict!G8</f>
        <v>6.9131069183349609</v>
      </c>
      <c r="H8" s="6">
        <f>universe_strict!H8</f>
        <v>0</v>
      </c>
      <c r="I8" s="6">
        <f>universe_strict!I8</f>
        <v>0</v>
      </c>
      <c r="J8" s="6">
        <f>universe_strict!J8</f>
        <v>0</v>
      </c>
      <c r="K8" s="6">
        <f>universe_strict!K8</f>
        <v>0</v>
      </c>
      <c r="L8" s="6">
        <f>universe_strict!L8</f>
        <v>0</v>
      </c>
      <c r="M8" s="9"/>
    </row>
    <row r="9" spans="1:13">
      <c r="A9" s="4" t="str">
        <f>universe_strict!A9</f>
        <v>Arequipa</v>
      </c>
      <c r="B9" s="2" t="str">
        <f>LEFT(universe_strict!B9,FIND(")",universe_strict!B9))</f>
        <v>All sizes (5 or more)</v>
      </c>
      <c r="C9" s="6">
        <f>universe_strict!C9</f>
        <v>0</v>
      </c>
      <c r="D9" s="6">
        <f>universe_strict!D9</f>
        <v>7.3358640670776367</v>
      </c>
      <c r="E9" s="6">
        <f>universe_strict!E9</f>
        <v>15.052203178405762</v>
      </c>
      <c r="F9" s="6">
        <f>universe_strict!F9</f>
        <v>0</v>
      </c>
      <c r="G9" s="6">
        <f>universe_strict!G9</f>
        <v>0</v>
      </c>
      <c r="H9" s="6">
        <f>universe_strict!H9</f>
        <v>0</v>
      </c>
      <c r="I9" s="6">
        <f>universe_strict!I9</f>
        <v>0</v>
      </c>
      <c r="J9" s="6">
        <f>universe_strict!J9</f>
        <v>0</v>
      </c>
      <c r="K9" s="6">
        <f>universe_strict!K9</f>
        <v>0</v>
      </c>
      <c r="L9" s="6">
        <f>universe_strict!L9</f>
        <v>0</v>
      </c>
      <c r="M9" s="9"/>
    </row>
    <row r="10" spans="1:13">
      <c r="A10" s="4" t="str">
        <f>universe_strict!A10</f>
        <v>Chiclayo</v>
      </c>
      <c r="B10" s="2" t="str">
        <f>LEFT(universe_strict!B10,FIND(")",universe_strict!B10))</f>
        <v>Small (5-19)</v>
      </c>
      <c r="C10" s="6">
        <f>universe_strict!C10</f>
        <v>13.162229537963867</v>
      </c>
      <c r="D10" s="6">
        <f>universe_strict!D10</f>
        <v>0</v>
      </c>
      <c r="E10" s="6">
        <f>universe_strict!E10</f>
        <v>0</v>
      </c>
      <c r="F10" s="6">
        <f>universe_strict!F10</f>
        <v>0</v>
      </c>
      <c r="G10" s="6">
        <f>universe_strict!G10</f>
        <v>30.657705307006836</v>
      </c>
      <c r="H10" s="6">
        <f>universe_strict!H10</f>
        <v>0</v>
      </c>
      <c r="I10" s="6">
        <f>universe_strict!I10</f>
        <v>129.87445068359375</v>
      </c>
      <c r="J10" s="6">
        <f>universe_strict!J10</f>
        <v>21.840282440185547</v>
      </c>
      <c r="K10" s="6">
        <f>universe_strict!K10</f>
        <v>0</v>
      </c>
      <c r="L10" s="6">
        <f>universe_strict!L10</f>
        <v>0</v>
      </c>
      <c r="M10" s="9">
        <f>SUM(C10:L14)</f>
        <v>278.99206018447876</v>
      </c>
    </row>
    <row r="11" spans="1:13">
      <c r="A11" s="4" t="str">
        <f>universe_strict!A11</f>
        <v>Chiclayo</v>
      </c>
      <c r="B11" s="2" t="str">
        <f>LEFT(universe_strict!B11,FIND(")",universe_strict!B11))</f>
        <v>Medium (20-99)</v>
      </c>
      <c r="C11" s="6">
        <f>universe_strict!C11</f>
        <v>0</v>
      </c>
      <c r="D11" s="6">
        <f>universe_strict!D11</f>
        <v>0</v>
      </c>
      <c r="E11" s="6">
        <f>universe_strict!E11</f>
        <v>0</v>
      </c>
      <c r="F11" s="6">
        <f>universe_strict!F11</f>
        <v>4</v>
      </c>
      <c r="G11" s="6">
        <f>universe_strict!G11</f>
        <v>0</v>
      </c>
      <c r="H11" s="6">
        <f>universe_strict!H11</f>
        <v>0</v>
      </c>
      <c r="I11" s="6">
        <f>universe_strict!I11</f>
        <v>26.640914916992188</v>
      </c>
      <c r="J11" s="6">
        <f>universe_strict!J11</f>
        <v>0</v>
      </c>
      <c r="K11" s="6">
        <f>universe_strict!K11</f>
        <v>0</v>
      </c>
      <c r="L11" s="6">
        <f>universe_strict!L11</f>
        <v>0</v>
      </c>
    </row>
    <row r="12" spans="1:13">
      <c r="A12" s="4" t="str">
        <f>universe_strict!A12</f>
        <v>Chiclayo</v>
      </c>
      <c r="B12" s="2" t="str">
        <f>LEFT(universe_strict!B12,FIND(")",universe_strict!B12))</f>
        <v>Large (100 or more)</v>
      </c>
      <c r="C12" s="6">
        <f>universe_strict!C12</f>
        <v>0</v>
      </c>
      <c r="D12" s="6">
        <f>universe_strict!D12</f>
        <v>0</v>
      </c>
      <c r="E12" s="6">
        <f>universe_strict!E12</f>
        <v>0</v>
      </c>
      <c r="F12" s="6">
        <f>universe_strict!F12</f>
        <v>1</v>
      </c>
      <c r="G12" s="6">
        <f>universe_strict!G12</f>
        <v>0</v>
      </c>
      <c r="H12" s="6">
        <f>universe_strict!H12</f>
        <v>0</v>
      </c>
      <c r="I12" s="6">
        <f>universe_strict!I12</f>
        <v>4.1400260925292969</v>
      </c>
      <c r="J12" s="6">
        <f>universe_strict!J12</f>
        <v>0</v>
      </c>
      <c r="K12" s="6">
        <f>universe_strict!K12</f>
        <v>0</v>
      </c>
      <c r="L12" s="6">
        <f>universe_strict!L12</f>
        <v>0</v>
      </c>
      <c r="M12" s="9"/>
    </row>
    <row r="13" spans="1:13">
      <c r="A13" s="4" t="str">
        <f>universe_strict!A13</f>
        <v>Chiclayo</v>
      </c>
      <c r="B13" s="2" t="str">
        <f>LEFT(universe_strict!B13,FIND(")",universe_strict!B13))</f>
        <v>Medium and Large (20 or more)</v>
      </c>
      <c r="C13" s="6">
        <f>universe_strict!C13</f>
        <v>5.8145508766174316</v>
      </c>
      <c r="D13" s="6">
        <f>universe_strict!D13</f>
        <v>0</v>
      </c>
      <c r="E13" s="6">
        <f>universe_strict!E13</f>
        <v>0</v>
      </c>
      <c r="F13" s="6">
        <f>universe_strict!F13</f>
        <v>0</v>
      </c>
      <c r="G13" s="6">
        <f>universe_strict!G13</f>
        <v>7</v>
      </c>
      <c r="H13" s="6">
        <f>universe_strict!H13</f>
        <v>0</v>
      </c>
      <c r="I13" s="6">
        <f>universe_strict!I13</f>
        <v>0</v>
      </c>
      <c r="J13" s="6">
        <f>universe_strict!J13</f>
        <v>0</v>
      </c>
      <c r="K13" s="6">
        <f>universe_strict!K13</f>
        <v>0</v>
      </c>
      <c r="L13" s="6">
        <f>universe_strict!L13</f>
        <v>0</v>
      </c>
      <c r="M13" s="9"/>
    </row>
    <row r="14" spans="1:13">
      <c r="A14" s="4" t="str">
        <f>universe_strict!A14</f>
        <v>Chiclayo</v>
      </c>
      <c r="B14" s="2" t="str">
        <f>LEFT(universe_strict!B14,FIND(")",universe_strict!B14))</f>
        <v>Small and Medium (5 to 99)</v>
      </c>
      <c r="C14" s="6">
        <f>universe_strict!C14</f>
        <v>0</v>
      </c>
      <c r="D14" s="6">
        <f>universe_strict!D14</f>
        <v>0</v>
      </c>
      <c r="E14" s="6">
        <f>universe_strict!E14</f>
        <v>0</v>
      </c>
      <c r="F14" s="6">
        <f>universe_strict!F14</f>
        <v>0</v>
      </c>
      <c r="G14" s="6">
        <f>universe_strict!G14</f>
        <v>0</v>
      </c>
      <c r="H14" s="6">
        <f>universe_strict!H14</f>
        <v>34.861900329589844</v>
      </c>
      <c r="I14" s="6">
        <f>universe_strict!I14</f>
        <v>0</v>
      </c>
      <c r="J14" s="6">
        <f>universe_strict!J14</f>
        <v>0</v>
      </c>
      <c r="K14" s="6">
        <f>universe_strict!K14</f>
        <v>0</v>
      </c>
      <c r="L14" s="6">
        <f>universe_strict!L14</f>
        <v>0</v>
      </c>
      <c r="M14" s="9"/>
    </row>
    <row r="15" spans="1:13">
      <c r="A15" s="4" t="str">
        <f>universe_strict!A15</f>
        <v>Trujillo</v>
      </c>
      <c r="B15" s="2" t="str">
        <f>LEFT(universe_strict!B15,FIND(")",universe_strict!B15))</f>
        <v>Small (5-19)</v>
      </c>
      <c r="C15" s="6">
        <f>universe_strict!C15</f>
        <v>7.483771800994873</v>
      </c>
      <c r="D15" s="6">
        <f>universe_strict!D15</f>
        <v>0</v>
      </c>
      <c r="E15" s="6">
        <f>universe_strict!E15</f>
        <v>0</v>
      </c>
      <c r="F15" s="6">
        <f>universe_strict!F15</f>
        <v>27.601516723632813</v>
      </c>
      <c r="G15" s="6">
        <f>universe_strict!G15</f>
        <v>34.236228942871094</v>
      </c>
      <c r="H15" s="6">
        <f>universe_strict!H15</f>
        <v>0</v>
      </c>
      <c r="I15" s="6">
        <f>universe_strict!I15</f>
        <v>209.09796142578125</v>
      </c>
      <c r="J15" s="6">
        <f>universe_strict!J15</f>
        <v>0</v>
      </c>
      <c r="K15" s="6">
        <f>universe_strict!K15</f>
        <v>0</v>
      </c>
      <c r="L15" s="6">
        <f>universe_strict!L15</f>
        <v>0</v>
      </c>
      <c r="M15" s="9">
        <f>SUM(C15:L20)</f>
        <v>394.34632158279419</v>
      </c>
    </row>
    <row r="16" spans="1:13">
      <c r="A16" s="4" t="str">
        <f>universe_strict!A16</f>
        <v>Trujillo</v>
      </c>
      <c r="B16" s="2" t="str">
        <f>LEFT(universe_strict!B16,FIND(")",universe_strict!B16))</f>
        <v>Medium (20-99)</v>
      </c>
      <c r="C16" s="6">
        <f>universe_strict!C16</f>
        <v>0</v>
      </c>
      <c r="D16" s="6">
        <f>universe_strict!D16</f>
        <v>0</v>
      </c>
      <c r="E16" s="6">
        <f>universe_strict!E16</f>
        <v>0</v>
      </c>
      <c r="F16" s="6">
        <f>universe_strict!F16</f>
        <v>0</v>
      </c>
      <c r="G16" s="6">
        <f>universe_strict!G16</f>
        <v>0</v>
      </c>
      <c r="H16" s="6">
        <f>universe_strict!H16</f>
        <v>0</v>
      </c>
      <c r="I16" s="6">
        <f>universe_strict!I16</f>
        <v>46.713054656982422</v>
      </c>
      <c r="J16" s="6">
        <f>universe_strict!J16</f>
        <v>0</v>
      </c>
      <c r="K16" s="6">
        <f>universe_strict!K16</f>
        <v>0</v>
      </c>
      <c r="L16" s="6">
        <f>universe_strict!L16</f>
        <v>0</v>
      </c>
    </row>
    <row r="17" spans="1:13">
      <c r="A17" s="4" t="str">
        <f>universe_strict!A17</f>
        <v>Trujillo</v>
      </c>
      <c r="B17" s="2" t="str">
        <f>LEFT(universe_strict!B17,FIND(")",universe_strict!B17))</f>
        <v>Large (100 or more)</v>
      </c>
      <c r="C17" s="6">
        <f>universe_strict!C17</f>
        <v>0</v>
      </c>
      <c r="D17" s="6">
        <f>universe_strict!D17</f>
        <v>0</v>
      </c>
      <c r="E17" s="6">
        <f>universe_strict!E17</f>
        <v>0</v>
      </c>
      <c r="F17" s="6">
        <f>universe_strict!F17</f>
        <v>0</v>
      </c>
      <c r="G17" s="6">
        <f>universe_strict!G17</f>
        <v>0</v>
      </c>
      <c r="H17" s="6">
        <f>universe_strict!H17</f>
        <v>0</v>
      </c>
      <c r="I17" s="6">
        <f>universe_strict!I17</f>
        <v>11.006519317626953</v>
      </c>
      <c r="J17" s="6">
        <f>universe_strict!J17</f>
        <v>0</v>
      </c>
      <c r="K17" s="6">
        <f>universe_strict!K17</f>
        <v>0</v>
      </c>
      <c r="L17" s="6">
        <f>universe_strict!L17</f>
        <v>0</v>
      </c>
      <c r="M17" s="9"/>
    </row>
    <row r="18" spans="1:13">
      <c r="A18" s="4" t="str">
        <f>universe_strict!A18</f>
        <v>Trujillo</v>
      </c>
      <c r="B18" s="2" t="str">
        <f>LEFT(universe_strict!B18,FIND(")",universe_strict!B18))</f>
        <v>Medium and Large (20 or more)</v>
      </c>
      <c r="C18" s="6">
        <f>universe_strict!C18</f>
        <v>3.6975646018981934</v>
      </c>
      <c r="D18" s="6">
        <f>universe_strict!D18</f>
        <v>0</v>
      </c>
      <c r="E18" s="6">
        <f>universe_strict!E18</f>
        <v>0</v>
      </c>
      <c r="F18" s="6">
        <f>universe_strict!F18</f>
        <v>9</v>
      </c>
      <c r="G18" s="6">
        <f>universe_strict!G18</f>
        <v>5.6388125419616699</v>
      </c>
      <c r="H18" s="6">
        <f>universe_strict!H18</f>
        <v>0</v>
      </c>
      <c r="I18" s="6">
        <f>universe_strict!I18</f>
        <v>0</v>
      </c>
      <c r="J18" s="6">
        <f>universe_strict!J18</f>
        <v>0</v>
      </c>
      <c r="K18" s="6">
        <f>universe_strict!K18</f>
        <v>0</v>
      </c>
      <c r="L18" s="6">
        <f>universe_strict!L18</f>
        <v>0</v>
      </c>
      <c r="M18" s="9"/>
    </row>
    <row r="19" spans="1:13">
      <c r="A19" s="4" t="str">
        <f>universe_strict!A19</f>
        <v>Trujillo</v>
      </c>
      <c r="B19" s="2" t="str">
        <f>LEFT(universe_strict!B19,FIND(")",universe_strict!B19))</f>
        <v>Small and Medium (5 to 99)</v>
      </c>
      <c r="C19" s="6">
        <f>universe_strict!C19</f>
        <v>0</v>
      </c>
      <c r="D19" s="6">
        <f>universe_strict!D19</f>
        <v>0</v>
      </c>
      <c r="E19" s="6">
        <f>universe_strict!E19</f>
        <v>0</v>
      </c>
      <c r="F19" s="6">
        <f>universe_strict!F19</f>
        <v>0</v>
      </c>
      <c r="G19" s="6">
        <f>universe_strict!G19</f>
        <v>0</v>
      </c>
      <c r="H19" s="6">
        <f>universe_strict!H19</f>
        <v>0</v>
      </c>
      <c r="I19" s="6">
        <f>universe_strict!I19</f>
        <v>0</v>
      </c>
      <c r="J19" s="6">
        <f>universe_strict!J19</f>
        <v>0</v>
      </c>
      <c r="K19" s="6">
        <f>universe_strict!K19</f>
        <v>0</v>
      </c>
      <c r="L19" s="6">
        <f>universe_strict!L19</f>
        <v>17.576828002929688</v>
      </c>
      <c r="M19" s="9"/>
    </row>
    <row r="20" spans="1:13">
      <c r="A20" s="4" t="str">
        <f>universe_strict!A20</f>
        <v>Trujillo</v>
      </c>
      <c r="B20" s="2" t="str">
        <f>LEFT(universe_strict!B20,FIND(")",universe_strict!B20))</f>
        <v>All sizes (5 or more)</v>
      </c>
      <c r="C20" s="6">
        <f>universe_strict!C20</f>
        <v>0</v>
      </c>
      <c r="D20" s="6">
        <f>universe_strict!D20</f>
        <v>0</v>
      </c>
      <c r="E20" s="6">
        <f>universe_strict!E20</f>
        <v>0</v>
      </c>
      <c r="F20" s="6">
        <f>universe_strict!F20</f>
        <v>0</v>
      </c>
      <c r="G20" s="6">
        <f>universe_strict!G20</f>
        <v>0</v>
      </c>
      <c r="H20" s="6">
        <f>universe_strict!H20</f>
        <v>22.294063568115234</v>
      </c>
      <c r="I20" s="6">
        <f>universe_strict!I20</f>
        <v>0</v>
      </c>
      <c r="J20" s="6">
        <f>universe_strict!J20</f>
        <v>0</v>
      </c>
      <c r="K20" s="6">
        <f>universe_strict!K20</f>
        <v>0</v>
      </c>
      <c r="L20" s="6">
        <f>universe_strict!L20</f>
        <v>0</v>
      </c>
      <c r="M20" s="9"/>
    </row>
    <row r="21" spans="1:13">
      <c r="A21" s="4" t="str">
        <f>universe_strict!A21</f>
        <v>Piura</v>
      </c>
      <c r="B21" s="2" t="str">
        <f>LEFT(universe_strict!B21,FIND(")",universe_strict!B21))</f>
        <v>Small (5-19)</v>
      </c>
      <c r="C21" s="6">
        <f>universe_strict!C21</f>
        <v>9.6361055374145508</v>
      </c>
      <c r="D21" s="6">
        <f>universe_strict!D21</f>
        <v>0</v>
      </c>
      <c r="E21" s="6">
        <f>universe_strict!E21</f>
        <v>0</v>
      </c>
      <c r="F21" s="6">
        <f>universe_strict!F21</f>
        <v>0</v>
      </c>
      <c r="G21" s="6">
        <f>universe_strict!G21</f>
        <v>33.863235473632813</v>
      </c>
      <c r="H21" s="6">
        <f>universe_strict!H21</f>
        <v>11.53645133972168</v>
      </c>
      <c r="I21" s="6">
        <f>universe_strict!I21</f>
        <v>125.94225311279297</v>
      </c>
      <c r="J21" s="6">
        <f>universe_strict!J21</f>
        <v>0</v>
      </c>
      <c r="K21" s="6">
        <f>universe_strict!K21</f>
        <v>20.516794204711914</v>
      </c>
      <c r="L21" s="6">
        <f>universe_strict!L21</f>
        <v>0</v>
      </c>
      <c r="M21" s="9">
        <f>SUM(C21:L24)</f>
        <v>255.10164165496826</v>
      </c>
    </row>
    <row r="22" spans="1:13">
      <c r="A22" s="4" t="str">
        <f>universe_strict!A22</f>
        <v>Piura</v>
      </c>
      <c r="B22" s="2" t="str">
        <f>LEFT(universe_strict!B22,FIND(")",universe_strict!B22))</f>
        <v>Medium (20-99)</v>
      </c>
      <c r="C22" s="6">
        <f>universe_strict!C22</f>
        <v>5.4660944938659668</v>
      </c>
      <c r="D22" s="6">
        <f>universe_strict!D22</f>
        <v>0</v>
      </c>
      <c r="E22" s="6">
        <f>universe_strict!E22</f>
        <v>0</v>
      </c>
      <c r="F22" s="6">
        <f>universe_strict!F22</f>
        <v>0</v>
      </c>
      <c r="G22" s="6">
        <f>universe_strict!G22</f>
        <v>0</v>
      </c>
      <c r="H22" s="6">
        <f>universe_strict!H22</f>
        <v>1.1326272487640381</v>
      </c>
      <c r="I22" s="6">
        <f>universe_strict!I22</f>
        <v>26.949626922607422</v>
      </c>
      <c r="J22" s="6">
        <f>universe_strict!J22</f>
        <v>0</v>
      </c>
      <c r="K22" s="6">
        <f>universe_strict!K22</f>
        <v>0</v>
      </c>
      <c r="L22" s="6">
        <f>universe_strict!L22</f>
        <v>0</v>
      </c>
    </row>
    <row r="23" spans="1:13">
      <c r="A23" s="4" t="str">
        <f>universe_strict!A23</f>
        <v>Piura</v>
      </c>
      <c r="B23" s="2" t="str">
        <f>LEFT(universe_strict!B23,FIND(")",universe_strict!B23))</f>
        <v>Large (100 or more)</v>
      </c>
      <c r="C23" s="6">
        <f>universe_strict!C23</f>
        <v>2.7016158103942871</v>
      </c>
      <c r="D23" s="6">
        <f>universe_strict!D23</f>
        <v>0</v>
      </c>
      <c r="E23" s="6">
        <f>universe_strict!E23</f>
        <v>0</v>
      </c>
      <c r="F23" s="6">
        <f>universe_strict!F23</f>
        <v>0</v>
      </c>
      <c r="G23" s="6">
        <f>universe_strict!G23</f>
        <v>0</v>
      </c>
      <c r="H23" s="6">
        <f>universe_strict!H23</f>
        <v>0</v>
      </c>
      <c r="I23" s="6">
        <f>universe_strict!I23</f>
        <v>9</v>
      </c>
      <c r="J23" s="6">
        <f>universe_strict!J23</f>
        <v>0</v>
      </c>
      <c r="K23" s="6">
        <f>universe_strict!K23</f>
        <v>0</v>
      </c>
      <c r="L23" s="6">
        <f>universe_strict!L23</f>
        <v>0</v>
      </c>
      <c r="M23" s="9"/>
    </row>
    <row r="24" spans="1:13">
      <c r="A24" s="4" t="str">
        <f>universe_strict!A24</f>
        <v>Piura</v>
      </c>
      <c r="B24" s="2" t="str">
        <f>LEFT(universe_strict!B24,FIND(")",universe_strict!B24))</f>
        <v>Medium and Large (20 or more)</v>
      </c>
      <c r="C24" s="6">
        <f>universe_strict!C24</f>
        <v>0</v>
      </c>
      <c r="D24" s="6">
        <f>universe_strict!D24</f>
        <v>0</v>
      </c>
      <c r="E24" s="6">
        <f>universe_strict!E24</f>
        <v>0</v>
      </c>
      <c r="F24" s="6">
        <f>universe_strict!F24</f>
        <v>3.1646625995635986</v>
      </c>
      <c r="G24" s="6">
        <f>universe_strict!G24</f>
        <v>5.1921749114990234</v>
      </c>
      <c r="H24" s="6">
        <f>universe_strict!H24</f>
        <v>0</v>
      </c>
      <c r="I24" s="6">
        <f>universe_strict!I24</f>
        <v>0</v>
      </c>
      <c r="J24" s="6">
        <f>universe_strict!J24</f>
        <v>0</v>
      </c>
      <c r="K24" s="6">
        <f>universe_strict!K24</f>
        <v>0</v>
      </c>
      <c r="L24" s="6">
        <f>universe_strict!L24</f>
        <v>0</v>
      </c>
      <c r="M24" s="9"/>
    </row>
    <row r="25" spans="1:13" ht="15" thickBot="1">
      <c r="A25" s="5"/>
      <c r="B25" s="5"/>
      <c r="C25" s="7">
        <f t="shared" ref="C25:M25" si="0">SUM(C2:C24)</f>
        <v>173.42030882835388</v>
      </c>
      <c r="D25" s="7">
        <f t="shared" si="0"/>
        <v>44.934653282165527</v>
      </c>
      <c r="E25" s="7">
        <f t="shared" si="0"/>
        <v>69.954281806945801</v>
      </c>
      <c r="F25" s="7">
        <f t="shared" si="0"/>
        <v>517.37448906898499</v>
      </c>
      <c r="G25" s="7">
        <f t="shared" si="0"/>
        <v>442.4180760383606</v>
      </c>
      <c r="H25" s="7">
        <f t="shared" si="0"/>
        <v>157.19085097312927</v>
      </c>
      <c r="I25" s="7">
        <f t="shared" si="0"/>
        <v>2430.8033685684204</v>
      </c>
      <c r="J25" s="7">
        <f t="shared" si="0"/>
        <v>21.840282440185547</v>
      </c>
      <c r="K25" s="7">
        <f t="shared" si="0"/>
        <v>20.516794204711914</v>
      </c>
      <c r="L25" s="7">
        <f t="shared" si="0"/>
        <v>17.576828002929688</v>
      </c>
      <c r="M25" s="7">
        <f t="shared" si="0"/>
        <v>3896.0299332141876</v>
      </c>
    </row>
    <row r="26" spans="1:13" ht="15" thickTop="1"/>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O23"/>
  <sheetViews>
    <sheetView workbookViewId="0">
      <selection activeCell="U9" sqref="U9"/>
    </sheetView>
  </sheetViews>
  <sheetFormatPr defaultColWidth="9.1796875" defaultRowHeight="15.5"/>
  <cols>
    <col min="1" max="1" width="6.1796875" style="18" customWidth="1"/>
    <col min="2" max="2" width="7.453125" style="18" bestFit="1" customWidth="1"/>
    <col min="3" max="3" width="35.1796875" style="18" customWidth="1"/>
    <col min="4" max="4" width="11.7265625" style="18" customWidth="1"/>
    <col min="5" max="5" width="12.1796875" style="18" customWidth="1"/>
    <col min="6" max="7" width="11.1796875" style="18" customWidth="1"/>
    <col min="8" max="16384" width="9.1796875" style="18"/>
  </cols>
  <sheetData>
    <row r="1" spans="2:15" ht="16" thickBot="1">
      <c r="B1" s="31"/>
      <c r="C1" s="31"/>
      <c r="D1" s="31"/>
      <c r="E1" s="31"/>
      <c r="F1" s="31"/>
      <c r="G1" s="31"/>
    </row>
    <row r="2" spans="2:15" ht="31" thickTop="1">
      <c r="B2" s="32"/>
      <c r="C2" s="32" t="s">
        <v>42</v>
      </c>
      <c r="D2" s="33" t="s">
        <v>37</v>
      </c>
      <c r="E2" s="33" t="s">
        <v>38</v>
      </c>
      <c r="F2" s="33" t="s">
        <v>39</v>
      </c>
      <c r="G2" s="33" t="s">
        <v>40</v>
      </c>
    </row>
    <row r="3" spans="2:15">
      <c r="B3" s="19" t="s">
        <v>18</v>
      </c>
      <c r="C3" s="19" t="s">
        <v>17</v>
      </c>
      <c r="D3" s="21">
        <f>VLOOKUP($C3,'item response'!$C:$G,2,FALSE)</f>
        <v>0.94753575325012207</v>
      </c>
      <c r="E3" s="21">
        <f>VLOOKUP($C3,'item response'!$C:$G,3,FALSE)</f>
        <v>1</v>
      </c>
      <c r="F3" s="21">
        <f>VLOOKUP($C3,'item response'!$C:$G,4,FALSE)</f>
        <v>0.8314785361289978</v>
      </c>
      <c r="G3" s="21">
        <f>VLOOKUP($C3,'item response'!$C:$G,5,FALSE)</f>
        <v>0.69166666269302368</v>
      </c>
    </row>
    <row r="4" spans="2:15">
      <c r="B4" s="19"/>
      <c r="C4" s="19" t="s">
        <v>18</v>
      </c>
      <c r="D4" s="21">
        <f>VLOOKUP($C4,'item response'!$C:$G,2,FALSE)</f>
        <v>0.95810055732727051</v>
      </c>
      <c r="E4" s="21">
        <f>VLOOKUP($C4,'item response'!$C:$G,3,FALSE)</f>
        <v>1</v>
      </c>
      <c r="F4" s="21">
        <f>VLOOKUP($C4,'item response'!$C:$G,4,FALSE)</f>
        <v>0.85195529460906982</v>
      </c>
      <c r="G4" s="21">
        <f>VLOOKUP($C4,'item response'!$C:$G,5,FALSE)</f>
        <v>0.73459714651107788</v>
      </c>
    </row>
    <row r="5" spans="2:15">
      <c r="B5" s="19" t="s">
        <v>10</v>
      </c>
      <c r="C5" s="19" t="s">
        <v>5</v>
      </c>
      <c r="D5" s="21">
        <f>VLOOKUP($C5,'item response'!$C:$G,2,FALSE)</f>
        <v>0.94405591487884521</v>
      </c>
      <c r="E5" s="21">
        <f>VLOOKUP($C5,'item response'!$C:$G,3,FALSE)</f>
        <v>1</v>
      </c>
      <c r="F5" s="21">
        <f>VLOOKUP($C5,'item response'!$C:$G,4,FALSE)</f>
        <v>0.85314685106277466</v>
      </c>
      <c r="G5" s="21">
        <f>VLOOKUP($C5,'item response'!$C:$G,5,FALSE)</f>
        <v>0.74712646007537842</v>
      </c>
    </row>
    <row r="6" spans="2:15">
      <c r="B6" s="19"/>
      <c r="C6" s="19" t="s">
        <v>6</v>
      </c>
      <c r="D6" s="21">
        <f>VLOOKUP($C6,'item response'!$C:$G,2,FALSE)</f>
        <v>0.96619719266891479</v>
      </c>
      <c r="E6" s="21">
        <f>VLOOKUP($C6,'item response'!$C:$G,3,FALSE)</f>
        <v>1</v>
      </c>
      <c r="F6" s="21">
        <f>VLOOKUP($C6,'item response'!$C:$G,4,FALSE)</f>
        <v>0.85915493965148926</v>
      </c>
      <c r="G6" s="21">
        <f>VLOOKUP($C6,'item response'!$C:$G,5,FALSE)</f>
        <v>0.73333334922790527</v>
      </c>
    </row>
    <row r="7" spans="2:15">
      <c r="B7" s="19"/>
      <c r="C7" s="19" t="s">
        <v>41</v>
      </c>
      <c r="D7" s="21">
        <f>VLOOKUP($C7,'item response'!$C:$G,2,FALSE)</f>
        <v>0.94088667631149292</v>
      </c>
      <c r="E7" s="21">
        <f>VLOOKUP($C7,'item response'!$C:$G,3,FALSE)</f>
        <v>1</v>
      </c>
      <c r="F7" s="21">
        <f>VLOOKUP($C7,'item response'!$C:$G,4,FALSE)</f>
        <v>0.7733989953994751</v>
      </c>
      <c r="G7" s="21">
        <f>VLOOKUP($C7,'item response'!$C:$G,5,FALSE)</f>
        <v>0.625</v>
      </c>
    </row>
    <row r="8" spans="2:15">
      <c r="B8" s="19" t="s">
        <v>8</v>
      </c>
      <c r="C8" s="19" t="s">
        <v>44</v>
      </c>
      <c r="D8" s="21">
        <f>VLOOKUP($C8,'item response'!$C:$G,2,FALSE)</f>
        <v>0.94266057014465332</v>
      </c>
      <c r="E8" s="21">
        <f>VLOOKUP($C8,'item response'!$C:$G,3,FALSE)</f>
        <v>1</v>
      </c>
      <c r="F8" s="21">
        <f>VLOOKUP($C8,'item response'!$C:$G,4,FALSE)</f>
        <v>0.83486241102218628</v>
      </c>
      <c r="G8" s="21">
        <f>VLOOKUP($C8,'item response'!$C:$G,5,FALSE)</f>
        <v>0.70566040277481079</v>
      </c>
    </row>
    <row r="9" spans="2:15">
      <c r="B9" s="19"/>
      <c r="C9" s="19" t="s">
        <v>45</v>
      </c>
      <c r="D9" s="21">
        <f>VLOOKUP($C9,'item response'!$C:$G,2,FALSE)</f>
        <v>0.96590906381607056</v>
      </c>
      <c r="E9" s="21">
        <f>VLOOKUP($C9,'item response'!$C:$G,3,FALSE)</f>
        <v>1</v>
      </c>
      <c r="F9" s="21">
        <f>VLOOKUP($C9,'item response'!$C:$G,4,FALSE)</f>
        <v>0.84090906381607056</v>
      </c>
      <c r="G9" s="21">
        <f>VLOOKUP($C9,'item response'!$C:$G,5,FALSE)</f>
        <v>0.71428573131561279</v>
      </c>
      <c r="O9" s="19"/>
    </row>
    <row r="10" spans="2:15">
      <c r="B10" s="19"/>
      <c r="C10" s="19" t="s">
        <v>46</v>
      </c>
      <c r="D10" s="21">
        <f>VLOOKUP($C10,'item response'!$C:$G,2,FALSE)</f>
        <v>0.96428573131561279</v>
      </c>
      <c r="E10" s="21">
        <f>VLOOKUP($C10,'item response'!$C:$G,3,FALSE)</f>
        <v>1</v>
      </c>
      <c r="F10" s="21">
        <f>VLOOKUP($C10,'item response'!$C:$G,4,FALSE)</f>
        <v>0.84821426868438721</v>
      </c>
      <c r="G10" s="21">
        <f>VLOOKUP($C10,'item response'!$C:$G,5,FALSE)</f>
        <v>0.63636362552642822</v>
      </c>
      <c r="O10" s="19"/>
    </row>
    <row r="11" spans="2:15">
      <c r="B11" s="19"/>
      <c r="C11" s="19" t="s">
        <v>47</v>
      </c>
      <c r="D11" s="21">
        <f>VLOOKUP($C11,'item response'!$C:$G,2,FALSE)</f>
        <v>0.93548387289047241</v>
      </c>
      <c r="E11" s="21">
        <f>VLOOKUP($C11,'item response'!$C:$G,3,FALSE)</f>
        <v>1</v>
      </c>
      <c r="F11" s="21">
        <f>VLOOKUP($C11,'item response'!$C:$G,4,FALSE)</f>
        <v>0.86451613903045654</v>
      </c>
      <c r="G11" s="21">
        <f>VLOOKUP($C11,'item response'!$C:$G,5,FALSE)</f>
        <v>0.75</v>
      </c>
      <c r="O11" s="19"/>
    </row>
    <row r="12" spans="2:15">
      <c r="B12" s="19"/>
      <c r="C12" s="19" t="s">
        <v>48</v>
      </c>
      <c r="D12" s="21">
        <f>VLOOKUP($C12,'item response'!$C:$G,2,FALSE)</f>
        <v>0.97222220897674561</v>
      </c>
      <c r="E12" s="21">
        <f>VLOOKUP($C12,'item response'!$C:$G,3,FALSE)</f>
        <v>1</v>
      </c>
      <c r="F12" s="21">
        <f>VLOOKUP($C12,'item response'!$C:$G,4,FALSE)</f>
        <v>0.80555558204650879</v>
      </c>
      <c r="G12" s="21">
        <f>VLOOKUP($C12,'item response'!$C:$G,5,FALSE)</f>
        <v>0.78571426868438721</v>
      </c>
      <c r="O12" s="19"/>
    </row>
    <row r="13" spans="2:15">
      <c r="B13" s="19" t="s">
        <v>9</v>
      </c>
      <c r="C13" s="19" t="s">
        <v>11</v>
      </c>
      <c r="D13" s="21">
        <f>VLOOKUP($C13,'item response'!$C:$G,2,FALSE)</f>
        <v>0.95495498180389404</v>
      </c>
      <c r="E13" s="21">
        <f>VLOOKUP($C13,'item response'!$C:$G,3,FALSE)</f>
        <v>1</v>
      </c>
      <c r="F13" s="21">
        <f>VLOOKUP($C13,'item response'!$C:$G,4,FALSE)</f>
        <v>0.76576578617095947</v>
      </c>
      <c r="G13" s="21">
        <f>VLOOKUP($C13,'item response'!$C:$G,5,FALSE)</f>
        <v>0.72072070837020874</v>
      </c>
    </row>
    <row r="14" spans="2:15">
      <c r="B14" s="19"/>
      <c r="C14" s="19" t="s">
        <v>12</v>
      </c>
      <c r="D14" s="21">
        <f>VLOOKUP($C14,'item response'!$C:$G,2,FALSE)</f>
        <v>0.97435897588729858</v>
      </c>
      <c r="E14" s="21">
        <f>VLOOKUP($C14,'item response'!$C:$G,3,FALSE)</f>
        <v>1</v>
      </c>
      <c r="F14" s="21">
        <f>VLOOKUP($C14,'item response'!$C:$G,4,FALSE)</f>
        <v>0.82051283121109009</v>
      </c>
      <c r="G14" s="21">
        <f>VLOOKUP($C14,'item response'!$C:$G,5,FALSE)</f>
        <v>0.76923078298568726</v>
      </c>
    </row>
    <row r="15" spans="2:15">
      <c r="B15" s="19"/>
      <c r="C15" s="19" t="s">
        <v>13</v>
      </c>
      <c r="D15" s="21">
        <f>VLOOKUP($C15,'item response'!$C:$G,2,FALSE)</f>
        <v>0.93055558204650879</v>
      </c>
      <c r="E15" s="21">
        <f>VLOOKUP($C15,'item response'!$C:$G,3,FALSE)</f>
        <v>1</v>
      </c>
      <c r="F15" s="21">
        <f>VLOOKUP($C15,'item response'!$C:$G,4,FALSE)</f>
        <v>0.8611111044883728</v>
      </c>
      <c r="G15" s="21">
        <f>VLOOKUP($C15,'item response'!$C:$G,5,FALSE)</f>
        <v>0.72222220897674561</v>
      </c>
    </row>
    <row r="16" spans="2:15">
      <c r="B16" s="19"/>
      <c r="C16" s="19" t="s">
        <v>14</v>
      </c>
      <c r="D16" s="21">
        <f>VLOOKUP($C16,'item response'!$C:$G,2,FALSE)</f>
        <v>0.97368419170379639</v>
      </c>
      <c r="E16" s="21">
        <f>VLOOKUP($C16,'item response'!$C:$G,3,FALSE)</f>
        <v>1</v>
      </c>
      <c r="F16" s="21">
        <f>VLOOKUP($C16,'item response'!$C:$G,4,FALSE)</f>
        <v>0.82456141710281372</v>
      </c>
      <c r="G16" s="21">
        <f>VLOOKUP($C16,'item response'!$C:$G,5,FALSE)</f>
        <v>0.69736844301223755</v>
      </c>
    </row>
    <row r="17" spans="2:7">
      <c r="B17" s="19"/>
      <c r="C17" s="19" t="s">
        <v>15</v>
      </c>
      <c r="D17" s="21">
        <f>VLOOKUP($C17,'item response'!$C:$G,2,FALSE)</f>
        <v>0.95512819290161133</v>
      </c>
      <c r="E17" s="21">
        <f>VLOOKUP($C17,'item response'!$C:$G,3,FALSE)</f>
        <v>1</v>
      </c>
      <c r="F17" s="21">
        <f>VLOOKUP($C17,'item response'!$C:$G,4,FALSE)</f>
        <v>0.85897433757781982</v>
      </c>
      <c r="G17" s="21">
        <f>VLOOKUP($C17,'item response'!$C:$G,5,FALSE)</f>
        <v>0</v>
      </c>
    </row>
    <row r="18" spans="2:7">
      <c r="B18" s="19"/>
      <c r="C18" s="19" t="s">
        <v>16</v>
      </c>
      <c r="D18" s="21">
        <f>VLOOKUP($C18,'item response'!$C:$G,2,FALSE)</f>
        <v>0.8888888955116272</v>
      </c>
      <c r="E18" s="21">
        <f>VLOOKUP($C18,'item response'!$C:$G,3,FALSE)</f>
        <v>1</v>
      </c>
      <c r="F18" s="21">
        <f>VLOOKUP($C18,'item response'!$C:$G,4,FALSE)</f>
        <v>0.85185188055038452</v>
      </c>
      <c r="G18" s="21">
        <f>VLOOKUP($C18,'item response'!$C:$G,5,FALSE)</f>
        <v>0</v>
      </c>
    </row>
    <row r="19" spans="2:7">
      <c r="B19" s="19"/>
      <c r="C19" s="19" t="s">
        <v>0</v>
      </c>
      <c r="D19" s="21">
        <f>VLOOKUP($C19,'item response'!$C:$G,2,FALSE)</f>
        <v>0.94999998807907104</v>
      </c>
      <c r="E19" s="21">
        <f>VLOOKUP($C19,'item response'!$C:$G,3,FALSE)</f>
        <v>1</v>
      </c>
      <c r="F19" s="21">
        <f>VLOOKUP($C19,'item response'!$C:$G,4,FALSE)</f>
        <v>0.86000001430511475</v>
      </c>
      <c r="G19" s="21">
        <f>VLOOKUP($C19,'item response'!$C:$G,5,FALSE)</f>
        <v>0</v>
      </c>
    </row>
    <row r="20" spans="2:7" ht="16" thickBot="1">
      <c r="B20" s="20" t="s">
        <v>21</v>
      </c>
      <c r="C20" s="20" t="s">
        <v>51</v>
      </c>
      <c r="D20" s="22">
        <f>VLOOKUP($C20,'item response'!$C:$G,2,FALSE)</f>
        <v>0.95136779546737671</v>
      </c>
      <c r="E20" s="22">
        <f>VLOOKUP($C20,'item response'!$C:$G,3,FALSE)</f>
        <v>1</v>
      </c>
      <c r="F20" s="22">
        <f>VLOOKUP($C20,'item response'!$C:$G,4,FALSE)</f>
        <v>0.83890575170516968</v>
      </c>
      <c r="G20" s="22">
        <f>VLOOKUP($C20,'item response'!$C:$G,5,FALSE)</f>
        <v>0.71175163984298706</v>
      </c>
    </row>
    <row r="21" spans="2:7" ht="16.5" customHeight="1" thickTop="1">
      <c r="B21" s="37" t="s">
        <v>43</v>
      </c>
      <c r="C21" s="37"/>
      <c r="D21" s="37"/>
      <c r="E21" s="37"/>
      <c r="F21" s="37"/>
      <c r="G21" s="37"/>
    </row>
    <row r="22" spans="2:7" ht="12.75" customHeight="1">
      <c r="B22" s="38"/>
      <c r="C22" s="38"/>
      <c r="D22" s="38"/>
      <c r="E22" s="38"/>
      <c r="F22" s="38"/>
      <c r="G22" s="38"/>
    </row>
    <row r="23" spans="2:7">
      <c r="B23" s="38"/>
      <c r="C23" s="38"/>
      <c r="D23" s="38"/>
      <c r="E23" s="38"/>
      <c r="F23" s="38"/>
      <c r="G23" s="38"/>
    </row>
  </sheetData>
  <mergeCells count="1">
    <mergeCell ref="B21:G23"/>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16"/>
  <sheetViews>
    <sheetView workbookViewId="0">
      <selection activeCell="E11" sqref="E11"/>
    </sheetView>
  </sheetViews>
  <sheetFormatPr defaultRowHeight="14.5"/>
  <sheetData>
    <row r="1" spans="1:10">
      <c r="A1" t="s">
        <v>259</v>
      </c>
      <c r="B1" t="s">
        <v>265</v>
      </c>
      <c r="C1" t="s">
        <v>281</v>
      </c>
      <c r="D1" t="s">
        <v>282</v>
      </c>
      <c r="E1" t="s">
        <v>283</v>
      </c>
      <c r="F1" t="s">
        <v>284</v>
      </c>
      <c r="G1" t="s">
        <v>285</v>
      </c>
      <c r="H1" t="s">
        <v>286</v>
      </c>
      <c r="I1" t="s">
        <v>287</v>
      </c>
      <c r="J1" t="s">
        <v>20</v>
      </c>
    </row>
    <row r="2" spans="1:10">
      <c r="A2" t="s">
        <v>260</v>
      </c>
      <c r="B2" t="s">
        <v>266</v>
      </c>
      <c r="C2" s="11">
        <v>644</v>
      </c>
      <c r="D2" s="11">
        <v>313</v>
      </c>
      <c r="E2" s="11">
        <v>585</v>
      </c>
      <c r="F2" s="11">
        <v>3515</v>
      </c>
      <c r="G2" s="11">
        <v>2863</v>
      </c>
      <c r="H2" s="11">
        <v>399</v>
      </c>
      <c r="I2" s="11">
        <v>14483</v>
      </c>
    </row>
    <row r="3" spans="1:10">
      <c r="A3" t="s">
        <v>260</v>
      </c>
      <c r="B3" t="s">
        <v>267</v>
      </c>
      <c r="C3" s="11">
        <v>215</v>
      </c>
      <c r="D3" s="11">
        <v>82</v>
      </c>
      <c r="E3" s="11">
        <v>109</v>
      </c>
      <c r="F3" s="11">
        <v>786</v>
      </c>
      <c r="G3" s="11">
        <v>375</v>
      </c>
      <c r="H3" s="11">
        <v>93</v>
      </c>
      <c r="I3" s="11">
        <v>3395</v>
      </c>
    </row>
    <row r="4" spans="1:10">
      <c r="A4" t="s">
        <v>260</v>
      </c>
      <c r="B4" t="s">
        <v>268</v>
      </c>
      <c r="C4" s="11">
        <v>152</v>
      </c>
      <c r="D4" s="11">
        <v>38</v>
      </c>
      <c r="E4" s="11">
        <v>47</v>
      </c>
      <c r="F4" s="11">
        <v>325</v>
      </c>
      <c r="G4" s="11">
        <v>124</v>
      </c>
      <c r="H4" s="11">
        <v>28</v>
      </c>
      <c r="I4" s="11">
        <v>1051</v>
      </c>
    </row>
    <row r="5" spans="1:10">
      <c r="A5" t="s">
        <v>261</v>
      </c>
      <c r="B5" t="s">
        <v>269</v>
      </c>
      <c r="C5" s="11">
        <v>74</v>
      </c>
      <c r="D5" s="11">
        <v>21</v>
      </c>
      <c r="E5" s="11">
        <v>37</v>
      </c>
      <c r="F5" s="11">
        <v>238</v>
      </c>
      <c r="G5" s="11">
        <v>299</v>
      </c>
      <c r="H5" s="11">
        <v>77</v>
      </c>
      <c r="I5" s="11">
        <v>1604</v>
      </c>
    </row>
    <row r="6" spans="1:10">
      <c r="A6" t="s">
        <v>261</v>
      </c>
      <c r="B6" t="s">
        <v>270</v>
      </c>
      <c r="C6" s="11">
        <v>23</v>
      </c>
      <c r="D6" s="11">
        <v>1</v>
      </c>
      <c r="E6" s="11">
        <v>2</v>
      </c>
      <c r="F6" s="11">
        <v>53</v>
      </c>
      <c r="G6" s="11">
        <v>23</v>
      </c>
      <c r="H6" s="11">
        <v>8</v>
      </c>
      <c r="I6" s="11">
        <v>230</v>
      </c>
    </row>
    <row r="7" spans="1:10">
      <c r="A7" t="s">
        <v>261</v>
      </c>
      <c r="B7" t="s">
        <v>271</v>
      </c>
      <c r="C7" s="11">
        <v>5</v>
      </c>
      <c r="D7" s="11">
        <v>4</v>
      </c>
      <c r="E7" s="11">
        <v>3</v>
      </c>
      <c r="F7" s="11">
        <v>22</v>
      </c>
      <c r="G7" s="11">
        <v>6</v>
      </c>
      <c r="H7" s="11">
        <v>0</v>
      </c>
      <c r="I7" s="11">
        <v>60</v>
      </c>
    </row>
    <row r="8" spans="1:10">
      <c r="A8" t="s">
        <v>262</v>
      </c>
      <c r="B8" t="s">
        <v>272</v>
      </c>
      <c r="C8" s="11">
        <v>64</v>
      </c>
      <c r="D8" s="11">
        <v>0</v>
      </c>
      <c r="E8" s="11">
        <v>2</v>
      </c>
      <c r="F8" s="11">
        <v>88</v>
      </c>
      <c r="G8" s="11">
        <v>151</v>
      </c>
      <c r="H8" s="11">
        <v>35</v>
      </c>
      <c r="I8" s="11">
        <v>645</v>
      </c>
    </row>
    <row r="9" spans="1:10">
      <c r="A9" t="s">
        <v>262</v>
      </c>
      <c r="B9" t="s">
        <v>273</v>
      </c>
      <c r="C9" s="11">
        <v>9</v>
      </c>
      <c r="D9" s="11">
        <v>0</v>
      </c>
      <c r="E9" s="11">
        <v>0</v>
      </c>
      <c r="F9" s="11">
        <v>15</v>
      </c>
      <c r="G9" s="11">
        <v>10</v>
      </c>
      <c r="H9" s="11">
        <v>4</v>
      </c>
      <c r="I9" s="11">
        <v>80</v>
      </c>
    </row>
    <row r="10" spans="1:10">
      <c r="A10" t="s">
        <v>262</v>
      </c>
      <c r="B10" t="s">
        <v>274</v>
      </c>
      <c r="C10" s="11">
        <v>9</v>
      </c>
      <c r="D10" s="11">
        <v>0</v>
      </c>
      <c r="E10" s="11">
        <v>0</v>
      </c>
      <c r="F10" s="11">
        <v>5</v>
      </c>
      <c r="G10" s="11">
        <v>2</v>
      </c>
      <c r="H10" s="11">
        <v>0</v>
      </c>
      <c r="I10" s="11">
        <v>17</v>
      </c>
    </row>
    <row r="11" spans="1:10">
      <c r="A11" t="s">
        <v>263</v>
      </c>
      <c r="B11" t="s">
        <v>275</v>
      </c>
      <c r="C11" s="11">
        <v>54</v>
      </c>
      <c r="D11" s="11">
        <v>3</v>
      </c>
      <c r="E11" s="11">
        <v>4</v>
      </c>
      <c r="F11" s="11">
        <v>177</v>
      </c>
      <c r="G11" s="11">
        <v>259</v>
      </c>
      <c r="H11" s="11">
        <v>59</v>
      </c>
      <c r="I11" s="11">
        <v>1562</v>
      </c>
    </row>
    <row r="12" spans="1:10">
      <c r="A12" t="s">
        <v>263</v>
      </c>
      <c r="B12" t="s">
        <v>276</v>
      </c>
      <c r="C12" s="11">
        <v>11</v>
      </c>
      <c r="D12" s="11">
        <v>0</v>
      </c>
      <c r="E12" s="11">
        <v>1</v>
      </c>
      <c r="F12" s="11">
        <v>26</v>
      </c>
      <c r="G12" s="11">
        <v>21</v>
      </c>
      <c r="H12" s="11">
        <v>5</v>
      </c>
      <c r="I12" s="11">
        <v>266</v>
      </c>
    </row>
    <row r="13" spans="1:10">
      <c r="A13" t="s">
        <v>263</v>
      </c>
      <c r="B13" t="s">
        <v>277</v>
      </c>
      <c r="C13" s="11">
        <v>10</v>
      </c>
      <c r="D13" s="11">
        <v>0</v>
      </c>
      <c r="E13" s="11">
        <v>0</v>
      </c>
      <c r="F13" s="11">
        <v>6</v>
      </c>
      <c r="G13" s="11">
        <v>5</v>
      </c>
      <c r="H13" s="11">
        <v>0</v>
      </c>
      <c r="I13" s="11">
        <v>46</v>
      </c>
    </row>
    <row r="14" spans="1:10">
      <c r="A14" t="s">
        <v>264</v>
      </c>
      <c r="B14" t="s">
        <v>278</v>
      </c>
      <c r="C14" s="11">
        <v>63</v>
      </c>
      <c r="D14" s="11">
        <v>1</v>
      </c>
      <c r="E14" s="11">
        <v>4</v>
      </c>
      <c r="F14" s="11">
        <v>97</v>
      </c>
      <c r="G14" s="11">
        <v>229</v>
      </c>
      <c r="H14" s="11">
        <v>52</v>
      </c>
      <c r="I14" s="11">
        <v>841</v>
      </c>
    </row>
    <row r="15" spans="1:10">
      <c r="A15" t="s">
        <v>264</v>
      </c>
      <c r="B15" t="s">
        <v>279</v>
      </c>
      <c r="C15" s="11">
        <v>28</v>
      </c>
      <c r="D15" s="11">
        <v>0</v>
      </c>
      <c r="E15" s="11">
        <v>0</v>
      </c>
      <c r="F15" s="11">
        <v>14</v>
      </c>
      <c r="G15" s="11">
        <v>20</v>
      </c>
      <c r="H15" s="11">
        <v>4</v>
      </c>
      <c r="I15" s="11">
        <v>141</v>
      </c>
    </row>
    <row r="16" spans="1:10">
      <c r="A16" t="s">
        <v>264</v>
      </c>
      <c r="B16" t="s">
        <v>280</v>
      </c>
      <c r="C16" s="11">
        <v>19</v>
      </c>
      <c r="D16" s="11">
        <v>0</v>
      </c>
      <c r="E16" s="11">
        <v>0</v>
      </c>
      <c r="F16" s="11">
        <v>3</v>
      </c>
      <c r="G16" s="11">
        <v>6</v>
      </c>
      <c r="H16" s="11">
        <v>0</v>
      </c>
      <c r="I16" s="11">
        <v>29</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16"/>
  <sheetViews>
    <sheetView workbookViewId="0">
      <selection activeCell="G11" sqref="G11"/>
    </sheetView>
  </sheetViews>
  <sheetFormatPr defaultRowHeight="14.5"/>
  <cols>
    <col min="1" max="1" width="20.81640625" customWidth="1"/>
  </cols>
  <sheetData>
    <row r="1" spans="1:10">
      <c r="A1" t="s">
        <v>52</v>
      </c>
      <c r="B1" t="s">
        <v>58</v>
      </c>
      <c r="C1" t="s">
        <v>74</v>
      </c>
      <c r="D1" t="s">
        <v>75</v>
      </c>
      <c r="E1" t="s">
        <v>76</v>
      </c>
      <c r="F1" t="s">
        <v>77</v>
      </c>
      <c r="G1" t="s">
        <v>78</v>
      </c>
      <c r="H1" t="s">
        <v>79</v>
      </c>
      <c r="I1" t="s">
        <v>80</v>
      </c>
      <c r="J1" t="s">
        <v>20</v>
      </c>
    </row>
    <row r="2" spans="1:10">
      <c r="A2" t="s">
        <v>53</v>
      </c>
      <c r="B2" t="s">
        <v>59</v>
      </c>
      <c r="C2" s="6">
        <v>480</v>
      </c>
      <c r="D2" s="6">
        <v>205</v>
      </c>
      <c r="E2" s="6">
        <v>507</v>
      </c>
      <c r="F2" s="6">
        <v>1507</v>
      </c>
      <c r="G2" s="6">
        <v>1177</v>
      </c>
      <c r="H2" s="6">
        <v>250</v>
      </c>
      <c r="I2" s="6">
        <v>5105</v>
      </c>
    </row>
    <row r="3" spans="1:10">
      <c r="A3" t="s">
        <v>53</v>
      </c>
      <c r="B3" t="s">
        <v>60</v>
      </c>
      <c r="C3" s="6">
        <v>173</v>
      </c>
      <c r="D3" s="6">
        <v>86</v>
      </c>
      <c r="E3" s="6">
        <v>81</v>
      </c>
      <c r="F3" s="6">
        <v>664</v>
      </c>
      <c r="G3" s="6">
        <v>295</v>
      </c>
      <c r="H3" s="6">
        <v>70</v>
      </c>
      <c r="I3" s="6">
        <v>2252</v>
      </c>
    </row>
    <row r="4" spans="1:10">
      <c r="A4" t="s">
        <v>53</v>
      </c>
      <c r="B4" t="s">
        <v>61</v>
      </c>
      <c r="C4" s="6">
        <v>175</v>
      </c>
      <c r="D4" s="6">
        <v>52</v>
      </c>
      <c r="E4" s="6">
        <v>66</v>
      </c>
      <c r="F4" s="6">
        <v>355</v>
      </c>
      <c r="G4" s="6">
        <v>122</v>
      </c>
      <c r="H4" s="6">
        <v>25</v>
      </c>
      <c r="I4" s="6">
        <v>789</v>
      </c>
    </row>
    <row r="5" spans="1:10">
      <c r="A5" t="s">
        <v>54</v>
      </c>
      <c r="B5" t="s">
        <v>62</v>
      </c>
      <c r="C5" s="6">
        <v>60</v>
      </c>
      <c r="D5" s="6">
        <v>20</v>
      </c>
      <c r="E5" s="6">
        <v>42</v>
      </c>
      <c r="F5" s="6">
        <v>240</v>
      </c>
      <c r="G5" s="6">
        <v>275</v>
      </c>
      <c r="H5" s="6">
        <v>61</v>
      </c>
      <c r="I5" s="6">
        <v>1304</v>
      </c>
    </row>
    <row r="6" spans="1:10">
      <c r="A6" t="s">
        <v>54</v>
      </c>
      <c r="B6" t="s">
        <v>63</v>
      </c>
      <c r="C6" s="6">
        <v>26</v>
      </c>
      <c r="D6" s="6">
        <v>2</v>
      </c>
      <c r="E6" s="6">
        <v>5</v>
      </c>
      <c r="F6" s="6">
        <v>65</v>
      </c>
      <c r="G6" s="6">
        <v>26</v>
      </c>
      <c r="H6" s="6">
        <v>9</v>
      </c>
      <c r="I6" s="6">
        <v>241</v>
      </c>
    </row>
    <row r="7" spans="1:10">
      <c r="A7" t="s">
        <v>54</v>
      </c>
      <c r="B7" t="s">
        <v>64</v>
      </c>
      <c r="C7" s="6">
        <v>8</v>
      </c>
      <c r="D7" s="6">
        <v>7</v>
      </c>
      <c r="E7" s="6">
        <v>5</v>
      </c>
      <c r="F7" s="6">
        <v>29</v>
      </c>
      <c r="G7" s="6">
        <v>9</v>
      </c>
      <c r="H7" s="6"/>
      <c r="I7" s="6">
        <v>74</v>
      </c>
    </row>
    <row r="8" spans="1:10">
      <c r="A8" t="s">
        <v>55</v>
      </c>
      <c r="B8" t="s">
        <v>65</v>
      </c>
      <c r="C8" s="6">
        <v>49</v>
      </c>
      <c r="D8" s="6"/>
      <c r="E8" s="6">
        <v>6</v>
      </c>
      <c r="F8" s="6">
        <v>88</v>
      </c>
      <c r="G8" s="6">
        <v>130</v>
      </c>
      <c r="H8" s="6">
        <v>32</v>
      </c>
      <c r="I8" s="6">
        <v>533</v>
      </c>
    </row>
    <row r="9" spans="1:10">
      <c r="A9" t="s">
        <v>55</v>
      </c>
      <c r="B9" t="s">
        <v>66</v>
      </c>
      <c r="C9" s="6">
        <v>11</v>
      </c>
      <c r="D9" s="6"/>
      <c r="E9" s="6"/>
      <c r="F9" s="6">
        <v>13</v>
      </c>
      <c r="G9" s="6">
        <v>13</v>
      </c>
      <c r="H9" s="6">
        <v>5</v>
      </c>
      <c r="I9" s="6">
        <v>98</v>
      </c>
    </row>
    <row r="10" spans="1:10">
      <c r="A10" t="s">
        <v>55</v>
      </c>
      <c r="B10" t="s">
        <v>67</v>
      </c>
      <c r="C10" s="6">
        <v>12</v>
      </c>
      <c r="D10" s="6"/>
      <c r="E10" s="6"/>
      <c r="F10" s="6">
        <v>4</v>
      </c>
      <c r="G10" s="6">
        <v>3</v>
      </c>
      <c r="H10" s="6"/>
      <c r="I10" s="6">
        <v>20</v>
      </c>
    </row>
    <row r="11" spans="1:10">
      <c r="A11" t="s">
        <v>56</v>
      </c>
      <c r="B11" t="s">
        <v>68</v>
      </c>
      <c r="C11" s="6">
        <v>47</v>
      </c>
      <c r="D11" s="6">
        <v>2</v>
      </c>
      <c r="E11" s="6">
        <v>6</v>
      </c>
      <c r="F11" s="6">
        <v>194</v>
      </c>
      <c r="G11" s="6">
        <v>226</v>
      </c>
      <c r="H11" s="6">
        <v>53</v>
      </c>
      <c r="I11" s="6">
        <v>1201</v>
      </c>
    </row>
    <row r="12" spans="1:10">
      <c r="A12" t="s">
        <v>56</v>
      </c>
      <c r="B12" t="s">
        <v>69</v>
      </c>
      <c r="C12" s="6">
        <v>9</v>
      </c>
      <c r="D12" s="6"/>
      <c r="E12" s="6">
        <v>2</v>
      </c>
      <c r="F12" s="6">
        <v>34</v>
      </c>
      <c r="G12" s="6">
        <v>27</v>
      </c>
      <c r="H12" s="6">
        <v>7</v>
      </c>
      <c r="I12" s="6">
        <v>254</v>
      </c>
    </row>
    <row r="13" spans="1:10">
      <c r="A13" t="s">
        <v>56</v>
      </c>
      <c r="B13" t="s">
        <v>70</v>
      </c>
      <c r="C13" s="6">
        <v>11</v>
      </c>
      <c r="D13" s="6"/>
      <c r="E13" s="6"/>
      <c r="F13" s="6">
        <v>8</v>
      </c>
      <c r="G13" s="6">
        <v>3</v>
      </c>
      <c r="H13" s="6">
        <v>1</v>
      </c>
      <c r="I13" s="6">
        <v>56</v>
      </c>
    </row>
    <row r="14" spans="1:10">
      <c r="A14" t="s">
        <v>57</v>
      </c>
      <c r="B14" t="s">
        <v>71</v>
      </c>
      <c r="C14" s="6">
        <v>48</v>
      </c>
      <c r="D14" s="6">
        <v>1</v>
      </c>
      <c r="E14" s="6">
        <v>2</v>
      </c>
      <c r="F14" s="6">
        <v>77</v>
      </c>
      <c r="G14" s="6">
        <v>148</v>
      </c>
      <c r="H14" s="6">
        <v>36</v>
      </c>
      <c r="I14" s="6">
        <v>592</v>
      </c>
    </row>
    <row r="15" spans="1:10">
      <c r="A15" t="s">
        <v>57</v>
      </c>
      <c r="B15" t="s">
        <v>72</v>
      </c>
      <c r="C15" s="6">
        <v>22</v>
      </c>
      <c r="D15" s="6"/>
      <c r="E15" s="6"/>
      <c r="F15" s="6">
        <v>13</v>
      </c>
      <c r="G15" s="6">
        <v>21</v>
      </c>
      <c r="H15" s="6">
        <v>4</v>
      </c>
      <c r="I15" s="6">
        <v>115</v>
      </c>
    </row>
    <row r="16" spans="1:10">
      <c r="A16" t="s">
        <v>57</v>
      </c>
      <c r="B16" t="s">
        <v>73</v>
      </c>
      <c r="C16" s="6">
        <v>19</v>
      </c>
      <c r="D16" s="6"/>
      <c r="E16" s="6"/>
      <c r="F16" s="6">
        <v>2</v>
      </c>
      <c r="G16" s="6">
        <v>6</v>
      </c>
      <c r="H16" s="6"/>
      <c r="I16" s="6">
        <v>31</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J16"/>
  <sheetViews>
    <sheetView workbookViewId="0">
      <selection activeCell="J23" sqref="J23"/>
    </sheetView>
  </sheetViews>
  <sheetFormatPr defaultRowHeight="14.5"/>
  <sheetData>
    <row r="1" spans="1:10">
      <c r="A1" t="s">
        <v>288</v>
      </c>
      <c r="B1" t="s">
        <v>294</v>
      </c>
      <c r="C1" t="s">
        <v>310</v>
      </c>
      <c r="D1" t="s">
        <v>311</v>
      </c>
      <c r="E1" t="s">
        <v>312</v>
      </c>
      <c r="F1" t="s">
        <v>313</v>
      </c>
      <c r="G1" t="s">
        <v>314</v>
      </c>
      <c r="H1" t="s">
        <v>315</v>
      </c>
      <c r="I1" t="s">
        <v>316</v>
      </c>
      <c r="J1" t="s">
        <v>20</v>
      </c>
    </row>
    <row r="2" spans="1:10">
      <c r="A2" t="s">
        <v>289</v>
      </c>
      <c r="B2" t="s">
        <v>295</v>
      </c>
      <c r="C2" s="6">
        <v>7</v>
      </c>
      <c r="D2" s="6">
        <v>25</v>
      </c>
      <c r="E2" s="6">
        <v>25</v>
      </c>
      <c r="F2" s="6">
        <v>25</v>
      </c>
      <c r="G2" s="6">
        <v>19</v>
      </c>
      <c r="H2" s="6">
        <v>16</v>
      </c>
      <c r="I2" s="6">
        <v>17</v>
      </c>
    </row>
    <row r="3" spans="1:10">
      <c r="A3" t="s">
        <v>289</v>
      </c>
      <c r="B3" t="s">
        <v>296</v>
      </c>
      <c r="C3" s="6">
        <v>19</v>
      </c>
      <c r="D3" s="6">
        <v>27</v>
      </c>
      <c r="E3" s="6">
        <v>28</v>
      </c>
      <c r="F3" s="6">
        <v>32</v>
      </c>
      <c r="G3" s="6">
        <v>11</v>
      </c>
      <c r="H3" s="6">
        <v>19</v>
      </c>
      <c r="I3" s="6">
        <v>25</v>
      </c>
    </row>
    <row r="4" spans="1:10">
      <c r="A4" t="s">
        <v>289</v>
      </c>
      <c r="B4" t="s">
        <v>297</v>
      </c>
      <c r="C4" s="6">
        <v>25</v>
      </c>
      <c r="D4" s="6">
        <v>17</v>
      </c>
      <c r="E4" s="6">
        <v>24</v>
      </c>
      <c r="F4" s="6">
        <v>28</v>
      </c>
      <c r="G4" s="6">
        <v>26</v>
      </c>
      <c r="H4" s="6">
        <v>7</v>
      </c>
      <c r="I4" s="6">
        <v>13</v>
      </c>
    </row>
    <row r="5" spans="1:10">
      <c r="A5" t="s">
        <v>290</v>
      </c>
      <c r="B5" t="s">
        <v>298</v>
      </c>
      <c r="C5" s="6">
        <v>8</v>
      </c>
      <c r="D5" s="6">
        <v>6</v>
      </c>
      <c r="E5" s="6">
        <v>14</v>
      </c>
      <c r="F5" s="6">
        <v>10</v>
      </c>
      <c r="G5" s="6">
        <v>11</v>
      </c>
      <c r="H5" s="6">
        <v>17</v>
      </c>
      <c r="I5" s="6">
        <v>20</v>
      </c>
    </row>
    <row r="6" spans="1:10">
      <c r="A6" t="s">
        <v>290</v>
      </c>
      <c r="B6" t="s">
        <v>299</v>
      </c>
      <c r="C6" s="6">
        <v>9</v>
      </c>
      <c r="D6" s="6">
        <v>1</v>
      </c>
      <c r="E6" s="6">
        <v>3</v>
      </c>
      <c r="F6" s="6">
        <v>19</v>
      </c>
      <c r="G6" s="6">
        <v>8</v>
      </c>
      <c r="H6" s="6">
        <v>3</v>
      </c>
      <c r="I6" s="6">
        <v>10</v>
      </c>
    </row>
    <row r="7" spans="1:10">
      <c r="A7" t="s">
        <v>290</v>
      </c>
      <c r="B7" t="s">
        <v>300</v>
      </c>
      <c r="C7" s="6">
        <v>3</v>
      </c>
      <c r="D7" s="6">
        <v>3</v>
      </c>
      <c r="E7" s="6">
        <v>3</v>
      </c>
      <c r="F7" s="6">
        <v>10</v>
      </c>
      <c r="G7" s="6">
        <v>4</v>
      </c>
      <c r="H7" s="6">
        <v>0</v>
      </c>
      <c r="I7" s="6">
        <v>18</v>
      </c>
    </row>
    <row r="8" spans="1:10">
      <c r="A8" t="s">
        <v>291</v>
      </c>
      <c r="B8" t="s">
        <v>301</v>
      </c>
      <c r="C8" s="6">
        <v>11</v>
      </c>
      <c r="D8" s="6">
        <v>0</v>
      </c>
      <c r="E8" s="6">
        <v>3</v>
      </c>
      <c r="F8" s="6">
        <v>11</v>
      </c>
      <c r="G8" s="6">
        <v>15</v>
      </c>
      <c r="H8" s="6">
        <v>9</v>
      </c>
      <c r="I8" s="6">
        <v>20</v>
      </c>
    </row>
    <row r="9" spans="1:10">
      <c r="A9" t="s">
        <v>291</v>
      </c>
      <c r="B9" t="s">
        <v>302</v>
      </c>
      <c r="C9" s="6">
        <v>3</v>
      </c>
      <c r="D9" s="6">
        <v>0</v>
      </c>
      <c r="E9" s="6">
        <v>0</v>
      </c>
      <c r="F9" s="6">
        <v>4</v>
      </c>
      <c r="G9" s="6">
        <v>5</v>
      </c>
      <c r="H9" s="6">
        <v>3</v>
      </c>
      <c r="I9" s="6">
        <v>21</v>
      </c>
    </row>
    <row r="10" spans="1:10">
      <c r="A10" t="s">
        <v>291</v>
      </c>
      <c r="B10" t="s">
        <v>303</v>
      </c>
      <c r="C10" s="6">
        <v>4</v>
      </c>
      <c r="D10" s="6">
        <v>0</v>
      </c>
      <c r="E10" s="6">
        <v>0</v>
      </c>
      <c r="F10" s="6">
        <v>2</v>
      </c>
      <c r="G10" s="6">
        <v>2</v>
      </c>
      <c r="H10" s="6">
        <v>0</v>
      </c>
      <c r="I10" s="6">
        <v>7</v>
      </c>
    </row>
    <row r="11" spans="1:10">
      <c r="A11" t="s">
        <v>292</v>
      </c>
      <c r="B11" t="s">
        <v>304</v>
      </c>
      <c r="C11" s="6">
        <v>12</v>
      </c>
      <c r="D11" s="6">
        <v>1</v>
      </c>
      <c r="E11" s="6">
        <v>3</v>
      </c>
      <c r="F11" s="6">
        <v>11</v>
      </c>
      <c r="G11" s="6">
        <v>21</v>
      </c>
      <c r="H11" s="6">
        <v>16</v>
      </c>
      <c r="I11" s="6">
        <v>20</v>
      </c>
    </row>
    <row r="12" spans="1:10">
      <c r="A12" t="s">
        <v>292</v>
      </c>
      <c r="B12" t="s">
        <v>305</v>
      </c>
      <c r="C12" s="6">
        <v>3</v>
      </c>
      <c r="D12" s="6">
        <v>0</v>
      </c>
      <c r="E12" s="6">
        <v>1</v>
      </c>
      <c r="F12" s="6">
        <v>11</v>
      </c>
      <c r="G12" s="6">
        <v>9</v>
      </c>
      <c r="H12" s="6">
        <v>2</v>
      </c>
      <c r="I12" s="6">
        <v>24</v>
      </c>
    </row>
    <row r="13" spans="1:10">
      <c r="A13" t="s">
        <v>292</v>
      </c>
      <c r="B13" t="s">
        <v>306</v>
      </c>
      <c r="C13" s="6">
        <v>4</v>
      </c>
      <c r="D13" s="6">
        <v>0</v>
      </c>
      <c r="E13" s="6">
        <v>0</v>
      </c>
      <c r="F13" s="6">
        <v>3</v>
      </c>
      <c r="G13" s="6">
        <v>1</v>
      </c>
      <c r="H13" s="6">
        <v>1</v>
      </c>
      <c r="I13" s="6">
        <v>17</v>
      </c>
    </row>
    <row r="14" spans="1:10">
      <c r="A14" t="s">
        <v>293</v>
      </c>
      <c r="B14" t="s">
        <v>307</v>
      </c>
      <c r="C14" s="6">
        <v>4</v>
      </c>
      <c r="D14" s="6">
        <v>0</v>
      </c>
      <c r="E14" s="6">
        <v>1</v>
      </c>
      <c r="F14" s="6">
        <v>5</v>
      </c>
      <c r="G14" s="6">
        <v>8</v>
      </c>
      <c r="H14" s="6">
        <v>10</v>
      </c>
      <c r="I14" s="6">
        <v>4</v>
      </c>
    </row>
    <row r="15" spans="1:10">
      <c r="A15" t="s">
        <v>293</v>
      </c>
      <c r="B15" t="s">
        <v>308</v>
      </c>
      <c r="C15" s="6">
        <v>7</v>
      </c>
      <c r="D15" s="6">
        <v>0</v>
      </c>
      <c r="E15" s="6">
        <v>0</v>
      </c>
      <c r="F15" s="6">
        <v>5</v>
      </c>
      <c r="G15" s="6">
        <v>8</v>
      </c>
      <c r="H15" s="6">
        <v>2</v>
      </c>
      <c r="I15" s="6">
        <v>33</v>
      </c>
    </row>
    <row r="16" spans="1:10">
      <c r="A16" t="s">
        <v>293</v>
      </c>
      <c r="B16" t="s">
        <v>309</v>
      </c>
      <c r="C16" s="6">
        <v>5</v>
      </c>
      <c r="D16" s="6">
        <v>0</v>
      </c>
      <c r="E16" s="6">
        <v>0</v>
      </c>
      <c r="F16" s="6">
        <v>1</v>
      </c>
      <c r="G16" s="6">
        <v>2</v>
      </c>
      <c r="H16" s="6">
        <v>0</v>
      </c>
      <c r="I16" s="6">
        <v>10</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9"/>
  <sheetViews>
    <sheetView workbookViewId="0">
      <selection activeCell="D25" sqref="D25"/>
    </sheetView>
  </sheetViews>
  <sheetFormatPr defaultRowHeight="14.5"/>
  <cols>
    <col min="2" max="2" width="16.7265625" customWidth="1"/>
    <col min="3" max="3" width="16.1796875" customWidth="1"/>
    <col min="4" max="4" width="17.7265625" customWidth="1"/>
    <col min="5" max="5" width="20" customWidth="1"/>
  </cols>
  <sheetData>
    <row r="1" spans="1:6">
      <c r="A1" t="s">
        <v>317</v>
      </c>
      <c r="B1" t="s">
        <v>319</v>
      </c>
      <c r="C1" t="s">
        <v>325</v>
      </c>
      <c r="D1" t="s">
        <v>343</v>
      </c>
      <c r="E1" t="s">
        <v>344</v>
      </c>
      <c r="F1" t="s">
        <v>345</v>
      </c>
    </row>
    <row r="2" spans="1:6">
      <c r="A2" t="s">
        <v>318</v>
      </c>
      <c r="B2" t="s">
        <v>320</v>
      </c>
      <c r="C2" t="s">
        <v>326</v>
      </c>
      <c r="D2" s="6">
        <v>9.854300320148468E-2</v>
      </c>
      <c r="E2" s="6">
        <v>0.19259032607078552</v>
      </c>
      <c r="F2" s="6">
        <v>0.51167160272598267</v>
      </c>
    </row>
    <row r="3" spans="1:6">
      <c r="A3" t="s">
        <v>318</v>
      </c>
      <c r="B3" t="s">
        <v>320</v>
      </c>
      <c r="C3" t="s">
        <v>327</v>
      </c>
      <c r="D3" s="6">
        <v>0.35692921280860901</v>
      </c>
      <c r="E3" s="6">
        <v>0.52110624313354492</v>
      </c>
      <c r="F3" s="6">
        <v>0.68494516611099243</v>
      </c>
    </row>
    <row r="4" spans="1:6">
      <c r="A4" t="s">
        <v>318</v>
      </c>
      <c r="B4" t="s">
        <v>321</v>
      </c>
      <c r="C4" t="s">
        <v>328</v>
      </c>
      <c r="D4" s="6">
        <v>0.12439094483852386</v>
      </c>
      <c r="E4" s="6">
        <v>0.25589624047279358</v>
      </c>
      <c r="F4" s="6">
        <v>0.48609918355941772</v>
      </c>
    </row>
    <row r="5" spans="1:6">
      <c r="A5" t="s">
        <v>318</v>
      </c>
      <c r="B5" t="s">
        <v>321</v>
      </c>
      <c r="C5" t="s">
        <v>329</v>
      </c>
      <c r="D5" s="6">
        <v>0.16164891421794891</v>
      </c>
      <c r="E5" s="6">
        <v>0.29626485705375671</v>
      </c>
      <c r="F5" s="6">
        <v>0.54562294483184814</v>
      </c>
    </row>
    <row r="6" spans="1:6">
      <c r="A6" t="s">
        <v>318</v>
      </c>
      <c r="B6" t="s">
        <v>321</v>
      </c>
      <c r="C6" t="s">
        <v>330</v>
      </c>
      <c r="D6" s="6">
        <v>0.11737629771232605</v>
      </c>
      <c r="E6" s="6">
        <v>0.18906395137310028</v>
      </c>
      <c r="F6" s="6">
        <v>0.62082850933074951</v>
      </c>
    </row>
    <row r="7" spans="1:6">
      <c r="A7" t="s">
        <v>318</v>
      </c>
      <c r="B7" t="s">
        <v>322</v>
      </c>
      <c r="C7" t="s">
        <v>331</v>
      </c>
      <c r="D7" s="6">
        <v>0.10728346556425095</v>
      </c>
      <c r="E7" s="6">
        <v>0.19343389570713043</v>
      </c>
      <c r="F7" s="6">
        <v>0.5546259880065918</v>
      </c>
    </row>
    <row r="8" spans="1:6">
      <c r="A8" t="s">
        <v>318</v>
      </c>
      <c r="B8" t="s">
        <v>322</v>
      </c>
      <c r="C8" t="s">
        <v>332</v>
      </c>
      <c r="D8" s="6">
        <v>0.16603773832321167</v>
      </c>
      <c r="E8" s="6">
        <v>0.27936509251594543</v>
      </c>
      <c r="F8" s="6">
        <v>0.59433960914611816</v>
      </c>
    </row>
    <row r="9" spans="1:6">
      <c r="A9" t="s">
        <v>318</v>
      </c>
      <c r="B9" t="s">
        <v>322</v>
      </c>
      <c r="C9" t="s">
        <v>333</v>
      </c>
      <c r="D9" s="6">
        <v>0.20216606557369232</v>
      </c>
      <c r="E9" s="6">
        <v>0.40727272629737854</v>
      </c>
      <c r="F9" s="6">
        <v>0.49638989567756653</v>
      </c>
    </row>
    <row r="10" spans="1:6">
      <c r="A10" t="s">
        <v>318</v>
      </c>
      <c r="B10" t="s">
        <v>322</v>
      </c>
      <c r="C10" t="s">
        <v>334</v>
      </c>
      <c r="D10" s="6">
        <v>0.15704153478145599</v>
      </c>
      <c r="E10" s="6">
        <v>0.34140968322753906</v>
      </c>
      <c r="F10" s="6">
        <v>0.45997974276542664</v>
      </c>
    </row>
    <row r="11" spans="1:6">
      <c r="A11" t="s">
        <v>318</v>
      </c>
      <c r="B11" t="s">
        <v>322</v>
      </c>
      <c r="C11" t="s">
        <v>335</v>
      </c>
      <c r="D11" s="6">
        <v>0.14979195594787598</v>
      </c>
      <c r="E11" s="6">
        <v>0.31764706969261169</v>
      </c>
      <c r="F11" s="6">
        <v>0.47156727313995361</v>
      </c>
    </row>
    <row r="12" spans="1:6">
      <c r="A12" t="s">
        <v>318</v>
      </c>
      <c r="B12" t="s">
        <v>323</v>
      </c>
      <c r="C12" t="s">
        <v>336</v>
      </c>
      <c r="D12" s="6">
        <v>0.13867685198783875</v>
      </c>
      <c r="E12" s="6">
        <v>0.24222221970558167</v>
      </c>
      <c r="F12" s="6">
        <v>0.57251906394958496</v>
      </c>
    </row>
    <row r="13" spans="1:6">
      <c r="A13" t="s">
        <v>318</v>
      </c>
      <c r="B13" t="s">
        <v>323</v>
      </c>
      <c r="C13" t="s">
        <v>337</v>
      </c>
      <c r="D13" s="6">
        <v>0.11796246469020844</v>
      </c>
      <c r="E13" s="6">
        <v>0.21256038546562195</v>
      </c>
      <c r="F13" s="6">
        <v>0.55495977401733398</v>
      </c>
    </row>
    <row r="14" spans="1:6">
      <c r="A14" t="s">
        <v>318</v>
      </c>
      <c r="B14" t="s">
        <v>323</v>
      </c>
      <c r="C14" t="s">
        <v>338</v>
      </c>
      <c r="D14" s="6">
        <v>0.12230215966701508</v>
      </c>
      <c r="E14" s="6">
        <v>0.25855514407157898</v>
      </c>
      <c r="F14" s="6">
        <v>0.47302159667015076</v>
      </c>
    </row>
    <row r="15" spans="1:6">
      <c r="A15" t="s">
        <v>318</v>
      </c>
      <c r="B15" t="s">
        <v>323</v>
      </c>
      <c r="C15" t="s">
        <v>339</v>
      </c>
      <c r="D15" s="6">
        <v>0.16191156208515167</v>
      </c>
      <c r="E15" s="6">
        <v>0.3042895495891571</v>
      </c>
      <c r="F15" s="6">
        <v>0.5320969820022583</v>
      </c>
    </row>
    <row r="16" spans="1:6">
      <c r="A16" t="s">
        <v>318</v>
      </c>
      <c r="B16" t="s">
        <v>323</v>
      </c>
      <c r="C16" t="s">
        <v>340</v>
      </c>
      <c r="D16" s="6">
        <v>0.12924070656299591</v>
      </c>
      <c r="E16" s="6">
        <v>0.24922119081020355</v>
      </c>
      <c r="F16" s="6">
        <v>0.51857835054397583</v>
      </c>
    </row>
    <row r="17" spans="1:6">
      <c r="A17" t="s">
        <v>318</v>
      </c>
      <c r="B17" t="s">
        <v>323</v>
      </c>
      <c r="C17" t="s">
        <v>16</v>
      </c>
      <c r="D17" s="6">
        <v>0.16094031929969788</v>
      </c>
      <c r="E17" s="6">
        <v>0.2550143301486969</v>
      </c>
      <c r="F17" s="6">
        <v>0.63110309839248657</v>
      </c>
    </row>
    <row r="18" spans="1:6">
      <c r="A18" t="s">
        <v>318</v>
      </c>
      <c r="B18" t="s">
        <v>323</v>
      </c>
      <c r="C18" t="s">
        <v>341</v>
      </c>
      <c r="D18" s="6">
        <v>0.11702986061573029</v>
      </c>
      <c r="E18" s="6">
        <v>0.22376543283462524</v>
      </c>
      <c r="F18" s="6">
        <v>0.52300244569778442</v>
      </c>
    </row>
    <row r="19" spans="1:6">
      <c r="A19" t="s">
        <v>318</v>
      </c>
      <c r="B19" t="s">
        <v>324</v>
      </c>
      <c r="C19" t="s">
        <v>342</v>
      </c>
      <c r="D19" s="6">
        <v>0.13363119959831238</v>
      </c>
      <c r="E19" s="6">
        <v>0.24968378245830536</v>
      </c>
      <c r="F19" s="6">
        <v>0.53520172834396362</v>
      </c>
    </row>
  </sheetData>
  <phoneticPr fontId="16"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44"/>
  <sheetViews>
    <sheetView workbookViewId="0">
      <selection activeCell="G14" sqref="G14"/>
    </sheetView>
  </sheetViews>
  <sheetFormatPr defaultRowHeight="14.5"/>
  <cols>
    <col min="2" max="2" width="22.54296875" bestFit="1" customWidth="1"/>
  </cols>
  <sheetData>
    <row r="1" spans="1:10">
      <c r="A1" t="s">
        <v>81</v>
      </c>
      <c r="B1" t="s">
        <v>87</v>
      </c>
      <c r="C1" t="s">
        <v>103</v>
      </c>
      <c r="D1" t="s">
        <v>104</v>
      </c>
      <c r="E1" t="s">
        <v>105</v>
      </c>
      <c r="F1" t="s">
        <v>106</v>
      </c>
      <c r="G1" t="s">
        <v>107</v>
      </c>
      <c r="H1" t="s">
        <v>108</v>
      </c>
      <c r="I1" t="s">
        <v>109</v>
      </c>
      <c r="J1" t="s">
        <v>20</v>
      </c>
    </row>
    <row r="2" spans="1:10">
      <c r="A2" t="s">
        <v>82</v>
      </c>
      <c r="B2" t="s">
        <v>88</v>
      </c>
      <c r="C2" s="6">
        <v>8</v>
      </c>
      <c r="D2" s="6">
        <v>18</v>
      </c>
      <c r="E2" s="6">
        <v>25</v>
      </c>
      <c r="F2" s="6">
        <v>23</v>
      </c>
      <c r="G2" s="6">
        <v>11</v>
      </c>
      <c r="H2" s="6">
        <v>25</v>
      </c>
      <c r="I2" s="6">
        <v>16</v>
      </c>
    </row>
    <row r="3" spans="1:10">
      <c r="A3" t="s">
        <v>82</v>
      </c>
      <c r="B3" t="s">
        <v>89</v>
      </c>
      <c r="C3" s="6">
        <v>25</v>
      </c>
      <c r="D3" s="6">
        <v>11</v>
      </c>
      <c r="E3" s="6">
        <v>12</v>
      </c>
      <c r="F3" s="6">
        <v>44</v>
      </c>
      <c r="G3" s="6">
        <v>28</v>
      </c>
      <c r="H3" s="6">
        <v>13</v>
      </c>
      <c r="I3" s="6">
        <v>21</v>
      </c>
    </row>
    <row r="4" spans="1:10">
      <c r="A4" t="s">
        <v>82</v>
      </c>
      <c r="B4" t="s">
        <v>90</v>
      </c>
      <c r="C4" s="6">
        <v>28</v>
      </c>
      <c r="D4" s="6">
        <v>8</v>
      </c>
      <c r="E4" s="6">
        <v>12</v>
      </c>
      <c r="F4" s="6">
        <v>54</v>
      </c>
      <c r="G4" s="6">
        <v>12</v>
      </c>
      <c r="H4" s="6">
        <v>7</v>
      </c>
      <c r="I4" s="6">
        <v>35</v>
      </c>
    </row>
    <row r="5" spans="1:10">
      <c r="A5" t="s">
        <v>83</v>
      </c>
      <c r="B5" t="s">
        <v>91</v>
      </c>
      <c r="C5" s="6">
        <v>5</v>
      </c>
      <c r="D5" s="6">
        <v>4</v>
      </c>
      <c r="E5" s="6">
        <v>12</v>
      </c>
      <c r="F5" s="6">
        <v>20</v>
      </c>
      <c r="G5" s="6">
        <v>18</v>
      </c>
      <c r="H5" s="6">
        <v>17</v>
      </c>
      <c r="I5" s="6">
        <v>17</v>
      </c>
    </row>
    <row r="6" spans="1:10">
      <c r="A6" t="s">
        <v>83</v>
      </c>
      <c r="B6" t="s">
        <v>92</v>
      </c>
      <c r="C6" s="6">
        <v>7</v>
      </c>
      <c r="D6" s="6">
        <v>1</v>
      </c>
      <c r="E6" s="6">
        <v>1</v>
      </c>
      <c r="F6" s="6">
        <v>14</v>
      </c>
      <c r="G6" s="6">
        <v>3</v>
      </c>
      <c r="H6" s="6">
        <v>3</v>
      </c>
      <c r="I6" s="6">
        <v>34</v>
      </c>
    </row>
    <row r="7" spans="1:10">
      <c r="A7" t="s">
        <v>83</v>
      </c>
      <c r="B7" t="s">
        <v>93</v>
      </c>
      <c r="C7" s="6">
        <v>1</v>
      </c>
      <c r="D7" s="6">
        <v>2</v>
      </c>
      <c r="E7" s="6">
        <v>2</v>
      </c>
      <c r="F7" s="6">
        <v>5</v>
      </c>
      <c r="G7" s="6"/>
      <c r="H7" s="6"/>
      <c r="I7" s="6">
        <v>10</v>
      </c>
    </row>
    <row r="8" spans="1:10">
      <c r="A8" t="s">
        <v>84</v>
      </c>
      <c r="B8" t="s">
        <v>94</v>
      </c>
      <c r="C8" s="6">
        <v>9</v>
      </c>
      <c r="D8" s="6"/>
      <c r="E8" s="6">
        <v>2</v>
      </c>
      <c r="F8" s="6">
        <v>13</v>
      </c>
      <c r="G8" s="6">
        <v>23</v>
      </c>
      <c r="H8" s="6">
        <v>6</v>
      </c>
      <c r="I8" s="6">
        <v>15</v>
      </c>
    </row>
    <row r="9" spans="1:10">
      <c r="A9" t="s">
        <v>84</v>
      </c>
      <c r="B9" t="s">
        <v>95</v>
      </c>
      <c r="C9" s="6">
        <v>4</v>
      </c>
      <c r="D9" s="6"/>
      <c r="E9" s="6"/>
      <c r="F9" s="6">
        <v>4</v>
      </c>
      <c r="G9" s="6">
        <v>6</v>
      </c>
      <c r="H9" s="6">
        <v>2</v>
      </c>
      <c r="I9" s="6">
        <v>23</v>
      </c>
    </row>
    <row r="10" spans="1:10">
      <c r="A10" t="s">
        <v>84</v>
      </c>
      <c r="B10" t="s">
        <v>96</v>
      </c>
      <c r="C10" s="6"/>
      <c r="D10" s="6"/>
      <c r="E10" s="6"/>
      <c r="F10" s="6">
        <v>1</v>
      </c>
      <c r="G10" s="6">
        <v>1</v>
      </c>
      <c r="H10" s="6"/>
      <c r="I10" s="6">
        <v>3</v>
      </c>
    </row>
    <row r="11" spans="1:10">
      <c r="A11" t="s">
        <v>85</v>
      </c>
      <c r="B11" t="s">
        <v>97</v>
      </c>
      <c r="C11" s="6">
        <v>6</v>
      </c>
      <c r="D11" s="6"/>
      <c r="E11" s="6">
        <v>2</v>
      </c>
      <c r="F11" s="6">
        <v>25</v>
      </c>
      <c r="G11" s="6">
        <v>26</v>
      </c>
      <c r="H11" s="6">
        <v>7</v>
      </c>
      <c r="I11" s="6">
        <v>19</v>
      </c>
    </row>
    <row r="12" spans="1:10">
      <c r="A12" t="s">
        <v>85</v>
      </c>
      <c r="B12" t="s">
        <v>98</v>
      </c>
      <c r="C12" s="6">
        <v>2</v>
      </c>
      <c r="D12" s="6"/>
      <c r="E12" s="6"/>
      <c r="F12" s="6">
        <v>9</v>
      </c>
      <c r="G12" s="6">
        <v>5</v>
      </c>
      <c r="H12" s="6">
        <v>1</v>
      </c>
      <c r="I12" s="6">
        <v>41</v>
      </c>
    </row>
    <row r="13" spans="1:10">
      <c r="A13" t="s">
        <v>85</v>
      </c>
      <c r="B13" t="s">
        <v>99</v>
      </c>
      <c r="C13" s="6">
        <v>1</v>
      </c>
      <c r="D13" s="6"/>
      <c r="E13" s="6"/>
      <c r="F13" s="6"/>
      <c r="G13" s="6"/>
      <c r="H13" s="6"/>
      <c r="I13" s="6">
        <v>11</v>
      </c>
    </row>
    <row r="14" spans="1:10">
      <c r="A14" t="s">
        <v>86</v>
      </c>
      <c r="B14" t="s">
        <v>100</v>
      </c>
      <c r="C14" s="6">
        <v>9</v>
      </c>
      <c r="D14" s="6"/>
      <c r="E14" s="6"/>
      <c r="F14" s="6">
        <v>12</v>
      </c>
      <c r="G14" s="6">
        <v>22</v>
      </c>
      <c r="H14" s="6">
        <v>7</v>
      </c>
      <c r="I14" s="6">
        <v>12</v>
      </c>
    </row>
    <row r="15" spans="1:10">
      <c r="A15" t="s">
        <v>86</v>
      </c>
      <c r="B15" t="s">
        <v>101</v>
      </c>
      <c r="C15" s="6">
        <v>2</v>
      </c>
      <c r="D15" s="6"/>
      <c r="E15" s="6"/>
      <c r="F15" s="6">
        <v>3</v>
      </c>
      <c r="G15" s="6">
        <v>5</v>
      </c>
      <c r="H15" s="6">
        <v>1</v>
      </c>
      <c r="I15" s="6">
        <v>24</v>
      </c>
    </row>
    <row r="16" spans="1:10">
      <c r="A16" t="s">
        <v>86</v>
      </c>
      <c r="B16" t="s">
        <v>102</v>
      </c>
      <c r="C16" s="6">
        <v>2</v>
      </c>
      <c r="D16" s="6"/>
      <c r="E16" s="6"/>
      <c r="F16" s="6"/>
      <c r="G16" s="6"/>
      <c r="H16" s="6"/>
      <c r="I16" s="6">
        <v>9</v>
      </c>
    </row>
    <row r="17" spans="3:9">
      <c r="C17" s="6"/>
      <c r="D17" s="6"/>
      <c r="E17" s="6"/>
      <c r="F17" s="6"/>
      <c r="G17" s="6"/>
      <c r="H17" s="6"/>
      <c r="I17" s="6"/>
    </row>
    <row r="18" spans="3:9">
      <c r="C18" s="6"/>
      <c r="D18" s="6"/>
      <c r="E18" s="6"/>
      <c r="F18" s="6"/>
      <c r="G18" s="6"/>
      <c r="H18" s="6"/>
      <c r="I18" s="6"/>
    </row>
    <row r="19" spans="3:9">
      <c r="C19" s="6"/>
      <c r="D19" s="6"/>
      <c r="E19" s="6"/>
      <c r="F19" s="6"/>
      <c r="G19" s="6"/>
      <c r="H19" s="6"/>
      <c r="I19" s="6"/>
    </row>
    <row r="20" spans="3:9">
      <c r="C20" s="6"/>
      <c r="D20" s="6"/>
      <c r="E20" s="6"/>
      <c r="F20" s="6"/>
      <c r="G20" s="6"/>
      <c r="H20" s="6"/>
      <c r="I20" s="6"/>
    </row>
    <row r="21" spans="3:9">
      <c r="C21" s="6"/>
      <c r="D21" s="6"/>
      <c r="E21" s="6"/>
      <c r="F21" s="6"/>
      <c r="G21" s="6"/>
      <c r="H21" s="6"/>
      <c r="I21" s="6"/>
    </row>
    <row r="22" spans="3:9">
      <c r="C22" s="6"/>
      <c r="D22" s="6"/>
      <c r="E22" s="6"/>
      <c r="F22" s="6"/>
      <c r="G22" s="6"/>
      <c r="H22" s="6"/>
      <c r="I22" s="6"/>
    </row>
    <row r="23" spans="3:9">
      <c r="C23" s="6"/>
      <c r="D23" s="6"/>
      <c r="E23" s="6"/>
      <c r="F23" s="6"/>
      <c r="G23" s="6"/>
      <c r="H23" s="6"/>
      <c r="I23" s="6"/>
    </row>
    <row r="24" spans="3:9">
      <c r="C24" s="6"/>
      <c r="D24" s="6"/>
      <c r="E24" s="6"/>
      <c r="F24" s="6"/>
      <c r="G24" s="6"/>
      <c r="H24" s="6"/>
      <c r="I24" s="6"/>
    </row>
    <row r="25" spans="3:9">
      <c r="C25" s="6"/>
      <c r="D25" s="6"/>
      <c r="E25" s="6"/>
      <c r="F25" s="6"/>
      <c r="G25" s="6"/>
      <c r="H25" s="6"/>
      <c r="I25" s="6"/>
    </row>
    <row r="26" spans="3:9">
      <c r="C26" s="6"/>
      <c r="D26" s="6"/>
      <c r="E26" s="6"/>
      <c r="F26" s="6"/>
      <c r="G26" s="6"/>
      <c r="H26" s="6"/>
      <c r="I26" s="6"/>
    </row>
    <row r="27" spans="3:9">
      <c r="C27" s="6"/>
      <c r="D27" s="6"/>
      <c r="E27" s="6"/>
      <c r="F27" s="6"/>
      <c r="G27" s="6"/>
      <c r="H27" s="6"/>
      <c r="I27" s="6"/>
    </row>
    <row r="28" spans="3:9">
      <c r="C28" s="6"/>
      <c r="D28" s="6"/>
      <c r="E28" s="6"/>
      <c r="F28" s="6"/>
      <c r="G28" s="6"/>
      <c r="H28" s="6"/>
      <c r="I28" s="6"/>
    </row>
    <row r="29" spans="3:9">
      <c r="C29" s="6"/>
      <c r="D29" s="6"/>
      <c r="E29" s="6"/>
      <c r="F29" s="6"/>
      <c r="G29" s="6"/>
      <c r="H29" s="6"/>
      <c r="I29" s="6"/>
    </row>
    <row r="30" spans="3:9">
      <c r="C30" s="6"/>
      <c r="D30" s="6"/>
      <c r="E30" s="6"/>
      <c r="F30" s="6"/>
      <c r="G30" s="6"/>
      <c r="H30" s="6"/>
      <c r="I30" s="6"/>
    </row>
    <row r="31" spans="3:9">
      <c r="C31" s="6"/>
      <c r="D31" s="6"/>
      <c r="E31" s="6"/>
      <c r="F31" s="6"/>
      <c r="G31" s="6"/>
      <c r="H31" s="6"/>
      <c r="I31" s="6"/>
    </row>
    <row r="32" spans="3:9">
      <c r="C32" s="6"/>
      <c r="D32" s="6"/>
      <c r="E32" s="6"/>
      <c r="F32" s="6"/>
      <c r="G32" s="6"/>
      <c r="H32" s="6"/>
      <c r="I32" s="6"/>
    </row>
    <row r="33" spans="3:9">
      <c r="C33" s="6"/>
      <c r="D33" s="6"/>
      <c r="E33" s="6"/>
      <c r="F33" s="6"/>
      <c r="G33" s="6"/>
      <c r="H33" s="6"/>
      <c r="I33" s="6"/>
    </row>
    <row r="34" spans="3:9">
      <c r="C34" s="6"/>
      <c r="D34" s="6"/>
      <c r="E34" s="6"/>
      <c r="F34" s="6"/>
      <c r="G34" s="6"/>
      <c r="H34" s="6"/>
      <c r="I34" s="6"/>
    </row>
    <row r="35" spans="3:9">
      <c r="C35" s="6"/>
      <c r="D35" s="6"/>
      <c r="E35" s="6"/>
      <c r="F35" s="6"/>
      <c r="G35" s="6"/>
      <c r="H35" s="6"/>
      <c r="I35" s="6"/>
    </row>
    <row r="36" spans="3:9">
      <c r="C36" s="6"/>
      <c r="D36" s="6"/>
      <c r="E36" s="6"/>
      <c r="F36" s="6"/>
      <c r="G36" s="6"/>
      <c r="H36" s="6"/>
      <c r="I36" s="6"/>
    </row>
    <row r="37" spans="3:9">
      <c r="C37" s="6"/>
      <c r="D37" s="6"/>
      <c r="E37" s="6"/>
      <c r="F37" s="6"/>
      <c r="G37" s="6"/>
      <c r="H37" s="6"/>
      <c r="I37" s="6"/>
    </row>
    <row r="38" spans="3:9">
      <c r="C38" s="6"/>
      <c r="D38" s="6"/>
      <c r="E38" s="6"/>
      <c r="F38" s="6"/>
      <c r="G38" s="6"/>
      <c r="H38" s="6"/>
      <c r="I38" s="6"/>
    </row>
    <row r="39" spans="3:9">
      <c r="C39" s="6"/>
      <c r="D39" s="6"/>
      <c r="E39" s="6"/>
      <c r="F39" s="6"/>
      <c r="G39" s="6"/>
      <c r="H39" s="6"/>
      <c r="I39" s="6"/>
    </row>
    <row r="40" spans="3:9">
      <c r="C40" s="6"/>
      <c r="D40" s="6"/>
      <c r="E40" s="6"/>
      <c r="F40" s="6"/>
      <c r="G40" s="6"/>
      <c r="H40" s="6"/>
      <c r="I40" s="6"/>
    </row>
    <row r="41" spans="3:9">
      <c r="C41" s="6"/>
      <c r="D41" s="6"/>
      <c r="E41" s="6"/>
      <c r="F41" s="6"/>
      <c r="G41" s="6"/>
      <c r="H41" s="6"/>
      <c r="I41" s="6"/>
    </row>
    <row r="42" spans="3:9">
      <c r="C42" s="6"/>
      <c r="D42" s="6"/>
      <c r="E42" s="6"/>
      <c r="F42" s="6"/>
      <c r="G42" s="6"/>
      <c r="H42" s="6"/>
      <c r="I42" s="6"/>
    </row>
    <row r="43" spans="3:9">
      <c r="C43" s="6"/>
      <c r="D43" s="6"/>
      <c r="E43" s="6"/>
      <c r="F43" s="6"/>
      <c r="G43" s="6"/>
      <c r="H43" s="6"/>
      <c r="I43" s="6"/>
    </row>
    <row r="44" spans="3:9">
      <c r="C44" s="6"/>
      <c r="D44" s="6"/>
      <c r="E44" s="6"/>
      <c r="F44" s="6"/>
      <c r="G44" s="6"/>
      <c r="H44" s="6"/>
      <c r="I44"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30"/>
  <sheetViews>
    <sheetView workbookViewId="0">
      <selection activeCell="N23" sqref="N23"/>
    </sheetView>
  </sheetViews>
  <sheetFormatPr defaultRowHeight="14.5"/>
  <sheetData>
    <row r="1" spans="1:10">
      <c r="A1" t="s">
        <v>110</v>
      </c>
      <c r="B1" t="s">
        <v>116</v>
      </c>
      <c r="C1" t="s">
        <v>132</v>
      </c>
      <c r="D1" t="s">
        <v>133</v>
      </c>
      <c r="E1" t="s">
        <v>134</v>
      </c>
      <c r="F1" t="s">
        <v>135</v>
      </c>
      <c r="G1" t="s">
        <v>136</v>
      </c>
      <c r="H1" t="s">
        <v>137</v>
      </c>
      <c r="I1" t="s">
        <v>138</v>
      </c>
      <c r="J1" t="s">
        <v>20</v>
      </c>
    </row>
    <row r="2" spans="1:10">
      <c r="A2" t="s">
        <v>111</v>
      </c>
      <c r="B2" t="s">
        <v>117</v>
      </c>
      <c r="C2" s="6">
        <v>6</v>
      </c>
      <c r="D2" s="6">
        <v>3</v>
      </c>
      <c r="E2" s="6">
        <v>13</v>
      </c>
      <c r="F2" s="6">
        <v>18</v>
      </c>
      <c r="G2" s="6">
        <v>8</v>
      </c>
      <c r="H2" s="6"/>
      <c r="I2" s="6">
        <v>1</v>
      </c>
    </row>
    <row r="3" spans="1:10">
      <c r="A3" t="s">
        <v>111</v>
      </c>
      <c r="B3" t="s">
        <v>118</v>
      </c>
      <c r="C3" s="6">
        <v>15</v>
      </c>
      <c r="D3" s="6">
        <v>7</v>
      </c>
      <c r="E3" s="6">
        <v>8</v>
      </c>
      <c r="F3" s="6">
        <v>29</v>
      </c>
      <c r="G3" s="6">
        <v>10</v>
      </c>
      <c r="H3" s="6"/>
      <c r="I3" s="6">
        <v>11</v>
      </c>
    </row>
    <row r="4" spans="1:10">
      <c r="A4" t="s">
        <v>111</v>
      </c>
      <c r="B4" t="s">
        <v>119</v>
      </c>
      <c r="C4" s="6">
        <v>13</v>
      </c>
      <c r="D4" s="6">
        <v>6</v>
      </c>
      <c r="E4" s="6">
        <v>8</v>
      </c>
      <c r="F4" s="6">
        <v>25</v>
      </c>
      <c r="G4" s="6">
        <v>3</v>
      </c>
      <c r="H4" s="6">
        <v>1</v>
      </c>
      <c r="I4" s="6">
        <v>4</v>
      </c>
    </row>
    <row r="5" spans="1:10">
      <c r="A5" t="s">
        <v>112</v>
      </c>
      <c r="B5" t="s">
        <v>120</v>
      </c>
      <c r="C5" s="6">
        <v>1</v>
      </c>
      <c r="D5" s="6"/>
      <c r="E5" s="6">
        <v>4</v>
      </c>
      <c r="F5" s="6">
        <v>5</v>
      </c>
      <c r="G5" s="6">
        <v>5</v>
      </c>
      <c r="H5" s="6"/>
      <c r="I5" s="6">
        <v>10</v>
      </c>
    </row>
    <row r="6" spans="1:10">
      <c r="A6" t="s">
        <v>112</v>
      </c>
      <c r="B6" t="s">
        <v>121</v>
      </c>
      <c r="C6" s="6">
        <v>3</v>
      </c>
      <c r="D6" s="6">
        <v>1</v>
      </c>
      <c r="E6" s="6">
        <v>1</v>
      </c>
      <c r="F6" s="6">
        <v>5</v>
      </c>
      <c r="G6" s="6">
        <v>1</v>
      </c>
      <c r="H6" s="6"/>
      <c r="I6" s="6">
        <v>3</v>
      </c>
    </row>
    <row r="7" spans="1:10">
      <c r="A7" t="s">
        <v>112</v>
      </c>
      <c r="B7" t="s">
        <v>122</v>
      </c>
      <c r="C7" s="6"/>
      <c r="D7" s="6">
        <v>2</v>
      </c>
      <c r="E7" s="6">
        <v>2</v>
      </c>
      <c r="F7" s="6">
        <v>2</v>
      </c>
      <c r="G7" s="6"/>
      <c r="H7" s="6"/>
      <c r="I7" s="6">
        <v>4</v>
      </c>
    </row>
    <row r="8" spans="1:10">
      <c r="A8" t="s">
        <v>113</v>
      </c>
      <c r="B8" t="s">
        <v>123</v>
      </c>
      <c r="C8" s="6">
        <v>3</v>
      </c>
      <c r="D8" s="6"/>
      <c r="E8" s="6">
        <v>2</v>
      </c>
      <c r="F8" s="6">
        <v>4</v>
      </c>
      <c r="G8" s="6">
        <v>5</v>
      </c>
      <c r="H8" s="6">
        <v>1</v>
      </c>
      <c r="I8" s="6">
        <v>11</v>
      </c>
    </row>
    <row r="9" spans="1:10">
      <c r="A9" t="s">
        <v>113</v>
      </c>
      <c r="B9" t="s">
        <v>124</v>
      </c>
      <c r="C9" s="6">
        <v>1</v>
      </c>
      <c r="D9" s="6"/>
      <c r="E9" s="6"/>
      <c r="F9" s="6"/>
      <c r="G9" s="6">
        <v>2</v>
      </c>
      <c r="H9" s="6">
        <v>2</v>
      </c>
      <c r="I9" s="6">
        <v>6</v>
      </c>
    </row>
    <row r="10" spans="1:10">
      <c r="A10" t="s">
        <v>113</v>
      </c>
      <c r="B10" t="s">
        <v>125</v>
      </c>
      <c r="C10" s="6"/>
      <c r="D10" s="6"/>
      <c r="E10" s="6"/>
      <c r="F10" s="6"/>
      <c r="G10" s="6">
        <v>1</v>
      </c>
      <c r="H10" s="6"/>
      <c r="I10" s="6">
        <v>2</v>
      </c>
    </row>
    <row r="11" spans="1:10">
      <c r="A11" t="s">
        <v>114</v>
      </c>
      <c r="B11" t="s">
        <v>126</v>
      </c>
      <c r="C11" s="6">
        <v>4</v>
      </c>
      <c r="D11" s="6"/>
      <c r="E11" s="6">
        <v>1</v>
      </c>
      <c r="F11" s="6">
        <v>8</v>
      </c>
      <c r="G11" s="6">
        <v>10</v>
      </c>
      <c r="H11" s="6">
        <v>1</v>
      </c>
      <c r="I11" s="6">
        <v>15</v>
      </c>
    </row>
    <row r="12" spans="1:10">
      <c r="A12" t="s">
        <v>114</v>
      </c>
      <c r="B12" t="s">
        <v>127</v>
      </c>
      <c r="C12" s="6">
        <v>1</v>
      </c>
      <c r="D12" s="6"/>
      <c r="E12" s="6"/>
      <c r="F12" s="6">
        <v>2</v>
      </c>
      <c r="G12" s="6">
        <v>3</v>
      </c>
      <c r="H12" s="6">
        <v>1</v>
      </c>
      <c r="I12" s="6">
        <v>8</v>
      </c>
    </row>
    <row r="13" spans="1:10">
      <c r="A13" t="s">
        <v>114</v>
      </c>
      <c r="B13" t="s">
        <v>128</v>
      </c>
      <c r="C13" s="6">
        <v>1</v>
      </c>
      <c r="D13" s="6"/>
      <c r="E13" s="6"/>
      <c r="F13" s="6"/>
      <c r="G13" s="6"/>
      <c r="H13" s="6"/>
      <c r="I13" s="6">
        <v>3</v>
      </c>
    </row>
    <row r="14" spans="1:10">
      <c r="A14" t="s">
        <v>115</v>
      </c>
      <c r="B14" t="s">
        <v>129</v>
      </c>
      <c r="C14" s="6">
        <v>2</v>
      </c>
      <c r="D14" s="6"/>
      <c r="E14" s="6"/>
      <c r="F14" s="6">
        <v>3</v>
      </c>
      <c r="G14" s="6">
        <v>4</v>
      </c>
      <c r="H14" s="6"/>
      <c r="I14" s="6">
        <v>2</v>
      </c>
    </row>
    <row r="15" spans="1:10">
      <c r="A15" t="s">
        <v>115</v>
      </c>
      <c r="B15" t="s">
        <v>130</v>
      </c>
      <c r="C15" s="6">
        <v>1</v>
      </c>
      <c r="D15" s="6"/>
      <c r="E15" s="6"/>
      <c r="F15" s="6">
        <v>1</v>
      </c>
      <c r="G15" s="6">
        <v>4</v>
      </c>
      <c r="H15" s="6"/>
      <c r="I15" s="6">
        <v>3</v>
      </c>
    </row>
    <row r="16" spans="1:10">
      <c r="A16" t="s">
        <v>115</v>
      </c>
      <c r="B16" t="s">
        <v>131</v>
      </c>
      <c r="C16" s="6"/>
      <c r="D16" s="6"/>
      <c r="E16" s="6"/>
      <c r="F16" s="6"/>
      <c r="G16" s="6"/>
      <c r="H16" s="6"/>
      <c r="I16" s="6">
        <v>2</v>
      </c>
    </row>
    <row r="17" spans="3:9">
      <c r="C17" s="6"/>
      <c r="D17" s="6"/>
      <c r="E17" s="6"/>
      <c r="F17" s="6"/>
      <c r="G17" s="6"/>
      <c r="H17" s="6"/>
      <c r="I17" s="6"/>
    </row>
    <row r="18" spans="3:9">
      <c r="C18" s="6"/>
      <c r="D18" s="6"/>
      <c r="E18" s="6"/>
      <c r="F18" s="6"/>
      <c r="G18" s="6"/>
      <c r="H18" s="6"/>
      <c r="I18" s="6"/>
    </row>
    <row r="19" spans="3:9">
      <c r="C19" s="6"/>
      <c r="D19" s="6"/>
      <c r="E19" s="6"/>
      <c r="F19" s="6"/>
      <c r="G19" s="6"/>
      <c r="H19" s="6"/>
      <c r="I19" s="6"/>
    </row>
    <row r="20" spans="3:9">
      <c r="C20" s="6"/>
      <c r="D20" s="6"/>
      <c r="E20" s="6"/>
      <c r="F20" s="6"/>
      <c r="G20" s="6"/>
      <c r="H20" s="6"/>
      <c r="I20" s="6"/>
    </row>
    <row r="21" spans="3:9">
      <c r="C21" s="6"/>
      <c r="D21" s="6"/>
      <c r="E21" s="6"/>
      <c r="F21" s="6"/>
      <c r="G21" s="6"/>
      <c r="H21" s="6"/>
      <c r="I21" s="6"/>
    </row>
    <row r="22" spans="3:9">
      <c r="C22" s="6"/>
      <c r="D22" s="6"/>
      <c r="E22" s="6"/>
      <c r="F22" s="6"/>
      <c r="G22" s="6"/>
      <c r="H22" s="6"/>
      <c r="I22" s="6"/>
    </row>
    <row r="23" spans="3:9">
      <c r="C23" s="6"/>
      <c r="D23" s="6"/>
      <c r="E23" s="6"/>
      <c r="F23" s="6"/>
      <c r="G23" s="6"/>
      <c r="H23" s="6"/>
      <c r="I23" s="6"/>
    </row>
    <row r="24" spans="3:9">
      <c r="C24" s="6"/>
      <c r="D24" s="6"/>
      <c r="E24" s="6"/>
      <c r="F24" s="6"/>
      <c r="G24" s="6"/>
      <c r="H24" s="6"/>
      <c r="I24" s="6"/>
    </row>
    <row r="25" spans="3:9">
      <c r="C25" s="6"/>
      <c r="D25" s="6"/>
      <c r="E25" s="6"/>
      <c r="F25" s="6"/>
      <c r="G25" s="6"/>
      <c r="H25" s="6"/>
      <c r="I25" s="6"/>
    </row>
    <row r="26" spans="3:9">
      <c r="C26" s="6"/>
      <c r="D26" s="6"/>
      <c r="E26" s="6"/>
      <c r="F26" s="6"/>
      <c r="G26" s="6"/>
      <c r="H26" s="6"/>
      <c r="I26" s="6"/>
    </row>
    <row r="27" spans="3:9">
      <c r="C27" s="6"/>
      <c r="D27" s="6"/>
      <c r="E27" s="6"/>
      <c r="F27" s="6"/>
      <c r="G27" s="6"/>
      <c r="H27" s="6"/>
      <c r="I27" s="6"/>
    </row>
    <row r="28" spans="3:9">
      <c r="C28" s="6"/>
      <c r="D28" s="6"/>
      <c r="E28" s="6"/>
      <c r="F28" s="6"/>
      <c r="G28" s="6"/>
      <c r="H28" s="6"/>
      <c r="I28" s="6"/>
    </row>
    <row r="29" spans="3:9">
      <c r="C29" s="6"/>
      <c r="D29" s="6"/>
      <c r="E29" s="6"/>
      <c r="F29" s="6"/>
      <c r="G29" s="6"/>
      <c r="H29" s="6"/>
      <c r="I29" s="6"/>
    </row>
    <row r="30" spans="3:9">
      <c r="C30" s="6"/>
      <c r="D30" s="6"/>
      <c r="E30" s="6"/>
      <c r="F30" s="6"/>
      <c r="G30" s="6"/>
      <c r="H30" s="6"/>
      <c r="I30"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24"/>
  <sheetViews>
    <sheetView workbookViewId="0">
      <selection activeCell="D22" sqref="D22"/>
    </sheetView>
  </sheetViews>
  <sheetFormatPr defaultRowHeight="14.5"/>
  <cols>
    <col min="1" max="1" width="12" customWidth="1"/>
    <col min="2" max="2" width="20.7265625" customWidth="1"/>
  </cols>
  <sheetData>
    <row r="1" spans="1:13">
      <c r="A1" t="s">
        <v>139</v>
      </c>
      <c r="B1" t="s">
        <v>145</v>
      </c>
      <c r="C1" t="s">
        <v>169</v>
      </c>
      <c r="D1" t="s">
        <v>170</v>
      </c>
      <c r="E1" s="10" t="s">
        <v>171</v>
      </c>
      <c r="F1" t="s">
        <v>172</v>
      </c>
      <c r="G1" t="s">
        <v>173</v>
      </c>
      <c r="H1" t="s">
        <v>174</v>
      </c>
      <c r="I1" t="s">
        <v>175</v>
      </c>
      <c r="J1" t="s">
        <v>176</v>
      </c>
      <c r="K1" t="s">
        <v>177</v>
      </c>
      <c r="L1" t="s">
        <v>178</v>
      </c>
      <c r="M1" t="s">
        <v>20</v>
      </c>
    </row>
    <row r="2" spans="1:13">
      <c r="A2" t="s">
        <v>140</v>
      </c>
      <c r="B2" t="s">
        <v>146</v>
      </c>
      <c r="C2" s="6">
        <v>50.431838989257813</v>
      </c>
      <c r="D2" s="6">
        <v>18.598789215087891</v>
      </c>
      <c r="E2" s="6">
        <v>30.902078628540039</v>
      </c>
      <c r="F2" s="6">
        <v>272.53536987304688</v>
      </c>
      <c r="G2" s="6">
        <v>216.75656127929688</v>
      </c>
      <c r="H2" s="6">
        <v>45.321033477783203</v>
      </c>
      <c r="I2" s="6">
        <v>1110.4322509765625</v>
      </c>
      <c r="J2" s="6"/>
      <c r="K2" s="6"/>
      <c r="L2" s="6"/>
    </row>
    <row r="3" spans="1:13">
      <c r="A3" t="s">
        <v>140</v>
      </c>
      <c r="B3" t="s">
        <v>147</v>
      </c>
      <c r="C3" s="6">
        <v>26.491601943969727</v>
      </c>
      <c r="D3" s="6">
        <v>11</v>
      </c>
      <c r="E3" s="6">
        <v>12</v>
      </c>
      <c r="F3" s="6">
        <v>85.135971069335938</v>
      </c>
      <c r="G3" s="6">
        <v>41.6146240234375</v>
      </c>
      <c r="H3" s="6">
        <v>13.482423782348633</v>
      </c>
      <c r="I3" s="6">
        <v>332.61093139648438</v>
      </c>
      <c r="J3" s="6"/>
      <c r="K3" s="6"/>
      <c r="L3" s="6"/>
    </row>
    <row r="4" spans="1:13">
      <c r="A4" t="s">
        <v>140</v>
      </c>
      <c r="B4" t="s">
        <v>148</v>
      </c>
      <c r="C4" s="6">
        <v>28</v>
      </c>
      <c r="D4" s="6">
        <v>8</v>
      </c>
      <c r="E4" s="6">
        <v>12</v>
      </c>
      <c r="F4" s="6">
        <v>54.274753570556641</v>
      </c>
      <c r="G4" s="6">
        <v>12.501811027526855</v>
      </c>
      <c r="H4" s="6">
        <v>7</v>
      </c>
      <c r="I4" s="6">
        <v>75.991111755371094</v>
      </c>
      <c r="J4" s="6"/>
      <c r="K4" s="6"/>
      <c r="L4" s="6"/>
    </row>
    <row r="5" spans="1:13">
      <c r="A5" t="s">
        <v>141</v>
      </c>
      <c r="B5" t="s">
        <v>149</v>
      </c>
      <c r="C5" s="6">
        <v>12.298892974853516</v>
      </c>
      <c r="D5" s="6"/>
      <c r="E5" s="6"/>
      <c r="F5" s="6">
        <v>39.6749267578125</v>
      </c>
      <c r="G5" s="6">
        <v>48.043815612792969</v>
      </c>
      <c r="H5" s="6">
        <v>18.562351226806641</v>
      </c>
      <c r="I5" s="6">
        <v>261.00765991210938</v>
      </c>
      <c r="J5" s="6"/>
      <c r="K5" s="6"/>
      <c r="L5" s="6"/>
    </row>
    <row r="6" spans="1:13">
      <c r="A6" t="s">
        <v>141</v>
      </c>
      <c r="B6" t="s">
        <v>150</v>
      </c>
      <c r="C6" s="6">
        <v>7</v>
      </c>
      <c r="D6" s="6"/>
      <c r="E6" s="6"/>
      <c r="F6" s="6">
        <v>15.478875160217285</v>
      </c>
      <c r="G6" s="6"/>
      <c r="H6" s="6">
        <v>3</v>
      </c>
      <c r="I6" s="6">
        <v>50.202495574951172</v>
      </c>
      <c r="J6" s="6"/>
      <c r="K6" s="6"/>
      <c r="L6" s="6"/>
    </row>
    <row r="7" spans="1:13">
      <c r="A7" t="s">
        <v>141</v>
      </c>
      <c r="B7" t="s">
        <v>151</v>
      </c>
      <c r="C7" s="6">
        <v>1.2360422611236572</v>
      </c>
      <c r="D7" s="6"/>
      <c r="E7" s="6"/>
      <c r="F7" s="6">
        <v>5.5084133148193359</v>
      </c>
      <c r="G7" s="6"/>
      <c r="H7" s="6"/>
      <c r="I7" s="6">
        <v>11.194111824035645</v>
      </c>
      <c r="J7" s="6"/>
      <c r="K7" s="6"/>
      <c r="L7" s="6"/>
    </row>
    <row r="8" spans="1:13">
      <c r="A8" t="s">
        <v>141</v>
      </c>
      <c r="B8" t="s">
        <v>152</v>
      </c>
      <c r="C8" s="6"/>
      <c r="D8" s="6"/>
      <c r="E8" s="6"/>
      <c r="F8" s="6"/>
      <c r="G8" s="6">
        <v>6.9131069183349609</v>
      </c>
      <c r="H8" s="6"/>
      <c r="I8" s="6"/>
      <c r="J8" s="6"/>
      <c r="K8" s="6"/>
      <c r="L8" s="6"/>
    </row>
    <row r="9" spans="1:13">
      <c r="A9" t="s">
        <v>141</v>
      </c>
      <c r="B9" t="s">
        <v>153</v>
      </c>
      <c r="C9" s="6"/>
      <c r="D9" s="6">
        <v>7.3358640670776367</v>
      </c>
      <c r="E9" s="6">
        <v>15.052203178405762</v>
      </c>
      <c r="F9" s="6"/>
      <c r="G9" s="6"/>
      <c r="H9" s="6"/>
      <c r="I9" s="6"/>
      <c r="J9" s="6"/>
      <c r="K9" s="6"/>
      <c r="L9" s="6"/>
    </row>
    <row r="10" spans="1:13">
      <c r="A10" t="s">
        <v>142</v>
      </c>
      <c r="B10" t="s">
        <v>154</v>
      </c>
      <c r="C10" s="6">
        <v>13.162229537963867</v>
      </c>
      <c r="D10" s="6"/>
      <c r="E10" s="6"/>
      <c r="F10" s="6"/>
      <c r="G10" s="6">
        <v>30.657705307006836</v>
      </c>
      <c r="H10" s="6"/>
      <c r="I10" s="6">
        <v>129.87445068359375</v>
      </c>
      <c r="J10" s="6">
        <v>21.840282440185547</v>
      </c>
      <c r="K10" s="6"/>
      <c r="L10" s="6"/>
    </row>
    <row r="11" spans="1:13">
      <c r="A11" t="s">
        <v>142</v>
      </c>
      <c r="B11" t="s">
        <v>155</v>
      </c>
      <c r="C11" s="6"/>
      <c r="D11" s="6"/>
      <c r="E11" s="6"/>
      <c r="F11" s="6">
        <v>4</v>
      </c>
      <c r="G11" s="6"/>
      <c r="H11" s="6"/>
      <c r="I11" s="6">
        <v>26.640914916992188</v>
      </c>
      <c r="J11" s="6"/>
      <c r="K11" s="6"/>
      <c r="L11" s="6"/>
    </row>
    <row r="12" spans="1:13">
      <c r="A12" t="s">
        <v>142</v>
      </c>
      <c r="B12" t="s">
        <v>156</v>
      </c>
      <c r="C12" s="6"/>
      <c r="D12" s="6"/>
      <c r="E12" s="6"/>
      <c r="F12" s="6">
        <v>1</v>
      </c>
      <c r="G12" s="6"/>
      <c r="H12" s="6"/>
      <c r="I12" s="6">
        <v>4.1400260925292969</v>
      </c>
      <c r="J12" s="6"/>
      <c r="K12" s="6"/>
      <c r="L12" s="6"/>
    </row>
    <row r="13" spans="1:13">
      <c r="A13" t="s">
        <v>142</v>
      </c>
      <c r="B13" t="s">
        <v>157</v>
      </c>
      <c r="C13" s="6">
        <v>5.8145508766174316</v>
      </c>
      <c r="D13" s="6"/>
      <c r="E13" s="6"/>
      <c r="F13" s="6"/>
      <c r="G13" s="6">
        <v>7</v>
      </c>
      <c r="H13" s="6"/>
      <c r="I13" s="6"/>
      <c r="J13" s="6"/>
      <c r="K13" s="6"/>
      <c r="L13" s="6"/>
    </row>
    <row r="14" spans="1:13">
      <c r="A14" t="s">
        <v>142</v>
      </c>
      <c r="B14" t="s">
        <v>158</v>
      </c>
      <c r="C14" s="6"/>
      <c r="D14" s="6"/>
      <c r="E14" s="6"/>
      <c r="F14" s="6"/>
      <c r="G14" s="6"/>
      <c r="H14" s="6">
        <v>34.861900329589844</v>
      </c>
      <c r="I14" s="6"/>
      <c r="J14" s="6"/>
      <c r="K14" s="6"/>
      <c r="L14" s="6"/>
    </row>
    <row r="15" spans="1:13">
      <c r="A15" t="s">
        <v>143</v>
      </c>
      <c r="B15" t="s">
        <v>159</v>
      </c>
      <c r="C15" s="6">
        <v>7.483771800994873</v>
      </c>
      <c r="D15" s="6"/>
      <c r="E15" s="6"/>
      <c r="F15" s="6">
        <v>27.601516723632813</v>
      </c>
      <c r="G15" s="6">
        <v>34.236228942871094</v>
      </c>
      <c r="H15" s="6"/>
      <c r="I15" s="6">
        <v>209.09796142578125</v>
      </c>
      <c r="J15" s="6"/>
      <c r="K15" s="6"/>
      <c r="L15" s="6"/>
    </row>
    <row r="16" spans="1:13">
      <c r="A16" t="s">
        <v>143</v>
      </c>
      <c r="B16" t="s">
        <v>160</v>
      </c>
      <c r="C16" s="6"/>
      <c r="D16" s="6"/>
      <c r="E16" s="6"/>
      <c r="F16" s="6"/>
      <c r="G16" s="6"/>
      <c r="H16" s="6"/>
      <c r="I16" s="6">
        <v>46.713054656982422</v>
      </c>
      <c r="J16" s="6"/>
      <c r="K16" s="6"/>
      <c r="L16" s="6"/>
    </row>
    <row r="17" spans="1:12">
      <c r="A17" t="s">
        <v>143</v>
      </c>
      <c r="B17" t="s">
        <v>161</v>
      </c>
      <c r="C17" s="6"/>
      <c r="D17" s="6"/>
      <c r="E17" s="6"/>
      <c r="F17" s="6"/>
      <c r="G17" s="6"/>
      <c r="H17" s="6"/>
      <c r="I17" s="6">
        <v>11.006519317626953</v>
      </c>
      <c r="J17" s="6"/>
      <c r="K17" s="6"/>
      <c r="L17" s="6"/>
    </row>
    <row r="18" spans="1:12">
      <c r="A18" t="s">
        <v>143</v>
      </c>
      <c r="B18" t="s">
        <v>162</v>
      </c>
      <c r="C18" s="6">
        <v>3.6975646018981934</v>
      </c>
      <c r="D18" s="6"/>
      <c r="E18" s="6"/>
      <c r="F18" s="6">
        <v>9</v>
      </c>
      <c r="G18" s="6">
        <v>5.6388125419616699</v>
      </c>
      <c r="H18" s="6"/>
      <c r="I18" s="6"/>
      <c r="J18" s="6"/>
      <c r="K18" s="6"/>
      <c r="L18" s="6"/>
    </row>
    <row r="19" spans="1:12">
      <c r="A19" t="s">
        <v>143</v>
      </c>
      <c r="B19" t="s">
        <v>163</v>
      </c>
      <c r="C19" s="6"/>
      <c r="D19" s="6"/>
      <c r="E19" s="6"/>
      <c r="F19" s="6"/>
      <c r="G19" s="6"/>
      <c r="H19" s="6"/>
      <c r="I19" s="6"/>
      <c r="J19" s="6"/>
      <c r="K19" s="6"/>
      <c r="L19" s="6">
        <v>17.576828002929688</v>
      </c>
    </row>
    <row r="20" spans="1:12">
      <c r="A20" t="s">
        <v>143</v>
      </c>
      <c r="B20" t="s">
        <v>164</v>
      </c>
      <c r="C20" s="6"/>
      <c r="D20" s="6"/>
      <c r="E20" s="6"/>
      <c r="F20" s="6"/>
      <c r="G20" s="6"/>
      <c r="H20" s="6">
        <v>22.294063568115234</v>
      </c>
      <c r="I20" s="6"/>
      <c r="J20" s="6"/>
      <c r="K20" s="6"/>
      <c r="L20" s="6"/>
    </row>
    <row r="21" spans="1:12">
      <c r="A21" t="s">
        <v>144</v>
      </c>
      <c r="B21" t="s">
        <v>165</v>
      </c>
      <c r="C21" s="6">
        <v>9.6361055374145508</v>
      </c>
      <c r="D21" s="6"/>
      <c r="E21" s="6"/>
      <c r="F21" s="6"/>
      <c r="G21" s="6">
        <v>33.863235473632813</v>
      </c>
      <c r="H21" s="6">
        <v>11.53645133972168</v>
      </c>
      <c r="I21" s="6">
        <v>125.94225311279297</v>
      </c>
      <c r="J21" s="6"/>
      <c r="K21" s="6">
        <v>20.516794204711914</v>
      </c>
      <c r="L21" s="6"/>
    </row>
    <row r="22" spans="1:12">
      <c r="A22" t="s">
        <v>144</v>
      </c>
      <c r="B22" t="s">
        <v>166</v>
      </c>
      <c r="C22" s="6">
        <v>5.4660944938659668</v>
      </c>
      <c r="D22" s="6"/>
      <c r="E22" s="6"/>
      <c r="F22" s="6"/>
      <c r="G22" s="6"/>
      <c r="H22" s="6">
        <v>1.1326272487640381</v>
      </c>
      <c r="I22" s="6">
        <v>26.949626922607422</v>
      </c>
      <c r="J22" s="6"/>
      <c r="K22" s="6"/>
      <c r="L22" s="6"/>
    </row>
    <row r="23" spans="1:12">
      <c r="A23" t="s">
        <v>144</v>
      </c>
      <c r="B23" t="s">
        <v>167</v>
      </c>
      <c r="C23" s="6">
        <v>2.7016158103942871</v>
      </c>
      <c r="D23" s="6"/>
      <c r="E23" s="6"/>
      <c r="F23" s="6"/>
      <c r="G23" s="6"/>
      <c r="H23" s="6"/>
      <c r="I23" s="6">
        <v>9</v>
      </c>
      <c r="J23" s="6"/>
      <c r="K23" s="6"/>
      <c r="L23" s="6"/>
    </row>
    <row r="24" spans="1:12">
      <c r="A24" t="s">
        <v>144</v>
      </c>
      <c r="B24" t="s">
        <v>168</v>
      </c>
      <c r="C24" s="6"/>
      <c r="D24" s="6"/>
      <c r="E24" s="6"/>
      <c r="F24" s="6">
        <v>3.1646625995635986</v>
      </c>
      <c r="G24" s="6">
        <v>5.1921749114990234</v>
      </c>
      <c r="H24" s="6"/>
      <c r="I24" s="6"/>
      <c r="J24" s="6"/>
      <c r="K24" s="6"/>
      <c r="L24"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24"/>
  <sheetViews>
    <sheetView workbookViewId="0">
      <selection activeCell="I18" sqref="I18"/>
    </sheetView>
  </sheetViews>
  <sheetFormatPr defaultRowHeight="14.5"/>
  <sheetData>
    <row r="1" spans="1:13">
      <c r="A1" t="s">
        <v>179</v>
      </c>
      <c r="B1" t="s">
        <v>185</v>
      </c>
      <c r="C1" t="s">
        <v>209</v>
      </c>
      <c r="D1" t="s">
        <v>210</v>
      </c>
      <c r="E1" s="10" t="s">
        <v>211</v>
      </c>
      <c r="F1" t="s">
        <v>212</v>
      </c>
      <c r="G1" t="s">
        <v>213</v>
      </c>
      <c r="H1" t="s">
        <v>214</v>
      </c>
      <c r="I1" t="s">
        <v>215</v>
      </c>
      <c r="J1" t="s">
        <v>216</v>
      </c>
      <c r="K1" t="s">
        <v>217</v>
      </c>
      <c r="L1" t="s">
        <v>218</v>
      </c>
      <c r="M1" t="s">
        <v>20</v>
      </c>
    </row>
    <row r="2" spans="1:13">
      <c r="A2" t="s">
        <v>180</v>
      </c>
      <c r="B2" t="s">
        <v>186</v>
      </c>
      <c r="C2" s="6">
        <v>328.6739501953125</v>
      </c>
      <c r="D2" s="6">
        <v>156.58168029785156</v>
      </c>
      <c r="E2" s="6">
        <v>229.2991943359375</v>
      </c>
      <c r="F2" s="6">
        <v>1608.218505859375</v>
      </c>
      <c r="G2" s="6">
        <v>1296.1573486328125</v>
      </c>
      <c r="H2" s="6">
        <v>232.97369384765625</v>
      </c>
      <c r="I2" s="6">
        <v>6759.66064453125</v>
      </c>
      <c r="J2" s="6"/>
      <c r="K2" s="6"/>
      <c r="L2" s="6"/>
    </row>
    <row r="3" spans="1:13">
      <c r="A3" t="s">
        <v>180</v>
      </c>
      <c r="B3" t="s">
        <v>187</v>
      </c>
      <c r="C3" s="6">
        <v>124.3450927734375</v>
      </c>
      <c r="D3" s="6">
        <v>48.753490447998047</v>
      </c>
      <c r="E3" s="6">
        <v>48.415435791015625</v>
      </c>
      <c r="F3" s="6">
        <v>407.77969360351563</v>
      </c>
      <c r="G3" s="6">
        <v>193.10466003417969</v>
      </c>
      <c r="H3" s="6">
        <v>61.5357666015625</v>
      </c>
      <c r="I3" s="6">
        <v>1795.630126953125</v>
      </c>
      <c r="J3" s="6"/>
      <c r="K3" s="6"/>
      <c r="L3" s="6"/>
    </row>
    <row r="4" spans="1:13">
      <c r="A4" t="s">
        <v>180</v>
      </c>
      <c r="B4" t="s">
        <v>188</v>
      </c>
      <c r="C4" s="6">
        <v>120.41810607910156</v>
      </c>
      <c r="D4" s="6">
        <v>35.073104858398438</v>
      </c>
      <c r="E4" s="6">
        <v>34.879074096679688</v>
      </c>
      <c r="F4" s="6">
        <v>218.98907470703125</v>
      </c>
      <c r="G4" s="6">
        <v>75.688926696777344</v>
      </c>
      <c r="H4" s="6">
        <v>22.042779922485352</v>
      </c>
      <c r="I4" s="6">
        <v>661.3682861328125</v>
      </c>
      <c r="J4" s="6"/>
      <c r="K4" s="6"/>
      <c r="L4" s="6"/>
    </row>
    <row r="5" spans="1:13">
      <c r="A5" t="s">
        <v>181</v>
      </c>
      <c r="B5" t="s">
        <v>189</v>
      </c>
      <c r="C5" s="6">
        <v>40.930068969726563</v>
      </c>
      <c r="D5" s="6"/>
      <c r="E5" s="6"/>
      <c r="F5" s="6">
        <v>119.00418853759766</v>
      </c>
      <c r="G5" s="6">
        <v>146.70292663574219</v>
      </c>
      <c r="H5" s="6">
        <v>48.7254638671875</v>
      </c>
      <c r="I5" s="6">
        <v>811.33843994140625</v>
      </c>
      <c r="J5" s="6"/>
      <c r="K5" s="6"/>
      <c r="L5" s="6"/>
    </row>
    <row r="6" spans="1:13">
      <c r="A6" t="s">
        <v>181</v>
      </c>
      <c r="B6" t="s">
        <v>190</v>
      </c>
      <c r="C6" s="6">
        <v>16.296518325805664</v>
      </c>
      <c r="D6" s="6"/>
      <c r="E6" s="6"/>
      <c r="F6" s="6">
        <v>36.605480194091797</v>
      </c>
      <c r="G6" s="6"/>
      <c r="H6" s="6">
        <v>6.4538440704345703</v>
      </c>
      <c r="I6" s="6">
        <v>138.14189147949219</v>
      </c>
      <c r="J6" s="6"/>
      <c r="K6" s="6"/>
      <c r="L6" s="6"/>
    </row>
    <row r="7" spans="1:13">
      <c r="A7" t="s">
        <v>181</v>
      </c>
      <c r="B7" t="s">
        <v>191</v>
      </c>
      <c r="C7" s="6">
        <v>5.9658870697021484</v>
      </c>
      <c r="D7" s="6"/>
      <c r="E7" s="6"/>
      <c r="F7" s="6">
        <v>19.387567520141602</v>
      </c>
      <c r="G7" s="6"/>
      <c r="H7" s="6"/>
      <c r="I7" s="6">
        <v>50.466556549072266</v>
      </c>
      <c r="J7" s="6"/>
      <c r="K7" s="6"/>
      <c r="L7" s="6"/>
    </row>
    <row r="8" spans="1:13">
      <c r="A8" t="s">
        <v>181</v>
      </c>
      <c r="B8" t="s">
        <v>192</v>
      </c>
      <c r="C8" s="6"/>
      <c r="D8" s="6"/>
      <c r="E8" s="6"/>
      <c r="F8" s="6"/>
      <c r="G8" s="6">
        <v>21.748378753662109</v>
      </c>
      <c r="H8" s="6"/>
      <c r="I8" s="6"/>
      <c r="J8" s="6"/>
      <c r="K8" s="6"/>
      <c r="L8" s="6"/>
    </row>
    <row r="9" spans="1:13">
      <c r="A9" t="s">
        <v>181</v>
      </c>
      <c r="B9" t="s">
        <v>193</v>
      </c>
      <c r="C9" s="6"/>
      <c r="D9" s="6">
        <v>22.987499237060547</v>
      </c>
      <c r="E9" s="6">
        <v>31.219350814819336</v>
      </c>
      <c r="F9" s="6"/>
      <c r="G9" s="6"/>
      <c r="H9" s="6"/>
      <c r="I9" s="6"/>
      <c r="J9" s="6"/>
      <c r="K9" s="6"/>
      <c r="L9" s="6"/>
    </row>
    <row r="10" spans="1:13">
      <c r="A10" t="s">
        <v>182</v>
      </c>
      <c r="B10" t="s">
        <v>194</v>
      </c>
      <c r="C10" s="6">
        <v>27.199378967285156</v>
      </c>
      <c r="D10" s="6"/>
      <c r="E10" s="6"/>
      <c r="F10" s="6"/>
      <c r="G10" s="6">
        <v>56.988121032714844</v>
      </c>
      <c r="H10" s="6"/>
      <c r="I10" s="6">
        <v>250.68342590332031</v>
      </c>
      <c r="J10" s="6">
        <v>39.185970306396484</v>
      </c>
      <c r="K10" s="6"/>
      <c r="L10" s="6"/>
    </row>
    <row r="11" spans="1:13">
      <c r="A11" t="s">
        <v>182</v>
      </c>
      <c r="B11" t="s">
        <v>195</v>
      </c>
      <c r="C11" s="6"/>
      <c r="D11" s="6"/>
      <c r="E11" s="6"/>
      <c r="F11" s="6">
        <v>6.4762144088745117</v>
      </c>
      <c r="G11" s="6"/>
      <c r="H11" s="6"/>
      <c r="I11" s="6">
        <v>43.817680358886719</v>
      </c>
      <c r="J11" s="6"/>
      <c r="K11" s="6"/>
      <c r="L11" s="6"/>
    </row>
    <row r="12" spans="1:13">
      <c r="A12" t="s">
        <v>182</v>
      </c>
      <c r="B12" t="s">
        <v>196</v>
      </c>
      <c r="C12" s="6"/>
      <c r="D12" s="6"/>
      <c r="E12" s="6"/>
      <c r="F12" s="6">
        <v>2.5684051513671875</v>
      </c>
      <c r="G12" s="6"/>
      <c r="H12" s="6"/>
      <c r="I12" s="6">
        <v>10.480216979980469</v>
      </c>
      <c r="J12" s="6"/>
      <c r="K12" s="6"/>
      <c r="L12" s="6"/>
    </row>
    <row r="13" spans="1:13">
      <c r="A13" t="s">
        <v>182</v>
      </c>
      <c r="B13" t="s">
        <v>197</v>
      </c>
      <c r="C13" s="6">
        <v>12.379356384277344</v>
      </c>
      <c r="D13" s="6"/>
      <c r="E13" s="6"/>
      <c r="F13" s="6"/>
      <c r="G13" s="6">
        <v>7.9963111877441406</v>
      </c>
      <c r="H13" s="6"/>
      <c r="I13" s="6"/>
      <c r="J13" s="6"/>
      <c r="K13" s="6"/>
      <c r="L13" s="6"/>
    </row>
    <row r="14" spans="1:13">
      <c r="A14" t="s">
        <v>182</v>
      </c>
      <c r="B14" t="s">
        <v>198</v>
      </c>
      <c r="C14" s="6"/>
      <c r="D14" s="6"/>
      <c r="E14" s="6"/>
      <c r="F14" s="6"/>
      <c r="G14" s="6"/>
      <c r="H14" s="6">
        <v>25.067873001098633</v>
      </c>
      <c r="I14" s="6"/>
      <c r="J14" s="6"/>
      <c r="K14" s="6"/>
      <c r="L14" s="6"/>
    </row>
    <row r="15" spans="1:13">
      <c r="A15" t="s">
        <v>183</v>
      </c>
      <c r="B15" t="s">
        <v>199</v>
      </c>
      <c r="C15" s="6">
        <v>21.918546676635742</v>
      </c>
      <c r="D15" s="6"/>
      <c r="E15" s="6"/>
      <c r="F15" s="6">
        <v>70.592735290527344</v>
      </c>
      <c r="G15" s="6">
        <v>93.255538940429688</v>
      </c>
      <c r="H15" s="6"/>
      <c r="I15" s="6">
        <v>579.81036376953125</v>
      </c>
      <c r="J15" s="6"/>
      <c r="K15" s="6"/>
      <c r="L15" s="6"/>
    </row>
    <row r="16" spans="1:13">
      <c r="A16" t="s">
        <v>183</v>
      </c>
      <c r="B16" t="s">
        <v>200</v>
      </c>
      <c r="C16" s="6"/>
      <c r="D16" s="6"/>
      <c r="E16" s="6"/>
      <c r="F16" s="6"/>
      <c r="G16" s="6"/>
      <c r="H16" s="6"/>
      <c r="I16" s="6">
        <v>111.89153289794922</v>
      </c>
      <c r="J16" s="6"/>
      <c r="K16" s="6"/>
      <c r="L16" s="6"/>
    </row>
    <row r="17" spans="1:12">
      <c r="A17" t="s">
        <v>183</v>
      </c>
      <c r="B17" t="s">
        <v>201</v>
      </c>
      <c r="C17" s="6"/>
      <c r="D17" s="6"/>
      <c r="E17" s="6"/>
      <c r="F17" s="6"/>
      <c r="G17" s="6"/>
      <c r="H17" s="6"/>
      <c r="I17" s="6">
        <v>28.026397705078125</v>
      </c>
      <c r="J17" s="6"/>
      <c r="K17" s="6"/>
      <c r="L17" s="6"/>
    </row>
    <row r="18" spans="1:12">
      <c r="A18" t="s">
        <v>183</v>
      </c>
      <c r="B18" t="s">
        <v>202</v>
      </c>
      <c r="C18" s="6">
        <v>11.309200286865234</v>
      </c>
      <c r="D18" s="6"/>
      <c r="E18" s="6"/>
      <c r="F18" s="6">
        <v>19.355249404907227</v>
      </c>
      <c r="G18" s="6">
        <v>14.592041969299316</v>
      </c>
      <c r="H18" s="6"/>
      <c r="I18" s="6"/>
      <c r="J18" s="6"/>
      <c r="K18" s="6"/>
      <c r="L18" s="6"/>
    </row>
    <row r="19" spans="1:12">
      <c r="A19" t="s">
        <v>183</v>
      </c>
      <c r="B19" t="s">
        <v>203</v>
      </c>
      <c r="C19" s="6"/>
      <c r="D19" s="6"/>
      <c r="E19" s="6"/>
      <c r="F19" s="6"/>
      <c r="G19" s="6"/>
      <c r="H19" s="6"/>
      <c r="I19" s="6"/>
      <c r="J19" s="6"/>
      <c r="K19" s="6"/>
      <c r="L19" s="6">
        <v>10.421405792236328</v>
      </c>
    </row>
    <row r="20" spans="1:12">
      <c r="A20" t="s">
        <v>183</v>
      </c>
      <c r="B20" t="s">
        <v>204</v>
      </c>
      <c r="C20" s="6"/>
      <c r="D20" s="6"/>
      <c r="E20" s="6"/>
      <c r="F20" s="6"/>
      <c r="G20" s="6"/>
      <c r="H20" s="6">
        <v>43.973388671875</v>
      </c>
      <c r="I20" s="6"/>
      <c r="J20" s="6"/>
      <c r="K20" s="6"/>
      <c r="L20" s="6"/>
    </row>
    <row r="21" spans="1:12">
      <c r="A21" t="s">
        <v>184</v>
      </c>
      <c r="B21" t="s">
        <v>205</v>
      </c>
      <c r="C21" s="6">
        <v>27.328048706054688</v>
      </c>
      <c r="D21" s="6"/>
      <c r="E21" s="6"/>
      <c r="F21" s="6"/>
      <c r="G21" s="6">
        <v>88.117141723632813</v>
      </c>
      <c r="H21" s="6">
        <v>25.806310653686523</v>
      </c>
      <c r="I21" s="6">
        <v>333.61911010742188</v>
      </c>
      <c r="J21" s="6"/>
      <c r="K21" s="6">
        <v>30.7322998046875</v>
      </c>
      <c r="L21" s="6"/>
    </row>
    <row r="22" spans="1:12">
      <c r="A22" t="s">
        <v>184</v>
      </c>
      <c r="B22" t="s">
        <v>206</v>
      </c>
      <c r="C22" s="6">
        <v>13.763750076293945</v>
      </c>
      <c r="D22" s="6"/>
      <c r="E22" s="6"/>
      <c r="F22" s="6"/>
      <c r="G22" s="6"/>
      <c r="H22" s="6">
        <v>2.2495377063751221</v>
      </c>
      <c r="I22" s="6">
        <v>63.384742736816406</v>
      </c>
      <c r="J22" s="6"/>
      <c r="K22" s="6"/>
      <c r="L22" s="6"/>
    </row>
    <row r="23" spans="1:12">
      <c r="A23" t="s">
        <v>184</v>
      </c>
      <c r="B23" t="s">
        <v>207</v>
      </c>
      <c r="C23" s="6">
        <v>11.112095832824707</v>
      </c>
      <c r="D23" s="6"/>
      <c r="E23" s="6"/>
      <c r="F23" s="6"/>
      <c r="G23" s="6"/>
      <c r="H23" s="6"/>
      <c r="I23" s="6">
        <v>16.580245971679688</v>
      </c>
      <c r="J23" s="6"/>
      <c r="K23" s="6"/>
      <c r="L23" s="6"/>
    </row>
    <row r="24" spans="1:12">
      <c r="A24" t="s">
        <v>184</v>
      </c>
      <c r="B24" t="s">
        <v>208</v>
      </c>
      <c r="C24" s="6"/>
      <c r="D24" s="6"/>
      <c r="E24" s="6"/>
      <c r="F24" s="6">
        <v>8.372370719909668</v>
      </c>
      <c r="G24" s="6">
        <v>13.157697677612305</v>
      </c>
      <c r="H24" s="6"/>
      <c r="I24" s="6"/>
      <c r="J24" s="6"/>
      <c r="K24" s="6"/>
      <c r="L24"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M24"/>
  <sheetViews>
    <sheetView workbookViewId="0">
      <selection activeCell="G20" sqref="G20"/>
    </sheetView>
  </sheetViews>
  <sheetFormatPr defaultRowHeight="14.5"/>
  <sheetData>
    <row r="1" spans="1:13">
      <c r="A1" t="s">
        <v>219</v>
      </c>
      <c r="B1" t="s">
        <v>225</v>
      </c>
      <c r="C1" t="s">
        <v>249</v>
      </c>
      <c r="D1" t="s">
        <v>250</v>
      </c>
      <c r="E1" s="10" t="s">
        <v>251</v>
      </c>
      <c r="F1" t="s">
        <v>252</v>
      </c>
      <c r="G1" t="s">
        <v>253</v>
      </c>
      <c r="H1" t="s">
        <v>254</v>
      </c>
      <c r="I1" t="s">
        <v>255</v>
      </c>
      <c r="J1" t="s">
        <v>256</v>
      </c>
      <c r="K1" t="s">
        <v>257</v>
      </c>
      <c r="L1" t="s">
        <v>258</v>
      </c>
      <c r="M1" t="s">
        <v>20</v>
      </c>
    </row>
    <row r="2" spans="1:13">
      <c r="A2" t="s">
        <v>220</v>
      </c>
      <c r="B2" t="s">
        <v>226</v>
      </c>
      <c r="C2" s="6">
        <v>566.60516357421875</v>
      </c>
      <c r="D2" s="6">
        <v>289.775634765625</v>
      </c>
      <c r="E2" s="6">
        <v>521.70806884765625</v>
      </c>
      <c r="F2" s="6">
        <v>3314.848876953125</v>
      </c>
      <c r="G2" s="6">
        <v>2692.43505859375</v>
      </c>
      <c r="H2" s="6">
        <v>386.28256225585938</v>
      </c>
      <c r="I2" s="6">
        <v>14173.83203125</v>
      </c>
      <c r="J2" s="6"/>
      <c r="K2" s="6"/>
      <c r="L2" s="6"/>
    </row>
    <row r="3" spans="1:13">
      <c r="A3" t="s">
        <v>220</v>
      </c>
      <c r="B3" t="s">
        <v>227</v>
      </c>
      <c r="C3" s="6">
        <v>184.51609802246094</v>
      </c>
      <c r="D3" s="6">
        <v>77.663520812988281</v>
      </c>
      <c r="E3" s="6">
        <v>94.819854736328125</v>
      </c>
      <c r="F3" s="6">
        <v>723.21527099609375</v>
      </c>
      <c r="G3" s="6">
        <v>344.03402709960938</v>
      </c>
      <c r="H3" s="6">
        <v>87.824607849121094</v>
      </c>
      <c r="I3" s="6">
        <v>3240.9296875</v>
      </c>
      <c r="J3" s="6"/>
      <c r="K3" s="6"/>
      <c r="L3" s="6"/>
    </row>
    <row r="4" spans="1:13">
      <c r="A4" t="s">
        <v>220</v>
      </c>
      <c r="B4" t="s">
        <v>228</v>
      </c>
      <c r="C4" s="6">
        <v>144.28579711914063</v>
      </c>
      <c r="D4" s="6">
        <v>45.114044189453125</v>
      </c>
      <c r="E4" s="6">
        <v>55.157745361328125</v>
      </c>
      <c r="F4" s="6">
        <v>313.73110961914063</v>
      </c>
      <c r="G4" s="6">
        <v>109.2789306640625</v>
      </c>
      <c r="H4" s="6">
        <v>25.40277099609375</v>
      </c>
      <c r="I4" s="6">
        <v>963.8785400390625</v>
      </c>
      <c r="J4" s="6"/>
      <c r="K4" s="6"/>
      <c r="L4" s="6"/>
    </row>
    <row r="5" spans="1:13">
      <c r="A5" t="s">
        <v>221</v>
      </c>
      <c r="B5" t="s">
        <v>229</v>
      </c>
      <c r="C5" s="6">
        <v>63.274459838867188</v>
      </c>
      <c r="D5" s="6"/>
      <c r="E5" s="6"/>
      <c r="F5" s="6">
        <v>219.96403503417969</v>
      </c>
      <c r="G5" s="6">
        <v>273.27328491210938</v>
      </c>
      <c r="H5" s="6">
        <v>72.447769165039063</v>
      </c>
      <c r="I5" s="6">
        <v>1525.580810546875</v>
      </c>
      <c r="J5" s="6"/>
      <c r="K5" s="6"/>
      <c r="L5" s="6"/>
    </row>
    <row r="6" spans="1:13">
      <c r="A6" t="s">
        <v>221</v>
      </c>
      <c r="B6" t="s">
        <v>230</v>
      </c>
      <c r="C6" s="6">
        <v>21.685586929321289</v>
      </c>
      <c r="D6" s="6"/>
      <c r="E6" s="6"/>
      <c r="F6" s="6">
        <v>58.110530853271484</v>
      </c>
      <c r="G6" s="6"/>
      <c r="H6" s="6">
        <v>8.2599582672119141</v>
      </c>
      <c r="I6" s="6">
        <v>223.58822631835938</v>
      </c>
      <c r="J6" s="6"/>
      <c r="K6" s="6"/>
      <c r="L6" s="6"/>
    </row>
    <row r="7" spans="1:13">
      <c r="A7" t="s">
        <v>221</v>
      </c>
      <c r="B7" t="s">
        <v>231</v>
      </c>
      <c r="C7" s="6">
        <v>6.4102888107299805</v>
      </c>
      <c r="D7" s="6"/>
      <c r="E7" s="6"/>
      <c r="F7" s="6">
        <v>24.907451629638672</v>
      </c>
      <c r="G7" s="6"/>
      <c r="H7" s="6"/>
      <c r="I7" s="6">
        <v>65.955863952636719</v>
      </c>
      <c r="J7" s="6"/>
      <c r="K7" s="6"/>
      <c r="L7" s="6"/>
    </row>
    <row r="8" spans="1:13">
      <c r="A8" t="s">
        <v>221</v>
      </c>
      <c r="B8" t="s">
        <v>232</v>
      </c>
      <c r="C8" s="6"/>
      <c r="D8" s="6"/>
      <c r="E8" s="6"/>
      <c r="F8" s="6"/>
      <c r="G8" s="6">
        <v>28.938142776489258</v>
      </c>
      <c r="H8" s="6"/>
      <c r="I8" s="6"/>
      <c r="J8" s="6"/>
      <c r="K8" s="6"/>
      <c r="L8" s="6"/>
    </row>
    <row r="9" spans="1:13">
      <c r="A9" t="s">
        <v>221</v>
      </c>
      <c r="B9" t="s">
        <v>233</v>
      </c>
      <c r="C9" s="6"/>
      <c r="D9" s="6">
        <v>23.450479507446289</v>
      </c>
      <c r="E9" s="6">
        <v>39.187191009521484</v>
      </c>
      <c r="F9" s="6"/>
      <c r="G9" s="6"/>
      <c r="H9" s="6"/>
      <c r="I9" s="6"/>
      <c r="J9" s="6"/>
      <c r="K9" s="6"/>
      <c r="L9" s="6"/>
    </row>
    <row r="10" spans="1:13">
      <c r="A10" t="s">
        <v>222</v>
      </c>
      <c r="B10" t="s">
        <v>234</v>
      </c>
      <c r="C10" s="6">
        <v>55.499710083007813</v>
      </c>
      <c r="D10" s="6"/>
      <c r="E10" s="6"/>
      <c r="F10" s="6"/>
      <c r="G10" s="6">
        <v>139.96418762207031</v>
      </c>
      <c r="H10" s="6"/>
      <c r="I10" s="6">
        <v>622.1634521484375</v>
      </c>
      <c r="J10" s="6">
        <v>88.777763366699219</v>
      </c>
      <c r="K10" s="6"/>
      <c r="L10" s="6"/>
    </row>
    <row r="11" spans="1:13">
      <c r="A11" t="s">
        <v>222</v>
      </c>
      <c r="B11" t="s">
        <v>235</v>
      </c>
      <c r="C11" s="6"/>
      <c r="D11" s="6"/>
      <c r="E11" s="6"/>
      <c r="F11" s="6">
        <v>13.600244522094727</v>
      </c>
      <c r="G11" s="6"/>
      <c r="H11" s="6"/>
      <c r="I11" s="6">
        <v>92.575973510742188</v>
      </c>
      <c r="J11" s="6"/>
      <c r="K11" s="6"/>
      <c r="L11" s="6"/>
    </row>
    <row r="12" spans="1:13">
      <c r="A12" t="s">
        <v>222</v>
      </c>
      <c r="B12" t="s">
        <v>236</v>
      </c>
      <c r="C12" s="6"/>
      <c r="D12" s="6"/>
      <c r="E12" s="6"/>
      <c r="F12" s="6">
        <v>4.3552718162536621</v>
      </c>
      <c r="G12" s="6"/>
      <c r="H12" s="6"/>
      <c r="I12" s="6">
        <v>18.078634262084961</v>
      </c>
      <c r="J12" s="6"/>
      <c r="K12" s="6"/>
      <c r="L12" s="6"/>
    </row>
    <row r="13" spans="1:13">
      <c r="A13" t="s">
        <v>222</v>
      </c>
      <c r="B13" t="s">
        <v>237</v>
      </c>
      <c r="C13" s="6">
        <v>18.043266296386719</v>
      </c>
      <c r="D13" s="6"/>
      <c r="E13" s="6"/>
      <c r="F13" s="6"/>
      <c r="G13" s="6">
        <v>13.416418075561523</v>
      </c>
      <c r="H13" s="6"/>
      <c r="I13" s="6"/>
      <c r="J13" s="6"/>
      <c r="K13" s="6"/>
      <c r="L13" s="6"/>
    </row>
    <row r="14" spans="1:13">
      <c r="A14" t="s">
        <v>222</v>
      </c>
      <c r="B14" t="s">
        <v>238</v>
      </c>
      <c r="C14" s="6"/>
      <c r="D14" s="6"/>
      <c r="E14" s="6"/>
      <c r="F14" s="6"/>
      <c r="G14" s="6"/>
      <c r="H14" s="6">
        <v>35.954078674316406</v>
      </c>
      <c r="I14" s="6"/>
      <c r="J14" s="6"/>
      <c r="K14" s="6"/>
      <c r="L14" s="6"/>
    </row>
    <row r="15" spans="1:13">
      <c r="A15" t="s">
        <v>223</v>
      </c>
      <c r="B15" t="s">
        <v>239</v>
      </c>
      <c r="C15" s="6">
        <v>48.013607025146484</v>
      </c>
      <c r="D15" s="6"/>
      <c r="E15" s="6"/>
      <c r="F15" s="6">
        <v>184.89106750488281</v>
      </c>
      <c r="G15" s="6">
        <v>246.14982604980469</v>
      </c>
      <c r="H15" s="6"/>
      <c r="I15" s="6">
        <v>1544.8475341796875</v>
      </c>
      <c r="J15" s="6"/>
      <c r="K15" s="6"/>
      <c r="L15" s="6"/>
    </row>
    <row r="16" spans="1:13">
      <c r="A16" t="s">
        <v>223</v>
      </c>
      <c r="B16" t="s">
        <v>240</v>
      </c>
      <c r="C16" s="6"/>
      <c r="D16" s="6"/>
      <c r="E16" s="6"/>
      <c r="F16" s="6"/>
      <c r="G16" s="6"/>
      <c r="H16" s="6"/>
      <c r="I16" s="6">
        <v>256.61810302734375</v>
      </c>
      <c r="J16" s="6"/>
      <c r="K16" s="6"/>
      <c r="L16" s="6"/>
    </row>
    <row r="17" spans="1:12">
      <c r="A17" t="s">
        <v>223</v>
      </c>
      <c r="B17" t="s">
        <v>241</v>
      </c>
      <c r="C17" s="6"/>
      <c r="D17" s="6"/>
      <c r="E17" s="6"/>
      <c r="F17" s="6"/>
      <c r="G17" s="6"/>
      <c r="H17" s="6"/>
      <c r="I17" s="6">
        <v>51.901927947998047</v>
      </c>
      <c r="J17" s="6"/>
      <c r="K17" s="6"/>
      <c r="L17" s="6"/>
    </row>
    <row r="18" spans="1:12">
      <c r="A18" t="s">
        <v>223</v>
      </c>
      <c r="B18" t="s">
        <v>242</v>
      </c>
      <c r="C18" s="6">
        <v>17.695785522460938</v>
      </c>
      <c r="D18" s="6"/>
      <c r="E18" s="6"/>
      <c r="F18" s="6">
        <v>36.210968017578125</v>
      </c>
      <c r="G18" s="6">
        <v>27.512269973754883</v>
      </c>
      <c r="H18" s="6"/>
      <c r="I18" s="6"/>
      <c r="J18" s="6"/>
      <c r="K18" s="6"/>
      <c r="L18" s="6"/>
    </row>
    <row r="19" spans="1:12">
      <c r="A19" t="s">
        <v>223</v>
      </c>
      <c r="B19" t="s">
        <v>243</v>
      </c>
      <c r="C19" s="6"/>
      <c r="D19" s="6"/>
      <c r="E19" s="6"/>
      <c r="F19" s="6"/>
      <c r="G19" s="6"/>
      <c r="H19" s="6"/>
      <c r="I19" s="6"/>
      <c r="J19" s="6"/>
      <c r="K19" s="6"/>
      <c r="L19" s="6">
        <v>10.782673835754395</v>
      </c>
    </row>
    <row r="20" spans="1:12">
      <c r="A20" t="s">
        <v>223</v>
      </c>
      <c r="B20" t="s">
        <v>244</v>
      </c>
      <c r="C20" s="6"/>
      <c r="D20" s="6"/>
      <c r="E20" s="6"/>
      <c r="F20" s="6"/>
      <c r="G20" s="6"/>
      <c r="H20" s="6">
        <v>56.950000762939453</v>
      </c>
      <c r="I20" s="6"/>
      <c r="J20" s="6"/>
      <c r="K20" s="6"/>
      <c r="L20" s="6"/>
    </row>
    <row r="21" spans="1:12">
      <c r="A21" t="s">
        <v>224</v>
      </c>
      <c r="B21" t="s">
        <v>245</v>
      </c>
      <c r="C21" s="6">
        <v>55.702404022216797</v>
      </c>
      <c r="D21" s="6"/>
      <c r="E21" s="6"/>
      <c r="F21" s="6"/>
      <c r="G21" s="6">
        <v>216.42034912109375</v>
      </c>
      <c r="H21" s="6">
        <v>50.591114044189453</v>
      </c>
      <c r="I21" s="6">
        <v>827.11029052734375</v>
      </c>
      <c r="J21" s="6"/>
      <c r="K21" s="6">
        <v>96.874351501464844</v>
      </c>
      <c r="L21" s="6"/>
    </row>
    <row r="22" spans="1:12">
      <c r="A22" t="s">
        <v>224</v>
      </c>
      <c r="B22" t="s">
        <v>246</v>
      </c>
      <c r="C22" s="6">
        <v>24.148628234863281</v>
      </c>
      <c r="D22" s="6"/>
      <c r="E22" s="6"/>
      <c r="F22" s="6"/>
      <c r="G22" s="6"/>
      <c r="H22" s="6">
        <v>3.7960503101348877</v>
      </c>
      <c r="I22" s="6">
        <v>135.26568603515625</v>
      </c>
      <c r="J22" s="6"/>
      <c r="K22" s="6"/>
      <c r="L22" s="6"/>
    </row>
    <row r="23" spans="1:12">
      <c r="A23" t="s">
        <v>224</v>
      </c>
      <c r="B23" t="s">
        <v>247</v>
      </c>
      <c r="C23" s="6">
        <v>15.742650032043457</v>
      </c>
      <c r="D23" s="6"/>
      <c r="E23" s="6"/>
      <c r="F23" s="6"/>
      <c r="G23" s="6"/>
      <c r="H23" s="6"/>
      <c r="I23" s="6">
        <v>28.570640563964844</v>
      </c>
      <c r="J23" s="6"/>
      <c r="K23" s="6"/>
      <c r="L23" s="6"/>
    </row>
    <row r="24" spans="1:12">
      <c r="A24" t="s">
        <v>224</v>
      </c>
      <c r="B24" t="s">
        <v>248</v>
      </c>
      <c r="C24" s="6"/>
      <c r="D24" s="6"/>
      <c r="E24" s="6"/>
      <c r="F24" s="6">
        <v>14.574800491333008</v>
      </c>
      <c r="G24" s="6">
        <v>23.083572387695313</v>
      </c>
      <c r="H24" s="6"/>
      <c r="I24" s="6"/>
      <c r="J24" s="6"/>
      <c r="K24" s="6"/>
      <c r="L24"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24"/>
  <sheetViews>
    <sheetView workbookViewId="0">
      <selection activeCell="C26" sqref="C26"/>
    </sheetView>
  </sheetViews>
  <sheetFormatPr defaultRowHeight="14.5"/>
  <cols>
    <col min="3" max="3" width="17.54296875" customWidth="1"/>
  </cols>
  <sheetData>
    <row r="1" spans="1:7">
      <c r="A1" t="s">
        <v>346</v>
      </c>
      <c r="B1" t="s">
        <v>348</v>
      </c>
      <c r="C1" t="s">
        <v>354</v>
      </c>
      <c r="D1" t="s">
        <v>373</v>
      </c>
      <c r="E1" t="s">
        <v>374</v>
      </c>
      <c r="F1" t="s">
        <v>375</v>
      </c>
      <c r="G1" t="s">
        <v>376</v>
      </c>
    </row>
    <row r="2" spans="1:7">
      <c r="A2" t="s">
        <v>347</v>
      </c>
      <c r="B2" t="s">
        <v>349</v>
      </c>
      <c r="C2" t="s">
        <v>355</v>
      </c>
      <c r="D2" s="6">
        <v>0.94753575325012207</v>
      </c>
      <c r="E2" s="6">
        <v>1</v>
      </c>
      <c r="F2" s="6">
        <v>0.8314785361289978</v>
      </c>
      <c r="G2" s="6">
        <v>0.69166666269302368</v>
      </c>
    </row>
    <row r="3" spans="1:7">
      <c r="A3" t="s">
        <v>347</v>
      </c>
      <c r="B3" t="s">
        <v>349</v>
      </c>
      <c r="C3" t="s">
        <v>356</v>
      </c>
      <c r="D3" s="6">
        <v>0.95810055732727051</v>
      </c>
      <c r="E3" s="6">
        <v>1</v>
      </c>
      <c r="F3" s="6">
        <v>0.85195529460906982</v>
      </c>
      <c r="G3" s="6">
        <v>0.73459714651107788</v>
      </c>
    </row>
    <row r="4" spans="1:7">
      <c r="A4" t="s">
        <v>347</v>
      </c>
      <c r="B4" t="s">
        <v>350</v>
      </c>
      <c r="C4" t="s">
        <v>357</v>
      </c>
      <c r="D4" s="6">
        <v>0.94405591487884521</v>
      </c>
      <c r="E4" s="6">
        <v>1</v>
      </c>
      <c r="F4" s="6">
        <v>0.85314685106277466</v>
      </c>
      <c r="G4" s="6">
        <v>0.74712646007537842</v>
      </c>
    </row>
    <row r="5" spans="1:7">
      <c r="A5" t="s">
        <v>347</v>
      </c>
      <c r="B5" t="s">
        <v>350</v>
      </c>
      <c r="C5" t="s">
        <v>358</v>
      </c>
      <c r="D5" s="6">
        <v>0.96619719266891479</v>
      </c>
      <c r="E5" s="6">
        <v>1</v>
      </c>
      <c r="F5" s="6">
        <v>0.85915493965148926</v>
      </c>
      <c r="G5" s="6">
        <v>0.73333334922790527</v>
      </c>
    </row>
    <row r="6" spans="1:7">
      <c r="A6" t="s">
        <v>347</v>
      </c>
      <c r="B6" t="s">
        <v>350</v>
      </c>
      <c r="C6" t="s">
        <v>359</v>
      </c>
      <c r="D6" s="6">
        <v>0.94088667631149292</v>
      </c>
      <c r="E6" s="6">
        <v>1</v>
      </c>
      <c r="F6" s="6">
        <v>0.7733989953994751</v>
      </c>
      <c r="G6" s="6">
        <v>0.625</v>
      </c>
    </row>
    <row r="7" spans="1:7">
      <c r="A7" t="s">
        <v>347</v>
      </c>
      <c r="B7" t="s">
        <v>351</v>
      </c>
      <c r="C7" t="s">
        <v>360</v>
      </c>
      <c r="D7" s="6">
        <v>0.94266057014465332</v>
      </c>
      <c r="E7" s="6">
        <v>1</v>
      </c>
      <c r="F7" s="6">
        <v>0.83486241102218628</v>
      </c>
      <c r="G7" s="6">
        <v>0.70566040277481079</v>
      </c>
    </row>
    <row r="8" spans="1:7">
      <c r="A8" t="s">
        <v>347</v>
      </c>
      <c r="B8" t="s">
        <v>351</v>
      </c>
      <c r="C8" t="s">
        <v>361</v>
      </c>
      <c r="D8" s="6">
        <v>0.96590906381607056</v>
      </c>
      <c r="E8" s="6">
        <v>1</v>
      </c>
      <c r="F8" s="6">
        <v>0.84090906381607056</v>
      </c>
      <c r="G8" s="6">
        <v>0.71428573131561279</v>
      </c>
    </row>
    <row r="9" spans="1:7">
      <c r="A9" t="s">
        <v>347</v>
      </c>
      <c r="B9" t="s">
        <v>351</v>
      </c>
      <c r="C9" t="s">
        <v>362</v>
      </c>
      <c r="D9" s="6">
        <v>0.96428573131561279</v>
      </c>
      <c r="E9" s="6">
        <v>1</v>
      </c>
      <c r="F9" s="6">
        <v>0.84821426868438721</v>
      </c>
      <c r="G9" s="6">
        <v>0.63636362552642822</v>
      </c>
    </row>
    <row r="10" spans="1:7">
      <c r="A10" t="s">
        <v>347</v>
      </c>
      <c r="B10" t="s">
        <v>351</v>
      </c>
      <c r="C10" t="s">
        <v>363</v>
      </c>
      <c r="D10" s="6">
        <v>0.93548387289047241</v>
      </c>
      <c r="E10" s="6">
        <v>1</v>
      </c>
      <c r="F10" s="6">
        <v>0.86451613903045654</v>
      </c>
      <c r="G10" s="6">
        <v>0.75</v>
      </c>
    </row>
    <row r="11" spans="1:7">
      <c r="A11" t="s">
        <v>347</v>
      </c>
      <c r="B11" t="s">
        <v>351</v>
      </c>
      <c r="C11" t="s">
        <v>364</v>
      </c>
      <c r="D11" s="6">
        <v>0.97222220897674561</v>
      </c>
      <c r="E11" s="6">
        <v>1</v>
      </c>
      <c r="F11" s="6">
        <v>0.80555558204650879</v>
      </c>
      <c r="G11" s="6">
        <v>0.78571426868438721</v>
      </c>
    </row>
    <row r="12" spans="1:7">
      <c r="A12" t="s">
        <v>347</v>
      </c>
      <c r="B12" t="s">
        <v>352</v>
      </c>
      <c r="C12" t="s">
        <v>365</v>
      </c>
      <c r="D12" s="6">
        <v>0.95495498180389404</v>
      </c>
      <c r="E12" s="6">
        <v>1</v>
      </c>
      <c r="F12" s="6">
        <v>0.76576578617095947</v>
      </c>
      <c r="G12" s="6">
        <v>0.72072070837020874</v>
      </c>
    </row>
    <row r="13" spans="1:7">
      <c r="A13" t="s">
        <v>347</v>
      </c>
      <c r="B13" t="s">
        <v>352</v>
      </c>
      <c r="C13" t="s">
        <v>366</v>
      </c>
      <c r="D13" s="6">
        <v>0.93055558204650879</v>
      </c>
      <c r="E13" s="6">
        <v>1</v>
      </c>
      <c r="F13" s="6">
        <v>0.8611111044883728</v>
      </c>
      <c r="G13" s="6">
        <v>0.72222220897674561</v>
      </c>
    </row>
    <row r="14" spans="1:7">
      <c r="A14" t="s">
        <v>347</v>
      </c>
      <c r="B14" t="s">
        <v>352</v>
      </c>
      <c r="C14" t="s">
        <v>367</v>
      </c>
      <c r="D14" s="6">
        <v>0.8888888955116272</v>
      </c>
      <c r="E14" s="6">
        <v>1</v>
      </c>
      <c r="F14" s="6">
        <v>0.85185188055038452</v>
      </c>
      <c r="G14" s="6"/>
    </row>
    <row r="15" spans="1:7">
      <c r="A15" t="s">
        <v>347</v>
      </c>
      <c r="B15" t="s">
        <v>352</v>
      </c>
      <c r="C15" t="s">
        <v>368</v>
      </c>
      <c r="D15" s="6">
        <v>0.97368419170379639</v>
      </c>
      <c r="E15" s="6">
        <v>1</v>
      </c>
      <c r="F15" s="6">
        <v>0.82456141710281372</v>
      </c>
      <c r="G15" s="6">
        <v>0.69736844301223755</v>
      </c>
    </row>
    <row r="16" spans="1:7">
      <c r="A16" t="s">
        <v>347</v>
      </c>
      <c r="B16" t="s">
        <v>352</v>
      </c>
      <c r="C16" t="s">
        <v>369</v>
      </c>
      <c r="D16" s="6">
        <v>0.94999998807907104</v>
      </c>
      <c r="E16" s="6">
        <v>1</v>
      </c>
      <c r="F16" s="6">
        <v>0.86000001430511475</v>
      </c>
      <c r="G16" s="6">
        <v>0</v>
      </c>
    </row>
    <row r="17" spans="1:7">
      <c r="A17" t="s">
        <v>347</v>
      </c>
      <c r="B17" t="s">
        <v>352</v>
      </c>
      <c r="C17" t="s">
        <v>370</v>
      </c>
      <c r="D17" s="6">
        <v>0.95512819290161133</v>
      </c>
      <c r="E17" s="6">
        <v>1</v>
      </c>
      <c r="F17" s="6">
        <v>0.85897433757781982</v>
      </c>
      <c r="G17" s="6"/>
    </row>
    <row r="18" spans="1:7">
      <c r="A18" t="s">
        <v>347</v>
      </c>
      <c r="B18" t="s">
        <v>352</v>
      </c>
      <c r="C18" t="s">
        <v>371</v>
      </c>
      <c r="D18" s="6">
        <v>0.97435897588729858</v>
      </c>
      <c r="E18" s="6">
        <v>1</v>
      </c>
      <c r="F18" s="6">
        <v>0.82051283121109009</v>
      </c>
      <c r="G18" s="6">
        <v>0.76923078298568726</v>
      </c>
    </row>
    <row r="19" spans="1:7">
      <c r="A19" t="s">
        <v>347</v>
      </c>
      <c r="B19" t="s">
        <v>353</v>
      </c>
      <c r="C19" t="s">
        <v>372</v>
      </c>
      <c r="D19" s="6">
        <v>0.95136779546737671</v>
      </c>
      <c r="E19" s="6">
        <v>1</v>
      </c>
      <c r="F19" s="6">
        <v>0.83890575170516968</v>
      </c>
      <c r="G19" s="6">
        <v>0.71175163984298706</v>
      </c>
    </row>
    <row r="20" spans="1:7">
      <c r="D20" s="6"/>
      <c r="E20" s="6"/>
      <c r="F20" s="6"/>
      <c r="G20" s="6"/>
    </row>
    <row r="21" spans="1:7">
      <c r="D21" s="6"/>
      <c r="E21" s="6"/>
      <c r="F21" s="6"/>
      <c r="G21" s="6"/>
    </row>
    <row r="22" spans="1:7">
      <c r="B22" s="10"/>
      <c r="D22" s="6"/>
      <c r="E22" s="6"/>
      <c r="F22" s="6"/>
      <c r="G22" s="6"/>
    </row>
    <row r="23" spans="1:7">
      <c r="D23" s="6"/>
      <c r="E23" s="6"/>
      <c r="F23" s="6"/>
      <c r="G23" s="6"/>
    </row>
    <row r="24" spans="1:7">
      <c r="B24" s="10"/>
      <c r="D24" s="6"/>
      <c r="E24" s="6"/>
      <c r="F24" s="6"/>
      <c r="G24" s="6"/>
    </row>
  </sheetData>
  <autoFilter ref="A1:G19" xr:uid="{B6235561-C84E-4DBD-BE25-91EBB2620EC7}"/>
  <phoneticPr fontId="16"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Siyun He</cp:lastModifiedBy>
  <dcterms:created xsi:type="dcterms:W3CDTF">2017-10-24T16:55:12Z</dcterms:created>
  <dcterms:modified xsi:type="dcterms:W3CDTF">2023-11-22T20:54:29Z</dcterms:modified>
</cp:coreProperties>
</file>