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O:\FPDEA\Surveys\2023 Enterprise Surveys\Portugal\_Implementation Report\"/>
    </mc:Choice>
  </mc:AlternateContent>
  <xr:revisionPtr revIDLastSave="0" documentId="13_ncr:1_{D666120E-3FD6-455F-A71A-F71B5BB3060F}" xr6:coauthVersionLast="47" xr6:coauthVersionMax="47" xr10:uidLastSave="{00000000-0000-0000-0000-000000000000}"/>
  <bookViews>
    <workbookView xWindow="1450" yWindow="610" windowWidth="14400" windowHeight="845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response'!$A$1:$G$22</definedName>
    <definedName name="_xlnm._FilterDatabase" localSheetId="5" hidden="1">'Table 6 Achieved Total Sample '!$A$1:$K$23</definedName>
    <definedName name="_xlnm._FilterDatabase" localSheetId="6" hidden="1">'Table 7 Achieved Panel Sample'!$A$1:$K$23</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27" l="1"/>
  <c r="D15" i="27"/>
  <c r="K28" i="18"/>
  <c r="K24" i="18"/>
  <c r="K20" i="18"/>
  <c r="K16" i="18"/>
  <c r="K12" i="18"/>
  <c r="K8" i="18"/>
  <c r="K5" i="18"/>
  <c r="K2" i="18"/>
  <c r="K8" i="19"/>
  <c r="K12" i="19"/>
  <c r="K16" i="19"/>
  <c r="K20" i="19"/>
  <c r="K24" i="19"/>
  <c r="K5" i="19"/>
  <c r="K2" i="19"/>
  <c r="K24" i="20"/>
  <c r="K28" i="20" s="1"/>
  <c r="K20" i="20"/>
  <c r="K16" i="20"/>
  <c r="K12" i="20"/>
  <c r="K8" i="20"/>
  <c r="K5" i="20"/>
  <c r="K2" i="20"/>
  <c r="K20" i="16"/>
  <c r="K17" i="16"/>
  <c r="K14" i="16"/>
  <c r="K11" i="16"/>
  <c r="K8" i="16"/>
  <c r="K5" i="16"/>
  <c r="K2" i="16"/>
  <c r="K20" i="17"/>
  <c r="K17" i="17"/>
  <c r="K14" i="17"/>
  <c r="K11" i="17"/>
  <c r="K8" i="17"/>
  <c r="K5" i="17"/>
  <c r="K2" i="17"/>
  <c r="K2" i="32"/>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J27" i="18"/>
  <c r="I27" i="18"/>
  <c r="H27" i="18"/>
  <c r="G27" i="18"/>
  <c r="F27" i="18"/>
  <c r="E27" i="18"/>
  <c r="D27" i="18"/>
  <c r="C27" i="18"/>
  <c r="B27" i="18"/>
  <c r="A27" i="18"/>
  <c r="J26" i="18"/>
  <c r="I26" i="18"/>
  <c r="H26" i="18"/>
  <c r="G26" i="18"/>
  <c r="F26" i="18"/>
  <c r="E26" i="18"/>
  <c r="D26" i="18"/>
  <c r="C26" i="18"/>
  <c r="B26" i="18"/>
  <c r="A26" i="18"/>
  <c r="J25" i="18"/>
  <c r="I25" i="18"/>
  <c r="H25" i="18"/>
  <c r="G25" i="18"/>
  <c r="F25" i="18"/>
  <c r="E25" i="18"/>
  <c r="D25" i="18"/>
  <c r="C25" i="18"/>
  <c r="B25" i="18"/>
  <c r="A25" i="18"/>
  <c r="J24" i="18"/>
  <c r="I24" i="18"/>
  <c r="H24" i="18"/>
  <c r="G24" i="18"/>
  <c r="F24" i="18"/>
  <c r="E24" i="18"/>
  <c r="D24" i="18"/>
  <c r="C24" i="18"/>
  <c r="B24" i="18"/>
  <c r="A24" i="18"/>
  <c r="J23" i="18"/>
  <c r="I23" i="18"/>
  <c r="H23" i="18"/>
  <c r="G23" i="18"/>
  <c r="F23" i="18"/>
  <c r="E23" i="18"/>
  <c r="D23" i="18"/>
  <c r="C23" i="18"/>
  <c r="B23" i="18"/>
  <c r="A23" i="18"/>
  <c r="J22" i="18"/>
  <c r="I22" i="18"/>
  <c r="H22" i="18"/>
  <c r="G22" i="18"/>
  <c r="F22" i="18"/>
  <c r="E22" i="18"/>
  <c r="D22" i="18"/>
  <c r="C22" i="18"/>
  <c r="B22" i="18"/>
  <c r="A22" i="18"/>
  <c r="J21" i="18"/>
  <c r="I21" i="18"/>
  <c r="H21" i="18"/>
  <c r="G21" i="18"/>
  <c r="F21" i="18"/>
  <c r="E21" i="18"/>
  <c r="D21" i="18"/>
  <c r="C21" i="18"/>
  <c r="B21" i="18"/>
  <c r="A21" i="18"/>
  <c r="J20" i="18"/>
  <c r="I20" i="18"/>
  <c r="H20" i="18"/>
  <c r="G20" i="18"/>
  <c r="F20" i="18"/>
  <c r="E20" i="18"/>
  <c r="D20" i="18"/>
  <c r="C20" i="18"/>
  <c r="B20" i="18"/>
  <c r="A20" i="18"/>
  <c r="J19" i="18"/>
  <c r="I19" i="18"/>
  <c r="H19" i="18"/>
  <c r="G19" i="18"/>
  <c r="F19" i="18"/>
  <c r="E19" i="18"/>
  <c r="D19" i="18"/>
  <c r="C19" i="18"/>
  <c r="B19" i="18"/>
  <c r="A19" i="18"/>
  <c r="J18" i="18"/>
  <c r="I18" i="18"/>
  <c r="H18" i="18"/>
  <c r="G18" i="18"/>
  <c r="F18" i="18"/>
  <c r="E18" i="18"/>
  <c r="D18" i="18"/>
  <c r="C18" i="18"/>
  <c r="B18" i="18"/>
  <c r="A18" i="18"/>
  <c r="J17" i="18"/>
  <c r="I17" i="18"/>
  <c r="H17" i="18"/>
  <c r="G17" i="18"/>
  <c r="F17" i="18"/>
  <c r="E17" i="18"/>
  <c r="D17" i="18"/>
  <c r="C17" i="18"/>
  <c r="B17" i="18"/>
  <c r="A17" i="18"/>
  <c r="J16" i="18"/>
  <c r="I16" i="18"/>
  <c r="H16" i="18"/>
  <c r="G16" i="18"/>
  <c r="F16" i="18"/>
  <c r="E16" i="18"/>
  <c r="D16" i="18"/>
  <c r="C16" i="18"/>
  <c r="B16" i="18"/>
  <c r="A16" i="18"/>
  <c r="J15" i="18"/>
  <c r="I15" i="18"/>
  <c r="H15" i="18"/>
  <c r="G15" i="18"/>
  <c r="F15" i="18"/>
  <c r="E15" i="18"/>
  <c r="D15" i="18"/>
  <c r="C15" i="18"/>
  <c r="B15" i="18"/>
  <c r="A15" i="18"/>
  <c r="J14" i="18"/>
  <c r="I14" i="18"/>
  <c r="H14" i="18"/>
  <c r="G14" i="18"/>
  <c r="F14" i="18"/>
  <c r="E14" i="18"/>
  <c r="D14" i="18"/>
  <c r="C14" i="18"/>
  <c r="B14" i="18"/>
  <c r="A14" i="18"/>
  <c r="J13" i="18"/>
  <c r="I13" i="18"/>
  <c r="H13" i="18"/>
  <c r="G13" i="18"/>
  <c r="F13" i="18"/>
  <c r="E13" i="18"/>
  <c r="D13" i="18"/>
  <c r="C13" i="18"/>
  <c r="B13" i="18"/>
  <c r="A13" i="18"/>
  <c r="J12" i="18"/>
  <c r="I12" i="18"/>
  <c r="H12" i="18"/>
  <c r="G12" i="18"/>
  <c r="F12" i="18"/>
  <c r="E12" i="18"/>
  <c r="D12" i="18"/>
  <c r="C12" i="18"/>
  <c r="B12" i="18"/>
  <c r="A12" i="18"/>
  <c r="J11" i="18"/>
  <c r="I11" i="18"/>
  <c r="H11" i="18"/>
  <c r="G11" i="18"/>
  <c r="F11" i="18"/>
  <c r="E11" i="18"/>
  <c r="D11" i="18"/>
  <c r="C11" i="18"/>
  <c r="B11" i="18"/>
  <c r="A11" i="18"/>
  <c r="J10" i="18"/>
  <c r="I10" i="18"/>
  <c r="H10" i="18"/>
  <c r="G10" i="18"/>
  <c r="F10" i="18"/>
  <c r="E10" i="18"/>
  <c r="D10" i="18"/>
  <c r="C10" i="18"/>
  <c r="B10" i="18"/>
  <c r="A10" i="18"/>
  <c r="J9" i="18"/>
  <c r="I9" i="18"/>
  <c r="H9" i="18"/>
  <c r="G9" i="18"/>
  <c r="F9" i="18"/>
  <c r="E9" i="18"/>
  <c r="D9" i="18"/>
  <c r="C9" i="18"/>
  <c r="B9" i="18"/>
  <c r="A9" i="18"/>
  <c r="J8" i="18"/>
  <c r="I8" i="18"/>
  <c r="H8" i="18"/>
  <c r="G8" i="18"/>
  <c r="F8" i="18"/>
  <c r="E8" i="18"/>
  <c r="D8" i="18"/>
  <c r="C8" i="18"/>
  <c r="B8" i="18"/>
  <c r="A8" i="18"/>
  <c r="J7" i="18"/>
  <c r="I7" i="18"/>
  <c r="H7" i="18"/>
  <c r="G7" i="18"/>
  <c r="F7" i="18"/>
  <c r="E7" i="18"/>
  <c r="D7" i="18"/>
  <c r="C7" i="18"/>
  <c r="B7" i="18"/>
  <c r="A7" i="18"/>
  <c r="J6" i="18"/>
  <c r="I6" i="18"/>
  <c r="H6" i="18"/>
  <c r="G6" i="18"/>
  <c r="F6" i="18"/>
  <c r="E6" i="18"/>
  <c r="D6" i="18"/>
  <c r="C6" i="18"/>
  <c r="B6" i="18"/>
  <c r="A6" i="18"/>
  <c r="J5" i="18"/>
  <c r="I5" i="18"/>
  <c r="H5" i="18"/>
  <c r="G5" i="18"/>
  <c r="F5" i="18"/>
  <c r="E5" i="18"/>
  <c r="D5" i="18"/>
  <c r="C5" i="18"/>
  <c r="B5" i="18"/>
  <c r="A5" i="18"/>
  <c r="J4" i="18"/>
  <c r="I4" i="18"/>
  <c r="H4" i="18"/>
  <c r="G4" i="18"/>
  <c r="F4" i="18"/>
  <c r="E4" i="18"/>
  <c r="D4" i="18"/>
  <c r="C4" i="18"/>
  <c r="B4" i="18"/>
  <c r="A4" i="18"/>
  <c r="J3" i="18"/>
  <c r="I3" i="18"/>
  <c r="H3" i="18"/>
  <c r="G3" i="18"/>
  <c r="F3" i="18"/>
  <c r="E3" i="18"/>
  <c r="D3" i="18"/>
  <c r="C3" i="18"/>
  <c r="B3" i="18"/>
  <c r="A3" i="18"/>
  <c r="J2" i="18"/>
  <c r="I2" i="18"/>
  <c r="I28" i="18" s="1"/>
  <c r="H2" i="18"/>
  <c r="G2" i="18"/>
  <c r="F2" i="18"/>
  <c r="E2" i="18"/>
  <c r="D2" i="18"/>
  <c r="C2" i="18"/>
  <c r="B2" i="18"/>
  <c r="A2" i="18"/>
  <c r="K1" i="18"/>
  <c r="J1" i="18"/>
  <c r="I1" i="18"/>
  <c r="H1" i="18"/>
  <c r="G1" i="18"/>
  <c r="F1" i="18"/>
  <c r="E1" i="18"/>
  <c r="D1" i="18"/>
  <c r="C1" i="18"/>
  <c r="J27" i="19"/>
  <c r="I27" i="19"/>
  <c r="H27" i="19"/>
  <c r="G27" i="19"/>
  <c r="F27" i="19"/>
  <c r="E27" i="19"/>
  <c r="D27" i="19"/>
  <c r="C27" i="19"/>
  <c r="B27" i="19"/>
  <c r="A27" i="19"/>
  <c r="J26" i="19"/>
  <c r="I26" i="19"/>
  <c r="H26" i="19"/>
  <c r="G26" i="19"/>
  <c r="F26" i="19"/>
  <c r="E26" i="19"/>
  <c r="D26" i="19"/>
  <c r="C26" i="19"/>
  <c r="B26" i="19"/>
  <c r="A26" i="19"/>
  <c r="J25" i="19"/>
  <c r="I25" i="19"/>
  <c r="H25" i="19"/>
  <c r="G25" i="19"/>
  <c r="F25" i="19"/>
  <c r="E25" i="19"/>
  <c r="D25" i="19"/>
  <c r="C25" i="19"/>
  <c r="B25" i="19"/>
  <c r="A25" i="19"/>
  <c r="J24" i="19"/>
  <c r="I24" i="19"/>
  <c r="H24" i="19"/>
  <c r="G24" i="19"/>
  <c r="F24" i="19"/>
  <c r="E24" i="19"/>
  <c r="D24" i="19"/>
  <c r="C24" i="19"/>
  <c r="B24" i="19"/>
  <c r="A24" i="19"/>
  <c r="J23" i="19"/>
  <c r="I23" i="19"/>
  <c r="H23" i="19"/>
  <c r="G23" i="19"/>
  <c r="F23" i="19"/>
  <c r="E23" i="19"/>
  <c r="D23" i="19"/>
  <c r="C23" i="19"/>
  <c r="B23" i="19"/>
  <c r="A23" i="19"/>
  <c r="J22" i="19"/>
  <c r="I22" i="19"/>
  <c r="H22" i="19"/>
  <c r="G22" i="19"/>
  <c r="F22" i="19"/>
  <c r="E22" i="19"/>
  <c r="D22" i="19"/>
  <c r="C22" i="19"/>
  <c r="B22" i="19"/>
  <c r="A22" i="19"/>
  <c r="J21" i="19"/>
  <c r="I21" i="19"/>
  <c r="H21" i="19"/>
  <c r="G21" i="19"/>
  <c r="F21" i="19"/>
  <c r="E21" i="19"/>
  <c r="D21" i="19"/>
  <c r="C21" i="19"/>
  <c r="B21" i="19"/>
  <c r="A21" i="19"/>
  <c r="J20" i="19"/>
  <c r="I20" i="19"/>
  <c r="H20" i="19"/>
  <c r="G20" i="19"/>
  <c r="F20" i="19"/>
  <c r="E20" i="19"/>
  <c r="D20" i="19"/>
  <c r="C20" i="19"/>
  <c r="B20" i="19"/>
  <c r="A20" i="19"/>
  <c r="J19" i="19"/>
  <c r="I19" i="19"/>
  <c r="H19" i="19"/>
  <c r="G19" i="19"/>
  <c r="F19" i="19"/>
  <c r="E19" i="19"/>
  <c r="D19" i="19"/>
  <c r="C19" i="19"/>
  <c r="B19" i="19"/>
  <c r="A19" i="19"/>
  <c r="J18" i="19"/>
  <c r="I18" i="19"/>
  <c r="H18" i="19"/>
  <c r="G18" i="19"/>
  <c r="F18" i="19"/>
  <c r="E18" i="19"/>
  <c r="D18" i="19"/>
  <c r="C18" i="19"/>
  <c r="B18" i="19"/>
  <c r="A18" i="19"/>
  <c r="J17" i="19"/>
  <c r="I17" i="19"/>
  <c r="H17" i="19"/>
  <c r="G17" i="19"/>
  <c r="F17" i="19"/>
  <c r="E17" i="19"/>
  <c r="D17" i="19"/>
  <c r="C17" i="19"/>
  <c r="B17" i="19"/>
  <c r="A17" i="19"/>
  <c r="J16" i="19"/>
  <c r="I16" i="19"/>
  <c r="H16" i="19"/>
  <c r="G16" i="19"/>
  <c r="F16" i="19"/>
  <c r="E16" i="19"/>
  <c r="D16" i="19"/>
  <c r="C16" i="19"/>
  <c r="B16" i="19"/>
  <c r="A16" i="19"/>
  <c r="J15" i="19"/>
  <c r="I15" i="19"/>
  <c r="H15" i="19"/>
  <c r="G15" i="19"/>
  <c r="F15" i="19"/>
  <c r="E15" i="19"/>
  <c r="D15" i="19"/>
  <c r="C15" i="19"/>
  <c r="B15" i="19"/>
  <c r="A15" i="19"/>
  <c r="J14" i="19"/>
  <c r="I14" i="19"/>
  <c r="H14" i="19"/>
  <c r="G14" i="19"/>
  <c r="F14" i="19"/>
  <c r="E14" i="19"/>
  <c r="D14" i="19"/>
  <c r="C14" i="19"/>
  <c r="B14" i="19"/>
  <c r="A14" i="19"/>
  <c r="J13" i="19"/>
  <c r="I13" i="19"/>
  <c r="H13" i="19"/>
  <c r="G13" i="19"/>
  <c r="F13" i="19"/>
  <c r="E13" i="19"/>
  <c r="D13" i="19"/>
  <c r="C13" i="19"/>
  <c r="B13" i="19"/>
  <c r="A13" i="19"/>
  <c r="J12" i="19"/>
  <c r="I12" i="19"/>
  <c r="H12" i="19"/>
  <c r="G12" i="19"/>
  <c r="F12" i="19"/>
  <c r="E12" i="19"/>
  <c r="D12" i="19"/>
  <c r="C12" i="19"/>
  <c r="B12" i="19"/>
  <c r="A12" i="19"/>
  <c r="J11" i="19"/>
  <c r="I11" i="19"/>
  <c r="H11" i="19"/>
  <c r="G11" i="19"/>
  <c r="F11" i="19"/>
  <c r="E11" i="19"/>
  <c r="D11" i="19"/>
  <c r="C11" i="19"/>
  <c r="B11" i="19"/>
  <c r="A11" i="19"/>
  <c r="J10" i="19"/>
  <c r="I10" i="19"/>
  <c r="H10" i="19"/>
  <c r="G10" i="19"/>
  <c r="F10" i="19"/>
  <c r="E10" i="19"/>
  <c r="D10" i="19"/>
  <c r="C10" i="19"/>
  <c r="B10" i="19"/>
  <c r="A10" i="19"/>
  <c r="J9" i="19"/>
  <c r="I9" i="19"/>
  <c r="H9" i="19"/>
  <c r="G9" i="19"/>
  <c r="F9" i="19"/>
  <c r="E9" i="19"/>
  <c r="D9" i="19"/>
  <c r="C9" i="19"/>
  <c r="B9" i="19"/>
  <c r="A9" i="19"/>
  <c r="J8" i="19"/>
  <c r="I8" i="19"/>
  <c r="H8" i="19"/>
  <c r="G8" i="19"/>
  <c r="F8" i="19"/>
  <c r="E8" i="19"/>
  <c r="D8" i="19"/>
  <c r="C8" i="19"/>
  <c r="B8" i="19"/>
  <c r="A8" i="19"/>
  <c r="J7" i="19"/>
  <c r="I7" i="19"/>
  <c r="H7" i="19"/>
  <c r="G7" i="19"/>
  <c r="F7" i="19"/>
  <c r="E7" i="19"/>
  <c r="D7" i="19"/>
  <c r="C7" i="19"/>
  <c r="B7" i="19"/>
  <c r="A7" i="19"/>
  <c r="J6" i="19"/>
  <c r="I6" i="19"/>
  <c r="H6" i="19"/>
  <c r="G6" i="19"/>
  <c r="F6" i="19"/>
  <c r="E6" i="19"/>
  <c r="D6" i="19"/>
  <c r="C6" i="19"/>
  <c r="B6" i="19"/>
  <c r="A6" i="19"/>
  <c r="J5" i="19"/>
  <c r="I5" i="19"/>
  <c r="H5" i="19"/>
  <c r="G5" i="19"/>
  <c r="F5" i="19"/>
  <c r="E5" i="19"/>
  <c r="D5" i="19"/>
  <c r="C5" i="19"/>
  <c r="B5" i="19"/>
  <c r="A5" i="19"/>
  <c r="J4" i="19"/>
  <c r="I4" i="19"/>
  <c r="H4" i="19"/>
  <c r="G4" i="19"/>
  <c r="F4" i="19"/>
  <c r="E4" i="19"/>
  <c r="D4" i="19"/>
  <c r="C4" i="19"/>
  <c r="B4" i="19"/>
  <c r="A4" i="19"/>
  <c r="J3" i="19"/>
  <c r="I3" i="19"/>
  <c r="H3" i="19"/>
  <c r="G3" i="19"/>
  <c r="F3" i="19"/>
  <c r="E3" i="19"/>
  <c r="D3" i="19"/>
  <c r="C3" i="19"/>
  <c r="B3" i="19"/>
  <c r="A3" i="19"/>
  <c r="J2" i="19"/>
  <c r="I2" i="19"/>
  <c r="H2" i="19"/>
  <c r="G2" i="19"/>
  <c r="F2" i="19"/>
  <c r="E2" i="19"/>
  <c r="D2" i="19"/>
  <c r="C2" i="19"/>
  <c r="B2" i="19"/>
  <c r="A2" i="19"/>
  <c r="K1" i="19"/>
  <c r="J1" i="19"/>
  <c r="I1" i="19"/>
  <c r="H1" i="19"/>
  <c r="G1" i="19"/>
  <c r="F1" i="19"/>
  <c r="E1" i="19"/>
  <c r="D1" i="19"/>
  <c r="C1" i="19"/>
  <c r="J27" i="20"/>
  <c r="I27" i="20"/>
  <c r="H27" i="20"/>
  <c r="G27" i="20"/>
  <c r="F27" i="20"/>
  <c r="E27" i="20"/>
  <c r="D27" i="20"/>
  <c r="C27" i="20"/>
  <c r="B27" i="20"/>
  <c r="A27" i="20"/>
  <c r="J26" i="20"/>
  <c r="I26" i="20"/>
  <c r="H26" i="20"/>
  <c r="G26" i="20"/>
  <c r="F26" i="20"/>
  <c r="E26" i="20"/>
  <c r="D26" i="20"/>
  <c r="C26" i="20"/>
  <c r="B26" i="20"/>
  <c r="A26" i="20"/>
  <c r="J25" i="20"/>
  <c r="I25" i="20"/>
  <c r="H25" i="20"/>
  <c r="G25" i="20"/>
  <c r="F25" i="20"/>
  <c r="E25" i="20"/>
  <c r="D25" i="20"/>
  <c r="C25" i="20"/>
  <c r="B25" i="20"/>
  <c r="A25" i="20"/>
  <c r="J24" i="20"/>
  <c r="I24" i="20"/>
  <c r="H24" i="20"/>
  <c r="G24" i="20"/>
  <c r="F24" i="20"/>
  <c r="E24" i="20"/>
  <c r="D24" i="20"/>
  <c r="C24" i="20"/>
  <c r="B24" i="20"/>
  <c r="A24" i="20"/>
  <c r="J23" i="20"/>
  <c r="I23" i="20"/>
  <c r="H23" i="20"/>
  <c r="G23" i="20"/>
  <c r="F23" i="20"/>
  <c r="E23" i="20"/>
  <c r="D23" i="20"/>
  <c r="C23" i="20"/>
  <c r="B23" i="20"/>
  <c r="A23" i="20"/>
  <c r="J22" i="20"/>
  <c r="I22" i="20"/>
  <c r="H22" i="20"/>
  <c r="G22" i="20"/>
  <c r="F22" i="20"/>
  <c r="E22" i="20"/>
  <c r="D22" i="20"/>
  <c r="C22" i="20"/>
  <c r="B22" i="20"/>
  <c r="A22" i="20"/>
  <c r="J21" i="20"/>
  <c r="I21" i="20"/>
  <c r="H21" i="20"/>
  <c r="G21" i="20"/>
  <c r="F21" i="20"/>
  <c r="E21" i="20"/>
  <c r="D21" i="20"/>
  <c r="C21" i="20"/>
  <c r="B21" i="20"/>
  <c r="A21" i="20"/>
  <c r="J20" i="20"/>
  <c r="I20" i="20"/>
  <c r="H20" i="20"/>
  <c r="G20" i="20"/>
  <c r="F20" i="20"/>
  <c r="E20" i="20"/>
  <c r="D20" i="20"/>
  <c r="C20" i="20"/>
  <c r="B20" i="20"/>
  <c r="A20" i="20"/>
  <c r="J19" i="20"/>
  <c r="I19" i="20"/>
  <c r="H19" i="20"/>
  <c r="G19" i="20"/>
  <c r="F19" i="20"/>
  <c r="E19" i="20"/>
  <c r="D19" i="20"/>
  <c r="C19" i="20"/>
  <c r="B19" i="20"/>
  <c r="A19" i="20"/>
  <c r="J18" i="20"/>
  <c r="I18" i="20"/>
  <c r="H18" i="20"/>
  <c r="G18" i="20"/>
  <c r="F18" i="20"/>
  <c r="E18" i="20"/>
  <c r="D18" i="20"/>
  <c r="C18" i="20"/>
  <c r="B18" i="20"/>
  <c r="A18" i="20"/>
  <c r="J17" i="20"/>
  <c r="I17" i="20"/>
  <c r="H17" i="20"/>
  <c r="G17" i="20"/>
  <c r="F17" i="20"/>
  <c r="E17" i="20"/>
  <c r="D17" i="20"/>
  <c r="C17" i="20"/>
  <c r="B17" i="20"/>
  <c r="A17" i="20"/>
  <c r="J16" i="20"/>
  <c r="I16" i="20"/>
  <c r="H16" i="20"/>
  <c r="G16" i="20"/>
  <c r="F16" i="20"/>
  <c r="E16" i="20"/>
  <c r="D16" i="20"/>
  <c r="C16" i="20"/>
  <c r="B16" i="20"/>
  <c r="A16" i="20"/>
  <c r="J15" i="20"/>
  <c r="I15" i="20"/>
  <c r="H15" i="20"/>
  <c r="G15" i="20"/>
  <c r="F15" i="20"/>
  <c r="E15" i="20"/>
  <c r="D15" i="20"/>
  <c r="C15" i="20"/>
  <c r="B15" i="20"/>
  <c r="A15" i="20"/>
  <c r="J14" i="20"/>
  <c r="I14" i="20"/>
  <c r="H14" i="20"/>
  <c r="G14" i="20"/>
  <c r="F14" i="20"/>
  <c r="E14" i="20"/>
  <c r="D14" i="20"/>
  <c r="C14" i="20"/>
  <c r="B14" i="20"/>
  <c r="A14" i="20"/>
  <c r="J13" i="20"/>
  <c r="I13" i="20"/>
  <c r="H13" i="20"/>
  <c r="G13" i="20"/>
  <c r="F13" i="20"/>
  <c r="E13" i="20"/>
  <c r="D13" i="20"/>
  <c r="C13" i="20"/>
  <c r="B13" i="20"/>
  <c r="A13" i="20"/>
  <c r="J12" i="20"/>
  <c r="I12" i="20"/>
  <c r="H12" i="20"/>
  <c r="G12" i="20"/>
  <c r="F12" i="20"/>
  <c r="E12" i="20"/>
  <c r="D12" i="20"/>
  <c r="C12" i="20"/>
  <c r="B12" i="20"/>
  <c r="A12" i="20"/>
  <c r="J11" i="20"/>
  <c r="I11" i="20"/>
  <c r="H11" i="20"/>
  <c r="G11" i="20"/>
  <c r="F11" i="20"/>
  <c r="E11" i="20"/>
  <c r="D11" i="20"/>
  <c r="C11" i="20"/>
  <c r="B11" i="20"/>
  <c r="A11" i="20"/>
  <c r="J10" i="20"/>
  <c r="I10" i="20"/>
  <c r="H10" i="20"/>
  <c r="G10" i="20"/>
  <c r="F10" i="20"/>
  <c r="E10" i="20"/>
  <c r="D10" i="20"/>
  <c r="C10" i="20"/>
  <c r="B10" i="20"/>
  <c r="A10" i="20"/>
  <c r="J9" i="20"/>
  <c r="I9" i="20"/>
  <c r="H9" i="20"/>
  <c r="G9" i="20"/>
  <c r="F9" i="20"/>
  <c r="E9" i="20"/>
  <c r="D9" i="20"/>
  <c r="C9" i="20"/>
  <c r="B9" i="20"/>
  <c r="A9" i="20"/>
  <c r="J8" i="20"/>
  <c r="I8" i="20"/>
  <c r="H8" i="20"/>
  <c r="G8" i="20"/>
  <c r="F8" i="20"/>
  <c r="E8" i="20"/>
  <c r="D8" i="20"/>
  <c r="C8" i="20"/>
  <c r="B8" i="20"/>
  <c r="A8" i="20"/>
  <c r="J7" i="20"/>
  <c r="I7" i="20"/>
  <c r="H7" i="20"/>
  <c r="G7" i="20"/>
  <c r="F7" i="20"/>
  <c r="E7" i="20"/>
  <c r="D7" i="20"/>
  <c r="C7" i="20"/>
  <c r="B7" i="20"/>
  <c r="A7" i="20"/>
  <c r="J6" i="20"/>
  <c r="I6" i="20"/>
  <c r="H6" i="20"/>
  <c r="G6" i="20"/>
  <c r="F6" i="20"/>
  <c r="E6" i="20"/>
  <c r="D6" i="20"/>
  <c r="C6" i="20"/>
  <c r="B6" i="20"/>
  <c r="A6" i="20"/>
  <c r="J5" i="20"/>
  <c r="I5" i="20"/>
  <c r="H5" i="20"/>
  <c r="G5" i="20"/>
  <c r="F5" i="20"/>
  <c r="E5" i="20"/>
  <c r="D5" i="20"/>
  <c r="C5" i="20"/>
  <c r="B5" i="20"/>
  <c r="A5" i="20"/>
  <c r="J4" i="20"/>
  <c r="I4" i="20"/>
  <c r="H4" i="20"/>
  <c r="G4" i="20"/>
  <c r="F4" i="20"/>
  <c r="E4" i="20"/>
  <c r="D4" i="20"/>
  <c r="C4" i="20"/>
  <c r="B4" i="20"/>
  <c r="A4" i="20"/>
  <c r="J3" i="20"/>
  <c r="I3" i="20"/>
  <c r="H3" i="20"/>
  <c r="G3" i="20"/>
  <c r="F3" i="20"/>
  <c r="E3" i="20"/>
  <c r="D3" i="20"/>
  <c r="C3" i="20"/>
  <c r="B3" i="20"/>
  <c r="A3" i="20"/>
  <c r="J2" i="20"/>
  <c r="J28" i="20" s="1"/>
  <c r="I2" i="20"/>
  <c r="H2" i="20"/>
  <c r="G2" i="20"/>
  <c r="F2" i="20"/>
  <c r="E2" i="20"/>
  <c r="D2" i="20"/>
  <c r="C2" i="20"/>
  <c r="B2" i="20"/>
  <c r="A2" i="20"/>
  <c r="K1" i="20"/>
  <c r="J1" i="20"/>
  <c r="I1" i="20"/>
  <c r="H1" i="20"/>
  <c r="G1" i="20"/>
  <c r="F1" i="20"/>
  <c r="E1" i="20"/>
  <c r="D1" i="20"/>
  <c r="C1" i="20"/>
  <c r="J22" i="16"/>
  <c r="I22" i="16"/>
  <c r="H22" i="16"/>
  <c r="G22" i="16"/>
  <c r="F22" i="16"/>
  <c r="E22" i="16"/>
  <c r="D22" i="16"/>
  <c r="C22" i="16"/>
  <c r="B22" i="16"/>
  <c r="A22" i="16"/>
  <c r="J21" i="16"/>
  <c r="I21" i="16"/>
  <c r="H21" i="16"/>
  <c r="G21" i="16"/>
  <c r="F21" i="16"/>
  <c r="E21" i="16"/>
  <c r="D21" i="16"/>
  <c r="C21" i="16"/>
  <c r="B21" i="16"/>
  <c r="A21" i="16"/>
  <c r="J20" i="16"/>
  <c r="I20" i="16"/>
  <c r="H20" i="16"/>
  <c r="G20" i="16"/>
  <c r="F20" i="16"/>
  <c r="E20" i="16"/>
  <c r="D20" i="16"/>
  <c r="C20" i="16"/>
  <c r="B20" i="16"/>
  <c r="A20" i="16"/>
  <c r="J19" i="16"/>
  <c r="I19" i="16"/>
  <c r="H19" i="16"/>
  <c r="G19" i="16"/>
  <c r="F19" i="16"/>
  <c r="E19" i="16"/>
  <c r="D19" i="16"/>
  <c r="C19" i="16"/>
  <c r="B19" i="16"/>
  <c r="A19" i="16"/>
  <c r="J18" i="16"/>
  <c r="I18" i="16"/>
  <c r="H18" i="16"/>
  <c r="G18" i="16"/>
  <c r="F18" i="16"/>
  <c r="E18" i="16"/>
  <c r="D18" i="16"/>
  <c r="C18" i="16"/>
  <c r="B18" i="16"/>
  <c r="A18" i="16"/>
  <c r="J17" i="16"/>
  <c r="I17" i="16"/>
  <c r="H17" i="16"/>
  <c r="G17" i="16"/>
  <c r="F17" i="16"/>
  <c r="E17" i="16"/>
  <c r="D17" i="16"/>
  <c r="C17" i="16"/>
  <c r="B17" i="16"/>
  <c r="A17" i="16"/>
  <c r="J16" i="16"/>
  <c r="I16" i="16"/>
  <c r="H16" i="16"/>
  <c r="G16" i="16"/>
  <c r="F16" i="16"/>
  <c r="E16" i="16"/>
  <c r="D16" i="16"/>
  <c r="C16" i="16"/>
  <c r="B16" i="16"/>
  <c r="A16" i="16"/>
  <c r="J15" i="16"/>
  <c r="I15" i="16"/>
  <c r="H15" i="16"/>
  <c r="G15" i="16"/>
  <c r="F15" i="16"/>
  <c r="E15" i="16"/>
  <c r="D15" i="16"/>
  <c r="C15" i="16"/>
  <c r="B15" i="16"/>
  <c r="A15" i="16"/>
  <c r="J14" i="16"/>
  <c r="I14" i="16"/>
  <c r="H14" i="16"/>
  <c r="G14" i="16"/>
  <c r="F14" i="16"/>
  <c r="E14" i="16"/>
  <c r="D14" i="16"/>
  <c r="C14" i="16"/>
  <c r="B14" i="16"/>
  <c r="A14" i="16"/>
  <c r="J13" i="16"/>
  <c r="I13" i="16"/>
  <c r="H13" i="16"/>
  <c r="G13" i="16"/>
  <c r="F13" i="16"/>
  <c r="E13" i="16"/>
  <c r="D13" i="16"/>
  <c r="C13" i="16"/>
  <c r="B13" i="16"/>
  <c r="A13" i="16"/>
  <c r="J12" i="16"/>
  <c r="I12" i="16"/>
  <c r="H12" i="16"/>
  <c r="G12" i="16"/>
  <c r="F12" i="16"/>
  <c r="E12" i="16"/>
  <c r="D12" i="16"/>
  <c r="C12" i="16"/>
  <c r="B12" i="16"/>
  <c r="A12" i="16"/>
  <c r="J11" i="16"/>
  <c r="I11" i="16"/>
  <c r="H11" i="16"/>
  <c r="G11" i="16"/>
  <c r="F11" i="16"/>
  <c r="E11" i="16"/>
  <c r="D11" i="16"/>
  <c r="C11" i="16"/>
  <c r="B11" i="16"/>
  <c r="A11" i="16"/>
  <c r="J10" i="16"/>
  <c r="I10" i="16"/>
  <c r="H10" i="16"/>
  <c r="G10" i="16"/>
  <c r="F10" i="16"/>
  <c r="E10" i="16"/>
  <c r="D10" i="16"/>
  <c r="C10" i="16"/>
  <c r="B10" i="16"/>
  <c r="A10" i="16"/>
  <c r="J9" i="16"/>
  <c r="I9" i="16"/>
  <c r="H9" i="16"/>
  <c r="G9" i="16"/>
  <c r="F9" i="16"/>
  <c r="E9" i="16"/>
  <c r="D9" i="16"/>
  <c r="C9" i="16"/>
  <c r="B9" i="16"/>
  <c r="A9" i="16"/>
  <c r="J8" i="16"/>
  <c r="I8" i="16"/>
  <c r="H8" i="16"/>
  <c r="G8" i="16"/>
  <c r="F8" i="16"/>
  <c r="E8" i="16"/>
  <c r="D8" i="16"/>
  <c r="C8" i="16"/>
  <c r="B8" i="16"/>
  <c r="A8" i="16"/>
  <c r="J7" i="16"/>
  <c r="I7" i="16"/>
  <c r="H7" i="16"/>
  <c r="G7" i="16"/>
  <c r="F7" i="16"/>
  <c r="E7" i="16"/>
  <c r="D7" i="16"/>
  <c r="C7" i="16"/>
  <c r="B7" i="16"/>
  <c r="A7" i="16"/>
  <c r="J6" i="16"/>
  <c r="I6" i="16"/>
  <c r="H6" i="16"/>
  <c r="G6" i="16"/>
  <c r="F6" i="16"/>
  <c r="E6" i="16"/>
  <c r="D6" i="16"/>
  <c r="C6" i="16"/>
  <c r="B6" i="16"/>
  <c r="A6" i="16"/>
  <c r="J5" i="16"/>
  <c r="I5" i="16"/>
  <c r="H5" i="16"/>
  <c r="G5" i="16"/>
  <c r="F5" i="16"/>
  <c r="E5" i="16"/>
  <c r="D5" i="16"/>
  <c r="C5" i="16"/>
  <c r="B5" i="16"/>
  <c r="A5" i="16"/>
  <c r="J4" i="16"/>
  <c r="I4" i="16"/>
  <c r="H4" i="16"/>
  <c r="G4" i="16"/>
  <c r="F4" i="16"/>
  <c r="E4" i="16"/>
  <c r="D4" i="16"/>
  <c r="C4" i="16"/>
  <c r="B4" i="16"/>
  <c r="A4" i="16"/>
  <c r="J3" i="16"/>
  <c r="I3" i="16"/>
  <c r="H3" i="16"/>
  <c r="G3" i="16"/>
  <c r="F3" i="16"/>
  <c r="E3" i="16"/>
  <c r="D3" i="16"/>
  <c r="C3" i="16"/>
  <c r="B3" i="16"/>
  <c r="A3" i="16"/>
  <c r="J2" i="16"/>
  <c r="I2" i="16"/>
  <c r="H2" i="16"/>
  <c r="G2" i="16"/>
  <c r="F2" i="16"/>
  <c r="E2" i="16"/>
  <c r="E23" i="16" s="1"/>
  <c r="D2" i="16"/>
  <c r="C2" i="16"/>
  <c r="B2" i="16"/>
  <c r="A2" i="16"/>
  <c r="K1" i="16"/>
  <c r="J1" i="16"/>
  <c r="I1" i="16"/>
  <c r="H1" i="16"/>
  <c r="G1" i="16"/>
  <c r="F1" i="16"/>
  <c r="E1" i="16"/>
  <c r="D1" i="16"/>
  <c r="C1" i="16"/>
  <c r="J22" i="17"/>
  <c r="I22" i="17"/>
  <c r="H22" i="17"/>
  <c r="G22" i="17"/>
  <c r="F22" i="17"/>
  <c r="E22" i="17"/>
  <c r="D22" i="17"/>
  <c r="C22" i="17"/>
  <c r="B22" i="17"/>
  <c r="A22" i="17"/>
  <c r="J21" i="17"/>
  <c r="I21" i="17"/>
  <c r="H21" i="17"/>
  <c r="G21" i="17"/>
  <c r="F21" i="17"/>
  <c r="E21" i="17"/>
  <c r="D21" i="17"/>
  <c r="C21" i="17"/>
  <c r="B21" i="17"/>
  <c r="A21" i="17"/>
  <c r="J20" i="17"/>
  <c r="I20" i="17"/>
  <c r="H20" i="17"/>
  <c r="G20" i="17"/>
  <c r="F20" i="17"/>
  <c r="E20" i="17"/>
  <c r="D20" i="17"/>
  <c r="C20" i="17"/>
  <c r="B20" i="17"/>
  <c r="A20" i="17"/>
  <c r="J19" i="17"/>
  <c r="I19" i="17"/>
  <c r="H19" i="17"/>
  <c r="G19" i="17"/>
  <c r="F19" i="17"/>
  <c r="E19" i="17"/>
  <c r="D19" i="17"/>
  <c r="C19" i="17"/>
  <c r="B19" i="17"/>
  <c r="A19" i="17"/>
  <c r="J18" i="17"/>
  <c r="I18" i="17"/>
  <c r="H18" i="17"/>
  <c r="G18" i="17"/>
  <c r="F18" i="17"/>
  <c r="E18" i="17"/>
  <c r="D18" i="17"/>
  <c r="C18" i="17"/>
  <c r="B18" i="17"/>
  <c r="A18" i="17"/>
  <c r="J17" i="17"/>
  <c r="I17" i="17"/>
  <c r="H17" i="17"/>
  <c r="G17" i="17"/>
  <c r="F17" i="17"/>
  <c r="E17" i="17"/>
  <c r="D17" i="17"/>
  <c r="C17" i="17"/>
  <c r="B17" i="17"/>
  <c r="A17" i="17"/>
  <c r="J16" i="17"/>
  <c r="I16" i="17"/>
  <c r="H16" i="17"/>
  <c r="G16" i="17"/>
  <c r="F16" i="17"/>
  <c r="E16" i="17"/>
  <c r="D16" i="17"/>
  <c r="C16" i="17"/>
  <c r="B16" i="17"/>
  <c r="A16" i="17"/>
  <c r="J15" i="17"/>
  <c r="I15" i="17"/>
  <c r="H15" i="17"/>
  <c r="G15" i="17"/>
  <c r="F15" i="17"/>
  <c r="E15" i="17"/>
  <c r="D15" i="17"/>
  <c r="C15" i="17"/>
  <c r="B15" i="17"/>
  <c r="A15" i="17"/>
  <c r="J14" i="17"/>
  <c r="I14" i="17"/>
  <c r="H14" i="17"/>
  <c r="G14" i="17"/>
  <c r="F14" i="17"/>
  <c r="E14" i="17"/>
  <c r="D14" i="17"/>
  <c r="C14" i="17"/>
  <c r="B14" i="17"/>
  <c r="A14" i="17"/>
  <c r="J13" i="17"/>
  <c r="I13" i="17"/>
  <c r="H13" i="17"/>
  <c r="G13" i="17"/>
  <c r="F13" i="17"/>
  <c r="E13" i="17"/>
  <c r="D13" i="17"/>
  <c r="C13" i="17"/>
  <c r="B13" i="17"/>
  <c r="A13" i="17"/>
  <c r="J12" i="17"/>
  <c r="I12" i="17"/>
  <c r="H12" i="17"/>
  <c r="G12" i="17"/>
  <c r="F12" i="17"/>
  <c r="E12" i="17"/>
  <c r="D12" i="17"/>
  <c r="C12" i="17"/>
  <c r="B12" i="17"/>
  <c r="A12" i="17"/>
  <c r="J11" i="17"/>
  <c r="I11" i="17"/>
  <c r="H11" i="17"/>
  <c r="G11" i="17"/>
  <c r="F11" i="17"/>
  <c r="E11" i="17"/>
  <c r="D11" i="17"/>
  <c r="C11" i="17"/>
  <c r="B11" i="17"/>
  <c r="A11" i="17"/>
  <c r="J10" i="17"/>
  <c r="I10" i="17"/>
  <c r="H10" i="17"/>
  <c r="G10" i="17"/>
  <c r="F10" i="17"/>
  <c r="E10" i="17"/>
  <c r="D10" i="17"/>
  <c r="C10" i="17"/>
  <c r="B10" i="17"/>
  <c r="A10" i="17"/>
  <c r="J9" i="17"/>
  <c r="I9" i="17"/>
  <c r="H9" i="17"/>
  <c r="G9" i="17"/>
  <c r="F9" i="17"/>
  <c r="E9" i="17"/>
  <c r="D9" i="17"/>
  <c r="C9" i="17"/>
  <c r="B9" i="17"/>
  <c r="A9" i="17"/>
  <c r="J8" i="17"/>
  <c r="I8" i="17"/>
  <c r="H8" i="17"/>
  <c r="G8" i="17"/>
  <c r="F8" i="17"/>
  <c r="E8" i="17"/>
  <c r="D8" i="17"/>
  <c r="C8" i="17"/>
  <c r="B8" i="17"/>
  <c r="A8" i="17"/>
  <c r="J7" i="17"/>
  <c r="I7" i="17"/>
  <c r="H7" i="17"/>
  <c r="G7" i="17"/>
  <c r="F7" i="17"/>
  <c r="E7" i="17"/>
  <c r="D7" i="17"/>
  <c r="C7" i="17"/>
  <c r="B7" i="17"/>
  <c r="A7" i="17"/>
  <c r="J6" i="17"/>
  <c r="I6" i="17"/>
  <c r="H6" i="17"/>
  <c r="G6" i="17"/>
  <c r="F6" i="17"/>
  <c r="E6" i="17"/>
  <c r="D6" i="17"/>
  <c r="C6" i="17"/>
  <c r="B6" i="17"/>
  <c r="A6" i="17"/>
  <c r="J5" i="17"/>
  <c r="I5" i="17"/>
  <c r="H5" i="17"/>
  <c r="G5" i="17"/>
  <c r="F5" i="17"/>
  <c r="E5" i="17"/>
  <c r="D5" i="17"/>
  <c r="C5" i="17"/>
  <c r="B5" i="17"/>
  <c r="A5" i="17"/>
  <c r="J4" i="17"/>
  <c r="I4" i="17"/>
  <c r="H4" i="17"/>
  <c r="G4" i="17"/>
  <c r="F4" i="17"/>
  <c r="E4" i="17"/>
  <c r="D4" i="17"/>
  <c r="C4" i="17"/>
  <c r="B4" i="17"/>
  <c r="A4" i="17"/>
  <c r="J3" i="17"/>
  <c r="I3" i="17"/>
  <c r="H3" i="17"/>
  <c r="G3" i="17"/>
  <c r="F3" i="17"/>
  <c r="E3" i="17"/>
  <c r="D3" i="17"/>
  <c r="C3" i="17"/>
  <c r="B3" i="17"/>
  <c r="A3" i="17"/>
  <c r="J2" i="17"/>
  <c r="J23" i="17" s="1"/>
  <c r="I2" i="17"/>
  <c r="H2" i="17"/>
  <c r="H23" i="17" s="1"/>
  <c r="G2" i="17"/>
  <c r="G23" i="17" s="1"/>
  <c r="F2" i="17"/>
  <c r="E2" i="17"/>
  <c r="D2" i="17"/>
  <c r="C2" i="17"/>
  <c r="B2" i="17"/>
  <c r="A2" i="17"/>
  <c r="K1" i="17"/>
  <c r="J1" i="17"/>
  <c r="I1" i="17"/>
  <c r="H1" i="17"/>
  <c r="G1" i="17"/>
  <c r="F1" i="17"/>
  <c r="E1" i="17"/>
  <c r="D1" i="17"/>
  <c r="C1" i="17"/>
  <c r="F23" i="27"/>
  <c r="E23" i="27"/>
  <c r="D23" i="27"/>
  <c r="F22" i="27"/>
  <c r="E22" i="27"/>
  <c r="D22" i="27"/>
  <c r="F21" i="27"/>
  <c r="E21" i="27"/>
  <c r="D21" i="27"/>
  <c r="F20" i="27"/>
  <c r="E20" i="27"/>
  <c r="D20" i="27"/>
  <c r="F19" i="27"/>
  <c r="E19" i="27"/>
  <c r="D19" i="27"/>
  <c r="F18" i="27"/>
  <c r="E18" i="27"/>
  <c r="D18" i="27"/>
  <c r="F17" i="27"/>
  <c r="E17" i="27"/>
  <c r="D17" i="27"/>
  <c r="F16" i="27"/>
  <c r="E16" i="27"/>
  <c r="F15" i="27"/>
  <c r="E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J22" i="32"/>
  <c r="I22" i="32"/>
  <c r="H22" i="32"/>
  <c r="G22" i="32"/>
  <c r="F22" i="32"/>
  <c r="E22" i="32"/>
  <c r="D22" i="32"/>
  <c r="C22" i="32"/>
  <c r="B22" i="32"/>
  <c r="A22" i="32"/>
  <c r="J21" i="32"/>
  <c r="I21" i="32"/>
  <c r="H21" i="32"/>
  <c r="G21" i="32"/>
  <c r="F21" i="32"/>
  <c r="E21" i="32"/>
  <c r="D21" i="32"/>
  <c r="C21" i="32"/>
  <c r="B21" i="32"/>
  <c r="A21" i="32"/>
  <c r="J20" i="32"/>
  <c r="I20" i="32"/>
  <c r="H20" i="32"/>
  <c r="G20" i="32"/>
  <c r="F20" i="32"/>
  <c r="E20" i="32"/>
  <c r="D20" i="32"/>
  <c r="C20" i="32"/>
  <c r="K20" i="32" s="1"/>
  <c r="B20" i="32"/>
  <c r="A20" i="32"/>
  <c r="J19" i="32"/>
  <c r="I19" i="32"/>
  <c r="H19" i="32"/>
  <c r="G19" i="32"/>
  <c r="F19" i="32"/>
  <c r="E19" i="32"/>
  <c r="D19" i="32"/>
  <c r="C19" i="32"/>
  <c r="B19" i="32"/>
  <c r="A19" i="32"/>
  <c r="J18" i="32"/>
  <c r="I18" i="32"/>
  <c r="H18" i="32"/>
  <c r="G18" i="32"/>
  <c r="F18" i="32"/>
  <c r="E18" i="32"/>
  <c r="D18" i="32"/>
  <c r="C18" i="32"/>
  <c r="B18" i="32"/>
  <c r="A18" i="32"/>
  <c r="J17" i="32"/>
  <c r="I17" i="32"/>
  <c r="H17" i="32"/>
  <c r="G17" i="32"/>
  <c r="F17" i="32"/>
  <c r="E17" i="32"/>
  <c r="D17" i="32"/>
  <c r="C17" i="32"/>
  <c r="K17" i="32" s="1"/>
  <c r="B17" i="32"/>
  <c r="A17" i="32"/>
  <c r="J16" i="32"/>
  <c r="I16" i="32"/>
  <c r="H16" i="32"/>
  <c r="G16" i="32"/>
  <c r="F16" i="32"/>
  <c r="E16" i="32"/>
  <c r="D16" i="32"/>
  <c r="C16" i="32"/>
  <c r="B16" i="32"/>
  <c r="A16" i="32"/>
  <c r="J15" i="32"/>
  <c r="I15" i="32"/>
  <c r="H15" i="32"/>
  <c r="G15" i="32"/>
  <c r="F15" i="32"/>
  <c r="E15" i="32"/>
  <c r="D15" i="32"/>
  <c r="C15" i="32"/>
  <c r="B15" i="32"/>
  <c r="A15" i="32"/>
  <c r="J14" i="32"/>
  <c r="I14" i="32"/>
  <c r="H14" i="32"/>
  <c r="G14" i="32"/>
  <c r="F14" i="32"/>
  <c r="E14" i="32"/>
  <c r="D14" i="32"/>
  <c r="C14" i="32"/>
  <c r="K14" i="32" s="1"/>
  <c r="B14" i="32"/>
  <c r="A14" i="32"/>
  <c r="J13" i="32"/>
  <c r="I13" i="32"/>
  <c r="H13" i="32"/>
  <c r="G13" i="32"/>
  <c r="F13" i="32"/>
  <c r="E13" i="32"/>
  <c r="D13" i="32"/>
  <c r="C13" i="32"/>
  <c r="B13" i="32"/>
  <c r="A13" i="32"/>
  <c r="J12" i="32"/>
  <c r="I12" i="32"/>
  <c r="H12" i="32"/>
  <c r="G12" i="32"/>
  <c r="F12" i="32"/>
  <c r="E12" i="32"/>
  <c r="D12" i="32"/>
  <c r="C12" i="32"/>
  <c r="B12" i="32"/>
  <c r="A12" i="32"/>
  <c r="J11" i="32"/>
  <c r="I11" i="32"/>
  <c r="H11" i="32"/>
  <c r="G11" i="32"/>
  <c r="F11" i="32"/>
  <c r="E11" i="32"/>
  <c r="D11" i="32"/>
  <c r="C11" i="32"/>
  <c r="K11" i="32" s="1"/>
  <c r="B11" i="32"/>
  <c r="A11" i="32"/>
  <c r="J10" i="32"/>
  <c r="I10" i="32"/>
  <c r="H10" i="32"/>
  <c r="G10" i="32"/>
  <c r="F10" i="32"/>
  <c r="E10" i="32"/>
  <c r="D10" i="32"/>
  <c r="C10" i="32"/>
  <c r="B10" i="32"/>
  <c r="A10" i="32"/>
  <c r="J9" i="32"/>
  <c r="I9" i="32"/>
  <c r="H9" i="32"/>
  <c r="G9" i="32"/>
  <c r="F9" i="32"/>
  <c r="E9" i="32"/>
  <c r="D9" i="32"/>
  <c r="C9" i="32"/>
  <c r="B9" i="32"/>
  <c r="A9" i="32"/>
  <c r="J8" i="32"/>
  <c r="I8" i="32"/>
  <c r="H8" i="32"/>
  <c r="G8" i="32"/>
  <c r="F8" i="32"/>
  <c r="E8" i="32"/>
  <c r="D8" i="32"/>
  <c r="C8" i="32"/>
  <c r="B8" i="32"/>
  <c r="A8" i="32"/>
  <c r="J7" i="32"/>
  <c r="I7" i="32"/>
  <c r="H7" i="32"/>
  <c r="G7" i="32"/>
  <c r="F7" i="32"/>
  <c r="E7" i="32"/>
  <c r="D7" i="32"/>
  <c r="C7" i="32"/>
  <c r="B7" i="32"/>
  <c r="A7" i="32"/>
  <c r="J6" i="32"/>
  <c r="I6" i="32"/>
  <c r="H6" i="32"/>
  <c r="G6" i="32"/>
  <c r="F6" i="32"/>
  <c r="E6" i="32"/>
  <c r="D6" i="32"/>
  <c r="C6" i="32"/>
  <c r="B6" i="32"/>
  <c r="A6" i="32"/>
  <c r="J5" i="32"/>
  <c r="I5" i="32"/>
  <c r="H5" i="32"/>
  <c r="G5" i="32"/>
  <c r="F5" i="32"/>
  <c r="E5" i="32"/>
  <c r="D5" i="32"/>
  <c r="C5" i="32"/>
  <c r="B5" i="32"/>
  <c r="A5" i="32"/>
  <c r="J4" i="32"/>
  <c r="I4" i="32"/>
  <c r="H4" i="32"/>
  <c r="H23" i="32" s="1"/>
  <c r="G4" i="32"/>
  <c r="F4" i="32"/>
  <c r="E4" i="32"/>
  <c r="D4" i="32"/>
  <c r="C4" i="32"/>
  <c r="B4" i="32"/>
  <c r="A4" i="32"/>
  <c r="J3" i="32"/>
  <c r="I3" i="32"/>
  <c r="H3" i="32"/>
  <c r="G3" i="32"/>
  <c r="F3" i="32"/>
  <c r="E3" i="32"/>
  <c r="D3" i="32"/>
  <c r="C3" i="32"/>
  <c r="C23" i="32" s="1"/>
  <c r="B3" i="32"/>
  <c r="A3" i="32"/>
  <c r="J2" i="32"/>
  <c r="I2" i="32"/>
  <c r="H2" i="32"/>
  <c r="G2" i="32"/>
  <c r="G23" i="32" s="1"/>
  <c r="F2" i="32"/>
  <c r="F23" i="32" s="1"/>
  <c r="E2" i="32"/>
  <c r="E23" i="32" s="1"/>
  <c r="D2" i="32"/>
  <c r="C2" i="32"/>
  <c r="B2" i="32"/>
  <c r="A2" i="32"/>
  <c r="K1" i="32"/>
  <c r="J1" i="32"/>
  <c r="I1" i="32"/>
  <c r="H1" i="32"/>
  <c r="G1" i="32"/>
  <c r="F1" i="32"/>
  <c r="E1" i="32"/>
  <c r="D1" i="32"/>
  <c r="C1" i="32"/>
  <c r="J22" i="14"/>
  <c r="I22" i="14"/>
  <c r="H22" i="14"/>
  <c r="G22" i="14"/>
  <c r="F22" i="14"/>
  <c r="E22" i="14"/>
  <c r="D22" i="14"/>
  <c r="C22" i="14"/>
  <c r="B22" i="14"/>
  <c r="A22" i="14"/>
  <c r="J21" i="14"/>
  <c r="I21" i="14"/>
  <c r="H21" i="14"/>
  <c r="G21" i="14"/>
  <c r="F21" i="14"/>
  <c r="E21" i="14"/>
  <c r="D21" i="14"/>
  <c r="C21" i="14"/>
  <c r="B21" i="14"/>
  <c r="A21" i="14"/>
  <c r="J20" i="14"/>
  <c r="I20" i="14"/>
  <c r="H20" i="14"/>
  <c r="G20" i="14"/>
  <c r="F20" i="14"/>
  <c r="E20" i="14"/>
  <c r="D20" i="14"/>
  <c r="C20" i="14"/>
  <c r="K20" i="14" s="1"/>
  <c r="B20" i="14"/>
  <c r="A20" i="14"/>
  <c r="J19" i="14"/>
  <c r="I19" i="14"/>
  <c r="H19" i="14"/>
  <c r="G19" i="14"/>
  <c r="F19" i="14"/>
  <c r="E19" i="14"/>
  <c r="D19" i="14"/>
  <c r="C19" i="14"/>
  <c r="B19" i="14"/>
  <c r="A19" i="14"/>
  <c r="J18" i="14"/>
  <c r="I18" i="14"/>
  <c r="H18" i="14"/>
  <c r="G18" i="14"/>
  <c r="F18" i="14"/>
  <c r="E18" i="14"/>
  <c r="D18" i="14"/>
  <c r="C18" i="14"/>
  <c r="B18" i="14"/>
  <c r="A18" i="14"/>
  <c r="J17" i="14"/>
  <c r="I17" i="14"/>
  <c r="H17" i="14"/>
  <c r="G17" i="14"/>
  <c r="F17" i="14"/>
  <c r="E17" i="14"/>
  <c r="D17" i="14"/>
  <c r="C17" i="14"/>
  <c r="B17" i="14"/>
  <c r="A17" i="14"/>
  <c r="J16" i="14"/>
  <c r="I16" i="14"/>
  <c r="H16" i="14"/>
  <c r="G16" i="14"/>
  <c r="F16" i="14"/>
  <c r="E16" i="14"/>
  <c r="D16" i="14"/>
  <c r="C16" i="14"/>
  <c r="B16" i="14"/>
  <c r="A16" i="14"/>
  <c r="J15" i="14"/>
  <c r="I15" i="14"/>
  <c r="H15" i="14"/>
  <c r="G15" i="14"/>
  <c r="F15" i="14"/>
  <c r="E15" i="14"/>
  <c r="D15" i="14"/>
  <c r="C15" i="14"/>
  <c r="B15" i="14"/>
  <c r="A15" i="14"/>
  <c r="J14" i="14"/>
  <c r="I14" i="14"/>
  <c r="H14" i="14"/>
  <c r="G14" i="14"/>
  <c r="F14" i="14"/>
  <c r="E14" i="14"/>
  <c r="D14" i="14"/>
  <c r="C14" i="14"/>
  <c r="K14" i="14" s="1"/>
  <c r="B14" i="14"/>
  <c r="A14" i="14"/>
  <c r="J13" i="14"/>
  <c r="I13" i="14"/>
  <c r="H13" i="14"/>
  <c r="G13" i="14"/>
  <c r="F13" i="14"/>
  <c r="E13" i="14"/>
  <c r="D13" i="14"/>
  <c r="C13" i="14"/>
  <c r="B13" i="14"/>
  <c r="A13" i="14"/>
  <c r="J12" i="14"/>
  <c r="I12" i="14"/>
  <c r="H12" i="14"/>
  <c r="G12" i="14"/>
  <c r="F12" i="14"/>
  <c r="E12" i="14"/>
  <c r="D12" i="14"/>
  <c r="C12" i="14"/>
  <c r="B12" i="14"/>
  <c r="A12" i="14"/>
  <c r="J11" i="14"/>
  <c r="I11" i="14"/>
  <c r="H11" i="14"/>
  <c r="G11" i="14"/>
  <c r="F11" i="14"/>
  <c r="E11" i="14"/>
  <c r="D11" i="14"/>
  <c r="C11" i="14"/>
  <c r="K11" i="14" s="1"/>
  <c r="B11" i="14"/>
  <c r="A11" i="14"/>
  <c r="J10" i="14"/>
  <c r="I10" i="14"/>
  <c r="H10" i="14"/>
  <c r="G10" i="14"/>
  <c r="F10" i="14"/>
  <c r="E10" i="14"/>
  <c r="D10" i="14"/>
  <c r="C10" i="14"/>
  <c r="B10" i="14"/>
  <c r="A10" i="14"/>
  <c r="J9" i="14"/>
  <c r="I9" i="14"/>
  <c r="H9" i="14"/>
  <c r="G9" i="14"/>
  <c r="F9" i="14"/>
  <c r="E9" i="14"/>
  <c r="D9" i="14"/>
  <c r="C9" i="14"/>
  <c r="B9" i="14"/>
  <c r="A9" i="14"/>
  <c r="J8" i="14"/>
  <c r="I8" i="14"/>
  <c r="H8" i="14"/>
  <c r="G8" i="14"/>
  <c r="F8" i="14"/>
  <c r="E8" i="14"/>
  <c r="D8" i="14"/>
  <c r="C8" i="14"/>
  <c r="K8" i="14" s="1"/>
  <c r="B8" i="14"/>
  <c r="A8" i="14"/>
  <c r="J7" i="14"/>
  <c r="I7" i="14"/>
  <c r="H7" i="14"/>
  <c r="G7" i="14"/>
  <c r="F7" i="14"/>
  <c r="E7" i="14"/>
  <c r="D7" i="14"/>
  <c r="C7" i="14"/>
  <c r="B7" i="14"/>
  <c r="A7" i="14"/>
  <c r="J6" i="14"/>
  <c r="I6" i="14"/>
  <c r="H6" i="14"/>
  <c r="G6" i="14"/>
  <c r="F6" i="14"/>
  <c r="E6" i="14"/>
  <c r="D6" i="14"/>
  <c r="C6" i="14"/>
  <c r="B6" i="14"/>
  <c r="A6" i="14"/>
  <c r="J5" i="14"/>
  <c r="I5" i="14"/>
  <c r="H5" i="14"/>
  <c r="G5" i="14"/>
  <c r="F5" i="14"/>
  <c r="E5" i="14"/>
  <c r="D5" i="14"/>
  <c r="C5" i="14"/>
  <c r="K5" i="14" s="1"/>
  <c r="B5" i="14"/>
  <c r="A5" i="14"/>
  <c r="J4" i="14"/>
  <c r="I4" i="14"/>
  <c r="H4" i="14"/>
  <c r="G4" i="14"/>
  <c r="F4" i="14"/>
  <c r="E4" i="14"/>
  <c r="D4" i="14"/>
  <c r="C4" i="14"/>
  <c r="C23" i="14" s="1"/>
  <c r="B4" i="14"/>
  <c r="A4" i="14"/>
  <c r="J3" i="14"/>
  <c r="I3" i="14"/>
  <c r="H3" i="14"/>
  <c r="G3" i="14"/>
  <c r="F3" i="14"/>
  <c r="E3" i="14"/>
  <c r="D3" i="14"/>
  <c r="C3" i="14"/>
  <c r="B3" i="14"/>
  <c r="A3" i="14"/>
  <c r="J2" i="14"/>
  <c r="J23" i="14" s="1"/>
  <c r="I2" i="14"/>
  <c r="I23" i="14" s="1"/>
  <c r="H2" i="14"/>
  <c r="H23" i="14" s="1"/>
  <c r="G2" i="14"/>
  <c r="F2" i="14"/>
  <c r="E2" i="14"/>
  <c r="D2" i="14"/>
  <c r="C2" i="14"/>
  <c r="B2" i="14"/>
  <c r="A2" i="14"/>
  <c r="K1" i="14"/>
  <c r="J1" i="14"/>
  <c r="I1" i="14"/>
  <c r="H1" i="14"/>
  <c r="G1" i="14"/>
  <c r="F1" i="14"/>
  <c r="E1" i="14"/>
  <c r="D1" i="14"/>
  <c r="C1" i="14"/>
  <c r="J22" i="25"/>
  <c r="I22" i="25"/>
  <c r="H22" i="25"/>
  <c r="G22" i="25"/>
  <c r="F22" i="25"/>
  <c r="E22" i="25"/>
  <c r="D22" i="25"/>
  <c r="C22" i="25"/>
  <c r="B22" i="25"/>
  <c r="A22" i="25"/>
  <c r="J21" i="25"/>
  <c r="I21" i="25"/>
  <c r="H21" i="25"/>
  <c r="G21" i="25"/>
  <c r="F21" i="25"/>
  <c r="E21" i="25"/>
  <c r="D21" i="25"/>
  <c r="C21" i="25"/>
  <c r="B21" i="25"/>
  <c r="A21" i="25"/>
  <c r="J20" i="25"/>
  <c r="I20" i="25"/>
  <c r="H20" i="25"/>
  <c r="G20" i="25"/>
  <c r="F20" i="25"/>
  <c r="E20" i="25"/>
  <c r="D20" i="25"/>
  <c r="C20" i="25"/>
  <c r="K20" i="25" s="1"/>
  <c r="B20" i="25"/>
  <c r="A20" i="25"/>
  <c r="J19" i="25"/>
  <c r="I19" i="25"/>
  <c r="H19" i="25"/>
  <c r="G19" i="25"/>
  <c r="F19" i="25"/>
  <c r="E19" i="25"/>
  <c r="D19" i="25"/>
  <c r="C19" i="25"/>
  <c r="B19" i="25"/>
  <c r="A19" i="25"/>
  <c r="J18" i="25"/>
  <c r="I18" i="25"/>
  <c r="H18" i="25"/>
  <c r="G18" i="25"/>
  <c r="F18" i="25"/>
  <c r="E18" i="25"/>
  <c r="D18" i="25"/>
  <c r="C18" i="25"/>
  <c r="B18" i="25"/>
  <c r="A18" i="25"/>
  <c r="J17" i="25"/>
  <c r="I17" i="25"/>
  <c r="H17" i="25"/>
  <c r="G17" i="25"/>
  <c r="F17" i="25"/>
  <c r="E17" i="25"/>
  <c r="D17" i="25"/>
  <c r="C17" i="25"/>
  <c r="B17" i="25"/>
  <c r="A17" i="25"/>
  <c r="J16" i="25"/>
  <c r="I16" i="25"/>
  <c r="H16" i="25"/>
  <c r="G16" i="25"/>
  <c r="F16" i="25"/>
  <c r="E16" i="25"/>
  <c r="D16" i="25"/>
  <c r="C16" i="25"/>
  <c r="B16" i="25"/>
  <c r="A16" i="25"/>
  <c r="J15" i="25"/>
  <c r="I15" i="25"/>
  <c r="H15" i="25"/>
  <c r="G15" i="25"/>
  <c r="F15" i="25"/>
  <c r="E15" i="25"/>
  <c r="D15" i="25"/>
  <c r="C15" i="25"/>
  <c r="B15" i="25"/>
  <c r="A15" i="25"/>
  <c r="J14" i="25"/>
  <c r="I14" i="25"/>
  <c r="H14" i="25"/>
  <c r="G14" i="25"/>
  <c r="F14" i="25"/>
  <c r="E14" i="25"/>
  <c r="D14" i="25"/>
  <c r="C14" i="25"/>
  <c r="K14" i="25" s="1"/>
  <c r="B14" i="25"/>
  <c r="A14" i="25"/>
  <c r="J13" i="25"/>
  <c r="I13" i="25"/>
  <c r="H13" i="25"/>
  <c r="G13" i="25"/>
  <c r="F13" i="25"/>
  <c r="E13" i="25"/>
  <c r="D13" i="25"/>
  <c r="C13" i="25"/>
  <c r="B13" i="25"/>
  <c r="A13" i="25"/>
  <c r="J12" i="25"/>
  <c r="I12" i="25"/>
  <c r="H12" i="25"/>
  <c r="G12" i="25"/>
  <c r="F12" i="25"/>
  <c r="E12" i="25"/>
  <c r="D12" i="25"/>
  <c r="C12" i="25"/>
  <c r="B12" i="25"/>
  <c r="A12" i="25"/>
  <c r="J11" i="25"/>
  <c r="I11" i="25"/>
  <c r="H11" i="25"/>
  <c r="G11" i="25"/>
  <c r="F11" i="25"/>
  <c r="E11" i="25"/>
  <c r="D11" i="25"/>
  <c r="C11" i="25"/>
  <c r="B11" i="25"/>
  <c r="A11" i="25"/>
  <c r="J10" i="25"/>
  <c r="I10" i="25"/>
  <c r="H10" i="25"/>
  <c r="G10" i="25"/>
  <c r="F10" i="25"/>
  <c r="E10" i="25"/>
  <c r="D10" i="25"/>
  <c r="C10" i="25"/>
  <c r="B10" i="25"/>
  <c r="A10" i="25"/>
  <c r="J9" i="25"/>
  <c r="I9" i="25"/>
  <c r="H9" i="25"/>
  <c r="G9" i="25"/>
  <c r="F9" i="25"/>
  <c r="E9" i="25"/>
  <c r="D9" i="25"/>
  <c r="C9" i="25"/>
  <c r="B9" i="25"/>
  <c r="A9" i="25"/>
  <c r="J8" i="25"/>
  <c r="I8" i="25"/>
  <c r="H8" i="25"/>
  <c r="G8" i="25"/>
  <c r="F8" i="25"/>
  <c r="E8" i="25"/>
  <c r="D8" i="25"/>
  <c r="C8" i="25"/>
  <c r="B8" i="25"/>
  <c r="A8" i="25"/>
  <c r="J7" i="25"/>
  <c r="I7" i="25"/>
  <c r="H7" i="25"/>
  <c r="G7" i="25"/>
  <c r="F7" i="25"/>
  <c r="E7" i="25"/>
  <c r="D7" i="25"/>
  <c r="C7" i="25"/>
  <c r="B7" i="25"/>
  <c r="A7" i="25"/>
  <c r="J6" i="25"/>
  <c r="I6" i="25"/>
  <c r="H6" i="25"/>
  <c r="G6" i="25"/>
  <c r="F6" i="25"/>
  <c r="E6" i="25"/>
  <c r="D6" i="25"/>
  <c r="C6" i="25"/>
  <c r="C23" i="25" s="1"/>
  <c r="B6" i="25"/>
  <c r="A6" i="25"/>
  <c r="J5" i="25"/>
  <c r="I5" i="25"/>
  <c r="H5" i="25"/>
  <c r="G5" i="25"/>
  <c r="F5" i="25"/>
  <c r="E5" i="25"/>
  <c r="D5" i="25"/>
  <c r="C5" i="25"/>
  <c r="K5" i="25" s="1"/>
  <c r="B5" i="25"/>
  <c r="A5" i="25"/>
  <c r="J4" i="25"/>
  <c r="I4" i="25"/>
  <c r="H4" i="25"/>
  <c r="G4" i="25"/>
  <c r="F4" i="25"/>
  <c r="F23" i="25" s="1"/>
  <c r="E4" i="25"/>
  <c r="D4" i="25"/>
  <c r="C4" i="25"/>
  <c r="B4" i="25"/>
  <c r="A4" i="25"/>
  <c r="J3" i="25"/>
  <c r="I3" i="25"/>
  <c r="I23" i="25" s="1"/>
  <c r="H3" i="25"/>
  <c r="G3" i="25"/>
  <c r="F3" i="25"/>
  <c r="E3" i="25"/>
  <c r="D3" i="25"/>
  <c r="C3" i="25"/>
  <c r="B3" i="25"/>
  <c r="A3" i="25"/>
  <c r="J2" i="25"/>
  <c r="I2" i="25"/>
  <c r="H2" i="25"/>
  <c r="G2" i="25"/>
  <c r="F2" i="25"/>
  <c r="E2" i="25"/>
  <c r="E23" i="25" s="1"/>
  <c r="D2" i="25"/>
  <c r="D23" i="25" s="1"/>
  <c r="C2" i="25"/>
  <c r="K2" i="25" s="1"/>
  <c r="B2" i="25"/>
  <c r="A2" i="25"/>
  <c r="K1" i="25"/>
  <c r="J1" i="25"/>
  <c r="I1" i="25"/>
  <c r="H1" i="25"/>
  <c r="G1" i="25"/>
  <c r="F1" i="25"/>
  <c r="E1" i="25"/>
  <c r="D1" i="25"/>
  <c r="C1" i="25"/>
  <c r="E28" i="18" l="1"/>
  <c r="F28" i="18"/>
  <c r="C28" i="18"/>
  <c r="G28" i="18"/>
  <c r="K28" i="19"/>
  <c r="E28" i="19"/>
  <c r="I28" i="19"/>
  <c r="J28" i="19"/>
  <c r="C28" i="19"/>
  <c r="D28" i="19"/>
  <c r="G28" i="20"/>
  <c r="H28" i="20"/>
  <c r="I28" i="20"/>
  <c r="C28" i="20"/>
  <c r="G23" i="16"/>
  <c r="I23" i="16"/>
  <c r="K23" i="16"/>
  <c r="D23" i="16"/>
  <c r="F23" i="16"/>
  <c r="F23" i="17"/>
  <c r="D23" i="17"/>
  <c r="I23" i="17"/>
  <c r="K8" i="32"/>
  <c r="K17" i="14"/>
  <c r="K5" i="32"/>
  <c r="C23" i="17"/>
  <c r="F28" i="20"/>
  <c r="H28" i="19"/>
  <c r="K8" i="25"/>
  <c r="K23" i="25" s="1"/>
  <c r="D23" i="14"/>
  <c r="J23" i="16"/>
  <c r="D28" i="20"/>
  <c r="D28" i="18"/>
  <c r="H28" i="18"/>
  <c r="E23" i="17"/>
  <c r="C23" i="16"/>
  <c r="E28" i="20"/>
  <c r="F28" i="19"/>
  <c r="K2" i="14"/>
  <c r="K23" i="14" s="1"/>
  <c r="K11" i="25"/>
  <c r="H23" i="16"/>
  <c r="G28" i="19"/>
  <c r="J23" i="25"/>
  <c r="G23" i="25"/>
  <c r="G23" i="14"/>
  <c r="E23" i="14"/>
  <c r="K23" i="32"/>
  <c r="I23" i="32"/>
  <c r="H23" i="25"/>
  <c r="K17" i="25"/>
  <c r="F23" i="14"/>
  <c r="D23" i="32"/>
  <c r="J23" i="32"/>
  <c r="J28" i="18"/>
  <c r="K23" i="17"/>
</calcChain>
</file>

<file path=xl/sharedStrings.xml><?xml version="1.0" encoding="utf-8"?>
<sst xmlns="http://schemas.openxmlformats.org/spreadsheetml/2006/main" count="675" uniqueCount="95">
  <si>
    <t>Other Services</t>
  </si>
  <si>
    <t>Screening phase</t>
  </si>
  <si>
    <t>Eligibles</t>
  </si>
  <si>
    <t>Ineligible + out of target</t>
  </si>
  <si>
    <t>Stratification</t>
  </si>
  <si>
    <t>Small (5-19)</t>
  </si>
  <si>
    <t>Medium (20-99)</t>
  </si>
  <si>
    <t/>
  </si>
  <si>
    <t>Region</t>
  </si>
  <si>
    <t>Sector</t>
  </si>
  <si>
    <t>Size</t>
  </si>
  <si>
    <t>Food</t>
  </si>
  <si>
    <t>Garments</t>
  </si>
  <si>
    <t>Fabricated Metal Products</t>
  </si>
  <si>
    <t>Other Manufacturing</t>
  </si>
  <si>
    <t>Construction</t>
  </si>
  <si>
    <t>Retail</t>
  </si>
  <si>
    <t>Hotels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</si>
  <si>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</si>
  <si>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</si>
  <si>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</si>
  <si>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</si>
  <si>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</si>
  <si>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</si>
  <si>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</si>
  <si>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</si>
  <si>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</si>
  <si>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</si>
  <si>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</si>
  <si>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</si>
  <si>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</si>
  <si>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</si>
  <si>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</si>
  <si>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</si>
  <si>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</si>
  <si>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</si>
  <si>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</si>
  <si>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</si>
  <si>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</si>
  <si>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</si>
  <si>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</si>
  <si>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</si>
  <si>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</si>
  <si>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</si>
  <si>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</si>
  <si>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</si>
  <si>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</si>
  <si>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_Food</t>
  </si>
  <si>
    <t>_Garments</t>
  </si>
  <si>
    <t>_Fabricated_Metal_Products</t>
  </si>
  <si>
    <t>_Other_Manufacturing</t>
  </si>
  <si>
    <t>_Construction</t>
  </si>
  <si>
    <t>_Retail</t>
  </si>
  <si>
    <t>_Other_Services</t>
  </si>
  <si>
    <t>Large (100-199)</t>
  </si>
  <si>
    <t>Yield</t>
  </si>
  <si>
    <t>Survey_response_rate</t>
  </si>
  <si>
    <t>Frame_quality</t>
  </si>
  <si>
    <t>Survey</t>
  </si>
  <si>
    <t>Cell</t>
  </si>
  <si>
    <t>Fresh/Panel</t>
  </si>
  <si>
    <t>Size</t>
  </si>
  <si>
    <t>Region</t>
  </si>
  <si>
    <t>Sector</t>
  </si>
  <si>
    <t>Name</t>
  </si>
  <si>
    <t>Fresh</t>
  </si>
  <si>
    <t>Panel</t>
  </si>
  <si>
    <t>Small (5-19)</t>
  </si>
  <si>
    <t>Medium (20-99)</t>
  </si>
  <si>
    <t>Large (100+)</t>
  </si>
  <si>
    <t>Construction</t>
  </si>
  <si>
    <t>Fabricated Metal Products</t>
  </si>
  <si>
    <t>Food</t>
  </si>
  <si>
    <t>Garments</t>
  </si>
  <si>
    <t>Hotels</t>
  </si>
  <si>
    <t>Other Manufacturing</t>
  </si>
  <si>
    <t>Other Services</t>
  </si>
  <si>
    <t>Retail</t>
  </si>
  <si>
    <t>rr_d2</t>
  </si>
  <si>
    <t>rr_l1</t>
  </si>
  <si>
    <t>rr_n2a</t>
  </si>
  <si>
    <t>rr_TFP</t>
  </si>
  <si>
    <t>North</t>
  </si>
  <si>
    <t>Algarve</t>
  </si>
  <si>
    <t>Center</t>
  </si>
  <si>
    <t>Lisbon Metropolitan Area</t>
  </si>
  <si>
    <t>Alentejo</t>
  </si>
  <si>
    <t>Autonomous Region of the Azores</t>
  </si>
  <si>
    <t>Autonomous Region of Madeira</t>
  </si>
  <si>
    <t>Large (100 or more)</t>
  </si>
  <si>
    <t>Medium and Large (20+)</t>
  </si>
  <si>
    <t>Portugal 2023</t>
  </si>
  <si>
    <t>_Hotels</t>
  </si>
  <si>
    <r>
      <t xml:space="preserve">Source: </t>
    </r>
    <r>
      <rPr>
        <i/>
        <sz val="9"/>
        <rFont val="Times New Roman"/>
        <family val="1"/>
      </rPr>
      <t xml:space="preserve">INEI business registry February 2023 </t>
    </r>
  </si>
  <si>
    <r>
      <t xml:space="preserve">Source: </t>
    </r>
    <r>
      <rPr>
        <i/>
        <sz val="9"/>
        <rFont val="Times New Roman"/>
        <family val="1"/>
      </rPr>
      <t>Bureau van Dijk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</si>
</sst>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6">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K24"/>
  <sheetViews>
    <sheetView tabSelected="1" topLeftCell="A21" workbookViewId="0">
      <selection activeCell="B26" sqref="B26"/>
    </sheetView>
  </sheetViews>
  <sheetFormatPr defaultColWidth="9.1796875" defaultRowHeight="14.5"/>
  <cols>
    <col min="1" max="1" width="15" style="14" customWidth="1"/>
    <col min="2" max="2" width="19.81640625" style="14" bestFit="1" customWidth="1"/>
    <col min="3" max="4" width="13.1796875" style="14" bestFit="1" customWidth="1"/>
    <col min="5" max="5" width="13.1796875" style="17" bestFit="1" customWidth="1"/>
    <col min="6" max="6" width="16.453125" style="14" bestFit="1" customWidth="1"/>
    <col min="7" max="7" width="15.26953125" style="14" bestFit="1" customWidth="1"/>
    <col min="8" max="8" width="12" style="14" bestFit="1" customWidth="1"/>
    <col min="9" max="9" width="13.26953125" style="14" bestFit="1" customWidth="1"/>
    <col min="10" max="10" width="13" style="14" bestFit="1" customWidth="1"/>
    <col min="11" max="11" width="14.54296875" style="28" bestFit="1" customWidth="1"/>
    <col min="12" max="16384" width="9.1796875" style="14"/>
  </cols>
  <sheetData>
    <row r="1" spans="1:11" ht="27" thickBot="1">
      <c r="A1" s="12"/>
      <c r="B1" s="12"/>
      <c r="C1" s="13" t="str">
        <f>RIGHT(SUBSTITUTE(universe!C1,"_"," "),LEN(SUBSTITUTE(universe!C1,"_"," "))-1)</f>
        <v>Food</v>
      </c>
      <c r="D1" s="13" t="str">
        <f>RIGHT(SUBSTITUTE(universe!D1,"_"," "),LEN(SUBSTITUTE(universe!D1,"_"," "))-1)</f>
        <v>Garments</v>
      </c>
      <c r="E1" s="13" t="str">
        <f>RIGHT(SUBSTITUTE(universe!E1,"_"," "),LEN(SUBSTITUTE(universe!E1,"_"," "))-1)</f>
        <v>Fabricated Metal Products</v>
      </c>
      <c r="F1" s="13" t="str">
        <f>RIGHT(SUBSTITUTE(universe!F1,"_"," "),LEN(SUBSTITUTE(universe!F1,"_"," "))-1)</f>
        <v>Other Manufacturing</v>
      </c>
      <c r="G1" s="13" t="str">
        <f>RIGHT(SUBSTITUTE(universe!G1,"_"," "),LEN(SUBSTITUTE(universe!G1,"_"," "))-1)</f>
        <v>Construction</v>
      </c>
      <c r="H1" s="13" t="str">
        <f>RIGHT(SUBSTITUTE(universe!H1,"_"," "),LEN(SUBSTITUTE(universe!H1,"_"," "))-1)</f>
        <v>Retail</v>
      </c>
      <c r="I1" s="13" t="str">
        <f>RIGHT(SUBSTITUTE(universe!I1,"_"," "),LEN(SUBSTITUTE(universe!I1,"_"," "))-1)</f>
        <v>Hotels</v>
      </c>
      <c r="J1" s="13" t="str">
        <f>RIGHT(SUBSTITUTE(universe!J1,"_"," "),LEN(SUBSTITUTE(universe!J1,"_"," "))-1)</f>
        <v>Other Services</v>
      </c>
      <c r="K1" s="25" t="str">
        <f>RIGHT(SUBSTITUTE(universe!K1,"_"," "),LEN(SUBSTITUTE(universe!K1,"_"," "))-1)</f>
        <v>Grand Total</v>
      </c>
    </row>
    <row r="2" spans="1:11">
      <c r="A2" s="15" t="str">
        <f>universe!A2</f>
        <v>North</v>
      </c>
      <c r="B2" s="16" t="str">
        <f>LEFT(universe!B2,FIND(")",universe!B2))</f>
        <v>Small (5-19)</v>
      </c>
      <c r="C2" s="16">
        <f>universe!C2</f>
        <v>709</v>
      </c>
      <c r="D2" s="16">
        <f>universe!D2</f>
        <v>1457</v>
      </c>
      <c r="E2" s="16">
        <f>universe!E2</f>
        <v>1191</v>
      </c>
      <c r="F2" s="16">
        <f>universe!F2</f>
        <v>4094</v>
      </c>
      <c r="G2" s="16">
        <f>universe!G2</f>
        <v>4942</v>
      </c>
      <c r="H2" s="16">
        <f>universe!H2</f>
        <v>3575</v>
      </c>
      <c r="I2" s="16">
        <f>universe!I2</f>
        <v>365</v>
      </c>
      <c r="J2" s="16">
        <f>universe!J2</f>
        <v>11108</v>
      </c>
      <c r="K2" s="26">
        <f>SUM(C2:J4)</f>
        <v>35081</v>
      </c>
    </row>
    <row r="3" spans="1:11">
      <c r="A3" s="15" t="str">
        <f>universe!A3</f>
        <v>North</v>
      </c>
      <c r="B3" s="16" t="str">
        <f>LEFT(universe!B3,FIND(")",universe!B3))</f>
        <v>Medium (20-99)</v>
      </c>
      <c r="C3" s="16">
        <f>universe!C3</f>
        <v>170</v>
      </c>
      <c r="D3" s="16">
        <f>universe!D3</f>
        <v>812</v>
      </c>
      <c r="E3" s="16">
        <f>universe!E3</f>
        <v>383</v>
      </c>
      <c r="F3" s="16">
        <f>universe!F3</f>
        <v>1878</v>
      </c>
      <c r="G3" s="16">
        <f>universe!G3</f>
        <v>1060</v>
      </c>
      <c r="H3" s="16">
        <f>universe!H3</f>
        <v>433</v>
      </c>
      <c r="I3" s="16">
        <f>universe!I3</f>
        <v>112</v>
      </c>
      <c r="J3" s="16">
        <f>universe!J3</f>
        <v>1820</v>
      </c>
      <c r="K3" s="26"/>
    </row>
    <row r="4" spans="1:11">
      <c r="A4" s="15" t="str">
        <f>universe!A4</f>
        <v>North</v>
      </c>
      <c r="B4" s="16" t="str">
        <f>LEFT(universe!B4,FIND(")",universe!B4))</f>
        <v>Large (100-199)</v>
      </c>
      <c r="C4" s="16">
        <f>universe!C4</f>
        <v>42</v>
      </c>
      <c r="D4" s="16">
        <f>universe!D4</f>
        <v>105</v>
      </c>
      <c r="E4" s="16">
        <f>universe!E4</f>
        <v>62</v>
      </c>
      <c r="F4" s="16">
        <f>universe!F4</f>
        <v>376</v>
      </c>
      <c r="G4" s="16">
        <f>universe!G4</f>
        <v>98</v>
      </c>
      <c r="H4" s="16">
        <f>universe!H4</f>
        <v>63</v>
      </c>
      <c r="I4" s="16">
        <f>universe!I4</f>
        <v>11</v>
      </c>
      <c r="J4" s="16">
        <f>universe!J4</f>
        <v>215</v>
      </c>
      <c r="K4" s="26"/>
    </row>
    <row r="5" spans="1:11">
      <c r="A5" s="15" t="str">
        <f>universe!A5</f>
        <v>Algarve</v>
      </c>
      <c r="B5" s="16" t="str">
        <f>LEFT(universe!B5,FIND(")",universe!B5))</f>
        <v>Small (5-19)</v>
      </c>
      <c r="C5" s="16">
        <f>universe!C5</f>
        <v>92</v>
      </c>
      <c r="D5" s="16">
        <f>universe!D5</f>
        <v>3</v>
      </c>
      <c r="E5" s="16">
        <f>universe!E5</f>
        <v>54</v>
      </c>
      <c r="F5" s="16">
        <f>universe!F5</f>
        <v>126</v>
      </c>
      <c r="G5" s="16">
        <f>universe!G5</f>
        <v>821</v>
      </c>
      <c r="H5" s="16">
        <f>universe!H5</f>
        <v>589</v>
      </c>
      <c r="I5" s="16">
        <f>universe!I5</f>
        <v>228</v>
      </c>
      <c r="J5" s="16">
        <f>universe!J5</f>
        <v>2017</v>
      </c>
      <c r="K5" s="26">
        <f>SUM(C5:J7)</f>
        <v>4590</v>
      </c>
    </row>
    <row r="6" spans="1:11">
      <c r="A6" s="15" t="str">
        <f>universe!A6</f>
        <v>Algarve</v>
      </c>
      <c r="B6" s="16" t="str">
        <f>LEFT(universe!B6,FIND(")",universe!B6))</f>
        <v>Medium (20-99)</v>
      </c>
      <c r="C6" s="16">
        <f>universe!C6</f>
        <v>22</v>
      </c>
      <c r="D6" s="16">
        <f>universe!D6</f>
        <v>0</v>
      </c>
      <c r="E6" s="16">
        <f>universe!E6</f>
        <v>5</v>
      </c>
      <c r="F6" s="16">
        <f>universe!F6</f>
        <v>17</v>
      </c>
      <c r="G6" s="16">
        <f>universe!G6</f>
        <v>120</v>
      </c>
      <c r="H6" s="16">
        <f>universe!H6</f>
        <v>79</v>
      </c>
      <c r="I6" s="16">
        <f>universe!I6</f>
        <v>98</v>
      </c>
      <c r="J6" s="16">
        <f>universe!J6</f>
        <v>259</v>
      </c>
    </row>
    <row r="7" spans="1:11">
      <c r="A7" s="15" t="str">
        <f>universe!A7</f>
        <v>Algarve</v>
      </c>
      <c r="B7" s="16" t="str">
        <f>LEFT(universe!B7,FIND(")",universe!B7))</f>
        <v>Large (100-199)</v>
      </c>
      <c r="C7" s="16">
        <f>universe!C7</f>
        <v>0</v>
      </c>
      <c r="D7" s="16">
        <f>universe!D7</f>
        <v>0</v>
      </c>
      <c r="E7" s="16">
        <f>universe!E7</f>
        <v>0</v>
      </c>
      <c r="F7" s="16">
        <f>universe!F7</f>
        <v>0</v>
      </c>
      <c r="G7" s="16">
        <f>universe!G7</f>
        <v>5</v>
      </c>
      <c r="H7" s="16">
        <f>universe!H7</f>
        <v>6</v>
      </c>
      <c r="I7" s="16">
        <f>universe!I7</f>
        <v>33</v>
      </c>
      <c r="J7" s="16">
        <f>universe!J7</f>
        <v>16</v>
      </c>
    </row>
    <row r="8" spans="1:11">
      <c r="A8" s="15" t="str">
        <f>universe!A8</f>
        <v>Center</v>
      </c>
      <c r="B8" s="16" t="str">
        <f>LEFT(universe!B8,FIND(")",universe!B8))</f>
        <v>Small (5-19)</v>
      </c>
      <c r="C8" s="16">
        <f>universe!C8</f>
        <v>609</v>
      </c>
      <c r="D8" s="16">
        <f>universe!D8</f>
        <v>50</v>
      </c>
      <c r="E8" s="16">
        <f>universe!E8</f>
        <v>835</v>
      </c>
      <c r="F8" s="16">
        <f>universe!F8</f>
        <v>1538</v>
      </c>
      <c r="G8" s="16">
        <f>universe!G8</f>
        <v>2727</v>
      </c>
      <c r="H8" s="16">
        <f>universe!H8</f>
        <v>2359</v>
      </c>
      <c r="I8" s="16">
        <f>universe!I8</f>
        <v>272</v>
      </c>
      <c r="J8" s="16">
        <f>universe!J8</f>
        <v>6568</v>
      </c>
      <c r="K8" s="26">
        <f>SUM(C8:J10)</f>
        <v>18695</v>
      </c>
    </row>
    <row r="9" spans="1:11">
      <c r="A9" s="15" t="str">
        <f>universe!A9</f>
        <v>Center</v>
      </c>
      <c r="B9" s="16" t="str">
        <f>LEFT(universe!B9,FIND(")",universe!B9))</f>
        <v>Medium (20-99)</v>
      </c>
      <c r="C9" s="16">
        <f>universe!C9</f>
        <v>221</v>
      </c>
      <c r="D9" s="16">
        <f>universe!D9</f>
        <v>48</v>
      </c>
      <c r="E9" s="16">
        <f>universe!E9</f>
        <v>337</v>
      </c>
      <c r="F9" s="16">
        <f>universe!F9</f>
        <v>774</v>
      </c>
      <c r="G9" s="16">
        <f>universe!G9</f>
        <v>420</v>
      </c>
      <c r="H9" s="16">
        <f>universe!H9</f>
        <v>329</v>
      </c>
      <c r="I9" s="16">
        <f>universe!I9</f>
        <v>87</v>
      </c>
      <c r="J9" s="16">
        <f>universe!J9</f>
        <v>1007</v>
      </c>
      <c r="K9" s="26"/>
    </row>
    <row r="10" spans="1:11">
      <c r="A10" s="15" t="str">
        <f>universe!A10</f>
        <v>Center</v>
      </c>
      <c r="B10" s="16" t="str">
        <f>LEFT(universe!B10,FIND(")",universe!B10))</f>
        <v>Large (100-199)</v>
      </c>
      <c r="C10" s="16">
        <f>universe!C10</f>
        <v>49</v>
      </c>
      <c r="D10" s="16">
        <f>universe!D10</f>
        <v>21</v>
      </c>
      <c r="E10" s="16">
        <f>universe!E10</f>
        <v>50</v>
      </c>
      <c r="F10" s="16">
        <f>universe!F10</f>
        <v>223</v>
      </c>
      <c r="G10" s="16">
        <f>universe!G10</f>
        <v>32</v>
      </c>
      <c r="H10" s="16">
        <f>universe!H10</f>
        <v>14</v>
      </c>
      <c r="I10" s="16">
        <f>universe!I10</f>
        <v>4</v>
      </c>
      <c r="J10" s="16">
        <f>universe!J10</f>
        <v>121</v>
      </c>
    </row>
    <row r="11" spans="1:11">
      <c r="A11" s="15" t="str">
        <f>universe!A11</f>
        <v>Lisbon Metropolitan Area</v>
      </c>
      <c r="B11" s="16" t="str">
        <f>LEFT(universe!B11,FIND(")",universe!B11))</f>
        <v>Small (5-19)</v>
      </c>
      <c r="C11" s="16">
        <f>universe!C11</f>
        <v>248</v>
      </c>
      <c r="D11" s="16">
        <f>universe!D11</f>
        <v>22</v>
      </c>
      <c r="E11" s="16">
        <f>universe!E11</f>
        <v>322</v>
      </c>
      <c r="F11" s="16">
        <f>universe!F11</f>
        <v>939</v>
      </c>
      <c r="G11" s="16">
        <f>universe!G11</f>
        <v>2806</v>
      </c>
      <c r="H11" s="16">
        <f>universe!H11</f>
        <v>2590</v>
      </c>
      <c r="I11" s="16">
        <f>universe!I11</f>
        <v>424</v>
      </c>
      <c r="J11" s="16">
        <f>universe!J11</f>
        <v>10344</v>
      </c>
      <c r="K11" s="26">
        <f>SUM(C11:J13)</f>
        <v>22493</v>
      </c>
    </row>
    <row r="12" spans="1:11">
      <c r="A12" s="15" t="str">
        <f>universe!A12</f>
        <v>Lisbon Metropolitan Area</v>
      </c>
      <c r="B12" s="16" t="str">
        <f>LEFT(universe!B12,FIND(")",universe!B12))</f>
        <v>Medium (20-99)</v>
      </c>
      <c r="C12" s="16">
        <f>universe!C12</f>
        <v>132</v>
      </c>
      <c r="D12" s="16">
        <f>universe!D12</f>
        <v>10</v>
      </c>
      <c r="E12" s="16">
        <f>universe!E12</f>
        <v>84</v>
      </c>
      <c r="F12" s="16">
        <f>universe!F12</f>
        <v>345</v>
      </c>
      <c r="G12" s="16">
        <f>universe!G12</f>
        <v>547</v>
      </c>
      <c r="H12" s="16">
        <f>universe!H12</f>
        <v>404</v>
      </c>
      <c r="I12" s="16">
        <f>universe!I12</f>
        <v>206</v>
      </c>
      <c r="J12" s="16">
        <f>universe!J12</f>
        <v>2248</v>
      </c>
      <c r="K12" s="26"/>
    </row>
    <row r="13" spans="1:11">
      <c r="A13" s="15" t="str">
        <f>universe!A13</f>
        <v>Lisbon Metropolitan Area</v>
      </c>
      <c r="B13" s="16" t="str">
        <f>LEFT(universe!B13,FIND(")",universe!B13))</f>
        <v>Large (100-199)</v>
      </c>
      <c r="C13" s="16">
        <f>universe!C13</f>
        <v>33</v>
      </c>
      <c r="D13" s="16">
        <f>universe!D13</f>
        <v>1</v>
      </c>
      <c r="E13" s="16">
        <f>universe!E13</f>
        <v>9</v>
      </c>
      <c r="F13" s="16">
        <f>universe!F13</f>
        <v>111</v>
      </c>
      <c r="G13" s="16">
        <f>universe!G13</f>
        <v>75</v>
      </c>
      <c r="H13" s="16">
        <f>universe!H13</f>
        <v>104</v>
      </c>
      <c r="I13" s="16">
        <f>universe!I13</f>
        <v>37</v>
      </c>
      <c r="J13" s="16">
        <f>universe!J13</f>
        <v>452</v>
      </c>
      <c r="K13" s="26"/>
    </row>
    <row r="14" spans="1:11">
      <c r="A14" s="15" t="str">
        <f>universe!A14</f>
        <v>Alentejo</v>
      </c>
      <c r="B14" s="16" t="str">
        <f>LEFT(universe!B14,FIND(")",universe!B14))</f>
        <v>Small (5-19)</v>
      </c>
      <c r="C14" s="16">
        <f>universe!C14</f>
        <v>230</v>
      </c>
      <c r="D14" s="16">
        <f>universe!D14</f>
        <v>4</v>
      </c>
      <c r="E14" s="16">
        <f>universe!E14</f>
        <v>70</v>
      </c>
      <c r="F14" s="16">
        <f>universe!F14</f>
        <v>275</v>
      </c>
      <c r="G14" s="16">
        <f>universe!G14</f>
        <v>590</v>
      </c>
      <c r="H14" s="16">
        <f>universe!H14</f>
        <v>659</v>
      </c>
      <c r="I14" s="16">
        <f>universe!I14</f>
        <v>110</v>
      </c>
      <c r="J14" s="16">
        <f>universe!J14</f>
        <v>1697</v>
      </c>
      <c r="K14" s="26">
        <f>SUM(C14:J16)</f>
        <v>4383</v>
      </c>
    </row>
    <row r="15" spans="1:11">
      <c r="A15" s="15" t="str">
        <f>universe!A15</f>
        <v>Alentejo</v>
      </c>
      <c r="B15" s="16" t="str">
        <f>LEFT(universe!B15,FIND(")",universe!B15))</f>
        <v>Medium (20-99)</v>
      </c>
      <c r="C15" s="16">
        <f>universe!C15</f>
        <v>81</v>
      </c>
      <c r="D15" s="16">
        <f>universe!D15</f>
        <v>0</v>
      </c>
      <c r="E15" s="16">
        <f>universe!E15</f>
        <v>21</v>
      </c>
      <c r="F15" s="16">
        <f>universe!F15</f>
        <v>115</v>
      </c>
      <c r="G15" s="16">
        <f>universe!G15</f>
        <v>86</v>
      </c>
      <c r="H15" s="16">
        <f>universe!H15</f>
        <v>105</v>
      </c>
      <c r="I15" s="16">
        <f>universe!I15</f>
        <v>28</v>
      </c>
      <c r="J15" s="16">
        <f>universe!J15</f>
        <v>218</v>
      </c>
      <c r="K15" s="26"/>
    </row>
    <row r="16" spans="1:11">
      <c r="A16" s="15" t="str">
        <f>universe!A16</f>
        <v>Alentejo</v>
      </c>
      <c r="B16" s="16" t="str">
        <f>LEFT(universe!B16,FIND(")",universe!B16))</f>
        <v>Large (100-199)</v>
      </c>
      <c r="C16" s="16">
        <f>universe!C16</f>
        <v>16</v>
      </c>
      <c r="D16" s="16">
        <f>universe!D16</f>
        <v>1</v>
      </c>
      <c r="E16" s="16">
        <f>universe!E16</f>
        <v>1</v>
      </c>
      <c r="F16" s="16">
        <f>universe!F16</f>
        <v>37</v>
      </c>
      <c r="G16" s="16">
        <f>universe!G16</f>
        <v>8</v>
      </c>
      <c r="H16" s="16">
        <f>universe!H16</f>
        <v>3</v>
      </c>
      <c r="I16" s="16">
        <f>universe!I16</f>
        <v>4</v>
      </c>
      <c r="J16" s="16">
        <f>universe!J16</f>
        <v>24</v>
      </c>
      <c r="K16" s="26"/>
    </row>
    <row r="17" spans="1:11">
      <c r="A17" s="15" t="str">
        <f>universe!A17</f>
        <v>Autonomous Region of the Azores</v>
      </c>
      <c r="B17" s="16" t="str">
        <f>LEFT(universe!B17,FIND(")",universe!B17))</f>
        <v>Small (5-19)</v>
      </c>
      <c r="C17" s="16">
        <f>universe!C17</f>
        <v>56</v>
      </c>
      <c r="D17" s="16">
        <f>universe!D17</f>
        <v>0</v>
      </c>
      <c r="E17" s="16">
        <f>universe!E17</f>
        <v>30</v>
      </c>
      <c r="F17" s="16">
        <f>universe!F17</f>
        <v>62</v>
      </c>
      <c r="G17" s="16">
        <f>universe!G17</f>
        <v>189</v>
      </c>
      <c r="H17" s="16">
        <f>universe!H17</f>
        <v>293</v>
      </c>
      <c r="I17" s="16">
        <f>universe!I17</f>
        <v>63</v>
      </c>
      <c r="J17" s="16">
        <f>universe!J17</f>
        <v>561</v>
      </c>
      <c r="K17" s="26">
        <f>SUM(C17:J19)</f>
        <v>1608</v>
      </c>
    </row>
    <row r="18" spans="1:11">
      <c r="A18" s="15" t="str">
        <f>universe!A18</f>
        <v>Autonomous Region of the Azores</v>
      </c>
      <c r="B18" s="16" t="str">
        <f>LEFT(universe!B18,FIND(")",universe!B18))</f>
        <v>Medium (20-99)</v>
      </c>
      <c r="C18" s="16">
        <f>universe!C18</f>
        <v>31</v>
      </c>
      <c r="D18" s="16">
        <f>universe!D18</f>
        <v>0</v>
      </c>
      <c r="E18" s="16">
        <f>universe!E18</f>
        <v>5</v>
      </c>
      <c r="F18" s="16">
        <f>universe!F18</f>
        <v>13</v>
      </c>
      <c r="G18" s="16">
        <f>universe!G18</f>
        <v>79</v>
      </c>
      <c r="H18" s="16">
        <f>universe!H18</f>
        <v>41</v>
      </c>
      <c r="I18" s="16">
        <f>universe!I18</f>
        <v>23</v>
      </c>
      <c r="J18" s="16">
        <f>universe!J18</f>
        <v>122</v>
      </c>
    </row>
    <row r="19" spans="1:11">
      <c r="A19" s="15" t="str">
        <f>universe!A19</f>
        <v>Autonomous Region of the Azores</v>
      </c>
      <c r="B19" s="16" t="str">
        <f>LEFT(universe!B19,FIND(")",universe!B19))</f>
        <v>Large (100-199)</v>
      </c>
      <c r="C19" s="16">
        <f>universe!C19</f>
        <v>11</v>
      </c>
      <c r="D19" s="16">
        <f>universe!D19</f>
        <v>0</v>
      </c>
      <c r="E19" s="16">
        <f>universe!E19</f>
        <v>1</v>
      </c>
      <c r="F19" s="16">
        <f>universe!F19</f>
        <v>1</v>
      </c>
      <c r="G19" s="16">
        <f>universe!G19</f>
        <v>2</v>
      </c>
      <c r="H19" s="16">
        <f>universe!H19</f>
        <v>8</v>
      </c>
      <c r="I19" s="16">
        <f>universe!I19</f>
        <v>8</v>
      </c>
      <c r="J19" s="16">
        <f>universe!J19</f>
        <v>9</v>
      </c>
      <c r="K19" s="26"/>
    </row>
    <row r="20" spans="1:11">
      <c r="A20" s="15" t="str">
        <f>universe!A20</f>
        <v>Autonomous Region of Madeira</v>
      </c>
      <c r="B20" s="16" t="str">
        <f>LEFT(universe!B20,FIND(")",universe!B20))</f>
        <v>Small (5-19)</v>
      </c>
      <c r="C20" s="16">
        <f>universe!C20</f>
        <v>57</v>
      </c>
      <c r="D20" s="16">
        <f>universe!D20</f>
        <v>2</v>
      </c>
      <c r="E20" s="16">
        <f>universe!E20</f>
        <v>23</v>
      </c>
      <c r="F20" s="16">
        <f>universe!F20</f>
        <v>71</v>
      </c>
      <c r="G20" s="16">
        <f>universe!G20</f>
        <v>261</v>
      </c>
      <c r="H20" s="16">
        <f>universe!H20</f>
        <v>263</v>
      </c>
      <c r="I20" s="16">
        <f>universe!I20</f>
        <v>56</v>
      </c>
      <c r="J20" s="16">
        <f>universe!J20</f>
        <v>759</v>
      </c>
      <c r="K20" s="26">
        <f>SUM(C20:J22)</f>
        <v>1869</v>
      </c>
    </row>
    <row r="21" spans="1:11">
      <c r="A21" s="15" t="str">
        <f>universe!A21</f>
        <v>Autonomous Region of Madeira</v>
      </c>
      <c r="B21" s="16" t="str">
        <f>LEFT(universe!B21,FIND(")",universe!B21))</f>
        <v>Medium (20-99)</v>
      </c>
      <c r="C21" s="16">
        <f>universe!C21</f>
        <v>17</v>
      </c>
      <c r="D21" s="16">
        <f>universe!D21</f>
        <v>0</v>
      </c>
      <c r="E21" s="16">
        <f>universe!E21</f>
        <v>7</v>
      </c>
      <c r="F21" s="16">
        <f>universe!F21</f>
        <v>15</v>
      </c>
      <c r="G21" s="16">
        <f>universe!G21</f>
        <v>67</v>
      </c>
      <c r="H21" s="16">
        <f>universe!H21</f>
        <v>34</v>
      </c>
      <c r="I21" s="16">
        <f>universe!I21</f>
        <v>57</v>
      </c>
      <c r="J21" s="16">
        <f>universe!J21</f>
        <v>141</v>
      </c>
      <c r="K21" s="26"/>
    </row>
    <row r="22" spans="1:11">
      <c r="A22" s="15" t="str">
        <f>universe!A22</f>
        <v>Autonomous Region of Madeira</v>
      </c>
      <c r="B22" s="16" t="str">
        <f>LEFT(universe!B22,FIND(")",universe!B22))</f>
        <v>Large (100-199)</v>
      </c>
      <c r="C22" s="16">
        <f>universe!C22</f>
        <v>1</v>
      </c>
      <c r="D22" s="16">
        <f>universe!D22</f>
        <v>0</v>
      </c>
      <c r="E22" s="16">
        <f>universe!E22</f>
        <v>1</v>
      </c>
      <c r="F22" s="16">
        <f>universe!F22</f>
        <v>1</v>
      </c>
      <c r="G22" s="16">
        <f>universe!G22</f>
        <v>8</v>
      </c>
      <c r="H22" s="16">
        <f>universe!H22</f>
        <v>3</v>
      </c>
      <c r="I22" s="16">
        <f>universe!I22</f>
        <v>14</v>
      </c>
      <c r="J22" s="16">
        <f>universe!J22</f>
        <v>11</v>
      </c>
    </row>
    <row r="23" spans="1:11" s="28" customFormat="1" ht="15" thickBot="1">
      <c r="A23" s="27"/>
      <c r="B23" s="27"/>
      <c r="C23" s="27">
        <f t="shared" ref="C23:J23" si="0">SUM(C2:C22)</f>
        <v>2827</v>
      </c>
      <c r="D23" s="27">
        <f t="shared" si="0"/>
        <v>2536</v>
      </c>
      <c r="E23" s="27">
        <f t="shared" si="0"/>
        <v>3491</v>
      </c>
      <c r="F23" s="27">
        <f t="shared" si="0"/>
        <v>11011</v>
      </c>
      <c r="G23" s="27">
        <f t="shared" si="0"/>
        <v>14943</v>
      </c>
      <c r="H23" s="27">
        <f t="shared" si="0"/>
        <v>11954</v>
      </c>
      <c r="I23" s="27">
        <f t="shared" si="0"/>
        <v>2240</v>
      </c>
      <c r="J23" s="27">
        <f t="shared" si="0"/>
        <v>39717</v>
      </c>
      <c r="K23" s="27">
        <f>SUM(K2:K21)</f>
        <v>88719</v>
      </c>
    </row>
    <row r="24" spans="1:11" ht="15" thickTop="1">
      <c r="A24" s="35" t="s">
        <v>93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4"/>
  <sheetViews>
    <sheetView topLeftCell="A22" workbookViewId="0">
      <selection activeCell="A24" sqref="A24"/>
    </sheetView>
  </sheetViews>
  <sheetFormatPr defaultRowHeight="14.5"/>
  <cols>
    <col min="1" max="1" width="14.26953125" customWidth="1"/>
    <col min="2" max="2" width="15.7265625" bestFit="1" customWidth="1"/>
    <col min="3" max="3" width="12.81640625" customWidth="1"/>
    <col min="4" max="4" width="14.1796875" customWidth="1"/>
    <col min="5" max="5" width="9.1796875" style="8"/>
    <col min="6" max="6" width="16.81640625" customWidth="1"/>
    <col min="7" max="7" width="16.453125" customWidth="1"/>
    <col min="9" max="9" width="15.7265625" customWidth="1"/>
    <col min="10" max="10" width="13.81640625" customWidth="1"/>
    <col min="11" max="11" width="10" bestFit="1" customWidth="1"/>
  </cols>
  <sheetData>
    <row r="1" spans="1:11" ht="40" thickBot="1">
      <c r="A1" s="3"/>
      <c r="B1" s="3"/>
      <c r="C1" s="1" t="str">
        <f>RIGHT(SUBSTITUTE('frame fresh and panel'!C1,"_"," "),LEN(SUBSTITUTE('frame fresh and panel'!C1,"_"," "))-1)</f>
        <v>Food</v>
      </c>
      <c r="D1" s="1" t="str">
        <f>RIGHT(SUBSTITUTE('frame fresh and panel'!D1,"_"," "),LEN(SUBSTITUTE('frame fresh and panel'!D1,"_"," "))-1)</f>
        <v>Garments</v>
      </c>
      <c r="E1" s="1" t="str">
        <f>RIGHT(SUBSTITUTE('frame fresh and panel'!E1,"_"," "),LEN(SUBSTITUTE('frame fresh and panel'!E1,"_"," "))-1)</f>
        <v>Fabricated Metal Products</v>
      </c>
      <c r="F1" s="1" t="str">
        <f>RIGHT(SUBSTITUTE('frame fresh and panel'!F1,"_"," "),LEN(SUBSTITUTE('frame fresh and panel'!F1,"_"," "))-1)</f>
        <v>Other Manufacturing</v>
      </c>
      <c r="G1" s="1" t="str">
        <f>RIGHT(SUBSTITUTE('frame fresh and panel'!G1,"_"," "),LEN(SUBSTITUTE('frame fresh and panel'!G1,"_"," "))-1)</f>
        <v>Construction</v>
      </c>
      <c r="H1" s="1" t="str">
        <f>RIGHT(SUBSTITUTE('frame fresh and panel'!H1,"_"," "),LEN(SUBSTITUTE('frame fresh and panel'!H1,"_"," "))-1)</f>
        <v>Retail</v>
      </c>
      <c r="I1" s="1" t="str">
        <f>RIGHT(SUBSTITUTE('frame fresh and panel'!I1,"_"," "),LEN(SUBSTITUTE('frame fresh and panel'!I1,"_"," "))-1)</f>
        <v>Hotels</v>
      </c>
      <c r="J1" s="1" t="str">
        <f>RIGHT(SUBSTITUTE('frame fresh and panel'!J1,"_"," "),LEN(SUBSTITUTE('frame fresh and panel'!J1,"_"," "))-1)</f>
        <v>Other Services</v>
      </c>
      <c r="K1" s="1" t="str">
        <f>RIGHT(SUBSTITUTE('frame fresh and panel'!K1,"_"," "),LEN(SUBSTITUTE('frame fresh and panel'!K1,"_"," "))-1)</f>
        <v>Grand Total</v>
      </c>
    </row>
    <row r="2" spans="1:11">
      <c r="A2" s="4" t="str">
        <f>'frame fresh and panel'!A2</f>
        <v>North</v>
      </c>
      <c r="B2" s="2" t="str">
        <f>LEFT('frame fresh and panel'!B2,FIND(")",'frame fresh and panel'!B2))</f>
        <v>Small (5-19)</v>
      </c>
      <c r="C2" s="2">
        <f>'frame fresh and panel'!C2</f>
        <v>643</v>
      </c>
      <c r="D2" s="2">
        <f>'frame fresh and panel'!D2</f>
        <v>1357</v>
      </c>
      <c r="E2" s="2">
        <f>'frame fresh and panel'!E2</f>
        <v>1200</v>
      </c>
      <c r="F2" s="2">
        <f>'frame fresh and panel'!F2</f>
        <v>3965</v>
      </c>
      <c r="G2" s="2">
        <f>'frame fresh and panel'!G2</f>
        <v>4931</v>
      </c>
      <c r="H2" s="2">
        <f>'frame fresh and panel'!H2</f>
        <v>3503</v>
      </c>
      <c r="I2" s="2">
        <f>'frame fresh and panel'!I2</f>
        <v>354</v>
      </c>
      <c r="J2" s="2">
        <f>'frame fresh and panel'!J2</f>
        <v>10749</v>
      </c>
      <c r="K2" s="26">
        <f>SUM(C2:J4)</f>
        <v>34476</v>
      </c>
    </row>
    <row r="3" spans="1:11">
      <c r="A3" s="4" t="str">
        <f>'frame fresh and panel'!A3</f>
        <v>North</v>
      </c>
      <c r="B3" s="2" t="str">
        <f>LEFT('frame fresh and panel'!B3,FIND(")",'frame fresh and panel'!B3))</f>
        <v>Medium (20-99)</v>
      </c>
      <c r="C3" s="2">
        <f>'frame fresh and panel'!C3</f>
        <v>175</v>
      </c>
      <c r="D3" s="2">
        <f>'frame fresh and panel'!D3</f>
        <v>794</v>
      </c>
      <c r="E3" s="2">
        <f>'frame fresh and panel'!E3</f>
        <v>396</v>
      </c>
      <c r="F3" s="2">
        <f>'frame fresh and panel'!F3</f>
        <v>1914</v>
      </c>
      <c r="G3" s="2">
        <f>'frame fresh and panel'!G3</f>
        <v>1102</v>
      </c>
      <c r="H3" s="2">
        <f>'frame fresh and panel'!H3</f>
        <v>438</v>
      </c>
      <c r="I3" s="2">
        <f>'frame fresh and panel'!I3</f>
        <v>100</v>
      </c>
      <c r="J3" s="2">
        <f>'frame fresh and panel'!J3</f>
        <v>1800</v>
      </c>
      <c r="K3" s="26"/>
    </row>
    <row r="4" spans="1:11">
      <c r="A4" s="4" t="str">
        <f>'frame fresh and panel'!A4</f>
        <v>North</v>
      </c>
      <c r="B4" s="2" t="str">
        <f>LEFT('frame fresh and panel'!B4,FIND(")",'frame fresh and panel'!B4))</f>
        <v>Large (100 or more)</v>
      </c>
      <c r="C4" s="2">
        <f>'frame fresh and panel'!C4</f>
        <v>45</v>
      </c>
      <c r="D4" s="2">
        <f>'frame fresh and panel'!D4</f>
        <v>115</v>
      </c>
      <c r="E4" s="2">
        <f>'frame fresh and panel'!E4</f>
        <v>67</v>
      </c>
      <c r="F4" s="2">
        <f>'frame fresh and panel'!F4</f>
        <v>392</v>
      </c>
      <c r="G4" s="2">
        <f>'frame fresh and panel'!G4</f>
        <v>99</v>
      </c>
      <c r="H4" s="2">
        <f>'frame fresh and panel'!H4</f>
        <v>64</v>
      </c>
      <c r="I4" s="2">
        <f>'frame fresh and panel'!I4</f>
        <v>13</v>
      </c>
      <c r="J4" s="2">
        <f>'frame fresh and panel'!J4</f>
        <v>260</v>
      </c>
      <c r="K4" s="26"/>
    </row>
    <row r="5" spans="1:11">
      <c r="A5" s="4" t="str">
        <f>'frame fresh and panel'!A5</f>
        <v>Algarve</v>
      </c>
      <c r="B5" s="2" t="str">
        <f>LEFT('frame fresh and panel'!B5,FIND(")",'frame fresh and panel'!B5))</f>
        <v>Small (5-19)</v>
      </c>
      <c r="C5" s="2">
        <f>'frame fresh and panel'!C5</f>
        <v>77</v>
      </c>
      <c r="D5" s="2">
        <f>'frame fresh and panel'!D5</f>
        <v>2</v>
      </c>
      <c r="E5" s="2">
        <f>'frame fresh and panel'!E5</f>
        <v>61</v>
      </c>
      <c r="F5" s="2">
        <f>'frame fresh and panel'!F5</f>
        <v>132</v>
      </c>
      <c r="G5" s="2">
        <f>'frame fresh and panel'!G5</f>
        <v>802</v>
      </c>
      <c r="H5" s="2">
        <f>'frame fresh and panel'!H5</f>
        <v>573</v>
      </c>
      <c r="I5" s="2">
        <f>'frame fresh and panel'!I5</f>
        <v>217</v>
      </c>
      <c r="J5" s="2">
        <f>'frame fresh and panel'!J5</f>
        <v>1814</v>
      </c>
      <c r="K5" s="26">
        <f>SUM(C5:J7)</f>
        <v>4342</v>
      </c>
    </row>
    <row r="6" spans="1:11">
      <c r="A6" s="4" t="str">
        <f>'frame fresh and panel'!A6</f>
        <v>Algarve</v>
      </c>
      <c r="B6" s="2" t="str">
        <f>LEFT('frame fresh and panel'!B6,FIND(")",'frame fresh and panel'!B6))</f>
        <v>Medium (20-99)</v>
      </c>
      <c r="C6" s="2">
        <f>'frame fresh and panel'!C6</f>
        <v>25</v>
      </c>
      <c r="D6" s="2">
        <f>'frame fresh and panel'!D6</f>
        <v>0</v>
      </c>
      <c r="E6" s="2">
        <f>'frame fresh and panel'!E6</f>
        <v>5</v>
      </c>
      <c r="F6" s="2">
        <f>'frame fresh and panel'!F6</f>
        <v>22</v>
      </c>
      <c r="G6" s="2">
        <f>'frame fresh and panel'!G6</f>
        <v>115</v>
      </c>
      <c r="H6" s="2">
        <f>'frame fresh and panel'!H6</f>
        <v>81</v>
      </c>
      <c r="I6" s="2">
        <f>'frame fresh and panel'!I6</f>
        <v>110</v>
      </c>
      <c r="J6" s="2">
        <f>'frame fresh and panel'!J6</f>
        <v>239</v>
      </c>
      <c r="K6" s="28"/>
    </row>
    <row r="7" spans="1:11">
      <c r="A7" s="4" t="str">
        <f>'frame fresh and panel'!A7</f>
        <v>Algarve</v>
      </c>
      <c r="B7" s="2" t="str">
        <f>LEFT('frame fresh and panel'!B7,FIND(")",'frame fresh and panel'!B7))</f>
        <v>Large (100 or more)</v>
      </c>
      <c r="C7" s="2">
        <f>'frame fresh and panel'!C7</f>
        <v>0</v>
      </c>
      <c r="D7" s="2">
        <f>'frame fresh and panel'!D7</f>
        <v>0</v>
      </c>
      <c r="E7" s="2">
        <f>'frame fresh and panel'!E7</f>
        <v>0</v>
      </c>
      <c r="F7" s="2">
        <f>'frame fresh and panel'!F7</f>
        <v>2</v>
      </c>
      <c r="G7" s="2">
        <f>'frame fresh and panel'!G7</f>
        <v>6</v>
      </c>
      <c r="H7" s="2">
        <f>'frame fresh and panel'!H7</f>
        <v>7</v>
      </c>
      <c r="I7" s="2">
        <f>'frame fresh and panel'!I7</f>
        <v>35</v>
      </c>
      <c r="J7" s="2">
        <f>'frame fresh and panel'!J7</f>
        <v>17</v>
      </c>
      <c r="K7" s="28"/>
    </row>
    <row r="8" spans="1:11">
      <c r="A8" s="4" t="str">
        <f>'frame fresh and panel'!A8</f>
        <v>Center</v>
      </c>
      <c r="B8" s="2" t="str">
        <f>LEFT('frame fresh and panel'!B8,FIND(")",'frame fresh and panel'!B8))</f>
        <v>Small (5-19)</v>
      </c>
      <c r="C8" s="2">
        <f>'frame fresh and panel'!C8</f>
        <v>561</v>
      </c>
      <c r="D8" s="2">
        <f>'frame fresh and panel'!D8</f>
        <v>53</v>
      </c>
      <c r="E8" s="2">
        <f>'frame fresh and panel'!E8</f>
        <v>823</v>
      </c>
      <c r="F8" s="2">
        <f>'frame fresh and panel'!F8</f>
        <v>1507</v>
      </c>
      <c r="G8" s="2">
        <f>'frame fresh and panel'!G8</f>
        <v>2596</v>
      </c>
      <c r="H8" s="2">
        <f>'frame fresh and panel'!H8</f>
        <v>2281</v>
      </c>
      <c r="I8" s="2">
        <f>'frame fresh and panel'!I8</f>
        <v>271</v>
      </c>
      <c r="J8" s="2">
        <f>'frame fresh and panel'!J8</f>
        <v>6384</v>
      </c>
      <c r="K8" s="26">
        <f>SUM(C8:J10)</f>
        <v>18231</v>
      </c>
    </row>
    <row r="9" spans="1:11">
      <c r="A9" s="4" t="str">
        <f>'frame fresh and panel'!A9</f>
        <v>Center</v>
      </c>
      <c r="B9" s="2" t="str">
        <f>LEFT('frame fresh and panel'!B9,FIND(")",'frame fresh and panel'!B9))</f>
        <v>Medium (20-99)</v>
      </c>
      <c r="C9" s="2">
        <f>'frame fresh and panel'!C9</f>
        <v>213</v>
      </c>
      <c r="D9" s="2">
        <f>'frame fresh and panel'!D9</f>
        <v>46</v>
      </c>
      <c r="E9" s="2">
        <f>'frame fresh and panel'!E9</f>
        <v>335</v>
      </c>
      <c r="F9" s="2">
        <f>'frame fresh and panel'!F9</f>
        <v>797</v>
      </c>
      <c r="G9" s="2">
        <f>'frame fresh and panel'!G9</f>
        <v>440</v>
      </c>
      <c r="H9" s="2">
        <f>'frame fresh and panel'!H9</f>
        <v>306</v>
      </c>
      <c r="I9" s="2">
        <f>'frame fresh and panel'!I9</f>
        <v>72</v>
      </c>
      <c r="J9" s="2">
        <f>'frame fresh and panel'!J9</f>
        <v>999</v>
      </c>
      <c r="K9" s="26"/>
    </row>
    <row r="10" spans="1:11">
      <c r="A10" s="4" t="str">
        <f>'frame fresh and panel'!A10</f>
        <v>Center</v>
      </c>
      <c r="B10" s="2" t="str">
        <f>LEFT('frame fresh and panel'!B10,FIND(")",'frame fresh and panel'!B10))</f>
        <v>Large (100 or more)</v>
      </c>
      <c r="C10" s="2">
        <f>'frame fresh and panel'!C10</f>
        <v>52</v>
      </c>
      <c r="D10" s="2">
        <f>'frame fresh and panel'!D10</f>
        <v>26</v>
      </c>
      <c r="E10" s="2">
        <f>'frame fresh and panel'!E10</f>
        <v>53</v>
      </c>
      <c r="F10" s="2">
        <f>'frame fresh and panel'!F10</f>
        <v>234</v>
      </c>
      <c r="G10" s="2">
        <f>'frame fresh and panel'!G10</f>
        <v>33</v>
      </c>
      <c r="H10" s="2">
        <f>'frame fresh and panel'!H10</f>
        <v>15</v>
      </c>
      <c r="I10" s="2">
        <f>'frame fresh and panel'!I10</f>
        <v>3</v>
      </c>
      <c r="J10" s="2">
        <f>'frame fresh and panel'!J10</f>
        <v>131</v>
      </c>
      <c r="K10" s="28"/>
    </row>
    <row r="11" spans="1:11">
      <c r="A11" s="4" t="str">
        <f>'frame fresh and panel'!A11</f>
        <v>Lisbon Metropolitan Area</v>
      </c>
      <c r="B11" s="2" t="str">
        <f>LEFT('frame fresh and panel'!B11,FIND(")",'frame fresh and panel'!B11))</f>
        <v>Small (5-19)</v>
      </c>
      <c r="C11" s="2">
        <f>'frame fresh and panel'!C11</f>
        <v>220</v>
      </c>
      <c r="D11" s="2">
        <f>'frame fresh and panel'!D11</f>
        <v>21</v>
      </c>
      <c r="E11" s="2">
        <f>'frame fresh and panel'!E11</f>
        <v>325</v>
      </c>
      <c r="F11" s="2">
        <f>'frame fresh and panel'!F11</f>
        <v>901</v>
      </c>
      <c r="G11" s="2">
        <f>'frame fresh and panel'!G11</f>
        <v>2675</v>
      </c>
      <c r="H11" s="2">
        <f>'frame fresh and panel'!H11</f>
        <v>2495</v>
      </c>
      <c r="I11" s="2">
        <f>'frame fresh and panel'!I11</f>
        <v>389</v>
      </c>
      <c r="J11" s="2">
        <f>'frame fresh and panel'!J11</f>
        <v>9549</v>
      </c>
      <c r="K11" s="26">
        <f>SUM(C11:J13)</f>
        <v>21381</v>
      </c>
    </row>
    <row r="12" spans="1:11">
      <c r="A12" s="4" t="str">
        <f>'frame fresh and panel'!A12</f>
        <v>Lisbon Metropolitan Area</v>
      </c>
      <c r="B12" s="2" t="str">
        <f>LEFT('frame fresh and panel'!B12,FIND(")",'frame fresh and panel'!B12))</f>
        <v>Medium (20-99)</v>
      </c>
      <c r="C12" s="2">
        <f>'frame fresh and panel'!C12</f>
        <v>122</v>
      </c>
      <c r="D12" s="2">
        <f>'frame fresh and panel'!D12</f>
        <v>11</v>
      </c>
      <c r="E12" s="2">
        <f>'frame fresh and panel'!E12</f>
        <v>91</v>
      </c>
      <c r="F12" s="2">
        <f>'frame fresh and panel'!F12</f>
        <v>335</v>
      </c>
      <c r="G12" s="2">
        <f>'frame fresh and panel'!G12</f>
        <v>574</v>
      </c>
      <c r="H12" s="2">
        <f>'frame fresh and panel'!H12</f>
        <v>400</v>
      </c>
      <c r="I12" s="2">
        <f>'frame fresh and panel'!I12</f>
        <v>192</v>
      </c>
      <c r="J12" s="2">
        <f>'frame fresh and panel'!J12</f>
        <v>2225</v>
      </c>
      <c r="K12" s="26"/>
    </row>
    <row r="13" spans="1:11">
      <c r="A13" s="4" t="str">
        <f>'frame fresh and panel'!A13</f>
        <v>Lisbon Metropolitan Area</v>
      </c>
      <c r="B13" s="2" t="str">
        <f>LEFT('frame fresh and panel'!B13,FIND(")",'frame fresh and panel'!B13))</f>
        <v>Large (100 or more)</v>
      </c>
      <c r="C13" s="2">
        <f>'frame fresh and panel'!C13</f>
        <v>33</v>
      </c>
      <c r="D13" s="2">
        <f>'frame fresh and panel'!D13</f>
        <v>3</v>
      </c>
      <c r="E13" s="2">
        <f>'frame fresh and panel'!E13</f>
        <v>14</v>
      </c>
      <c r="F13" s="2">
        <f>'frame fresh and panel'!F13</f>
        <v>120</v>
      </c>
      <c r="G13" s="2">
        <f>'frame fresh and panel'!G13</f>
        <v>81</v>
      </c>
      <c r="H13" s="2">
        <f>'frame fresh and panel'!H13</f>
        <v>92</v>
      </c>
      <c r="I13" s="2">
        <f>'frame fresh and panel'!I13</f>
        <v>38</v>
      </c>
      <c r="J13" s="2">
        <f>'frame fresh and panel'!J13</f>
        <v>475</v>
      </c>
      <c r="K13" s="26"/>
    </row>
    <row r="14" spans="1:11">
      <c r="A14" s="4" t="str">
        <f>'frame fresh and panel'!A14</f>
        <v>Alentejo</v>
      </c>
      <c r="B14" s="2" t="str">
        <f>LEFT('frame fresh and panel'!B14,FIND(")",'frame fresh and panel'!B14))</f>
        <v>Small (5-19)</v>
      </c>
      <c r="C14" s="2">
        <f>'frame fresh and panel'!C14</f>
        <v>204</v>
      </c>
      <c r="D14" s="2">
        <f>'frame fresh and panel'!D14</f>
        <v>4</v>
      </c>
      <c r="E14" s="2">
        <f>'frame fresh and panel'!E14</f>
        <v>73</v>
      </c>
      <c r="F14" s="2">
        <f>'frame fresh and panel'!F14</f>
        <v>295</v>
      </c>
      <c r="G14" s="2">
        <f>'frame fresh and panel'!G14</f>
        <v>555</v>
      </c>
      <c r="H14" s="2">
        <f>'frame fresh and panel'!H14</f>
        <v>613</v>
      </c>
      <c r="I14" s="2">
        <f>'frame fresh and panel'!I14</f>
        <v>116</v>
      </c>
      <c r="J14" s="2">
        <f>'frame fresh and panel'!J14</f>
        <v>1632</v>
      </c>
      <c r="K14" s="26">
        <f>SUM(C14:J16)</f>
        <v>4263</v>
      </c>
    </row>
    <row r="15" spans="1:11">
      <c r="A15" s="4" t="str">
        <f>'frame fresh and panel'!A15</f>
        <v>Alentejo</v>
      </c>
      <c r="B15" s="2" t="str">
        <f>LEFT('frame fresh and panel'!B15,FIND(")",'frame fresh and panel'!B15))</f>
        <v>Medium (20-99)</v>
      </c>
      <c r="C15" s="2">
        <f>'frame fresh and panel'!C15</f>
        <v>75</v>
      </c>
      <c r="D15" s="2">
        <f>'frame fresh and panel'!D15</f>
        <v>1</v>
      </c>
      <c r="E15" s="2">
        <f>'frame fresh and panel'!E15</f>
        <v>25</v>
      </c>
      <c r="F15" s="2">
        <f>'frame fresh and panel'!F15</f>
        <v>117</v>
      </c>
      <c r="G15" s="2">
        <f>'frame fresh and panel'!G15</f>
        <v>95</v>
      </c>
      <c r="H15" s="2">
        <f>'frame fresh and panel'!H15</f>
        <v>111</v>
      </c>
      <c r="I15" s="2">
        <f>'frame fresh and panel'!I15</f>
        <v>27</v>
      </c>
      <c r="J15" s="2">
        <f>'frame fresh and panel'!J15</f>
        <v>227</v>
      </c>
      <c r="K15" s="26"/>
    </row>
    <row r="16" spans="1:11">
      <c r="A16" s="4" t="str">
        <f>'frame fresh and panel'!A16</f>
        <v>Alentejo</v>
      </c>
      <c r="B16" s="2" t="str">
        <f>LEFT('frame fresh and panel'!B16,FIND(")",'frame fresh and panel'!B16))</f>
        <v>Large (100 or more)</v>
      </c>
      <c r="C16" s="2">
        <f>'frame fresh and panel'!C16</f>
        <v>16</v>
      </c>
      <c r="D16" s="2">
        <f>'frame fresh and panel'!D16</f>
        <v>1</v>
      </c>
      <c r="E16" s="2">
        <f>'frame fresh and panel'!E16</f>
        <v>2</v>
      </c>
      <c r="F16" s="2">
        <f>'frame fresh and panel'!F16</f>
        <v>36</v>
      </c>
      <c r="G16" s="2">
        <f>'frame fresh and panel'!G16</f>
        <v>7</v>
      </c>
      <c r="H16" s="2">
        <f>'frame fresh and panel'!H16</f>
        <v>0</v>
      </c>
      <c r="I16" s="2">
        <f>'frame fresh and panel'!I16</f>
        <v>4</v>
      </c>
      <c r="J16" s="2">
        <f>'frame fresh and panel'!J16</f>
        <v>27</v>
      </c>
      <c r="K16" s="26"/>
    </row>
    <row r="17" spans="1:11">
      <c r="A17" s="4" t="str">
        <f>'frame fresh and panel'!A17</f>
        <v>Autonomous Region of the Azores</v>
      </c>
      <c r="B17" s="2" t="str">
        <f>LEFT('frame fresh and panel'!B17,FIND(")",'frame fresh and panel'!B17))</f>
        <v>Small (5-19)</v>
      </c>
      <c r="C17" s="2">
        <f>'frame fresh and panel'!C17</f>
        <v>44</v>
      </c>
      <c r="D17" s="2">
        <f>'frame fresh and panel'!D17</f>
        <v>0</v>
      </c>
      <c r="E17" s="2">
        <f>'frame fresh and panel'!E17</f>
        <v>30</v>
      </c>
      <c r="F17" s="2">
        <f>'frame fresh and panel'!F17</f>
        <v>59</v>
      </c>
      <c r="G17" s="2">
        <f>'frame fresh and panel'!G17</f>
        <v>191</v>
      </c>
      <c r="H17" s="2">
        <f>'frame fresh and panel'!H17</f>
        <v>251</v>
      </c>
      <c r="I17" s="2">
        <f>'frame fresh and panel'!I17</f>
        <v>58</v>
      </c>
      <c r="J17" s="2">
        <f>'frame fresh and panel'!J17</f>
        <v>572</v>
      </c>
      <c r="K17" s="26">
        <f>SUM(C17:J19)</f>
        <v>1558</v>
      </c>
    </row>
    <row r="18" spans="1:11">
      <c r="A18" s="4" t="str">
        <f>'frame fresh and panel'!A18</f>
        <v>Autonomous Region of the Azores</v>
      </c>
      <c r="B18" s="2" t="str">
        <f>LEFT('frame fresh and panel'!B18,FIND(")",'frame fresh and panel'!B18))</f>
        <v>Medium (20-99)</v>
      </c>
      <c r="C18" s="2">
        <f>'frame fresh and panel'!C18</f>
        <v>30</v>
      </c>
      <c r="D18" s="2">
        <f>'frame fresh and panel'!D18</f>
        <v>0</v>
      </c>
      <c r="E18" s="2">
        <f>'frame fresh and panel'!E18</f>
        <v>7</v>
      </c>
      <c r="F18" s="2">
        <f>'frame fresh and panel'!F18</f>
        <v>16</v>
      </c>
      <c r="G18" s="2">
        <f>'frame fresh and panel'!G18</f>
        <v>72</v>
      </c>
      <c r="H18" s="2">
        <f>'frame fresh and panel'!H18</f>
        <v>38</v>
      </c>
      <c r="I18" s="2">
        <f>'frame fresh and panel'!I18</f>
        <v>26</v>
      </c>
      <c r="J18" s="2">
        <f>'frame fresh and panel'!J18</f>
        <v>118</v>
      </c>
      <c r="K18" s="28"/>
    </row>
    <row r="19" spans="1:11">
      <c r="A19" s="4" t="str">
        <f>'frame fresh and panel'!A19</f>
        <v>Autonomous Region of the Azores</v>
      </c>
      <c r="B19" s="2" t="str">
        <f>LEFT('frame fresh and panel'!B19,FIND(")",'frame fresh and panel'!B19))</f>
        <v>Large (100 or more)</v>
      </c>
      <c r="C19" s="2">
        <f>'frame fresh and panel'!C19</f>
        <v>8</v>
      </c>
      <c r="D19" s="2">
        <f>'frame fresh and panel'!D19</f>
        <v>0</v>
      </c>
      <c r="E19" s="2">
        <f>'frame fresh and panel'!E19</f>
        <v>1</v>
      </c>
      <c r="F19" s="2">
        <f>'frame fresh and panel'!F19</f>
        <v>2</v>
      </c>
      <c r="G19" s="2">
        <f>'frame fresh and panel'!G19</f>
        <v>5</v>
      </c>
      <c r="H19" s="2">
        <f>'frame fresh and panel'!H19</f>
        <v>10</v>
      </c>
      <c r="I19" s="2">
        <f>'frame fresh and panel'!I19</f>
        <v>8</v>
      </c>
      <c r="J19" s="2">
        <f>'frame fresh and panel'!J19</f>
        <v>12</v>
      </c>
      <c r="K19" s="26"/>
    </row>
    <row r="20" spans="1:11">
      <c r="A20" s="4" t="str">
        <f>'frame fresh and panel'!A20</f>
        <v>Autonomous Region of Madeira</v>
      </c>
      <c r="B20" s="2" t="str">
        <f>LEFT('frame fresh and panel'!B20,FIND(")",'frame fresh and panel'!B20))</f>
        <v>Small (5-19)</v>
      </c>
      <c r="C20" s="2">
        <f>'frame fresh and panel'!C20</f>
        <v>45</v>
      </c>
      <c r="D20" s="2">
        <f>'frame fresh and panel'!D20</f>
        <v>0</v>
      </c>
      <c r="E20" s="2">
        <f>'frame fresh and panel'!E20</f>
        <v>27</v>
      </c>
      <c r="F20" s="2">
        <f>'frame fresh and panel'!F20</f>
        <v>81</v>
      </c>
      <c r="G20" s="2">
        <f>'frame fresh and panel'!G20</f>
        <v>256</v>
      </c>
      <c r="H20" s="2">
        <f>'frame fresh and panel'!H20</f>
        <v>272</v>
      </c>
      <c r="I20" s="2">
        <f>'frame fresh and panel'!I20</f>
        <v>57</v>
      </c>
      <c r="J20" s="2">
        <f>'frame fresh and panel'!J20</f>
        <v>821</v>
      </c>
      <c r="K20" s="26">
        <f>SUM(C20:J22)</f>
        <v>1986</v>
      </c>
    </row>
    <row r="21" spans="1:11">
      <c r="A21" s="4" t="str">
        <f>'frame fresh and panel'!A21</f>
        <v>Autonomous Region of Madeira</v>
      </c>
      <c r="B21" s="2" t="str">
        <f>LEFT('frame fresh and panel'!B21,FIND(")",'frame fresh and panel'!B21))</f>
        <v>Medium (20-99)</v>
      </c>
      <c r="C21" s="2">
        <f>'frame fresh and panel'!C21</f>
        <v>20</v>
      </c>
      <c r="D21" s="2">
        <f>'frame fresh and panel'!D21</f>
        <v>0</v>
      </c>
      <c r="E21" s="2">
        <f>'frame fresh and panel'!E21</f>
        <v>10</v>
      </c>
      <c r="F21" s="2">
        <f>'frame fresh and panel'!F21</f>
        <v>15</v>
      </c>
      <c r="G21" s="2">
        <f>'frame fresh and panel'!G21</f>
        <v>82</v>
      </c>
      <c r="H21" s="2">
        <f>'frame fresh and panel'!H21</f>
        <v>37</v>
      </c>
      <c r="I21" s="2">
        <f>'frame fresh and panel'!I21</f>
        <v>59</v>
      </c>
      <c r="J21" s="2">
        <f>'frame fresh and panel'!J21</f>
        <v>147</v>
      </c>
      <c r="K21" s="26"/>
    </row>
    <row r="22" spans="1:11">
      <c r="A22" s="4" t="str">
        <f>'frame fresh and panel'!A22</f>
        <v>Autonomous Region of Madeira</v>
      </c>
      <c r="B22" s="2" t="str">
        <f>LEFT('frame fresh and panel'!B22,FIND(")",'frame fresh and panel'!B22))</f>
        <v>Large (100 or more)</v>
      </c>
      <c r="C22" s="2">
        <f>'frame fresh and panel'!C22</f>
        <v>2</v>
      </c>
      <c r="D22" s="2">
        <f>'frame fresh and panel'!D22</f>
        <v>0</v>
      </c>
      <c r="E22" s="2">
        <f>'frame fresh and panel'!E22</f>
        <v>0</v>
      </c>
      <c r="F22" s="2">
        <f>'frame fresh and panel'!F22</f>
        <v>2</v>
      </c>
      <c r="G22" s="2">
        <f>'frame fresh and panel'!G22</f>
        <v>14</v>
      </c>
      <c r="H22" s="2">
        <f>'frame fresh and panel'!H22</f>
        <v>3</v>
      </c>
      <c r="I22" s="2">
        <f>'frame fresh and panel'!I22</f>
        <v>15</v>
      </c>
      <c r="J22" s="2">
        <f>'frame fresh and panel'!J22</f>
        <v>21</v>
      </c>
      <c r="K22" s="28"/>
    </row>
    <row r="23" spans="1:11" s="28" customFormat="1" ht="15" thickBot="1">
      <c r="A23" s="27"/>
      <c r="B23" s="27"/>
      <c r="C23" s="27">
        <f t="shared" ref="C23:K23" si="0">SUM(C2:C22)</f>
        <v>2610</v>
      </c>
      <c r="D23" s="27">
        <f t="shared" si="0"/>
        <v>2434</v>
      </c>
      <c r="E23" s="27">
        <f t="shared" si="0"/>
        <v>3545</v>
      </c>
      <c r="F23" s="27">
        <f t="shared" si="0"/>
        <v>10944</v>
      </c>
      <c r="G23" s="27">
        <f t="shared" si="0"/>
        <v>14731</v>
      </c>
      <c r="H23" s="27">
        <f t="shared" si="0"/>
        <v>11590</v>
      </c>
      <c r="I23" s="27">
        <f t="shared" si="0"/>
        <v>2164</v>
      </c>
      <c r="J23" s="27">
        <f t="shared" si="0"/>
        <v>38219</v>
      </c>
      <c r="K23" s="27">
        <f t="shared" si="0"/>
        <v>86237</v>
      </c>
    </row>
    <row r="24" spans="1:11" ht="15" thickTop="1">
      <c r="A24" s="36" t="s">
        <v>94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K24"/>
  <sheetViews>
    <sheetView topLeftCell="E9" workbookViewId="0">
      <selection sqref="A1:K23"/>
    </sheetView>
  </sheetViews>
  <sheetFormatPr defaultColWidth="9.1796875" defaultRowHeight="14.5"/>
  <cols>
    <col min="1" max="1" width="15" style="14" customWidth="1"/>
    <col min="2" max="2" width="19.81640625" style="14" bestFit="1" customWidth="1"/>
    <col min="3" max="4" width="10.1796875" style="14" customWidth="1"/>
    <col min="5" max="5" width="10.1796875" style="17" customWidth="1"/>
    <col min="6" max="6" width="11.81640625" style="14" customWidth="1"/>
    <col min="7" max="7" width="12.26953125" style="14" customWidth="1"/>
    <col min="8" max="10" width="10.1796875" style="14" customWidth="1"/>
    <col min="11" max="11" width="14.54296875" style="28" bestFit="1" customWidth="1"/>
    <col min="12" max="16384" width="9.1796875" style="14"/>
  </cols>
  <sheetData>
    <row r="1" spans="1:11" ht="40" thickBot="1">
      <c r="A1" s="12"/>
      <c r="B1" s="12"/>
      <c r="C1" s="13" t="str">
        <f>RIGHT(SUBSTITUTE('original survey design'!C1,"_"," "),LEN(SUBSTITUTE('original survey design'!C1,"_"," "))-1)</f>
        <v>Food</v>
      </c>
      <c r="D1" s="13" t="str">
        <f>RIGHT(SUBSTITUTE('original survey design'!D1,"_"," "),LEN(SUBSTITUTE('original survey design'!D1,"_"," "))-1)</f>
        <v>Garments</v>
      </c>
      <c r="E1" s="13" t="str">
        <f>RIGHT(SUBSTITUTE('original survey design'!E1,"_"," "),LEN(SUBSTITUTE('original survey design'!E1,"_"," "))-1)</f>
        <v>Fabricated Metal Products</v>
      </c>
      <c r="F1" s="13" t="str">
        <f>RIGHT(SUBSTITUTE('original survey design'!F1,"_"," "),LEN(SUBSTITUTE('original survey design'!F1,"_"," "))-1)</f>
        <v>Other Manufacturing</v>
      </c>
      <c r="G1" s="13" t="str">
        <f>RIGHT(SUBSTITUTE('original survey design'!G1,"_"," "),LEN(SUBSTITUTE('original survey design'!G1,"_"," "))-1)</f>
        <v>Construction</v>
      </c>
      <c r="H1" s="13" t="str">
        <f>RIGHT(SUBSTITUTE('original survey design'!H1,"_"," "),LEN(SUBSTITUTE('original survey design'!H1,"_"," "))-1)</f>
        <v>Retail</v>
      </c>
      <c r="I1" s="13" t="str">
        <f>RIGHT(SUBSTITUTE('original survey design'!I1,"_"," "),LEN(SUBSTITUTE('original survey design'!I1,"_"," "))-1)</f>
        <v>Hotels</v>
      </c>
      <c r="J1" s="13" t="str">
        <f>RIGHT(SUBSTITUTE('original survey design'!J1,"_"," "),LEN(SUBSTITUTE('original survey design'!J1,"_"," "))-1)</f>
        <v>Other Services</v>
      </c>
      <c r="K1" s="25" t="str">
        <f>RIGHT(SUBSTITUTE('original survey design'!K1,"_"," "),LEN(SUBSTITUTE('original survey design'!K1,"_"," "))-1)</f>
        <v>Grand Total</v>
      </c>
    </row>
    <row r="2" spans="1:11">
      <c r="A2" s="15" t="str">
        <f>'original survey design'!A2</f>
        <v>North</v>
      </c>
      <c r="B2" s="16" t="str">
        <f>LEFT('original survey design'!B2,FIND(")",'original survey design'!B2))</f>
        <v>Small (5-19)</v>
      </c>
      <c r="C2" s="29">
        <f>'original survey design'!C2</f>
        <v>4</v>
      </c>
      <c r="D2" s="29">
        <f>'original survey design'!D2</f>
        <v>19</v>
      </c>
      <c r="E2" s="29">
        <f>'original survey design'!E2</f>
        <v>5</v>
      </c>
      <c r="F2" s="29">
        <f>'original survey design'!F2</f>
        <v>18</v>
      </c>
      <c r="G2" s="29">
        <f>'original survey design'!G2</f>
        <v>17</v>
      </c>
      <c r="H2" s="29">
        <f>'original survey design'!H2</f>
        <v>11</v>
      </c>
      <c r="I2" s="29">
        <f>'original survey design'!I2</f>
        <v>2</v>
      </c>
      <c r="J2" s="29">
        <f>'original survey design'!J2</f>
        <v>29</v>
      </c>
      <c r="K2" s="26">
        <f>SUM(C2:J4)</f>
        <v>210</v>
      </c>
    </row>
    <row r="3" spans="1:11">
      <c r="A3" s="15" t="str">
        <f>'original survey design'!A3</f>
        <v>North</v>
      </c>
      <c r="B3" s="16" t="str">
        <f>LEFT('original survey design'!B3,FIND(")",'original survey design'!B3))</f>
        <v>Medium (20-99)</v>
      </c>
      <c r="C3" s="29">
        <f>'original survey design'!C3</f>
        <v>4</v>
      </c>
      <c r="D3" s="29">
        <f>'original survey design'!D3</f>
        <v>22</v>
      </c>
      <c r="E3" s="29">
        <f>'original survey design'!E3</f>
        <v>4</v>
      </c>
      <c r="F3" s="29">
        <f>'original survey design'!F3</f>
        <v>6</v>
      </c>
      <c r="G3" s="29">
        <f>'original survey design'!G3</f>
        <v>5</v>
      </c>
      <c r="H3" s="29">
        <f>'original survey design'!H3</f>
        <v>4</v>
      </c>
      <c r="I3" s="29">
        <f>'original survey design'!I3</f>
        <v>2</v>
      </c>
      <c r="J3" s="29">
        <f>'original survey design'!J3</f>
        <v>6</v>
      </c>
      <c r="K3" s="26"/>
    </row>
    <row r="4" spans="1:11">
      <c r="A4" s="15" t="str">
        <f>'original survey design'!A4</f>
        <v>North</v>
      </c>
      <c r="B4" s="16" t="str">
        <f>LEFT('original survey design'!B4,FIND(")",'original survey design'!B4))</f>
        <v>Large (100-199)</v>
      </c>
      <c r="C4" s="29">
        <f>'original survey design'!C4</f>
        <v>5</v>
      </c>
      <c r="D4" s="29">
        <f>'original survey design'!D4</f>
        <v>20</v>
      </c>
      <c r="E4" s="29">
        <f>'original survey design'!E4</f>
        <v>7</v>
      </c>
      <c r="F4" s="29">
        <f>'original survey design'!F4</f>
        <v>5</v>
      </c>
      <c r="G4" s="29">
        <f>'original survey design'!G4</f>
        <v>4</v>
      </c>
      <c r="H4" s="29">
        <f>'original survey design'!H4</f>
        <v>4</v>
      </c>
      <c r="I4" s="29">
        <f>'original survey design'!I4</f>
        <v>3</v>
      </c>
      <c r="J4" s="29">
        <f>'original survey design'!J4</f>
        <v>4</v>
      </c>
      <c r="K4" s="26"/>
    </row>
    <row r="5" spans="1:11">
      <c r="A5" s="15" t="str">
        <f>'original survey design'!A5</f>
        <v>Algarve</v>
      </c>
      <c r="B5" s="16" t="str">
        <f>LEFT('original survey design'!B5,FIND(")",'original survey design'!B5))</f>
        <v>Small (5-19)</v>
      </c>
      <c r="C5" s="29">
        <f>'original survey design'!C5</f>
        <v>8</v>
      </c>
      <c r="D5" s="29">
        <f>'original survey design'!D5</f>
        <v>2</v>
      </c>
      <c r="E5" s="29">
        <f>'original survey design'!E5</f>
        <v>10</v>
      </c>
      <c r="F5" s="29">
        <f>'original survey design'!F5</f>
        <v>4</v>
      </c>
      <c r="G5" s="29">
        <f>'original survey design'!G5</f>
        <v>2</v>
      </c>
      <c r="H5" s="29">
        <f>'original survey design'!H5</f>
        <v>5</v>
      </c>
      <c r="I5" s="29">
        <f>'original survey design'!I5</f>
        <v>4</v>
      </c>
      <c r="J5" s="29">
        <f>'original survey design'!J5</f>
        <v>7</v>
      </c>
      <c r="K5" s="26">
        <f>SUM(C5:J7)</f>
        <v>120</v>
      </c>
    </row>
    <row r="6" spans="1:11">
      <c r="A6" s="15" t="str">
        <f>'original survey design'!A6</f>
        <v>Algarve</v>
      </c>
      <c r="B6" s="16" t="str">
        <f>LEFT('original survey design'!B6,FIND(")",'original survey design'!B6))</f>
        <v>Medium (20-99)</v>
      </c>
      <c r="C6" s="29">
        <f>'original survey design'!C6</f>
        <v>10</v>
      </c>
      <c r="D6" s="29">
        <f>'original survey design'!D6</f>
        <v>0</v>
      </c>
      <c r="E6" s="29">
        <f>'original survey design'!E6</f>
        <v>3</v>
      </c>
      <c r="F6" s="29">
        <f>'original survey design'!F6</f>
        <v>8</v>
      </c>
      <c r="G6" s="29">
        <f>'original survey design'!G6</f>
        <v>3</v>
      </c>
      <c r="H6" s="29">
        <f>'original survey design'!H6</f>
        <v>11</v>
      </c>
      <c r="I6" s="29">
        <f>'original survey design'!I6</f>
        <v>16</v>
      </c>
      <c r="J6" s="29">
        <f>'original survey design'!J6</f>
        <v>4</v>
      </c>
    </row>
    <row r="7" spans="1:11">
      <c r="A7" s="15" t="str">
        <f>'original survey design'!A7</f>
        <v>Algarve</v>
      </c>
      <c r="B7" s="16" t="str">
        <f>LEFT('original survey design'!B7,FIND(")",'original survey design'!B7))</f>
        <v>Large (100-199)</v>
      </c>
      <c r="C7" s="29">
        <f>'original survey design'!C7</f>
        <v>0</v>
      </c>
      <c r="D7" s="29">
        <f>'original survey design'!D7</f>
        <v>0</v>
      </c>
      <c r="E7" s="29">
        <f>'original survey design'!E7</f>
        <v>0</v>
      </c>
      <c r="F7" s="29">
        <f>'original survey design'!F7</f>
        <v>2</v>
      </c>
      <c r="G7" s="29">
        <f>'original survey design'!G7</f>
        <v>2</v>
      </c>
      <c r="H7" s="29">
        <f>'original survey design'!H7</f>
        <v>3</v>
      </c>
      <c r="I7" s="29">
        <f>'original survey design'!I7</f>
        <v>13</v>
      </c>
      <c r="J7" s="29">
        <f>'original survey design'!J7</f>
        <v>3</v>
      </c>
    </row>
    <row r="8" spans="1:11">
      <c r="A8" s="15" t="str">
        <f>'original survey design'!A8</f>
        <v>Center</v>
      </c>
      <c r="B8" s="16" t="str">
        <f>LEFT('original survey design'!B8,FIND(")",'original survey design'!B8))</f>
        <v>Small (5-19)</v>
      </c>
      <c r="C8" s="29">
        <f>'original survey design'!C8</f>
        <v>4</v>
      </c>
      <c r="D8" s="29">
        <f>'original survey design'!D8</f>
        <v>10</v>
      </c>
      <c r="E8" s="29">
        <f>'original survey design'!E8</f>
        <v>9</v>
      </c>
      <c r="F8" s="29">
        <f>'original survey design'!F8</f>
        <v>6</v>
      </c>
      <c r="G8" s="29">
        <f>'original survey design'!G8</f>
        <v>9</v>
      </c>
      <c r="H8" s="29">
        <f>'original survey design'!H8</f>
        <v>9</v>
      </c>
      <c r="I8" s="29">
        <f>'original survey design'!I8</f>
        <v>2</v>
      </c>
      <c r="J8" s="29">
        <f>'original survey design'!J8</f>
        <v>21</v>
      </c>
      <c r="K8" s="26">
        <f>SUM(C8:J10)</f>
        <v>180</v>
      </c>
    </row>
    <row r="9" spans="1:11">
      <c r="A9" s="15" t="str">
        <f>'original survey design'!A9</f>
        <v>Center</v>
      </c>
      <c r="B9" s="16" t="str">
        <f>LEFT('original survey design'!B9,FIND(")",'original survey design'!B9))</f>
        <v>Medium (20-99)</v>
      </c>
      <c r="C9" s="29">
        <f>'original survey design'!C9</f>
        <v>7</v>
      </c>
      <c r="D9" s="29">
        <f>'original survey design'!D9</f>
        <v>16</v>
      </c>
      <c r="E9" s="29">
        <f>'original survey design'!E9</f>
        <v>6</v>
      </c>
      <c r="F9" s="29">
        <f>'original survey design'!F9</f>
        <v>7</v>
      </c>
      <c r="G9" s="29">
        <f>'original survey design'!G9</f>
        <v>3</v>
      </c>
      <c r="H9" s="29">
        <f>'original survey design'!H9</f>
        <v>4</v>
      </c>
      <c r="I9" s="29">
        <f>'original survey design'!I9</f>
        <v>2</v>
      </c>
      <c r="J9" s="29">
        <f>'original survey design'!J9</f>
        <v>5</v>
      </c>
      <c r="K9" s="26"/>
    </row>
    <row r="10" spans="1:11">
      <c r="A10" s="15" t="str">
        <f>'original survey design'!A10</f>
        <v>Center</v>
      </c>
      <c r="B10" s="16" t="str">
        <f>LEFT('original survey design'!B10,FIND(")",'original survey design'!B10))</f>
        <v>Large (100-199)</v>
      </c>
      <c r="C10" s="29">
        <f>'original survey design'!C10</f>
        <v>5</v>
      </c>
      <c r="D10" s="29">
        <f>'original survey design'!D10</f>
        <v>11</v>
      </c>
      <c r="E10" s="29">
        <f>'original survey design'!E10</f>
        <v>11</v>
      </c>
      <c r="F10" s="29">
        <f>'original survey design'!F10</f>
        <v>17</v>
      </c>
      <c r="G10" s="29">
        <f>'original survey design'!G10</f>
        <v>5</v>
      </c>
      <c r="H10" s="29">
        <f>'original survey design'!H10</f>
        <v>6</v>
      </c>
      <c r="I10" s="29">
        <f>'original survey design'!I10</f>
        <v>1</v>
      </c>
      <c r="J10" s="29">
        <f>'original survey design'!J10</f>
        <v>4</v>
      </c>
    </row>
    <row r="11" spans="1:11">
      <c r="A11" s="15" t="str">
        <f>'original survey design'!A11</f>
        <v>Lisbon Metropolitan Area</v>
      </c>
      <c r="B11" s="16" t="str">
        <f>LEFT('original survey design'!B11,FIND(")",'original survey design'!B11))</f>
        <v>Small (5-19)</v>
      </c>
      <c r="C11" s="29">
        <f>'original survey design'!C11</f>
        <v>4</v>
      </c>
      <c r="D11" s="29">
        <f>'original survey design'!D11</f>
        <v>7</v>
      </c>
      <c r="E11" s="29">
        <f>'original survey design'!E11</f>
        <v>7</v>
      </c>
      <c r="F11" s="29">
        <f>'original survey design'!F11</f>
        <v>4</v>
      </c>
      <c r="G11" s="29">
        <f>'original survey design'!G11</f>
        <v>10</v>
      </c>
      <c r="H11" s="29">
        <f>'original survey design'!H11</f>
        <v>15</v>
      </c>
      <c r="I11" s="29">
        <f>'original survey design'!I11</f>
        <v>3</v>
      </c>
      <c r="J11" s="29">
        <f>'original survey design'!J11</f>
        <v>29</v>
      </c>
      <c r="K11" s="26">
        <f>SUM(C11:J13)</f>
        <v>180</v>
      </c>
    </row>
    <row r="12" spans="1:11">
      <c r="A12" s="15" t="str">
        <f>'original survey design'!A12</f>
        <v>Lisbon Metropolitan Area</v>
      </c>
      <c r="B12" s="16" t="str">
        <f>LEFT('original survey design'!B12,FIND(")",'original survey design'!B12))</f>
        <v>Medium (20-99)</v>
      </c>
      <c r="C12" s="29">
        <f>'original survey design'!C12</f>
        <v>4</v>
      </c>
      <c r="D12" s="29">
        <f>'original survey design'!D12</f>
        <v>5</v>
      </c>
      <c r="E12" s="29">
        <f>'original survey design'!E12</f>
        <v>6</v>
      </c>
      <c r="F12" s="29">
        <f>'original survey design'!F12</f>
        <v>5</v>
      </c>
      <c r="G12" s="29">
        <f>'original survey design'!G12</f>
        <v>2</v>
      </c>
      <c r="H12" s="29">
        <f>'original survey design'!H12</f>
        <v>5</v>
      </c>
      <c r="I12" s="29">
        <f>'original survey design'!I12</f>
        <v>5</v>
      </c>
      <c r="J12" s="29">
        <f>'original survey design'!J12</f>
        <v>10</v>
      </c>
      <c r="K12" s="26"/>
    </row>
    <row r="13" spans="1:11">
      <c r="A13" s="15" t="str">
        <f>'original survey design'!A13</f>
        <v>Lisbon Metropolitan Area</v>
      </c>
      <c r="B13" s="16" t="str">
        <f>LEFT('original survey design'!B13,FIND(")",'original survey design'!B13))</f>
        <v>Large (100-199)</v>
      </c>
      <c r="C13" s="29">
        <f>'original survey design'!C13</f>
        <v>7</v>
      </c>
      <c r="D13" s="29">
        <f>'original survey design'!D13</f>
        <v>2</v>
      </c>
      <c r="E13" s="29">
        <f>'original survey design'!E13</f>
        <v>5</v>
      </c>
      <c r="F13" s="29">
        <f>'original survey design'!F13</f>
        <v>16</v>
      </c>
      <c r="G13" s="29">
        <f>'original survey design'!G13</f>
        <v>8</v>
      </c>
      <c r="H13" s="29">
        <f>'original survey design'!H13</f>
        <v>7</v>
      </c>
      <c r="I13" s="29">
        <f>'original survey design'!I13</f>
        <v>8</v>
      </c>
      <c r="J13" s="29">
        <f>'original survey design'!J13</f>
        <v>6</v>
      </c>
      <c r="K13" s="26"/>
    </row>
    <row r="14" spans="1:11">
      <c r="A14" s="15" t="str">
        <f>'original survey design'!A14</f>
        <v>Alentejo</v>
      </c>
      <c r="B14" s="16" t="str">
        <f>LEFT('original survey design'!B14,FIND(")",'original survey design'!B14))</f>
        <v>Small (5-19)</v>
      </c>
      <c r="C14" s="29">
        <f>'original survey design'!C14</f>
        <v>8</v>
      </c>
      <c r="D14" s="29">
        <f>'original survey design'!D14</f>
        <v>3</v>
      </c>
      <c r="E14" s="29">
        <f>'original survey design'!E14</f>
        <v>11</v>
      </c>
      <c r="F14" s="29">
        <f>'original survey design'!F14</f>
        <v>4</v>
      </c>
      <c r="G14" s="29">
        <f>'original survey design'!G14</f>
        <v>2</v>
      </c>
      <c r="H14" s="29">
        <f>'original survey design'!H14</f>
        <v>6</v>
      </c>
      <c r="I14" s="29">
        <f>'original survey design'!I14</f>
        <v>2</v>
      </c>
      <c r="J14" s="29">
        <f>'original survey design'!J14</f>
        <v>6</v>
      </c>
      <c r="K14" s="26">
        <f>SUM(C14:J16)</f>
        <v>120</v>
      </c>
    </row>
    <row r="15" spans="1:11">
      <c r="A15" s="15" t="str">
        <f>'original survey design'!A15</f>
        <v>Alentejo</v>
      </c>
      <c r="B15" s="16" t="str">
        <f>LEFT('original survey design'!B15,FIND(")",'original survey design'!B15))</f>
        <v>Medium (20-99)</v>
      </c>
      <c r="C15" s="29">
        <f>'original survey design'!C15</f>
        <v>8</v>
      </c>
      <c r="D15" s="29">
        <f>'original survey design'!D15</f>
        <v>1</v>
      </c>
      <c r="E15" s="29">
        <f>'original survey design'!E15</f>
        <v>8</v>
      </c>
      <c r="F15" s="29">
        <f>'original survey design'!F15</f>
        <v>14</v>
      </c>
      <c r="G15" s="29">
        <f>'original survey design'!G15</f>
        <v>3</v>
      </c>
      <c r="H15" s="29">
        <f>'original survey design'!H15</f>
        <v>4</v>
      </c>
      <c r="I15" s="29">
        <f>'original survey design'!I15</f>
        <v>7</v>
      </c>
      <c r="J15" s="29">
        <f>'original survey design'!J15</f>
        <v>4</v>
      </c>
      <c r="K15" s="26"/>
    </row>
    <row r="16" spans="1:11">
      <c r="A16" s="15" t="str">
        <f>'original survey design'!A16</f>
        <v>Alentejo</v>
      </c>
      <c r="B16" s="16" t="str">
        <f>LEFT('original survey design'!B16,FIND(")",'original survey design'!B16))</f>
        <v>Large (100-199)</v>
      </c>
      <c r="C16" s="29">
        <f>'original survey design'!C16</f>
        <v>6</v>
      </c>
      <c r="D16" s="29">
        <f>'original survey design'!D16</f>
        <v>1</v>
      </c>
      <c r="E16" s="29">
        <f>'original survey design'!E16</f>
        <v>2</v>
      </c>
      <c r="F16" s="29">
        <f>'original survey design'!F16</f>
        <v>10</v>
      </c>
      <c r="G16" s="29">
        <f>'original survey design'!G16</f>
        <v>3</v>
      </c>
      <c r="H16" s="29">
        <f>'original survey design'!H16</f>
        <v>0</v>
      </c>
      <c r="I16" s="29">
        <f>'original survey design'!I16</f>
        <v>2</v>
      </c>
      <c r="J16" s="29">
        <f>'original survey design'!J16</f>
        <v>5</v>
      </c>
      <c r="K16" s="26"/>
    </row>
    <row r="17" spans="1:11">
      <c r="A17" s="15" t="str">
        <f>'original survey design'!A17</f>
        <v>Autonomous Region of the Azores</v>
      </c>
      <c r="B17" s="16" t="str">
        <f>LEFT('original survey design'!B17,FIND(")",'original survey design'!B17))</f>
        <v>Small (5-19)</v>
      </c>
      <c r="C17" s="29">
        <f>'original survey design'!C17</f>
        <v>8</v>
      </c>
      <c r="D17" s="29">
        <f>'original survey design'!D17</f>
        <v>0</v>
      </c>
      <c r="E17" s="29">
        <f>'original survey design'!E17</f>
        <v>9</v>
      </c>
      <c r="F17" s="29">
        <f>'original survey design'!F17</f>
        <v>9</v>
      </c>
      <c r="G17" s="29">
        <f>'original survey design'!G17</f>
        <v>3</v>
      </c>
      <c r="H17" s="29">
        <f>'original survey design'!H17</f>
        <v>7</v>
      </c>
      <c r="I17" s="29">
        <f>'original survey design'!I17</f>
        <v>12</v>
      </c>
      <c r="J17" s="29">
        <f>'original survey design'!J17</f>
        <v>4</v>
      </c>
      <c r="K17" s="26">
        <f>SUM(C17:J19)</f>
        <v>120</v>
      </c>
    </row>
    <row r="18" spans="1:11">
      <c r="A18" s="15" t="str">
        <f>'original survey design'!A18</f>
        <v>Autonomous Region of the Azores</v>
      </c>
      <c r="B18" s="16" t="str">
        <f>LEFT('original survey design'!B18,FIND(")",'original survey design'!B18))</f>
        <v>Medium (20-99)</v>
      </c>
      <c r="C18" s="29">
        <f>'original survey design'!C18</f>
        <v>11</v>
      </c>
      <c r="D18" s="29">
        <f>'original survey design'!D18</f>
        <v>0</v>
      </c>
      <c r="E18" s="29">
        <f>'original survey design'!E18</f>
        <v>3</v>
      </c>
      <c r="F18" s="29">
        <f>'original survey design'!F18</f>
        <v>8</v>
      </c>
      <c r="G18" s="29">
        <f>'original survey design'!G18</f>
        <v>13</v>
      </c>
      <c r="H18" s="29">
        <f>'original survey design'!H18</f>
        <v>4</v>
      </c>
      <c r="I18" s="29">
        <f>'original survey design'!I18</f>
        <v>6</v>
      </c>
      <c r="J18" s="29">
        <f>'original survey design'!J18</f>
        <v>3</v>
      </c>
    </row>
    <row r="19" spans="1:11">
      <c r="A19" s="15" t="str">
        <f>'original survey design'!A19</f>
        <v>Autonomous Region of the Azores</v>
      </c>
      <c r="B19" s="16" t="str">
        <f>LEFT('original survey design'!B19,FIND(")",'original survey design'!B19))</f>
        <v>Large (100-199)</v>
      </c>
      <c r="C19" s="29">
        <f>'original survey design'!C19</f>
        <v>4</v>
      </c>
      <c r="D19" s="29">
        <f>'original survey design'!D19</f>
        <v>0</v>
      </c>
      <c r="E19" s="29">
        <f>'original survey design'!E19</f>
        <v>1</v>
      </c>
      <c r="F19" s="29">
        <f>'original survey design'!F19</f>
        <v>2</v>
      </c>
      <c r="G19" s="29">
        <f>'original survey design'!G19</f>
        <v>3</v>
      </c>
      <c r="H19" s="29">
        <f>'original survey design'!H19</f>
        <v>4</v>
      </c>
      <c r="I19" s="29">
        <f>'original survey design'!I19</f>
        <v>2</v>
      </c>
      <c r="J19" s="29">
        <f>'original survey design'!J19</f>
        <v>4</v>
      </c>
      <c r="K19" s="26"/>
    </row>
    <row r="20" spans="1:11">
      <c r="A20" s="15" t="str">
        <f>'original survey design'!A20</f>
        <v>Autonomous Region of Madeira</v>
      </c>
      <c r="B20" s="16" t="str">
        <f>LEFT('original survey design'!B20,FIND(")",'original survey design'!B20))</f>
        <v>Small (5-19)</v>
      </c>
      <c r="C20" s="29">
        <f>'original survey design'!C20</f>
        <v>4</v>
      </c>
      <c r="D20" s="29">
        <f>'original survey design'!D20</f>
        <v>1</v>
      </c>
      <c r="E20" s="29">
        <f>'original survey design'!E20</f>
        <v>9</v>
      </c>
      <c r="F20" s="29">
        <f>'original survey design'!F20</f>
        <v>8</v>
      </c>
      <c r="G20" s="29">
        <f>'original survey design'!G20</f>
        <v>4</v>
      </c>
      <c r="H20" s="29">
        <f>'original survey design'!H20</f>
        <v>5</v>
      </c>
      <c r="I20" s="29">
        <f>'original survey design'!I20</f>
        <v>12</v>
      </c>
      <c r="J20" s="29">
        <f>'original survey design'!J20</f>
        <v>6</v>
      </c>
      <c r="K20" s="26">
        <f>SUM(C20:J22)</f>
        <v>120</v>
      </c>
    </row>
    <row r="21" spans="1:11">
      <c r="A21" s="15" t="str">
        <f>'original survey design'!A21</f>
        <v>Autonomous Region of Madeira</v>
      </c>
      <c r="B21" s="16" t="str">
        <f>LEFT('original survey design'!B21,FIND(")",'original survey design'!B21))</f>
        <v>Medium (20-99)</v>
      </c>
      <c r="C21" s="29">
        <f>'original survey design'!C21</f>
        <v>7</v>
      </c>
      <c r="D21" s="29">
        <f>'original survey design'!D21</f>
        <v>0</v>
      </c>
      <c r="E21" s="29">
        <f>'original survey design'!E21</f>
        <v>4</v>
      </c>
      <c r="F21" s="29">
        <f>'original survey design'!F21</f>
        <v>5</v>
      </c>
      <c r="G21" s="29">
        <f>'original survey design'!G21</f>
        <v>16</v>
      </c>
      <c r="H21" s="29">
        <f>'original survey design'!H21</f>
        <v>4</v>
      </c>
      <c r="I21" s="29">
        <f>'original survey design'!I21</f>
        <v>12</v>
      </c>
      <c r="J21" s="29">
        <f>'original survey design'!J21</f>
        <v>5</v>
      </c>
      <c r="K21" s="26"/>
    </row>
    <row r="22" spans="1:11">
      <c r="A22" s="15" t="str">
        <f>'original survey design'!A22</f>
        <v>Autonomous Region of Madeira</v>
      </c>
      <c r="B22" s="16" t="str">
        <f>LEFT('original survey design'!B22,FIND(")",'original survey design'!B22))</f>
        <v>Large (100-199)</v>
      </c>
      <c r="C22" s="29">
        <f>'original survey design'!C22</f>
        <v>2</v>
      </c>
      <c r="D22" s="29">
        <f>'original survey design'!D22</f>
        <v>0</v>
      </c>
      <c r="E22" s="29">
        <f>'original survey design'!E22</f>
        <v>0</v>
      </c>
      <c r="F22" s="29">
        <f>'original survey design'!F22</f>
        <v>2</v>
      </c>
      <c r="G22" s="29">
        <f>'original survey design'!G22</f>
        <v>3</v>
      </c>
      <c r="H22" s="29">
        <f>'original survey design'!H22</f>
        <v>2</v>
      </c>
      <c r="I22" s="29">
        <f>'original survey design'!I22</f>
        <v>4</v>
      </c>
      <c r="J22" s="29">
        <f>'original survey design'!J22</f>
        <v>5</v>
      </c>
    </row>
    <row r="23" spans="1:11" s="28" customFormat="1" ht="15" thickBot="1">
      <c r="A23" s="27"/>
      <c r="B23" s="27"/>
      <c r="C23" s="27">
        <f t="shared" ref="C23:K23" si="0">SUM(C2:C22)</f>
        <v>120</v>
      </c>
      <c r="D23" s="27">
        <f t="shared" si="0"/>
        <v>120</v>
      </c>
      <c r="E23" s="27">
        <f t="shared" si="0"/>
        <v>120</v>
      </c>
      <c r="F23" s="27">
        <f t="shared" si="0"/>
        <v>160</v>
      </c>
      <c r="G23" s="27">
        <f t="shared" si="0"/>
        <v>120</v>
      </c>
      <c r="H23" s="27">
        <f t="shared" si="0"/>
        <v>120</v>
      </c>
      <c r="I23" s="27">
        <f t="shared" si="0"/>
        <v>120</v>
      </c>
      <c r="J23" s="27">
        <f t="shared" si="0"/>
        <v>170</v>
      </c>
      <c r="K23" s="27">
        <f t="shared" si="0"/>
        <v>1050</v>
      </c>
    </row>
    <row r="24" spans="1:11" ht="1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topLeftCell="A2" zoomScaleNormal="100" workbookViewId="0">
      <selection activeCell="B2" sqref="B2:E12"/>
    </sheetView>
  </sheetViews>
  <sheetFormatPr defaultRowHeight="14.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c r="B1" s="34"/>
      <c r="C1" s="34"/>
      <c r="D1" s="34" t="s">
        <v>7</v>
      </c>
      <c r="E1" s="34"/>
    </row>
    <row r="2" spans="2:6" s="18" customFormat="1" ht="46" thickTop="1">
      <c r="B2" s="32"/>
      <c r="C2" s="32"/>
      <c r="D2" s="33" t="s">
        <v>25</v>
      </c>
      <c r="E2" s="33" t="s">
        <v>27</v>
      </c>
    </row>
    <row r="3" spans="2:6" s="18" customFormat="1" ht="15.5">
      <c r="B3" s="19" t="s">
        <v>22</v>
      </c>
      <c r="C3" s="19" t="s">
        <v>28</v>
      </c>
      <c r="D3" s="23">
        <v>86237</v>
      </c>
      <c r="E3" s="21"/>
    </row>
    <row r="4" spans="2:6" s="18" customFormat="1" ht="15.5">
      <c r="B4" s="19"/>
      <c r="C4" s="19" t="s">
        <v>34</v>
      </c>
      <c r="D4" s="23">
        <v>6194</v>
      </c>
      <c r="E4" s="21"/>
    </row>
    <row r="5" spans="2:6" s="18" customFormat="1" ht="15.5">
      <c r="B5" s="19"/>
      <c r="C5" s="19" t="s">
        <v>35</v>
      </c>
      <c r="D5" s="23">
        <v>5992</v>
      </c>
      <c r="E5" s="21"/>
    </row>
    <row r="6" spans="2:6" ht="15.75" customHeight="1">
      <c r="B6" s="19" t="s">
        <v>1</v>
      </c>
      <c r="C6" s="19" t="s">
        <v>2</v>
      </c>
      <c r="D6" s="23">
        <v>3070</v>
      </c>
      <c r="E6" s="21">
        <f t="shared" ref="E6:E12" si="0">D6/D$5</f>
        <v>0.51234979973297734</v>
      </c>
    </row>
    <row r="7" spans="2:6" ht="15.75" customHeight="1">
      <c r="B7" s="19"/>
      <c r="C7" s="19" t="s">
        <v>29</v>
      </c>
      <c r="D7" s="23">
        <v>139</v>
      </c>
      <c r="E7" s="21">
        <f t="shared" si="0"/>
        <v>2.3197596795727637E-2</v>
      </c>
    </row>
    <row r="8" spans="2:6" ht="16.5" customHeight="1">
      <c r="B8" s="19"/>
      <c r="C8" s="19" t="s">
        <v>36</v>
      </c>
      <c r="D8" s="23">
        <v>3210</v>
      </c>
      <c r="E8" s="21">
        <f t="shared" si="0"/>
        <v>0.5357142857142857</v>
      </c>
    </row>
    <row r="9" spans="2:6" ht="15.5">
      <c r="B9" s="19"/>
      <c r="C9" s="19" t="s">
        <v>3</v>
      </c>
      <c r="D9" s="23">
        <v>196</v>
      </c>
      <c r="E9" s="21">
        <f t="shared" si="0"/>
        <v>3.2710280373831772E-2</v>
      </c>
    </row>
    <row r="10" spans="2:6" ht="15.75" customHeight="1">
      <c r="B10" s="19"/>
      <c r="C10" s="19" t="s">
        <v>30</v>
      </c>
      <c r="D10" s="23">
        <v>2586</v>
      </c>
      <c r="E10" s="21">
        <f t="shared" si="0"/>
        <v>0.43157543391188252</v>
      </c>
    </row>
    <row r="11" spans="2:6" ht="15.75" customHeight="1">
      <c r="B11" s="19" t="s">
        <v>32</v>
      </c>
      <c r="C11" s="19" t="s">
        <v>31</v>
      </c>
      <c r="D11" s="23">
        <v>1930</v>
      </c>
      <c r="E11" s="21">
        <f t="shared" si="0"/>
        <v>0.3220961281708945</v>
      </c>
    </row>
    <row r="12" spans="2:6" ht="15.75" customHeight="1" thickBot="1">
      <c r="B12" s="20" t="s">
        <v>33</v>
      </c>
      <c r="C12" s="20" t="s">
        <v>26</v>
      </c>
      <c r="D12" s="24">
        <v>1007</v>
      </c>
      <c r="E12" s="22">
        <f t="shared" si="0"/>
        <v>0.16805740987983978</v>
      </c>
      <c r="F12" s="30"/>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24"/>
  <sheetViews>
    <sheetView topLeftCell="A17" workbookViewId="0">
      <selection activeCell="B2" sqref="B2:F23"/>
    </sheetView>
  </sheetViews>
  <sheetFormatPr defaultColWidth="9.1796875" defaultRowHeight="15.5"/>
  <cols>
    <col min="1" max="1" width="10.26953125" style="18" customWidth="1"/>
    <col min="2" max="2" width="7.453125" style="18" bestFit="1" customWidth="1"/>
    <col min="3" max="3" width="35.1796875" style="18" customWidth="1"/>
    <col min="4" max="4" width="11.7265625" style="18" customWidth="1"/>
    <col min="5" max="5" width="16.54296875" style="18" customWidth="1"/>
    <col min="6" max="6" width="11.1796875" style="18" customWidth="1"/>
    <col min="7" max="16384" width="9.1796875" style="18"/>
  </cols>
  <sheetData>
    <row r="1" spans="2:6" ht="16" thickBot="1">
      <c r="B1" s="31"/>
      <c r="C1" s="31"/>
      <c r="D1" s="31"/>
      <c r="E1" s="31"/>
      <c r="F1" s="31"/>
    </row>
    <row r="2" spans="2:6" ht="31" thickTop="1">
      <c r="B2" s="32"/>
      <c r="C2" s="32" t="s">
        <v>4</v>
      </c>
      <c r="D2" s="33" t="s">
        <v>20</v>
      </c>
      <c r="E2" s="33" t="s">
        <v>23</v>
      </c>
      <c r="F2" s="33" t="s">
        <v>24</v>
      </c>
    </row>
    <row r="3" spans="2:6">
      <c r="B3" s="19" t="s">
        <v>19</v>
      </c>
      <c r="C3" s="19" t="s">
        <v>18</v>
      </c>
      <c r="D3" s="21">
        <f>VLOOKUP($C3,'yield calculation'!$C:$F,2,FALSE)</f>
        <v>0.14178499579429626</v>
      </c>
      <c r="E3" s="21">
        <f>VLOOKUP($C3,'yield calculation'!$C:$F,3,FALSE)</f>
        <v>0.28185483813285828</v>
      </c>
      <c r="F3" s="21">
        <f>VLOOKUP($C3,'yield calculation'!$C:$F,4,FALSE)</f>
        <v>0.50304257869720459</v>
      </c>
    </row>
    <row r="4" spans="2:6">
      <c r="B4" s="19"/>
      <c r="C4" s="19" t="s">
        <v>19</v>
      </c>
      <c r="D4" s="21">
        <f>VLOOKUP($C4,'yield calculation'!$C:$F,2,FALSE)</f>
        <v>0.29001882672309875</v>
      </c>
      <c r="E4" s="21">
        <f>VLOOKUP($C4,'yield calculation'!$C:$F,3,FALSE)</f>
        <v>0.42191779613494873</v>
      </c>
      <c r="F4" s="21">
        <f>VLOOKUP($C4,'yield calculation'!$C:$F,4,FALSE)</f>
        <v>0.6873822808265686</v>
      </c>
    </row>
    <row r="5" spans="2:6">
      <c r="B5" s="19" t="s">
        <v>10</v>
      </c>
      <c r="C5" s="19" t="s">
        <v>5</v>
      </c>
      <c r="D5" s="21">
        <f>VLOOKUP($C5,'yield calculation'!$C:$F,2,FALSE)</f>
        <v>0.15187770128250122</v>
      </c>
      <c r="E5" s="21">
        <f>VLOOKUP($C5,'yield calculation'!$C:$F,3,FALSE)</f>
        <v>0.29771986603736877</v>
      </c>
      <c r="F5" s="21">
        <f>VLOOKUP($C5,'yield calculation'!$C:$F,4,FALSE)</f>
        <v>0.51013624668121338</v>
      </c>
    </row>
    <row r="6" spans="2:6">
      <c r="B6" s="19"/>
      <c r="C6" s="19" t="s">
        <v>6</v>
      </c>
      <c r="D6" s="21">
        <f>VLOOKUP($C6,'yield calculation'!$C:$F,2,FALSE)</f>
        <v>0.17412398755550385</v>
      </c>
      <c r="E6" s="21">
        <f>VLOOKUP($C6,'yield calculation'!$C:$F,3,FALSE)</f>
        <v>0.324949711561203</v>
      </c>
      <c r="F6" s="21">
        <f>VLOOKUP($C6,'yield calculation'!$C:$F,4,FALSE)</f>
        <v>0.53584903478622437</v>
      </c>
    </row>
    <row r="7" spans="2:6">
      <c r="B7" s="19"/>
      <c r="C7" s="19" t="s">
        <v>42</v>
      </c>
      <c r="D7" s="21">
        <f>VLOOKUP($C7,'yield calculation'!$C:$F,2,FALSE)</f>
        <v>0.201241135597229</v>
      </c>
      <c r="E7" s="21">
        <f>VLOOKUP($C7,'yield calculation'!$C:$F,3,FALSE)</f>
        <v>0.3333333432674408</v>
      </c>
      <c r="F7" s="21">
        <f>VLOOKUP($C7,'yield calculation'!$C:$F,4,FALSE)</f>
        <v>0.60372340679168701</v>
      </c>
    </row>
    <row r="8" spans="2:6">
      <c r="B8" s="19" t="s">
        <v>8</v>
      </c>
      <c r="C8" s="19" t="s">
        <v>82</v>
      </c>
      <c r="D8" s="21">
        <f>VLOOKUP($C8,'yield calculation'!$C:$F,2,FALSE)</f>
        <v>0.14700315892696381</v>
      </c>
      <c r="E8" s="21">
        <f>VLOOKUP($C8,'yield calculation'!$C:$F,3,FALSE)</f>
        <v>0.2956852912902832</v>
      </c>
      <c r="F8" s="21">
        <f>VLOOKUP($C8,'yield calculation'!$C:$F,4,FALSE)</f>
        <v>0.49716088175773621</v>
      </c>
    </row>
    <row r="9" spans="2:6">
      <c r="B9" s="19"/>
      <c r="C9" s="19" t="s">
        <v>83</v>
      </c>
      <c r="D9" s="21">
        <f>VLOOKUP($C9,'yield calculation'!$C:$F,2,FALSE)</f>
        <v>0.18117229640483856</v>
      </c>
      <c r="E9" s="21">
        <f>VLOOKUP($C9,'yield calculation'!$C:$F,3,FALSE)</f>
        <v>0.31974920630455017</v>
      </c>
      <c r="F9" s="21">
        <f>VLOOKUP($C9,'yield calculation'!$C:$F,4,FALSE)</f>
        <v>0.56660747528076172</v>
      </c>
    </row>
    <row r="10" spans="2:6">
      <c r="B10" s="19"/>
      <c r="C10" s="19" t="s">
        <v>84</v>
      </c>
      <c r="D10" s="21">
        <f>VLOOKUP($C10,'yield calculation'!$C:$F,2,FALSE)</f>
        <v>0.15407262742519379</v>
      </c>
      <c r="E10" s="21">
        <f>VLOOKUP($C10,'yield calculation'!$C:$F,3,FALSE)</f>
        <v>0.26929673552513123</v>
      </c>
      <c r="F10" s="21">
        <f>VLOOKUP($C10,'yield calculation'!$C:$F,4,FALSE)</f>
        <v>0.57212954759597778</v>
      </c>
    </row>
    <row r="11" spans="2:6">
      <c r="B11" s="19"/>
      <c r="C11" s="19" t="s">
        <v>85</v>
      </c>
      <c r="D11" s="21">
        <f>VLOOKUP($C11,'yield calculation'!$C:$F,2,FALSE)</f>
        <v>0.13201580941677094</v>
      </c>
      <c r="E11" s="21">
        <f>VLOOKUP($C11,'yield calculation'!$C:$F,3,FALSE)</f>
        <v>0.25692307949066162</v>
      </c>
      <c r="F11" s="21">
        <f>VLOOKUP($C11,'yield calculation'!$C:$F,4,FALSE)</f>
        <v>0.51383399963378906</v>
      </c>
    </row>
    <row r="12" spans="2:6">
      <c r="B12" s="19"/>
      <c r="C12" s="19" t="s">
        <v>86</v>
      </c>
      <c r="D12" s="21">
        <f>VLOOKUP($C12,'yield calculation'!$C:$F,2,FALSE)</f>
        <v>0.17576791346073151</v>
      </c>
      <c r="E12" s="21">
        <f>VLOOKUP($C12,'yield calculation'!$C:$F,3,FALSE)</f>
        <v>0.306547611951828</v>
      </c>
      <c r="F12" s="21">
        <f>VLOOKUP($C12,'yield calculation'!$C:$F,4,FALSE)</f>
        <v>0.57337886095046997</v>
      </c>
    </row>
    <row r="13" spans="2:6">
      <c r="B13" s="19"/>
      <c r="C13" s="19" t="s">
        <v>87</v>
      </c>
      <c r="D13" s="21">
        <f>VLOOKUP($C13,'yield calculation'!$C:$F,2,FALSE)</f>
        <v>0.28018224239349365</v>
      </c>
      <c r="E13" s="21">
        <f>VLOOKUP($C13,'yield calculation'!$C:$F,3,FALSE)</f>
        <v>0.45220589637756348</v>
      </c>
      <c r="F13" s="21">
        <f>VLOOKUP($C13,'yield calculation'!$C:$F,4,FALSE)</f>
        <v>0.61958998441696167</v>
      </c>
    </row>
    <row r="14" spans="2:6">
      <c r="B14" s="19"/>
      <c r="C14" s="19" t="s">
        <v>88</v>
      </c>
      <c r="D14" s="21">
        <f>VLOOKUP($C14,'yield calculation'!$C:$F,2,FALSE)</f>
        <v>0.22803738713264465</v>
      </c>
      <c r="E14" s="21">
        <f>VLOOKUP($C14,'yield calculation'!$C:$F,3,FALSE)</f>
        <v>0.46564885973930359</v>
      </c>
      <c r="F14" s="21">
        <f>VLOOKUP($C14,'yield calculation'!$C:$F,4,FALSE)</f>
        <v>0.48971962928771973</v>
      </c>
    </row>
    <row r="15" spans="2:6">
      <c r="B15" s="19" t="s">
        <v>9</v>
      </c>
      <c r="C15" s="19" t="s">
        <v>11</v>
      </c>
      <c r="D15" s="21">
        <f>VLOOKUP($C15,'yield calculation'!$C:$F,2,FALSE)</f>
        <v>0.1996268630027771</v>
      </c>
      <c r="E15" s="21">
        <f>VLOOKUP($C15,'yield calculation'!$C:$F,3,FALSE)</f>
        <v>0.3664383590221405</v>
      </c>
      <c r="F15" s="21">
        <f>VLOOKUP($C15,'yield calculation'!$C:$F,4,FALSE)</f>
        <v>0.54477614164352417</v>
      </c>
    </row>
    <row r="16" spans="2:6">
      <c r="B16" s="19"/>
      <c r="C16" s="19" t="s">
        <v>12</v>
      </c>
      <c r="D16" s="21">
        <f>VLOOKUP($C16,'yield calculation'!$C:$F,2,FALSE)</f>
        <v>0.12820513546466827</v>
      </c>
      <c r="E16" s="21">
        <f>VLOOKUP($C16,'yield calculation'!$C:$F,3,FALSE)</f>
        <v>0.25</v>
      </c>
      <c r="F16" s="21">
        <f>VLOOKUP($C16,'yield calculation'!$C:$F,4,FALSE)</f>
        <v>0.5128205418586731</v>
      </c>
    </row>
    <row r="17" spans="2:6">
      <c r="B17" s="19"/>
      <c r="C17" s="19" t="s">
        <v>13</v>
      </c>
      <c r="D17" s="21">
        <f>VLOOKUP($C17,'yield calculation'!$C:$F,2,FALSE)</f>
        <v>0.19130434095859528</v>
      </c>
      <c r="E17" s="21">
        <f>VLOOKUP($C17,'yield calculation'!$C:$F,3,FALSE)</f>
        <v>0.31884059309959412</v>
      </c>
      <c r="F17" s="21">
        <f>VLOOKUP($C17,'yield calculation'!$C:$F,4,FALSE)</f>
        <v>0.60000002384185791</v>
      </c>
    </row>
    <row r="18" spans="2:6">
      <c r="B18" s="19"/>
      <c r="C18" s="19" t="s">
        <v>14</v>
      </c>
      <c r="D18" s="21">
        <f>VLOOKUP($C18,'yield calculation'!$C:$F,2,FALSE)</f>
        <v>0.19583843648433685</v>
      </c>
      <c r="E18" s="21">
        <f>VLOOKUP($C18,'yield calculation'!$C:$F,3,FALSE)</f>
        <v>0.33195021748542786</v>
      </c>
      <c r="F18" s="21">
        <f>VLOOKUP($C18,'yield calculation'!$C:$F,4,FALSE)</f>
        <v>0.58996325731277466</v>
      </c>
    </row>
    <row r="19" spans="2:6">
      <c r="B19" s="19"/>
      <c r="C19" s="19" t="s">
        <v>15</v>
      </c>
      <c r="D19" s="21">
        <f>VLOOKUP($C19,'yield calculation'!$C:$F,2,FALSE)</f>
        <v>0.15264423191547394</v>
      </c>
      <c r="E19" s="21">
        <f>VLOOKUP($C19,'yield calculation'!$C:$F,3,FALSE)</f>
        <v>0.34986224770545959</v>
      </c>
      <c r="F19" s="21">
        <f>VLOOKUP($C19,'yield calculation'!$C:$F,4,FALSE)</f>
        <v>0.43629807233810425</v>
      </c>
    </row>
    <row r="20" spans="2:6">
      <c r="B20" s="19"/>
      <c r="C20" s="19" t="s">
        <v>16</v>
      </c>
      <c r="D20" s="21">
        <f>VLOOKUP($C20,'yield calculation'!$C:$F,2,FALSE)</f>
        <v>0.13135068118572235</v>
      </c>
      <c r="E20" s="21">
        <f>VLOOKUP($C20,'yield calculation'!$C:$F,3,FALSE)</f>
        <v>0.24537037312984467</v>
      </c>
      <c r="F20" s="21">
        <f>VLOOKUP($C20,'yield calculation'!$C:$F,4,FALSE)</f>
        <v>0.53531599044799805</v>
      </c>
    </row>
    <row r="21" spans="2:6">
      <c r="B21" s="19"/>
      <c r="C21" s="19" t="s">
        <v>17</v>
      </c>
      <c r="D21" s="21">
        <f>VLOOKUP($C21,'yield calculation'!$C:$F,2,FALSE)</f>
        <v>0.19623233377933502</v>
      </c>
      <c r="E21" s="21">
        <f>VLOOKUP($C21,'yield calculation'!$C:$F,3,FALSE)</f>
        <v>0.34153005480766296</v>
      </c>
      <c r="F21" s="21">
        <f>VLOOKUP($C21,'yield calculation'!$C:$F,4,FALSE)</f>
        <v>0.57456827163696289</v>
      </c>
    </row>
    <row r="22" spans="2:6">
      <c r="B22" s="19"/>
      <c r="C22" s="19" t="s">
        <v>0</v>
      </c>
      <c r="D22" s="21">
        <f>VLOOKUP($C22,'yield calculation'!$C:$F,2,FALSE)</f>
        <v>0.170634925365448</v>
      </c>
      <c r="E22" s="21">
        <f>VLOOKUP($C22,'yield calculation'!$C:$F,3,FALSE)</f>
        <v>0.32452830672264099</v>
      </c>
      <c r="F22" s="21">
        <f>VLOOKUP($C22,'yield calculation'!$C:$F,4,FALSE)</f>
        <v>0.52579367160797119</v>
      </c>
    </row>
    <row r="23" spans="2:6" ht="16" thickBot="1">
      <c r="B23" s="20" t="s">
        <v>22</v>
      </c>
      <c r="C23" s="20" t="s">
        <v>91</v>
      </c>
      <c r="D23" s="22">
        <f>VLOOKUP($C23,'yield calculation'!$C:$F,2,FALSE)</f>
        <v>0.16805741190910339</v>
      </c>
      <c r="E23" s="22">
        <f>VLOOKUP($C23,'yield calculation'!$C:$F,3,FALSE)</f>
        <v>0.31370717287063599</v>
      </c>
      <c r="F23" s="22">
        <f>VLOOKUP($C23,'yield calculation'!$C:$F,4,FALSE)</f>
        <v>0.53571426868438721</v>
      </c>
    </row>
    <row r="24" spans="2:6" ht="16" thickTop="1">
      <c r="B24" s="2" t="s">
        <v>37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24"/>
  <sheetViews>
    <sheetView topLeftCell="C10" workbookViewId="0">
      <selection sqref="A1:K23"/>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1.81640625" style="14" customWidth="1"/>
    <col min="7" max="7" width="12.26953125" style="14" customWidth="1"/>
    <col min="8" max="10" width="10.1796875" style="14" customWidth="1"/>
    <col min="11" max="11" width="14.54296875" style="28" bestFit="1" customWidth="1"/>
    <col min="12" max="16384" width="9.1796875" style="14"/>
  </cols>
  <sheetData>
    <row r="1" spans="1:11" ht="40" thickBot="1">
      <c r="A1" s="12"/>
      <c r="B1" s="12"/>
      <c r="C1" s="13" t="str">
        <f>RIGHT(SUBSTITUTE('achieved fresh and panel'!C1,"_"," "),LEN(SUBSTITUTE('achieved fresh and panel'!C1,"_"," "))-1)</f>
        <v>Food</v>
      </c>
      <c r="D1" s="13" t="str">
        <f>RIGHT(SUBSTITUTE('achieved fresh and panel'!D1,"_"," "),LEN(SUBSTITUTE('achieved fresh and panel'!D1,"_"," "))-1)</f>
        <v>Garments</v>
      </c>
      <c r="E1" s="13" t="str">
        <f>RIGHT(SUBSTITUTE('achieved fresh and panel'!E1,"_"," "),LEN(SUBSTITUTE('achieved fresh and panel'!E1,"_"," "))-1)</f>
        <v>Fabricated Metal Products</v>
      </c>
      <c r="F1" s="13" t="str">
        <f>RIGHT(SUBSTITUTE('achieved fresh and panel'!F1,"_"," "),LEN(SUBSTITUTE('achieved fresh and panel'!F1,"_"," "))-1)</f>
        <v>Other Manufacturing</v>
      </c>
      <c r="G1" s="13" t="str">
        <f>RIGHT(SUBSTITUTE('achieved fresh and panel'!G1,"_"," "),LEN(SUBSTITUTE('achieved fresh and panel'!G1,"_"," "))-1)</f>
        <v>Construction</v>
      </c>
      <c r="H1" s="13" t="str">
        <f>RIGHT(SUBSTITUTE('achieved fresh and panel'!H1,"_"," "),LEN(SUBSTITUTE('achieved fresh and panel'!H1,"_"," "))-1)</f>
        <v>Retail</v>
      </c>
      <c r="I1" s="13" t="str">
        <f>RIGHT(SUBSTITUTE('achieved fresh and panel'!I1,"_"," "),LEN(SUBSTITUTE('achieved fresh and panel'!I1,"_"," "))-1)</f>
        <v>Hotels</v>
      </c>
      <c r="J1" s="13" t="str">
        <f>RIGHT(SUBSTITUTE('achieved fresh and panel'!J1,"_"," "),LEN(SUBSTITUTE('achieved fresh and panel'!J1,"_"," "))-1)</f>
        <v>Other Services</v>
      </c>
      <c r="K1" s="25" t="str">
        <f>RIGHT(SUBSTITUTE('achieved fresh and panel'!K1,"_"," "),LEN(SUBSTITUTE('achieved fresh and panel'!K1,"_"," "))-1)</f>
        <v>Grand Total</v>
      </c>
    </row>
    <row r="2" spans="1:11">
      <c r="A2" s="15" t="str">
        <f>'achieved fresh and panel'!A2</f>
        <v>North</v>
      </c>
      <c r="B2" s="16" t="str">
        <f>LEFT('achieved fresh and panel'!B2,FIND(")",'achieved fresh and panel'!B2))</f>
        <v>Small (5-19)</v>
      </c>
      <c r="C2" s="29">
        <f>'achieved fresh and panel'!C2</f>
        <v>4</v>
      </c>
      <c r="D2" s="29">
        <f>'achieved fresh and panel'!D2</f>
        <v>25</v>
      </c>
      <c r="E2" s="29">
        <f>'achieved fresh and panel'!E2</f>
        <v>8</v>
      </c>
      <c r="F2" s="29">
        <f>'achieved fresh and panel'!F2</f>
        <v>21</v>
      </c>
      <c r="G2" s="29">
        <f>'achieved fresh and panel'!G2</f>
        <v>17</v>
      </c>
      <c r="H2" s="29">
        <f>'achieved fresh and panel'!H2</f>
        <v>15</v>
      </c>
      <c r="I2" s="29">
        <f>'achieved fresh and panel'!I2</f>
        <v>3</v>
      </c>
      <c r="J2" s="29">
        <f>'achieved fresh and panel'!J2</f>
        <v>30</v>
      </c>
      <c r="K2" s="26">
        <f>SUM(C2:J4)</f>
        <v>233</v>
      </c>
    </row>
    <row r="3" spans="1:11">
      <c r="A3" s="15" t="str">
        <f>'achieved fresh and panel'!A3</f>
        <v>North</v>
      </c>
      <c r="B3" s="16" t="str">
        <f>LEFT('achieved fresh and panel'!B3,FIND(")",'achieved fresh and panel'!B3))</f>
        <v>Medium (20-99)</v>
      </c>
      <c r="C3" s="29">
        <f>'achieved fresh and panel'!C3</f>
        <v>6</v>
      </c>
      <c r="D3" s="29">
        <f>'achieved fresh and panel'!D3</f>
        <v>18</v>
      </c>
      <c r="E3" s="29">
        <f>'achieved fresh and panel'!E3</f>
        <v>7</v>
      </c>
      <c r="F3" s="29">
        <f>'achieved fresh and panel'!F3</f>
        <v>10</v>
      </c>
      <c r="G3" s="29">
        <f>'achieved fresh and panel'!G3</f>
        <v>4</v>
      </c>
      <c r="H3" s="29">
        <f>'achieved fresh and panel'!H3</f>
        <v>5</v>
      </c>
      <c r="I3" s="29">
        <f>'achieved fresh and panel'!I3</f>
        <v>2</v>
      </c>
      <c r="J3" s="29">
        <f>'achieved fresh and panel'!J3</f>
        <v>4</v>
      </c>
      <c r="K3" s="26"/>
    </row>
    <row r="4" spans="1:11">
      <c r="A4" s="15" t="str">
        <f>'achieved fresh and panel'!A4</f>
        <v>North</v>
      </c>
      <c r="B4" s="16" t="str">
        <f>LEFT('achieved fresh and panel'!B4,FIND(")",'achieved fresh and panel'!B4))</f>
        <v>Large (100 or more)</v>
      </c>
      <c r="C4" s="29">
        <f>'achieved fresh and panel'!C4</f>
        <v>6</v>
      </c>
      <c r="D4" s="29">
        <f>'achieved fresh and panel'!D4</f>
        <v>22</v>
      </c>
      <c r="E4" s="29">
        <f>'achieved fresh and panel'!E4</f>
        <v>8</v>
      </c>
      <c r="F4" s="29">
        <f>'achieved fresh and panel'!F4</f>
        <v>6</v>
      </c>
      <c r="G4" s="29">
        <f>'achieved fresh and panel'!G4</f>
        <v>3</v>
      </c>
      <c r="H4" s="29">
        <f>'achieved fresh and panel'!H4</f>
        <v>2</v>
      </c>
      <c r="I4" s="29">
        <f>'achieved fresh and panel'!I4</f>
        <v>1</v>
      </c>
      <c r="J4" s="29">
        <f>'achieved fresh and panel'!J4</f>
        <v>6</v>
      </c>
      <c r="K4" s="26"/>
    </row>
    <row r="5" spans="1:11">
      <c r="A5" s="15" t="str">
        <f>'achieved fresh and panel'!A5</f>
        <v>Algarve</v>
      </c>
      <c r="B5" s="16" t="str">
        <f>LEFT('achieved fresh and panel'!B5,FIND(")",'achieved fresh and panel'!B5))</f>
        <v>Small (5-19)</v>
      </c>
      <c r="C5" s="29">
        <f>'achieved fresh and panel'!C5</f>
        <v>6</v>
      </c>
      <c r="D5" s="29">
        <f>'achieved fresh and panel'!D5</f>
        <v>1</v>
      </c>
      <c r="E5" s="29">
        <f>'achieved fresh and panel'!E5</f>
        <v>10</v>
      </c>
      <c r="F5" s="29">
        <f>'achieved fresh and panel'!F5</f>
        <v>5</v>
      </c>
      <c r="G5" s="29">
        <f>'achieved fresh and panel'!G5</f>
        <v>2</v>
      </c>
      <c r="H5" s="29">
        <f>'achieved fresh and panel'!H5</f>
        <v>4</v>
      </c>
      <c r="I5" s="29">
        <f>'achieved fresh and panel'!I5</f>
        <v>1</v>
      </c>
      <c r="J5" s="29">
        <f>'achieved fresh and panel'!J5</f>
        <v>11</v>
      </c>
      <c r="K5" s="26">
        <f>SUM(C5:J7)</f>
        <v>102</v>
      </c>
    </row>
    <row r="6" spans="1:11">
      <c r="A6" s="15" t="str">
        <f>'achieved fresh and panel'!A6</f>
        <v>Algarve</v>
      </c>
      <c r="B6" s="16" t="str">
        <f>LEFT('achieved fresh and panel'!B6,FIND(")",'achieved fresh and panel'!B6))</f>
        <v>Medium (20-99)</v>
      </c>
      <c r="C6" s="29">
        <f>'achieved fresh and panel'!C6</f>
        <v>6</v>
      </c>
      <c r="D6" s="29">
        <f>'achieved fresh and panel'!D6</f>
        <v>0</v>
      </c>
      <c r="E6" s="29">
        <f>'achieved fresh and panel'!E6</f>
        <v>3</v>
      </c>
      <c r="F6" s="29">
        <f>'achieved fresh and panel'!F6</f>
        <v>6</v>
      </c>
      <c r="G6" s="29">
        <f>'achieved fresh and panel'!G6</f>
        <v>2</v>
      </c>
      <c r="H6" s="29">
        <f>'achieved fresh and panel'!H6</f>
        <v>7</v>
      </c>
      <c r="I6" s="29">
        <f>'achieved fresh and panel'!I6</f>
        <v>14</v>
      </c>
      <c r="J6" s="29">
        <f>'achieved fresh and panel'!J6</f>
        <v>3</v>
      </c>
    </row>
    <row r="7" spans="1:11">
      <c r="A7" s="15" t="str">
        <f>'achieved fresh and panel'!A7</f>
        <v>Algarve</v>
      </c>
      <c r="B7" s="16" t="str">
        <f>LEFT('achieved fresh and panel'!B7,FIND(")",'achieved fresh and panel'!B7))</f>
        <v>Large (100 or more)</v>
      </c>
      <c r="C7" s="29">
        <f>'achieved fresh and panel'!C7</f>
        <v>0</v>
      </c>
      <c r="D7" s="29">
        <f>'achieved fresh and panel'!D7</f>
        <v>0</v>
      </c>
      <c r="E7" s="29">
        <f>'achieved fresh and panel'!E7</f>
        <v>0</v>
      </c>
      <c r="F7" s="29">
        <f>'achieved fresh and panel'!F7</f>
        <v>2</v>
      </c>
      <c r="G7" s="29">
        <f>'achieved fresh and panel'!G7</f>
        <v>2</v>
      </c>
      <c r="H7" s="29">
        <f>'achieved fresh and panel'!H7</f>
        <v>3</v>
      </c>
      <c r="I7" s="29">
        <f>'achieved fresh and panel'!I7</f>
        <v>10</v>
      </c>
      <c r="J7" s="29">
        <f>'achieved fresh and panel'!J7</f>
        <v>4</v>
      </c>
    </row>
    <row r="8" spans="1:11">
      <c r="A8" s="15" t="str">
        <f>'achieved fresh and panel'!A8</f>
        <v>Center</v>
      </c>
      <c r="B8" s="16" t="str">
        <f>LEFT('achieved fresh and panel'!B8,FIND(")",'achieved fresh and panel'!B8))</f>
        <v>Small (5-19)</v>
      </c>
      <c r="C8" s="29">
        <f>'achieved fresh and panel'!C8</f>
        <v>5</v>
      </c>
      <c r="D8" s="29">
        <f>'achieved fresh and panel'!D8</f>
        <v>9</v>
      </c>
      <c r="E8" s="29">
        <f>'achieved fresh and panel'!E8</f>
        <v>9</v>
      </c>
      <c r="F8" s="29">
        <f>'achieved fresh and panel'!F8</f>
        <v>9</v>
      </c>
      <c r="G8" s="29">
        <f>'achieved fresh and panel'!G8</f>
        <v>8</v>
      </c>
      <c r="H8" s="29">
        <f>'achieved fresh and panel'!H8</f>
        <v>7</v>
      </c>
      <c r="I8" s="29">
        <f>'achieved fresh and panel'!I8</f>
        <v>5</v>
      </c>
      <c r="J8" s="29">
        <f>'achieved fresh and panel'!J8</f>
        <v>25</v>
      </c>
      <c r="K8" s="26">
        <f>SUM(C8:J10)</f>
        <v>157</v>
      </c>
    </row>
    <row r="9" spans="1:11">
      <c r="A9" s="15" t="str">
        <f>'achieved fresh and panel'!A9</f>
        <v>Center</v>
      </c>
      <c r="B9" s="16" t="str">
        <f>LEFT('achieved fresh and panel'!B9,FIND(")",'achieved fresh and panel'!B9))</f>
        <v>Medium (20-99)</v>
      </c>
      <c r="C9" s="29">
        <f>'achieved fresh and panel'!C9</f>
        <v>3</v>
      </c>
      <c r="D9" s="29">
        <f>'achieved fresh and panel'!D9</f>
        <v>9</v>
      </c>
      <c r="E9" s="29">
        <f>'achieved fresh and panel'!E9</f>
        <v>4</v>
      </c>
      <c r="F9" s="29">
        <f>'achieved fresh and panel'!F9</f>
        <v>5</v>
      </c>
      <c r="G9" s="29">
        <f>'achieved fresh and panel'!G9</f>
        <v>3</v>
      </c>
      <c r="H9" s="29">
        <f>'achieved fresh and panel'!H9</f>
        <v>2</v>
      </c>
      <c r="I9" s="29">
        <f>'achieved fresh and panel'!I9</f>
        <v>2</v>
      </c>
      <c r="J9" s="29">
        <f>'achieved fresh and panel'!J9</f>
        <v>3</v>
      </c>
      <c r="K9" s="26"/>
    </row>
    <row r="10" spans="1:11">
      <c r="A10" s="15" t="str">
        <f>'achieved fresh and panel'!A10</f>
        <v>Center</v>
      </c>
      <c r="B10" s="16" t="str">
        <f>LEFT('achieved fresh and panel'!B10,FIND(")",'achieved fresh and panel'!B10))</f>
        <v>Large (100 or more)</v>
      </c>
      <c r="C10" s="29">
        <f>'achieved fresh and panel'!C10</f>
        <v>3</v>
      </c>
      <c r="D10" s="29">
        <f>'achieved fresh and panel'!D10</f>
        <v>7</v>
      </c>
      <c r="E10" s="29">
        <f>'achieved fresh and panel'!E10</f>
        <v>10</v>
      </c>
      <c r="F10" s="29">
        <f>'achieved fresh and panel'!F10</f>
        <v>14</v>
      </c>
      <c r="G10" s="29">
        <f>'achieved fresh and panel'!G10</f>
        <v>5</v>
      </c>
      <c r="H10" s="29">
        <f>'achieved fresh and panel'!H10</f>
        <v>3</v>
      </c>
      <c r="I10" s="29">
        <f>'achieved fresh and panel'!I10</f>
        <v>0</v>
      </c>
      <c r="J10" s="29">
        <f>'achieved fresh and panel'!J10</f>
        <v>7</v>
      </c>
    </row>
    <row r="11" spans="1:11">
      <c r="A11" s="15" t="str">
        <f>'achieved fresh and panel'!A11</f>
        <v>Lisbon Metropolitan Area</v>
      </c>
      <c r="B11" s="16" t="str">
        <f>LEFT('achieved fresh and panel'!B11,FIND(")",'achieved fresh and panel'!B11))</f>
        <v>Small (5-19)</v>
      </c>
      <c r="C11" s="29">
        <f>'achieved fresh and panel'!C11</f>
        <v>2</v>
      </c>
      <c r="D11" s="29">
        <f>'achieved fresh and panel'!D11</f>
        <v>2</v>
      </c>
      <c r="E11" s="29">
        <f>'achieved fresh and panel'!E11</f>
        <v>2</v>
      </c>
      <c r="F11" s="29">
        <f>'achieved fresh and panel'!F11</f>
        <v>7</v>
      </c>
      <c r="G11" s="29">
        <f>'achieved fresh and panel'!G11</f>
        <v>14</v>
      </c>
      <c r="H11" s="29">
        <f>'achieved fresh and panel'!H11</f>
        <v>10</v>
      </c>
      <c r="I11" s="29">
        <f>'achieved fresh and panel'!I11</f>
        <v>3</v>
      </c>
      <c r="J11" s="29">
        <f>'achieved fresh and panel'!J11</f>
        <v>28</v>
      </c>
      <c r="K11" s="26">
        <f>SUM(C11:J13)</f>
        <v>167</v>
      </c>
    </row>
    <row r="12" spans="1:11">
      <c r="A12" s="15" t="str">
        <f>'achieved fresh and panel'!A12</f>
        <v>Lisbon Metropolitan Area</v>
      </c>
      <c r="B12" s="16" t="str">
        <f>LEFT('achieved fresh and panel'!B12,FIND(")",'achieved fresh and panel'!B12))</f>
        <v>Medium (20-99)</v>
      </c>
      <c r="C12" s="29">
        <f>'achieved fresh and panel'!C12</f>
        <v>2</v>
      </c>
      <c r="D12" s="29">
        <f>'achieved fresh and panel'!D12</f>
        <v>4</v>
      </c>
      <c r="E12" s="29">
        <f>'achieved fresh and panel'!E12</f>
        <v>7</v>
      </c>
      <c r="F12" s="29">
        <f>'achieved fresh and panel'!F12</f>
        <v>11</v>
      </c>
      <c r="G12" s="29">
        <f>'achieved fresh and panel'!G12</f>
        <v>3</v>
      </c>
      <c r="H12" s="29">
        <f>'achieved fresh and panel'!H12</f>
        <v>3</v>
      </c>
      <c r="I12" s="29">
        <f>'achieved fresh and panel'!I12</f>
        <v>6</v>
      </c>
      <c r="J12" s="29">
        <f>'achieved fresh and panel'!J12</f>
        <v>6</v>
      </c>
      <c r="K12" s="26"/>
    </row>
    <row r="13" spans="1:11">
      <c r="A13" s="15" t="str">
        <f>'achieved fresh and panel'!A13</f>
        <v>Lisbon Metropolitan Area</v>
      </c>
      <c r="B13" s="16" t="str">
        <f>LEFT('achieved fresh and panel'!B13,FIND(")",'achieved fresh and panel'!B13))</f>
        <v>Large (100 or more)</v>
      </c>
      <c r="C13" s="29">
        <f>'achieved fresh and panel'!C13</f>
        <v>7</v>
      </c>
      <c r="D13" s="29">
        <f>'achieved fresh and panel'!D13</f>
        <v>0</v>
      </c>
      <c r="E13" s="29">
        <f>'achieved fresh and panel'!E13</f>
        <v>4</v>
      </c>
      <c r="F13" s="29">
        <f>'achieved fresh and panel'!F13</f>
        <v>9</v>
      </c>
      <c r="G13" s="29">
        <f>'achieved fresh and panel'!G13</f>
        <v>14</v>
      </c>
      <c r="H13" s="29">
        <f>'achieved fresh and panel'!H13</f>
        <v>12</v>
      </c>
      <c r="I13" s="29">
        <f>'achieved fresh and panel'!I13</f>
        <v>7</v>
      </c>
      <c r="J13" s="29">
        <f>'achieved fresh and panel'!J13</f>
        <v>4</v>
      </c>
      <c r="K13" s="26"/>
    </row>
    <row r="14" spans="1:11">
      <c r="A14" s="15" t="str">
        <f>'achieved fresh and panel'!A14</f>
        <v>Alentejo</v>
      </c>
      <c r="B14" s="16" t="str">
        <f>LEFT('achieved fresh and panel'!B14,FIND(")",'achieved fresh and panel'!B14))</f>
        <v>Small (5-19)</v>
      </c>
      <c r="C14" s="29">
        <f>'achieved fresh and panel'!C14</f>
        <v>5</v>
      </c>
      <c r="D14" s="29">
        <f>'achieved fresh and panel'!D14</f>
        <v>2</v>
      </c>
      <c r="E14" s="29">
        <f>'achieved fresh and panel'!E14</f>
        <v>11</v>
      </c>
      <c r="F14" s="29">
        <f>'achieved fresh and panel'!F14</f>
        <v>5</v>
      </c>
      <c r="G14" s="29">
        <f>'achieved fresh and panel'!G14</f>
        <v>3</v>
      </c>
      <c r="H14" s="29">
        <f>'achieved fresh and panel'!H14</f>
        <v>6</v>
      </c>
      <c r="I14" s="29">
        <f>'achieved fresh and panel'!I14</f>
        <v>2</v>
      </c>
      <c r="J14" s="29">
        <f>'achieved fresh and panel'!J14</f>
        <v>7</v>
      </c>
      <c r="K14" s="26">
        <f>SUM(C14:J16)</f>
        <v>103</v>
      </c>
    </row>
    <row r="15" spans="1:11">
      <c r="A15" s="15" t="str">
        <f>'achieved fresh and panel'!A15</f>
        <v>Alentejo</v>
      </c>
      <c r="B15" s="16" t="str">
        <f>LEFT('achieved fresh and panel'!B15,FIND(")",'achieved fresh and panel'!B15))</f>
        <v>Medium (20-99)</v>
      </c>
      <c r="C15" s="29">
        <f>'achieved fresh and panel'!C15</f>
        <v>7</v>
      </c>
      <c r="D15" s="29">
        <f>'achieved fresh and panel'!D15</f>
        <v>1</v>
      </c>
      <c r="E15" s="29">
        <f>'achieved fresh and panel'!E15</f>
        <v>7</v>
      </c>
      <c r="F15" s="29">
        <f>'achieved fresh and panel'!F15</f>
        <v>14</v>
      </c>
      <c r="G15" s="29">
        <f>'achieved fresh and panel'!G15</f>
        <v>3</v>
      </c>
      <c r="H15" s="29">
        <f>'achieved fresh and panel'!H15</f>
        <v>2</v>
      </c>
      <c r="I15" s="29">
        <f>'achieved fresh and panel'!I15</f>
        <v>6</v>
      </c>
      <c r="J15" s="29">
        <f>'achieved fresh and panel'!J15</f>
        <v>3</v>
      </c>
      <c r="K15" s="26"/>
    </row>
    <row r="16" spans="1:11">
      <c r="A16" s="15" t="str">
        <f>'achieved fresh and panel'!A16</f>
        <v>Alentejo</v>
      </c>
      <c r="B16" s="16" t="str">
        <f>LEFT('achieved fresh and panel'!B16,FIND(")",'achieved fresh and panel'!B16))</f>
        <v>Large (100 or more)</v>
      </c>
      <c r="C16" s="29">
        <f>'achieved fresh and panel'!C16</f>
        <v>4</v>
      </c>
      <c r="D16" s="29">
        <f>'achieved fresh and panel'!D16</f>
        <v>0</v>
      </c>
      <c r="E16" s="29">
        <f>'achieved fresh and panel'!E16</f>
        <v>0</v>
      </c>
      <c r="F16" s="29">
        <f>'achieved fresh and panel'!F16</f>
        <v>6</v>
      </c>
      <c r="G16" s="29">
        <f>'achieved fresh and panel'!G16</f>
        <v>2</v>
      </c>
      <c r="H16" s="29">
        <f>'achieved fresh and panel'!H16</f>
        <v>0</v>
      </c>
      <c r="I16" s="29">
        <f>'achieved fresh and panel'!I16</f>
        <v>2</v>
      </c>
      <c r="J16" s="29">
        <f>'achieved fresh and panel'!J16</f>
        <v>5</v>
      </c>
      <c r="K16" s="26"/>
    </row>
    <row r="17" spans="1:11">
      <c r="A17" s="15" t="str">
        <f>'achieved fresh and panel'!A17</f>
        <v>Autonomous Region of the Azores</v>
      </c>
      <c r="B17" s="16" t="str">
        <f>LEFT('achieved fresh and panel'!B17,FIND(")",'achieved fresh and panel'!B17))</f>
        <v>Small (5-19)</v>
      </c>
      <c r="C17" s="29">
        <f>'achieved fresh and panel'!C17</f>
        <v>11</v>
      </c>
      <c r="D17" s="29">
        <f>'achieved fresh and panel'!D17</f>
        <v>0</v>
      </c>
      <c r="E17" s="29">
        <f>'achieved fresh and panel'!E17</f>
        <v>8</v>
      </c>
      <c r="F17" s="29">
        <f>'achieved fresh and panel'!F17</f>
        <v>11</v>
      </c>
      <c r="G17" s="29">
        <f>'achieved fresh and panel'!G17</f>
        <v>2</v>
      </c>
      <c r="H17" s="29">
        <f>'achieved fresh and panel'!H17</f>
        <v>5</v>
      </c>
      <c r="I17" s="29">
        <f>'achieved fresh and panel'!I17</f>
        <v>24</v>
      </c>
      <c r="J17" s="29">
        <f>'achieved fresh and panel'!J17</f>
        <v>2</v>
      </c>
      <c r="K17" s="26">
        <f>SUM(C17:J19)</f>
        <v>123</v>
      </c>
    </row>
    <row r="18" spans="1:11">
      <c r="A18" s="15" t="str">
        <f>'achieved fresh and panel'!A18</f>
        <v>Autonomous Region of the Azores</v>
      </c>
      <c r="B18" s="16" t="str">
        <f>LEFT('achieved fresh and panel'!B18,FIND(")",'achieved fresh and panel'!B18))</f>
        <v>Medium (20-99)</v>
      </c>
      <c r="C18" s="29">
        <f>'achieved fresh and panel'!C18</f>
        <v>9</v>
      </c>
      <c r="D18" s="29">
        <f>'achieved fresh and panel'!D18</f>
        <v>0</v>
      </c>
      <c r="E18" s="29">
        <f>'achieved fresh and panel'!E18</f>
        <v>0</v>
      </c>
      <c r="F18" s="29">
        <f>'achieved fresh and panel'!F18</f>
        <v>8</v>
      </c>
      <c r="G18" s="29">
        <f>'achieved fresh and panel'!G18</f>
        <v>16</v>
      </c>
      <c r="H18" s="29">
        <f>'achieved fresh and panel'!H18</f>
        <v>6</v>
      </c>
      <c r="I18" s="29">
        <f>'achieved fresh and panel'!I18</f>
        <v>8</v>
      </c>
      <c r="J18" s="29">
        <f>'achieved fresh and panel'!J18</f>
        <v>3</v>
      </c>
    </row>
    <row r="19" spans="1:11">
      <c r="A19" s="15" t="str">
        <f>'achieved fresh and panel'!A19</f>
        <v>Autonomous Region of the Azores</v>
      </c>
      <c r="B19" s="16" t="str">
        <f>LEFT('achieved fresh and panel'!B19,FIND(")",'achieved fresh and panel'!B19))</f>
        <v>Large (100 or more)</v>
      </c>
      <c r="C19" s="29">
        <f>'achieved fresh and panel'!C19</f>
        <v>1</v>
      </c>
      <c r="D19" s="29">
        <f>'achieved fresh and panel'!D19</f>
        <v>0</v>
      </c>
      <c r="E19" s="29">
        <f>'achieved fresh and panel'!E19</f>
        <v>1</v>
      </c>
      <c r="F19" s="29">
        <f>'achieved fresh and panel'!F19</f>
        <v>0</v>
      </c>
      <c r="G19" s="29">
        <f>'achieved fresh and panel'!G19</f>
        <v>1</v>
      </c>
      <c r="H19" s="29">
        <f>'achieved fresh and panel'!H19</f>
        <v>4</v>
      </c>
      <c r="I19" s="29">
        <f>'achieved fresh and panel'!I19</f>
        <v>1</v>
      </c>
      <c r="J19" s="29">
        <f>'achieved fresh and panel'!J19</f>
        <v>2</v>
      </c>
      <c r="K19" s="26"/>
    </row>
    <row r="20" spans="1:11">
      <c r="A20" s="15" t="str">
        <f>'achieved fresh and panel'!A20</f>
        <v>Autonomous Region of Madeira</v>
      </c>
      <c r="B20" s="16" t="str">
        <f>LEFT('achieved fresh and panel'!B20,FIND(")",'achieved fresh and panel'!B20))</f>
        <v>Small (5-19)</v>
      </c>
      <c r="C20" s="29">
        <f>'achieved fresh and panel'!C20</f>
        <v>8</v>
      </c>
      <c r="D20" s="29">
        <f>'achieved fresh and panel'!D20</f>
        <v>0</v>
      </c>
      <c r="E20" s="29">
        <f>'achieved fresh and panel'!E20</f>
        <v>7</v>
      </c>
      <c r="F20" s="29">
        <f>'achieved fresh and panel'!F20</f>
        <v>6</v>
      </c>
      <c r="G20" s="29">
        <f>'achieved fresh and panel'!G20</f>
        <v>6</v>
      </c>
      <c r="H20" s="29">
        <f>'achieved fresh and panel'!H20</f>
        <v>3</v>
      </c>
      <c r="I20" s="29">
        <f>'achieved fresh and panel'!I20</f>
        <v>9</v>
      </c>
      <c r="J20" s="29">
        <f>'achieved fresh and panel'!J20</f>
        <v>6</v>
      </c>
      <c r="K20" s="26">
        <f>SUM(C20:J22)</f>
        <v>122</v>
      </c>
    </row>
    <row r="21" spans="1:11">
      <c r="A21" s="15" t="str">
        <f>'achieved fresh and panel'!A21</f>
        <v>Autonomous Region of Madeira</v>
      </c>
      <c r="B21" s="16" t="str">
        <f>LEFT('achieved fresh and panel'!B21,FIND(")",'achieved fresh and panel'!B21))</f>
        <v>Medium (20-99)</v>
      </c>
      <c r="C21" s="29">
        <f>'achieved fresh and panel'!C21</f>
        <v>10</v>
      </c>
      <c r="D21" s="29">
        <f>'achieved fresh and panel'!D21</f>
        <v>0</v>
      </c>
      <c r="E21" s="29">
        <f>'achieved fresh and panel'!E21</f>
        <v>4</v>
      </c>
      <c r="F21" s="29">
        <f>'achieved fresh and panel'!F21</f>
        <v>4</v>
      </c>
      <c r="G21" s="29">
        <f>'achieved fresh and panel'!G21</f>
        <v>16</v>
      </c>
      <c r="H21" s="29">
        <f>'achieved fresh and panel'!H21</f>
        <v>6</v>
      </c>
      <c r="I21" s="29">
        <f>'achieved fresh and panel'!I21</f>
        <v>14</v>
      </c>
      <c r="J21" s="29">
        <f>'achieved fresh and panel'!J21</f>
        <v>6</v>
      </c>
      <c r="K21" s="26"/>
    </row>
    <row r="22" spans="1:11">
      <c r="A22" s="15" t="str">
        <f>'achieved fresh and panel'!A22</f>
        <v>Autonomous Region of Madeira</v>
      </c>
      <c r="B22" s="16" t="str">
        <f>LEFT('achieved fresh and panel'!B22,FIND(")",'achieved fresh and panel'!B22))</f>
        <v>Large (100 or more)</v>
      </c>
      <c r="C22" s="29">
        <f>'achieved fresh and panel'!C22</f>
        <v>2</v>
      </c>
      <c r="D22" s="29">
        <f>'achieved fresh and panel'!D22</f>
        <v>0</v>
      </c>
      <c r="E22" s="29">
        <f>'achieved fresh and panel'!E22</f>
        <v>0</v>
      </c>
      <c r="F22" s="29">
        <f>'achieved fresh and panel'!F22</f>
        <v>1</v>
      </c>
      <c r="G22" s="29">
        <f>'achieved fresh and panel'!G22</f>
        <v>1</v>
      </c>
      <c r="H22" s="29">
        <f>'achieved fresh and panel'!H22</f>
        <v>1</v>
      </c>
      <c r="I22" s="29">
        <f>'achieved fresh and panel'!I22</f>
        <v>5</v>
      </c>
      <c r="J22" s="29">
        <f>'achieved fresh and panel'!J22</f>
        <v>7</v>
      </c>
    </row>
    <row r="23" spans="1:11" s="28" customFormat="1" ht="15" thickBot="1">
      <c r="A23" s="27"/>
      <c r="B23" s="27"/>
      <c r="C23" s="27">
        <f t="shared" ref="C23:K23" si="0">SUM(C2:C22)</f>
        <v>107</v>
      </c>
      <c r="D23" s="27">
        <f t="shared" si="0"/>
        <v>100</v>
      </c>
      <c r="E23" s="27">
        <f t="shared" si="0"/>
        <v>110</v>
      </c>
      <c r="F23" s="27">
        <f t="shared" si="0"/>
        <v>160</v>
      </c>
      <c r="G23" s="27">
        <f t="shared" si="0"/>
        <v>127</v>
      </c>
      <c r="H23" s="27">
        <f t="shared" si="0"/>
        <v>106</v>
      </c>
      <c r="I23" s="27">
        <f t="shared" si="0"/>
        <v>125</v>
      </c>
      <c r="J23" s="27">
        <f t="shared" si="0"/>
        <v>172</v>
      </c>
      <c r="K23" s="27">
        <f t="shared" si="0"/>
        <v>1007</v>
      </c>
    </row>
    <row r="24" spans="1:11" ht="1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4"/>
  <sheetViews>
    <sheetView topLeftCell="C9" zoomScaleNormal="100" workbookViewId="0">
      <selection sqref="A1:K23"/>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1.81640625" style="14" customWidth="1"/>
    <col min="7" max="7" width="12.26953125" style="14" customWidth="1"/>
    <col min="8" max="10" width="10.1796875" style="14" customWidth="1"/>
    <col min="11" max="11" width="14.54296875" style="28" bestFit="1" customWidth="1"/>
    <col min="12" max="16384" width="9.1796875" style="14"/>
  </cols>
  <sheetData>
    <row r="1" spans="1:11" ht="40" thickBot="1">
      <c r="A1" s="12"/>
      <c r="B1" s="12"/>
      <c r="C1" s="13" t="str">
        <f>RIGHT(SUBSTITUTE('achieved panel'!C1,"_"," "),LEN(SUBSTITUTE('achieved panel'!C1,"_"," "))-1)</f>
        <v>Food</v>
      </c>
      <c r="D1" s="13" t="str">
        <f>RIGHT(SUBSTITUTE('achieved panel'!D1,"_"," "),LEN(SUBSTITUTE('achieved panel'!D1,"_"," "))-1)</f>
        <v>Garments</v>
      </c>
      <c r="E1" s="13" t="str">
        <f>RIGHT(SUBSTITUTE('achieved panel'!E1,"_"," "),LEN(SUBSTITUTE('achieved panel'!E1,"_"," "))-1)</f>
        <v>Fabricated Metal Products</v>
      </c>
      <c r="F1" s="13" t="str">
        <f>RIGHT(SUBSTITUTE('achieved panel'!F1,"_"," "),LEN(SUBSTITUTE('achieved panel'!F1,"_"," "))-1)</f>
        <v>Other Manufacturing</v>
      </c>
      <c r="G1" s="13" t="str">
        <f>RIGHT(SUBSTITUTE('achieved panel'!G1,"_"," "),LEN(SUBSTITUTE('achieved panel'!G1,"_"," "))-1)</f>
        <v>Construction</v>
      </c>
      <c r="H1" s="13" t="str">
        <f>RIGHT(SUBSTITUTE('achieved panel'!H1,"_"," "),LEN(SUBSTITUTE('achieved panel'!H1,"_"," "))-1)</f>
        <v>Retail</v>
      </c>
      <c r="I1" s="13" t="str">
        <f>RIGHT(SUBSTITUTE('achieved panel'!I1,"_"," "),LEN(SUBSTITUTE('achieved panel'!I1,"_"," "))-1)</f>
        <v>Hotels</v>
      </c>
      <c r="J1" s="13" t="str">
        <f>RIGHT(SUBSTITUTE('achieved panel'!J1,"_"," "),LEN(SUBSTITUTE('achieved panel'!J1,"_"," "))-1)</f>
        <v>Other Services</v>
      </c>
      <c r="K1" s="25" t="str">
        <f>RIGHT(SUBSTITUTE('achieved panel'!K1,"_"," "),LEN(SUBSTITUTE('achieved panel'!K1,"_"," "))-1)</f>
        <v>Grand Total</v>
      </c>
    </row>
    <row r="2" spans="1:11">
      <c r="A2" s="15" t="str">
        <f>'achieved panel'!A2</f>
        <v>North</v>
      </c>
      <c r="B2" s="16" t="str">
        <f>LEFT('achieved panel'!B2,FIND(")",'achieved panel'!B2))</f>
        <v>Small (5-19)</v>
      </c>
      <c r="C2" s="29">
        <f>'achieved panel'!C2</f>
        <v>2</v>
      </c>
      <c r="D2" s="29">
        <f>'achieved panel'!D2</f>
        <v>9</v>
      </c>
      <c r="E2" s="29">
        <f>'achieved panel'!E2</f>
        <v>3</v>
      </c>
      <c r="F2" s="29">
        <f>'achieved panel'!F2</f>
        <v>9</v>
      </c>
      <c r="G2" s="29">
        <f>'achieved panel'!G2</f>
        <v>2</v>
      </c>
      <c r="H2" s="29">
        <f>'achieved panel'!H2</f>
        <v>2</v>
      </c>
      <c r="I2" s="29">
        <f>'achieved panel'!I2</f>
        <v>0</v>
      </c>
      <c r="J2" s="29">
        <f>'achieved panel'!J2</f>
        <v>7</v>
      </c>
      <c r="K2" s="26">
        <f>SUM(C2:J4)</f>
        <v>74</v>
      </c>
    </row>
    <row r="3" spans="1:11">
      <c r="A3" s="15" t="str">
        <f>'achieved panel'!A3</f>
        <v>North</v>
      </c>
      <c r="B3" s="16" t="str">
        <f>LEFT('achieved panel'!B3,FIND(")",'achieved panel'!B3))</f>
        <v>Medium (20-99)</v>
      </c>
      <c r="C3" s="29">
        <f>'achieved panel'!C3</f>
        <v>2</v>
      </c>
      <c r="D3" s="29">
        <f>'achieved panel'!D3</f>
        <v>5</v>
      </c>
      <c r="E3" s="29">
        <f>'achieved panel'!E3</f>
        <v>5</v>
      </c>
      <c r="F3" s="29">
        <f>'achieved panel'!F3</f>
        <v>3</v>
      </c>
      <c r="G3" s="29">
        <f>'achieved panel'!G3</f>
        <v>0</v>
      </c>
      <c r="H3" s="29">
        <f>'achieved panel'!H3</f>
        <v>3</v>
      </c>
      <c r="I3" s="29">
        <f>'achieved panel'!I3</f>
        <v>0</v>
      </c>
      <c r="J3" s="29">
        <f>'achieved panel'!J3</f>
        <v>0</v>
      </c>
      <c r="K3" s="26"/>
    </row>
    <row r="4" spans="1:11">
      <c r="A4" s="15" t="str">
        <f>'achieved panel'!A4</f>
        <v>North</v>
      </c>
      <c r="B4" s="16" t="str">
        <f>LEFT('achieved panel'!B4,FIND(")",'achieved panel'!B4))</f>
        <v>Large (100 or more)</v>
      </c>
      <c r="C4" s="29">
        <f>'achieved panel'!C4</f>
        <v>4</v>
      </c>
      <c r="D4" s="29">
        <f>'achieved panel'!D4</f>
        <v>9</v>
      </c>
      <c r="E4" s="29">
        <f>'achieved panel'!E4</f>
        <v>2</v>
      </c>
      <c r="F4" s="29">
        <f>'achieved panel'!F4</f>
        <v>4</v>
      </c>
      <c r="G4" s="29">
        <f>'achieved panel'!G4</f>
        <v>0</v>
      </c>
      <c r="H4" s="29">
        <f>'achieved panel'!H4</f>
        <v>0</v>
      </c>
      <c r="I4" s="29">
        <f>'achieved panel'!I4</f>
        <v>0</v>
      </c>
      <c r="J4" s="29">
        <f>'achieved panel'!J4</f>
        <v>3</v>
      </c>
      <c r="K4" s="26"/>
    </row>
    <row r="5" spans="1:11">
      <c r="A5" s="15" t="str">
        <f>'achieved panel'!A5</f>
        <v>Algarve</v>
      </c>
      <c r="B5" s="16" t="str">
        <f>LEFT('achieved panel'!B5,FIND(")",'achieved panel'!B5))</f>
        <v>Small (5-19)</v>
      </c>
      <c r="C5" s="29">
        <f>'achieved panel'!C5</f>
        <v>4</v>
      </c>
      <c r="D5" s="29">
        <f>'achieved panel'!D5</f>
        <v>1</v>
      </c>
      <c r="E5" s="29">
        <f>'achieved panel'!E5</f>
        <v>6</v>
      </c>
      <c r="F5" s="29">
        <f>'achieved panel'!F5</f>
        <v>1</v>
      </c>
      <c r="G5" s="29">
        <f>'achieved panel'!G5</f>
        <v>0</v>
      </c>
      <c r="H5" s="29">
        <f>'achieved panel'!H5</f>
        <v>3</v>
      </c>
      <c r="I5" s="29">
        <f>'achieved panel'!I5</f>
        <v>0</v>
      </c>
      <c r="J5" s="29">
        <f>'achieved panel'!J5</f>
        <v>2</v>
      </c>
      <c r="K5" s="26">
        <f>SUM(C5:J7)</f>
        <v>45</v>
      </c>
    </row>
    <row r="6" spans="1:11">
      <c r="A6" s="15" t="str">
        <f>'achieved panel'!A6</f>
        <v>Algarve</v>
      </c>
      <c r="B6" s="16" t="str">
        <f>LEFT('achieved panel'!B6,FIND(")",'achieved panel'!B6))</f>
        <v>Medium (20-99)</v>
      </c>
      <c r="C6" s="29">
        <f>'achieved panel'!C6</f>
        <v>5</v>
      </c>
      <c r="D6" s="29">
        <f>'achieved panel'!D6</f>
        <v>0</v>
      </c>
      <c r="E6" s="29">
        <f>'achieved panel'!E6</f>
        <v>1</v>
      </c>
      <c r="F6" s="29">
        <f>'achieved panel'!F6</f>
        <v>5</v>
      </c>
      <c r="G6" s="29">
        <f>'achieved panel'!G6</f>
        <v>0</v>
      </c>
      <c r="H6" s="29">
        <f>'achieved panel'!H6</f>
        <v>5</v>
      </c>
      <c r="I6" s="29">
        <f>'achieved panel'!I6</f>
        <v>1</v>
      </c>
      <c r="J6" s="29">
        <f>'achieved panel'!J6</f>
        <v>1</v>
      </c>
    </row>
    <row r="7" spans="1:11">
      <c r="A7" s="15" t="str">
        <f>'achieved panel'!A7</f>
        <v>Algarve</v>
      </c>
      <c r="B7" s="16" t="str">
        <f>LEFT('achieved panel'!B7,FIND(")",'achieved panel'!B7))</f>
        <v>Large (100 or more)</v>
      </c>
      <c r="C7" s="29">
        <f>'achieved panel'!C7</f>
        <v>0</v>
      </c>
      <c r="D7" s="29">
        <f>'achieved panel'!D7</f>
        <v>0</v>
      </c>
      <c r="E7" s="29">
        <f>'achieved panel'!E7</f>
        <v>0</v>
      </c>
      <c r="F7" s="29">
        <f>'achieved panel'!F7</f>
        <v>2</v>
      </c>
      <c r="G7" s="29">
        <f>'achieved panel'!G7</f>
        <v>0</v>
      </c>
      <c r="H7" s="29">
        <f>'achieved panel'!H7</f>
        <v>2</v>
      </c>
      <c r="I7" s="29">
        <f>'achieved panel'!I7</f>
        <v>5</v>
      </c>
      <c r="J7" s="29">
        <f>'achieved panel'!J7</f>
        <v>1</v>
      </c>
    </row>
    <row r="8" spans="1:11">
      <c r="A8" s="15" t="str">
        <f>'achieved panel'!A8</f>
        <v>Center</v>
      </c>
      <c r="B8" s="16" t="str">
        <f>LEFT('achieved panel'!B8,FIND(")",'achieved panel'!B8))</f>
        <v>Small (5-19)</v>
      </c>
      <c r="C8" s="29">
        <f>'achieved panel'!C8</f>
        <v>2</v>
      </c>
      <c r="D8" s="29">
        <f>'achieved panel'!D8</f>
        <v>0</v>
      </c>
      <c r="E8" s="29">
        <f>'achieved panel'!E8</f>
        <v>5</v>
      </c>
      <c r="F8" s="29">
        <f>'achieved panel'!F8</f>
        <v>4</v>
      </c>
      <c r="G8" s="29">
        <f>'achieved panel'!G8</f>
        <v>1</v>
      </c>
      <c r="H8" s="29">
        <f>'achieved panel'!H8</f>
        <v>3</v>
      </c>
      <c r="I8" s="29">
        <f>'achieved panel'!I8</f>
        <v>0</v>
      </c>
      <c r="J8" s="29">
        <f>'achieved panel'!J8</f>
        <v>2</v>
      </c>
      <c r="K8" s="26">
        <f>SUM(C8:J10)</f>
        <v>48</v>
      </c>
    </row>
    <row r="9" spans="1:11">
      <c r="A9" s="15" t="str">
        <f>'achieved panel'!A9</f>
        <v>Center</v>
      </c>
      <c r="B9" s="16" t="str">
        <f>LEFT('achieved panel'!B9,FIND(")",'achieved panel'!B9))</f>
        <v>Medium (20-99)</v>
      </c>
      <c r="C9" s="29">
        <f>'achieved panel'!C9</f>
        <v>1</v>
      </c>
      <c r="D9" s="29">
        <f>'achieved panel'!D9</f>
        <v>0</v>
      </c>
      <c r="E9" s="29">
        <f>'achieved panel'!E9</f>
        <v>0</v>
      </c>
      <c r="F9" s="29">
        <f>'achieved panel'!F9</f>
        <v>5</v>
      </c>
      <c r="G9" s="29">
        <f>'achieved panel'!G9</f>
        <v>0</v>
      </c>
      <c r="H9" s="29">
        <f>'achieved panel'!H9</f>
        <v>0</v>
      </c>
      <c r="I9" s="29">
        <f>'achieved panel'!I9</f>
        <v>0</v>
      </c>
      <c r="J9" s="29">
        <f>'achieved panel'!J9</f>
        <v>1</v>
      </c>
      <c r="K9" s="26"/>
    </row>
    <row r="10" spans="1:11">
      <c r="A10" s="15" t="str">
        <f>'achieved panel'!A10</f>
        <v>Center</v>
      </c>
      <c r="B10" s="16" t="str">
        <f>LEFT('achieved panel'!B10,FIND(")",'achieved panel'!B10))</f>
        <v>Large (100 or more)</v>
      </c>
      <c r="C10" s="29">
        <f>'achieved panel'!C10</f>
        <v>0</v>
      </c>
      <c r="D10" s="29">
        <f>'achieved panel'!D10</f>
        <v>4</v>
      </c>
      <c r="E10" s="29">
        <f>'achieved panel'!E10</f>
        <v>3</v>
      </c>
      <c r="F10" s="29">
        <f>'achieved panel'!F10</f>
        <v>12</v>
      </c>
      <c r="G10" s="29">
        <f>'achieved panel'!G10</f>
        <v>1</v>
      </c>
      <c r="H10" s="29">
        <f>'achieved panel'!H10</f>
        <v>1</v>
      </c>
      <c r="I10" s="29">
        <f>'achieved panel'!I10</f>
        <v>0</v>
      </c>
      <c r="J10" s="29">
        <f>'achieved panel'!J10</f>
        <v>3</v>
      </c>
    </row>
    <row r="11" spans="1:11">
      <c r="A11" s="15" t="str">
        <f>'achieved panel'!A11</f>
        <v>Lisbon Metropolitan Area</v>
      </c>
      <c r="B11" s="16" t="str">
        <f>LEFT('achieved panel'!B11,FIND(")",'achieved panel'!B11))</f>
        <v>Small (5-19)</v>
      </c>
      <c r="C11" s="29">
        <f>'achieved panel'!C11</f>
        <v>1</v>
      </c>
      <c r="D11" s="29">
        <f>'achieved panel'!D11</f>
        <v>1</v>
      </c>
      <c r="E11" s="29">
        <f>'achieved panel'!E11</f>
        <v>1</v>
      </c>
      <c r="F11" s="29">
        <f>'achieved panel'!F11</f>
        <v>5</v>
      </c>
      <c r="G11" s="29">
        <f>'achieved panel'!G11</f>
        <v>0</v>
      </c>
      <c r="H11" s="29">
        <f>'achieved panel'!H11</f>
        <v>0</v>
      </c>
      <c r="I11" s="29">
        <f>'achieved panel'!I11</f>
        <v>1</v>
      </c>
      <c r="J11" s="29">
        <f>'achieved panel'!J11</f>
        <v>5</v>
      </c>
      <c r="K11" s="26">
        <f>SUM(C11:J13)</f>
        <v>43</v>
      </c>
    </row>
    <row r="12" spans="1:11">
      <c r="A12" s="15" t="str">
        <f>'achieved panel'!A12</f>
        <v>Lisbon Metropolitan Area</v>
      </c>
      <c r="B12" s="16" t="str">
        <f>LEFT('achieved panel'!B12,FIND(")",'achieved panel'!B12))</f>
        <v>Medium (20-99)</v>
      </c>
      <c r="C12" s="29">
        <f>'achieved panel'!C12</f>
        <v>0</v>
      </c>
      <c r="D12" s="29">
        <f>'achieved panel'!D12</f>
        <v>2</v>
      </c>
      <c r="E12" s="29">
        <f>'achieved panel'!E12</f>
        <v>3</v>
      </c>
      <c r="F12" s="29">
        <f>'achieved panel'!F12</f>
        <v>7</v>
      </c>
      <c r="G12" s="29">
        <f>'achieved panel'!G12</f>
        <v>0</v>
      </c>
      <c r="H12" s="29">
        <f>'achieved panel'!H12</f>
        <v>1</v>
      </c>
      <c r="I12" s="29">
        <f>'achieved panel'!I12</f>
        <v>0</v>
      </c>
      <c r="J12" s="29">
        <f>'achieved panel'!J12</f>
        <v>1</v>
      </c>
      <c r="K12" s="26"/>
    </row>
    <row r="13" spans="1:11">
      <c r="A13" s="15" t="str">
        <f>'achieved panel'!A13</f>
        <v>Lisbon Metropolitan Area</v>
      </c>
      <c r="B13" s="16" t="str">
        <f>LEFT('achieved panel'!B13,FIND(")",'achieved panel'!B13))</f>
        <v>Large (100 or more)</v>
      </c>
      <c r="C13" s="29">
        <f>'achieved panel'!C13</f>
        <v>2</v>
      </c>
      <c r="D13" s="29">
        <f>'achieved panel'!D13</f>
        <v>0</v>
      </c>
      <c r="E13" s="29">
        <f>'achieved panel'!E13</f>
        <v>0</v>
      </c>
      <c r="F13" s="29">
        <f>'achieved panel'!F13</f>
        <v>7</v>
      </c>
      <c r="G13" s="29">
        <f>'achieved panel'!G13</f>
        <v>0</v>
      </c>
      <c r="H13" s="29">
        <f>'achieved panel'!H13</f>
        <v>4</v>
      </c>
      <c r="I13" s="29">
        <f>'achieved panel'!I13</f>
        <v>0</v>
      </c>
      <c r="J13" s="29">
        <f>'achieved panel'!J13</f>
        <v>2</v>
      </c>
      <c r="K13" s="26"/>
    </row>
    <row r="14" spans="1:11">
      <c r="A14" s="15" t="str">
        <f>'achieved panel'!A14</f>
        <v>Alentejo</v>
      </c>
      <c r="B14" s="16" t="str">
        <f>LEFT('achieved panel'!B14,FIND(")",'achieved panel'!B14))</f>
        <v>Small (5-19)</v>
      </c>
      <c r="C14" s="29">
        <f>'achieved panel'!C14</f>
        <v>3</v>
      </c>
      <c r="D14" s="29">
        <f>'achieved panel'!D14</f>
        <v>1</v>
      </c>
      <c r="E14" s="29">
        <f>'achieved panel'!E14</f>
        <v>5</v>
      </c>
      <c r="F14" s="29">
        <f>'achieved panel'!F14</f>
        <v>4</v>
      </c>
      <c r="G14" s="29">
        <f>'achieved panel'!G14</f>
        <v>0</v>
      </c>
      <c r="H14" s="29">
        <f>'achieved panel'!H14</f>
        <v>2</v>
      </c>
      <c r="I14" s="29">
        <f>'achieved panel'!I14</f>
        <v>0</v>
      </c>
      <c r="J14" s="29">
        <f>'achieved panel'!J14</f>
        <v>1</v>
      </c>
      <c r="K14" s="26">
        <f>SUM(C14:J16)</f>
        <v>45</v>
      </c>
    </row>
    <row r="15" spans="1:11">
      <c r="A15" s="15" t="str">
        <f>'achieved panel'!A15</f>
        <v>Alentejo</v>
      </c>
      <c r="B15" s="16" t="str">
        <f>LEFT('achieved panel'!B15,FIND(")",'achieved panel'!B15))</f>
        <v>Medium (20-99)</v>
      </c>
      <c r="C15" s="29">
        <f>'achieved panel'!C15</f>
        <v>4</v>
      </c>
      <c r="D15" s="29">
        <f>'achieved panel'!D15</f>
        <v>1</v>
      </c>
      <c r="E15" s="29">
        <f>'achieved panel'!E15</f>
        <v>4</v>
      </c>
      <c r="F15" s="29">
        <f>'achieved panel'!F15</f>
        <v>12</v>
      </c>
      <c r="G15" s="29">
        <f>'achieved panel'!G15</f>
        <v>0</v>
      </c>
      <c r="H15" s="29">
        <f>'achieved panel'!H15</f>
        <v>0</v>
      </c>
      <c r="I15" s="29">
        <f>'achieved panel'!I15</f>
        <v>0</v>
      </c>
      <c r="J15" s="29">
        <f>'achieved panel'!J15</f>
        <v>1</v>
      </c>
      <c r="K15" s="26"/>
    </row>
    <row r="16" spans="1:11">
      <c r="A16" s="15" t="str">
        <f>'achieved panel'!A16</f>
        <v>Alentejo</v>
      </c>
      <c r="B16" s="16" t="str">
        <f>LEFT('achieved panel'!B16,FIND(")",'achieved panel'!B16))</f>
        <v>Large (100 or more)</v>
      </c>
      <c r="C16" s="29">
        <f>'achieved panel'!C16</f>
        <v>2</v>
      </c>
      <c r="D16" s="29">
        <f>'achieved panel'!D16</f>
        <v>0</v>
      </c>
      <c r="E16" s="29">
        <f>'achieved panel'!E16</f>
        <v>0</v>
      </c>
      <c r="F16" s="29">
        <f>'achieved panel'!F16</f>
        <v>2</v>
      </c>
      <c r="G16" s="29">
        <f>'achieved panel'!G16</f>
        <v>1</v>
      </c>
      <c r="H16" s="29">
        <f>'achieved panel'!H16</f>
        <v>0</v>
      </c>
      <c r="I16" s="29">
        <f>'achieved panel'!I16</f>
        <v>0</v>
      </c>
      <c r="J16" s="29">
        <f>'achieved panel'!J16</f>
        <v>2</v>
      </c>
      <c r="K16" s="26"/>
    </row>
    <row r="17" spans="1:11">
      <c r="A17" s="15" t="str">
        <f>'achieved panel'!A17</f>
        <v>Autonomous Region of the Azores</v>
      </c>
      <c r="B17" s="16" t="str">
        <f>LEFT('achieved panel'!B17,FIND(")",'achieved panel'!B17))</f>
        <v>Small (5-19)</v>
      </c>
      <c r="C17" s="29">
        <f>'achieved panel'!C17</f>
        <v>4</v>
      </c>
      <c r="D17" s="29">
        <f>'achieved panel'!D17</f>
        <v>0</v>
      </c>
      <c r="E17" s="29">
        <f>'achieved panel'!E17</f>
        <v>5</v>
      </c>
      <c r="F17" s="29">
        <f>'achieved panel'!F17</f>
        <v>5</v>
      </c>
      <c r="G17" s="29">
        <f>'achieved panel'!G17</f>
        <v>0</v>
      </c>
      <c r="H17" s="29">
        <f>'achieved panel'!H17</f>
        <v>3</v>
      </c>
      <c r="I17" s="29">
        <f>'achieved panel'!I17</f>
        <v>0</v>
      </c>
      <c r="J17" s="29">
        <f>'achieved panel'!J17</f>
        <v>0</v>
      </c>
      <c r="K17" s="26">
        <f>SUM(C17:J19)</f>
        <v>32</v>
      </c>
    </row>
    <row r="18" spans="1:11">
      <c r="A18" s="15" t="str">
        <f>'achieved panel'!A18</f>
        <v>Autonomous Region of the Azores</v>
      </c>
      <c r="B18" s="16" t="str">
        <f>LEFT('achieved panel'!B18,FIND(")",'achieved panel'!B18))</f>
        <v>Medium (20-99)</v>
      </c>
      <c r="C18" s="29">
        <f>'achieved panel'!C18</f>
        <v>4</v>
      </c>
      <c r="D18" s="29">
        <f>'achieved panel'!D18</f>
        <v>0</v>
      </c>
      <c r="E18" s="29">
        <f>'achieved panel'!E18</f>
        <v>0</v>
      </c>
      <c r="F18" s="29">
        <f>'achieved panel'!F18</f>
        <v>6</v>
      </c>
      <c r="G18" s="29">
        <f>'achieved panel'!G18</f>
        <v>0</v>
      </c>
      <c r="H18" s="29">
        <f>'achieved panel'!H18</f>
        <v>2</v>
      </c>
      <c r="I18" s="29">
        <f>'achieved panel'!I18</f>
        <v>0</v>
      </c>
      <c r="J18" s="29">
        <f>'achieved panel'!J18</f>
        <v>0</v>
      </c>
    </row>
    <row r="19" spans="1:11">
      <c r="A19" s="15" t="str">
        <f>'achieved panel'!A19</f>
        <v>Autonomous Region of the Azores</v>
      </c>
      <c r="B19" s="16" t="str">
        <f>LEFT('achieved panel'!B19,FIND(")",'achieved panel'!B19))</f>
        <v>Large (100 or more)</v>
      </c>
      <c r="C19" s="29">
        <f>'achieved panel'!C19</f>
        <v>0</v>
      </c>
      <c r="D19" s="29">
        <f>'achieved panel'!D19</f>
        <v>0</v>
      </c>
      <c r="E19" s="29">
        <f>'achieved panel'!E19</f>
        <v>1</v>
      </c>
      <c r="F19" s="29">
        <f>'achieved panel'!F19</f>
        <v>0</v>
      </c>
      <c r="G19" s="29">
        <f>'achieved panel'!G19</f>
        <v>1</v>
      </c>
      <c r="H19" s="29">
        <f>'achieved panel'!H19</f>
        <v>1</v>
      </c>
      <c r="I19" s="29">
        <f>'achieved panel'!I19</f>
        <v>0</v>
      </c>
      <c r="J19" s="29">
        <f>'achieved panel'!J19</f>
        <v>0</v>
      </c>
      <c r="K19" s="26"/>
    </row>
    <row r="20" spans="1:11">
      <c r="A20" s="15" t="str">
        <f>'achieved panel'!A20</f>
        <v>Autonomous Region of Madeira</v>
      </c>
      <c r="B20" s="16" t="str">
        <f>LEFT('achieved panel'!B20,FIND(")",'achieved panel'!B20))</f>
        <v>Small (5-19)</v>
      </c>
      <c r="C20" s="29">
        <f>'achieved panel'!C20</f>
        <v>1</v>
      </c>
      <c r="D20" s="29">
        <f>'achieved panel'!D20</f>
        <v>0</v>
      </c>
      <c r="E20" s="29">
        <f>'achieved panel'!E20</f>
        <v>1</v>
      </c>
      <c r="F20" s="29">
        <f>'achieved panel'!F20</f>
        <v>2</v>
      </c>
      <c r="G20" s="29">
        <f>'achieved panel'!G20</f>
        <v>0</v>
      </c>
      <c r="H20" s="29">
        <f>'achieved panel'!H20</f>
        <v>1</v>
      </c>
      <c r="I20" s="29">
        <f>'achieved panel'!I20</f>
        <v>0</v>
      </c>
      <c r="J20" s="29">
        <f>'achieved panel'!J20</f>
        <v>3</v>
      </c>
      <c r="K20" s="26">
        <f>SUM(C20:J22)</f>
        <v>21</v>
      </c>
    </row>
    <row r="21" spans="1:11">
      <c r="A21" s="15" t="str">
        <f>'achieved panel'!A21</f>
        <v>Autonomous Region of Madeira</v>
      </c>
      <c r="B21" s="16" t="str">
        <f>LEFT('achieved panel'!B21,FIND(")",'achieved panel'!B21))</f>
        <v>Medium (20-99)</v>
      </c>
      <c r="C21" s="29">
        <f>'achieved panel'!C21</f>
        <v>3</v>
      </c>
      <c r="D21" s="29">
        <f>'achieved panel'!D21</f>
        <v>0</v>
      </c>
      <c r="E21" s="29">
        <f>'achieved panel'!E21</f>
        <v>1</v>
      </c>
      <c r="F21" s="29">
        <f>'achieved panel'!F21</f>
        <v>2</v>
      </c>
      <c r="G21" s="29">
        <f>'achieved panel'!G21</f>
        <v>0</v>
      </c>
      <c r="H21" s="29">
        <f>'achieved panel'!H21</f>
        <v>0</v>
      </c>
      <c r="I21" s="29">
        <f>'achieved panel'!I21</f>
        <v>0</v>
      </c>
      <c r="J21" s="29">
        <f>'achieved panel'!J21</f>
        <v>3</v>
      </c>
      <c r="K21" s="26"/>
    </row>
    <row r="22" spans="1:11">
      <c r="A22" s="15" t="str">
        <f>'achieved panel'!A22</f>
        <v>Autonomous Region of Madeira</v>
      </c>
      <c r="B22" s="16" t="str">
        <f>LEFT('achieved panel'!B22,FIND(")",'achieved panel'!B22))</f>
        <v>Large (100 or more)</v>
      </c>
      <c r="C22" s="29">
        <f>'achieved panel'!C22</f>
        <v>2</v>
      </c>
      <c r="D22" s="29">
        <f>'achieved panel'!D22</f>
        <v>0</v>
      </c>
      <c r="E22" s="29">
        <f>'achieved panel'!E22</f>
        <v>0</v>
      </c>
      <c r="F22" s="29">
        <f>'achieved panel'!F22</f>
        <v>1</v>
      </c>
      <c r="G22" s="29">
        <f>'achieved panel'!G22</f>
        <v>0</v>
      </c>
      <c r="H22" s="29">
        <f>'achieved panel'!H22</f>
        <v>1</v>
      </c>
      <c r="I22" s="29">
        <f>'achieved panel'!I22</f>
        <v>0</v>
      </c>
      <c r="J22" s="29">
        <f>'achieved panel'!J22</f>
        <v>0</v>
      </c>
    </row>
    <row r="23" spans="1:11" s="28" customFormat="1" ht="15" thickBot="1">
      <c r="A23" s="27"/>
      <c r="B23" s="27"/>
      <c r="C23" s="27">
        <f t="shared" ref="C23:K23" si="0">SUM(C2:C22)</f>
        <v>46</v>
      </c>
      <c r="D23" s="27">
        <f t="shared" si="0"/>
        <v>33</v>
      </c>
      <c r="E23" s="27">
        <f t="shared" si="0"/>
        <v>46</v>
      </c>
      <c r="F23" s="27">
        <f t="shared" si="0"/>
        <v>98</v>
      </c>
      <c r="G23" s="27">
        <f t="shared" si="0"/>
        <v>6</v>
      </c>
      <c r="H23" s="27">
        <f t="shared" si="0"/>
        <v>34</v>
      </c>
      <c r="I23" s="27">
        <f t="shared" si="0"/>
        <v>7</v>
      </c>
      <c r="J23" s="27">
        <f t="shared" si="0"/>
        <v>38</v>
      </c>
      <c r="K23" s="27">
        <f t="shared" si="0"/>
        <v>308</v>
      </c>
    </row>
    <row r="24" spans="1:11" ht="1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9"/>
  <sheetViews>
    <sheetView topLeftCell="C11" zoomScale="91" zoomScaleNormal="91" workbookViewId="0">
      <selection sqref="A1:K28"/>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40" thickBot="1">
      <c r="A1" s="3"/>
      <c r="B1" s="3"/>
      <c r="C1" s="1" t="str">
        <f>RIGHT(SUBSTITUTE(universe_weak!C1,"_"," "),LEN(SUBSTITUTE(universe_weak!C1,"_"," "))-1)</f>
        <v>Food</v>
      </c>
      <c r="D1" s="1" t="str">
        <f>RIGHT(SUBSTITUTE(universe_weak!D1,"_"," "),LEN(SUBSTITUTE(universe_weak!D1,"_"," "))-1)</f>
        <v>Garments</v>
      </c>
      <c r="E1" s="1" t="str">
        <f>RIGHT(SUBSTITUTE(universe_weak!E1,"_"," "),LEN(SUBSTITUTE(universe_weak!E1,"_"," "))-1)</f>
        <v>Fabricated Metal Products</v>
      </c>
      <c r="F1" s="1" t="str">
        <f>RIGHT(SUBSTITUTE(universe_weak!F1,"_"," "),LEN(SUBSTITUTE(universe_weak!F1,"_"," "))-1)</f>
        <v>Other Manufacturing</v>
      </c>
      <c r="G1" s="1" t="str">
        <f>RIGHT(SUBSTITUTE(universe_weak!G1,"_"," "),LEN(SUBSTITUTE(universe_weak!G1,"_"," "))-1)</f>
        <v>Construction</v>
      </c>
      <c r="H1" s="1" t="str">
        <f>RIGHT(SUBSTITUTE(universe_weak!H1,"_"," "),LEN(SUBSTITUTE(universe_weak!H1,"_"," "))-1)</f>
        <v>Retail</v>
      </c>
      <c r="I1" s="1" t="str">
        <f>RIGHT(SUBSTITUTE(universe_weak!I1,"_"," "),LEN(SUBSTITUTE(universe_weak!I1,"_"," "))-1)</f>
        <v>Hotels</v>
      </c>
      <c r="J1" s="1" t="str">
        <f>RIGHT(SUBSTITUTE(universe_weak!J1,"_"," "),LEN(SUBSTITUTE(universe_weak!J1,"_"," "))-1)</f>
        <v>Other Services</v>
      </c>
      <c r="K1" s="1" t="str">
        <f>RIGHT(SUBSTITUTE(universe_weak!K1,"_"," "),LEN(SUBSTITUTE(universe_weak!K1,"_"," "))-1)</f>
        <v>Grand Total</v>
      </c>
    </row>
    <row r="2" spans="1:11">
      <c r="A2" s="4" t="str">
        <f>universe_weak!A2</f>
        <v>North</v>
      </c>
      <c r="B2" s="2" t="str">
        <f>LEFT(universe_weak!B2,FIND(")",universe_weak!B2))</f>
        <v>Small (5-19)</v>
      </c>
      <c r="C2" s="6">
        <f>universe_weak!C2</f>
        <v>690.5516357421875</v>
      </c>
      <c r="D2" s="6">
        <f>universe_weak!D2</f>
        <v>1358.1202392578125</v>
      </c>
      <c r="E2" s="6">
        <f>universe_weak!E2</f>
        <v>1156.2659912109375</v>
      </c>
      <c r="F2" s="6">
        <f>universe_weak!F2</f>
        <v>3944.631103515625</v>
      </c>
      <c r="G2" s="6">
        <f>universe_weak!G2</f>
        <v>4734.470703125</v>
      </c>
      <c r="H2" s="6">
        <f>universe_weak!H2</f>
        <v>3430.279052734375</v>
      </c>
      <c r="I2" s="6">
        <f>universe_weak!I2</f>
        <v>356.38894653320313</v>
      </c>
      <c r="J2" s="6">
        <f>universe_weak!J2</f>
        <v>10619.0185546875</v>
      </c>
      <c r="K2" s="26">
        <f>SUM(C2:J4)</f>
        <v>33745.907280921936</v>
      </c>
    </row>
    <row r="3" spans="1:11">
      <c r="A3" s="4" t="str">
        <f>universe_weak!A3</f>
        <v>North</v>
      </c>
      <c r="B3" s="2" t="str">
        <f>LEFT(universe_weak!B3,FIND(")",universe_weak!B3))</f>
        <v>Medium (20-99)</v>
      </c>
      <c r="C3" s="6">
        <f>universe_weak!C3</f>
        <v>169.50682067871094</v>
      </c>
      <c r="D3" s="6">
        <f>universe_weak!D3</f>
        <v>752.7208251953125</v>
      </c>
      <c r="E3" s="6">
        <f>universe_weak!E3</f>
        <v>379.46432495117188</v>
      </c>
      <c r="F3" s="6">
        <f>universe_weak!F3</f>
        <v>1834.0015869140625</v>
      </c>
      <c r="G3" s="6">
        <f>universe_weak!G3</f>
        <v>1049.90380859375</v>
      </c>
      <c r="H3" s="6">
        <f>universe_weak!H3</f>
        <v>417.95230102539063</v>
      </c>
      <c r="I3" s="6">
        <f>universe_weak!I3</f>
        <v>108.75484466552734</v>
      </c>
      <c r="J3" s="6">
        <f>universe_weak!J3</f>
        <v>1730.2908935546875</v>
      </c>
      <c r="K3" s="26"/>
    </row>
    <row r="4" spans="1:11">
      <c r="A4" s="4" t="str">
        <f>universe_weak!A4</f>
        <v>North</v>
      </c>
      <c r="B4" s="2" t="str">
        <f>LEFT(universe_weak!B4,FIND(")",universe_weak!B4))</f>
        <v>Large (100 or more)</v>
      </c>
      <c r="C4" s="6">
        <f>universe_weak!C4</f>
        <v>43.950721740722656</v>
      </c>
      <c r="D4" s="6">
        <f>universe_weak!D4</f>
        <v>107.49298095703125</v>
      </c>
      <c r="E4" s="6">
        <f>universe_weak!E4</f>
        <v>64.737342834472656</v>
      </c>
      <c r="F4" s="6">
        <f>universe_weak!F4</f>
        <v>378.74615478515625</v>
      </c>
      <c r="G4" s="6">
        <f>universe_weak!G4</f>
        <v>95.10589599609375</v>
      </c>
      <c r="H4" s="6">
        <f>universe_weak!H4</f>
        <v>61.579605102539063</v>
      </c>
      <c r="I4" s="6">
        <f>universe_weak!I4</f>
        <v>12.728531837463379</v>
      </c>
      <c r="J4" s="6">
        <f>universe_weak!J4</f>
        <v>249.24441528320313</v>
      </c>
      <c r="K4" s="26"/>
    </row>
    <row r="5" spans="1:11">
      <c r="A5" s="4" t="str">
        <f>universe_weak!A5</f>
        <v>Algarve</v>
      </c>
      <c r="B5" s="2" t="str">
        <f>LEFT(universe_weak!B5,FIND(")",universe_weak!B5))</f>
        <v>Small (5-19)</v>
      </c>
      <c r="C5" s="6">
        <f>universe_weak!C5</f>
        <v>92.6072998046875</v>
      </c>
      <c r="D5" s="6">
        <f>universe_weak!D5</f>
        <v>2.8930063247680664</v>
      </c>
      <c r="E5" s="6">
        <f>universe_weak!E5</f>
        <v>60.745460510253906</v>
      </c>
      <c r="F5" s="6">
        <f>universe_weak!F5</f>
        <v>131.44375610351563</v>
      </c>
      <c r="G5" s="6">
        <f>universe_weak!G5</f>
        <v>812.86663818359375</v>
      </c>
      <c r="H5" s="6">
        <f>universe_weak!H5</f>
        <v>584.08514404296875</v>
      </c>
      <c r="I5" s="6">
        <f>universe_weak!I5</f>
        <v>230.0772705078125</v>
      </c>
      <c r="J5" s="6">
        <f>universe_weak!J5</f>
        <v>1992.7916259765625</v>
      </c>
      <c r="K5" s="26">
        <f>SUM(C5:J7)</f>
        <v>4591.5891118049622</v>
      </c>
    </row>
    <row r="6" spans="1:11">
      <c r="A6" s="4" t="str">
        <f>universe_weak!A6</f>
        <v>Algarve</v>
      </c>
      <c r="B6" s="2" t="str">
        <f>LEFT(universe_weak!B6,FIND(")",universe_weak!B6))</f>
        <v>Medium (20-99)</v>
      </c>
      <c r="C6" s="6">
        <f>universe_weak!C6</f>
        <v>25.026296615600586</v>
      </c>
      <c r="D6" s="6">
        <f>universe_weak!D6</f>
        <v>0</v>
      </c>
      <c r="E6" s="6">
        <f>universe_weak!E6</f>
        <v>4.9516868591308594</v>
      </c>
      <c r="F6" s="6">
        <f>universe_weak!F6</f>
        <v>21.786523818969727</v>
      </c>
      <c r="G6" s="6">
        <f>universe_weak!G6</f>
        <v>118.15622711181641</v>
      </c>
      <c r="H6" s="6">
        <f>universe_weak!H6</f>
        <v>79.88128662109375</v>
      </c>
      <c r="I6" s="6">
        <f>universe_weak!I6</f>
        <v>110.39025115966797</v>
      </c>
      <c r="J6" s="6">
        <f>universe_weak!J6</f>
        <v>254.48075866699219</v>
      </c>
      <c r="K6" s="28"/>
    </row>
    <row r="7" spans="1:11">
      <c r="A7" s="4" t="str">
        <f>universe_weak!A7</f>
        <v>Algarve</v>
      </c>
      <c r="B7" s="2" t="str">
        <f>LEFT(universe_weak!B7,FIND(")",universe_weak!B7))</f>
        <v>Large (100 or more)</v>
      </c>
      <c r="C7" s="6">
        <f>universe_weak!C7</f>
        <v>0</v>
      </c>
      <c r="D7" s="6">
        <f>universe_weak!D7</f>
        <v>0</v>
      </c>
      <c r="E7" s="6">
        <f>universe_weak!E7</f>
        <v>0</v>
      </c>
      <c r="F7" s="6">
        <f>universe_weak!F7</f>
        <v>2</v>
      </c>
      <c r="G7" s="6">
        <f>universe_weak!G7</f>
        <v>5.9570465087890625</v>
      </c>
      <c r="H7" s="6">
        <f>universe_weak!H7</f>
        <v>6.960853099822998</v>
      </c>
      <c r="I7" s="6">
        <f>universe_weak!I7</f>
        <v>37.645404815673828</v>
      </c>
      <c r="J7" s="6">
        <f>universe_weak!J7</f>
        <v>16.842575073242188</v>
      </c>
      <c r="K7" s="28"/>
    </row>
    <row r="8" spans="1:11">
      <c r="A8" s="4" t="str">
        <f>universe_weak!A8</f>
        <v>Center</v>
      </c>
      <c r="B8" s="2" t="str">
        <f>LEFT(universe_weak!B8,FIND(")",universe_weak!B8))</f>
        <v>Small (5-19)</v>
      </c>
      <c r="C8" s="6">
        <f>universe_weak!C8</f>
        <v>606.1268310546875</v>
      </c>
      <c r="D8" s="6">
        <f>universe_weak!D8</f>
        <v>50.483657836914063</v>
      </c>
      <c r="E8" s="6">
        <f>universe_weak!E8</f>
        <v>822.16552734375</v>
      </c>
      <c r="F8" s="6">
        <f>universe_weak!F8</f>
        <v>1514.297607421875</v>
      </c>
      <c r="G8" s="6">
        <f>universe_weak!G8</f>
        <v>2669.624267578125</v>
      </c>
      <c r="H8" s="6">
        <f>universe_weak!H8</f>
        <v>2313.010498046875</v>
      </c>
      <c r="I8" s="6">
        <f>universe_weak!I8</f>
        <v>271.3917236328125</v>
      </c>
      <c r="J8" s="6">
        <f>universe_weak!J8</f>
        <v>6416.201171875</v>
      </c>
      <c r="K8" s="26">
        <f>SUM(C8:J11)</f>
        <v>18381.048198699951</v>
      </c>
    </row>
    <row r="9" spans="1:11">
      <c r="A9" s="4" t="str">
        <f>universe_weak!A9</f>
        <v>Center</v>
      </c>
      <c r="B9" s="2" t="str">
        <f>LEFT(universe_weak!B9,FIND(")",universe_weak!B9))</f>
        <v>Medium (20-99)</v>
      </c>
      <c r="C9" s="6">
        <f>universe_weak!C9</f>
        <v>218.74479675292969</v>
      </c>
      <c r="D9" s="6">
        <f>universe_weak!D9</f>
        <v>45.469005584716797</v>
      </c>
      <c r="E9" s="6">
        <f>universe_weak!E9</f>
        <v>329.9908447265625</v>
      </c>
      <c r="F9" s="6">
        <f>universe_weak!F9</f>
        <v>768.5753173828125</v>
      </c>
      <c r="G9" s="6">
        <f>universe_weak!G9</f>
        <v>428.36785888671875</v>
      </c>
      <c r="H9" s="6">
        <f>universe_weak!H9</f>
        <v>320.80770874023438</v>
      </c>
      <c r="I9" s="6">
        <f>universe_weak!I9</f>
        <v>0</v>
      </c>
      <c r="J9" s="6">
        <f>universe_weak!J9</f>
        <v>978.30328369140625</v>
      </c>
      <c r="K9" s="26"/>
    </row>
    <row r="10" spans="1:11">
      <c r="A10" s="4" t="str">
        <f>universe_weak!A10</f>
        <v>Center</v>
      </c>
      <c r="B10" s="2" t="str">
        <f>LEFT(universe_weak!B10,FIND(")",universe_weak!B10))</f>
        <v>Large (100 or more)</v>
      </c>
      <c r="C10" s="6">
        <f>universe_weak!C10</f>
        <v>51.898303985595703</v>
      </c>
      <c r="D10" s="6">
        <f>universe_weak!D10</f>
        <v>24.834300994873047</v>
      </c>
      <c r="E10" s="6">
        <f>universe_weak!E10</f>
        <v>52.330184936523438</v>
      </c>
      <c r="F10" s="6">
        <f>universe_weak!F10</f>
        <v>231.03315734863281</v>
      </c>
      <c r="G10" s="6">
        <f>universe_weak!G10</f>
        <v>32.395336151123047</v>
      </c>
      <c r="H10" s="6">
        <f>universe_weak!H10</f>
        <v>14.748386383056641</v>
      </c>
      <c r="I10" s="6">
        <f>universe_weak!I10</f>
        <v>0</v>
      </c>
      <c r="J10" s="6">
        <f>universe_weak!J10</f>
        <v>128.32748413085938</v>
      </c>
      <c r="K10" s="28"/>
    </row>
    <row r="11" spans="1:11">
      <c r="A11" s="4" t="str">
        <f>universe_weak!A11</f>
        <v>Center</v>
      </c>
      <c r="B11" s="2" t="str">
        <f>LEFT(universe_weak!B11,FIND(")",universe_weak!B11))</f>
        <v>Medium and Large (20+)</v>
      </c>
      <c r="C11" s="6">
        <f>universe_weak!C11</f>
        <v>0</v>
      </c>
      <c r="D11" s="6">
        <f>universe_weak!D11</f>
        <v>0</v>
      </c>
      <c r="E11" s="6">
        <f>universe_weak!E11</f>
        <v>0</v>
      </c>
      <c r="F11" s="6">
        <f>universe_weak!F11</f>
        <v>0</v>
      </c>
      <c r="G11" s="6">
        <f>universe_weak!G11</f>
        <v>0</v>
      </c>
      <c r="H11" s="6">
        <f>universe_weak!H11</f>
        <v>0</v>
      </c>
      <c r="I11" s="6">
        <f>universe_weak!I11</f>
        <v>91.920944213867188</v>
      </c>
      <c r="J11" s="6">
        <f>universe_weak!J11</f>
        <v>0</v>
      </c>
      <c r="K11" s="26"/>
    </row>
    <row r="12" spans="1:11">
      <c r="A12" s="4" t="str">
        <f>universe_weak!A12</f>
        <v>Lisbon Metropolitan Area</v>
      </c>
      <c r="B12" s="2" t="str">
        <f>LEFT(universe_weak!B12,FIND(")",universe_weak!B12))</f>
        <v>Small (5-19)</v>
      </c>
      <c r="C12" s="6">
        <f>universe_weak!C12</f>
        <v>248.80274963378906</v>
      </c>
      <c r="D12" s="6">
        <f>universe_weak!D12</f>
        <v>21.122968673706055</v>
      </c>
      <c r="E12" s="6">
        <f>universe_weak!E12</f>
        <v>322.56216430664063</v>
      </c>
      <c r="F12" s="6">
        <f>universe_weak!F12</f>
        <v>931.91815185546875</v>
      </c>
      <c r="G12" s="6">
        <f>universe_weak!G12</f>
        <v>2768.9169921875</v>
      </c>
      <c r="H12" s="6">
        <f>universe_weak!H12</f>
        <v>2559.80419921875</v>
      </c>
      <c r="I12" s="6">
        <f>universe_weak!I12</f>
        <v>426.43304443359375</v>
      </c>
      <c r="J12" s="6">
        <f>universe_weak!J12</f>
        <v>10185.6943359375</v>
      </c>
      <c r="K12" s="26">
        <f>SUM(C12:J15)</f>
        <v>22266.882680892944</v>
      </c>
    </row>
    <row r="13" spans="1:11">
      <c r="A13" s="4" t="str">
        <f>universe_weak!A13</f>
        <v>Lisbon Metropolitan Area</v>
      </c>
      <c r="B13" s="2" t="str">
        <f>LEFT(universe_weak!B13,FIND(")",universe_weak!B13))</f>
        <v>Medium (20-99)</v>
      </c>
      <c r="C13" s="6">
        <f>universe_weak!C13</f>
        <v>131.69723510742188</v>
      </c>
      <c r="D13" s="6">
        <f>universe_weak!D13</f>
        <v>0</v>
      </c>
      <c r="E13" s="6">
        <f>universe_weak!E13</f>
        <v>90.863807678222656</v>
      </c>
      <c r="F13" s="6">
        <f>universe_weak!F13</f>
        <v>340.510498046875</v>
      </c>
      <c r="G13" s="6">
        <f>universe_weak!G13</f>
        <v>563.291748046875</v>
      </c>
      <c r="H13" s="6">
        <f>universe_weak!H13</f>
        <v>397.08868408203125</v>
      </c>
      <c r="I13" s="6">
        <f>universe_weak!I13</f>
        <v>206.03993225097656</v>
      </c>
      <c r="J13" s="6">
        <f>universe_weak!J13</f>
        <v>2201.393310546875</v>
      </c>
      <c r="K13" s="26"/>
    </row>
    <row r="14" spans="1:11">
      <c r="A14" s="4" t="str">
        <f>universe_weak!A14</f>
        <v>Lisbon Metropolitan Area</v>
      </c>
      <c r="B14" s="2" t="str">
        <f>LEFT(universe_weak!B14,FIND(")",universe_weak!B14))</f>
        <v>Large (100 or more)</v>
      </c>
      <c r="C14" s="6">
        <f>universe_weak!C14</f>
        <v>33.198696136474609</v>
      </c>
      <c r="D14" s="6">
        <f>universe_weak!D14</f>
        <v>0</v>
      </c>
      <c r="E14" s="6">
        <f>universe_weak!E14</f>
        <v>13.933547019958496</v>
      </c>
      <c r="F14" s="6">
        <f>universe_weak!F14</f>
        <v>119.42547607421875</v>
      </c>
      <c r="G14" s="6">
        <f>universe_weak!G14</f>
        <v>80.151351928710938</v>
      </c>
      <c r="H14" s="6">
        <f>universe_weak!H14</f>
        <v>103.07275390625</v>
      </c>
      <c r="I14" s="6">
        <f>universe_weak!I14</f>
        <v>38.324111938476563</v>
      </c>
      <c r="J14" s="6">
        <f>universe_weak!J14</f>
        <v>469.028564453125</v>
      </c>
      <c r="K14" s="26"/>
    </row>
    <row r="15" spans="1:11">
      <c r="A15" s="4" t="str">
        <f>universe_weak!A15</f>
        <v>Lisbon Metropolitan Area</v>
      </c>
      <c r="B15" s="2" t="str">
        <f>LEFT(universe_weak!B15,FIND(")",universe_weak!B15))</f>
        <v>Medium and Large (20+)</v>
      </c>
      <c r="C15" s="6">
        <f>universe_weak!C15</f>
        <v>0</v>
      </c>
      <c r="D15" s="6">
        <f>universe_weak!D15</f>
        <v>13.608357429504395</v>
      </c>
      <c r="E15" s="6">
        <f>universe_weak!E15</f>
        <v>0</v>
      </c>
      <c r="F15" s="6">
        <f>universe_weak!F15</f>
        <v>0</v>
      </c>
      <c r="G15" s="6">
        <f>universe_weak!G15</f>
        <v>0</v>
      </c>
      <c r="H15" s="6">
        <f>universe_weak!H15</f>
        <v>0</v>
      </c>
      <c r="I15" s="6">
        <f>universe_weak!I15</f>
        <v>0</v>
      </c>
      <c r="J15" s="6">
        <f>universe_weak!J15</f>
        <v>0</v>
      </c>
      <c r="K15" s="26"/>
    </row>
    <row r="16" spans="1:11">
      <c r="A16" s="4" t="str">
        <f>universe_weak!A16</f>
        <v>Alentejo</v>
      </c>
      <c r="B16" s="2" t="str">
        <f>LEFT(universe_weak!B16,FIND(")",universe_weak!B16))</f>
        <v>Small (5-19)</v>
      </c>
      <c r="C16" s="6">
        <f>universe_weak!C16</f>
        <v>230.52349853515625</v>
      </c>
      <c r="D16" s="6">
        <f>universe_weak!D16</f>
        <v>3.8368613719940186</v>
      </c>
      <c r="E16" s="6">
        <f>universe_weak!E16</f>
        <v>72.383041381835938</v>
      </c>
      <c r="F16" s="6">
        <f>universe_weak!F16</f>
        <v>292.4947509765625</v>
      </c>
      <c r="G16" s="6">
        <f>universe_weak!G16</f>
        <v>581.645263671875</v>
      </c>
      <c r="H16" s="6">
        <f>universe_weak!H16</f>
        <v>650.693115234375</v>
      </c>
      <c r="I16" s="6">
        <f>universe_weak!I16</f>
        <v>116.55390930175781</v>
      </c>
      <c r="J16" s="6">
        <f>universe_weak!J16</f>
        <v>1669.4287109375</v>
      </c>
      <c r="K16" s="26">
        <f>SUM(C16:J19)</f>
        <v>4391.2921792268753</v>
      </c>
    </row>
    <row r="17" spans="1:11">
      <c r="A17" s="4" t="str">
        <f>universe_weak!A17</f>
        <v>Alentejo</v>
      </c>
      <c r="B17" s="2" t="str">
        <f>LEFT(universe_weak!B17,FIND(")",universe_weak!B17))</f>
        <v>Medium (20-99)</v>
      </c>
      <c r="C17" s="6">
        <f>universe_weak!C17</f>
        <v>80.73681640625</v>
      </c>
      <c r="D17" s="6">
        <f>universe_weak!D17</f>
        <v>0</v>
      </c>
      <c r="E17" s="6">
        <f>universe_weak!E17</f>
        <v>0</v>
      </c>
      <c r="F17" s="6">
        <f>universe_weak!F17</f>
        <v>115.36687469482422</v>
      </c>
      <c r="G17" s="6">
        <f>universe_weak!G17</f>
        <v>93.138442993164063</v>
      </c>
      <c r="H17" s="6">
        <f>universe_weak!H17</f>
        <v>0</v>
      </c>
      <c r="I17" s="6">
        <f>universe_weak!I17</f>
        <v>27.978603363037109</v>
      </c>
      <c r="J17" s="6">
        <f>universe_weak!J17</f>
        <v>222.08084106445313</v>
      </c>
      <c r="K17" s="26"/>
    </row>
    <row r="18" spans="1:11">
      <c r="A18" s="4" t="str">
        <f>universe_weak!A18</f>
        <v>Alentejo</v>
      </c>
      <c r="B18" s="2" t="str">
        <f>LEFT(universe_weak!B18,FIND(")",universe_weak!B18))</f>
        <v>Large (100 or more)</v>
      </c>
      <c r="C18" s="6">
        <f>universe_weak!C18</f>
        <v>16.080921173095703</v>
      </c>
      <c r="D18" s="6">
        <f>universe_weak!D18</f>
        <v>0</v>
      </c>
      <c r="E18" s="6">
        <f>universe_weak!E18</f>
        <v>0</v>
      </c>
      <c r="F18" s="6">
        <f>universe_weak!F18</f>
        <v>36.787590026855469</v>
      </c>
      <c r="G18" s="6">
        <f>universe_weak!G18</f>
        <v>7.9086017608642578</v>
      </c>
      <c r="H18" s="6">
        <f>universe_weak!H18</f>
        <v>0</v>
      </c>
      <c r="I18" s="6">
        <f>universe_weak!I18</f>
        <v>4.0302538871765137</v>
      </c>
      <c r="J18" s="6">
        <f>universe_weak!J18</f>
        <v>26.635036468505859</v>
      </c>
      <c r="K18" s="28"/>
    </row>
    <row r="19" spans="1:11">
      <c r="A19" s="4" t="str">
        <f>universe_weak!A19</f>
        <v>Alentejo</v>
      </c>
      <c r="B19" s="2" t="str">
        <f>LEFT(universe_weak!B19,FIND(")",universe_weak!B19))</f>
        <v>Medium and Large (20+)</v>
      </c>
      <c r="C19" s="6">
        <f>universe_weak!C19</f>
        <v>0</v>
      </c>
      <c r="D19" s="6">
        <f>universe_weak!D19</f>
        <v>1.9286707639694214</v>
      </c>
      <c r="E19" s="6">
        <f>universe_weak!E19</f>
        <v>27.103359222412109</v>
      </c>
      <c r="F19" s="6">
        <f>universe_weak!F19</f>
        <v>0</v>
      </c>
      <c r="G19" s="6">
        <f>universe_weak!G19</f>
        <v>0</v>
      </c>
      <c r="H19" s="6">
        <f>universe_weak!H19</f>
        <v>113.95701599121094</v>
      </c>
      <c r="I19" s="6">
        <f>universe_weak!I19</f>
        <v>0</v>
      </c>
      <c r="J19" s="6">
        <f>universe_weak!J19</f>
        <v>0</v>
      </c>
      <c r="K19" s="26"/>
    </row>
    <row r="20" spans="1:11">
      <c r="A20" s="4" t="str">
        <f>universe_weak!A20</f>
        <v>Autonomous Region of the Azores</v>
      </c>
      <c r="B20" s="2" t="str">
        <f>LEFT(universe_weak!B20,FIND(")",universe_weak!B20))</f>
        <v>Small (5-19)</v>
      </c>
      <c r="C20" s="6">
        <f>universe_weak!C20</f>
        <v>55.933013916015625</v>
      </c>
      <c r="D20" s="6">
        <f>universe_weak!D20</f>
        <v>0</v>
      </c>
      <c r="E20" s="6">
        <f>universe_weak!E20</f>
        <v>29.643396377563477</v>
      </c>
      <c r="F20" s="6">
        <f>universe_weak!F20</f>
        <v>61.260505676269531</v>
      </c>
      <c r="G20" s="6">
        <f>universe_weak!G20</f>
        <v>187.64299011230469</v>
      </c>
      <c r="H20" s="6">
        <f>universe_weak!H20</f>
        <v>288.30438232421875</v>
      </c>
      <c r="I20" s="6">
        <f>universe_weak!I20</f>
        <v>63.081527709960938</v>
      </c>
      <c r="J20" s="6">
        <f>universe_weak!J20</f>
        <v>560.7572021484375</v>
      </c>
      <c r="K20" s="26">
        <f>SUM(C20:J23)</f>
        <v>1611.0622787475586</v>
      </c>
    </row>
    <row r="21" spans="1:11">
      <c r="A21" s="4" t="str">
        <f>universe_weak!A21</f>
        <v>Autonomous Region of the Azores</v>
      </c>
      <c r="B21" s="2" t="str">
        <f>LEFT(universe_weak!B21,FIND(")",universe_weak!B21))</f>
        <v>Medium (20-99)</v>
      </c>
      <c r="C21" s="6">
        <f>universe_weak!C21</f>
        <v>30.792226791381836</v>
      </c>
      <c r="D21" s="6">
        <f>universe_weak!D21</f>
        <v>0</v>
      </c>
      <c r="E21" s="6">
        <f>universe_weak!E21</f>
        <v>0</v>
      </c>
      <c r="F21" s="6">
        <f>universe_weak!F21</f>
        <v>0</v>
      </c>
      <c r="G21" s="6">
        <f>universe_weak!G21</f>
        <v>77.183647155761719</v>
      </c>
      <c r="H21" s="6">
        <f>universe_weak!H21</f>
        <v>40.374862670898438</v>
      </c>
      <c r="I21" s="6">
        <f>universe_weak!I21</f>
        <v>25.890129089355469</v>
      </c>
      <c r="J21" s="6">
        <f>universe_weak!J21</f>
        <v>118.94271850585938</v>
      </c>
      <c r="K21" s="26"/>
    </row>
    <row r="22" spans="1:11">
      <c r="A22" s="4" t="str">
        <f>universe_weak!A22</f>
        <v>Autonomous Region of the Azores</v>
      </c>
      <c r="B22" s="2" t="str">
        <f>LEFT(universe_weak!B22,FIND(")",universe_weak!B22))</f>
        <v>Large (100 or more)</v>
      </c>
      <c r="C22" s="6">
        <f>universe_weak!C22</f>
        <v>11.017333030700684</v>
      </c>
      <c r="D22" s="6">
        <f>universe_weak!D22</f>
        <v>0</v>
      </c>
      <c r="E22" s="6">
        <f>universe_weak!E22</f>
        <v>0</v>
      </c>
      <c r="F22" s="6">
        <f>universe_weak!F22</f>
        <v>0</v>
      </c>
      <c r="G22" s="6">
        <f>universe_weak!G22</f>
        <v>4.8216772079467773</v>
      </c>
      <c r="H22" s="6">
        <f>universe_weak!H22</f>
        <v>9.8670473098754883</v>
      </c>
      <c r="I22" s="6">
        <f>universe_weak!I22</f>
        <v>8.0325832366943359</v>
      </c>
      <c r="J22" s="6">
        <f>universe_weak!J22</f>
        <v>11.796784400939941</v>
      </c>
      <c r="K22" s="28"/>
    </row>
    <row r="23" spans="1:11">
      <c r="A23" s="4" t="str">
        <f>universe_weak!A23</f>
        <v>Autonomous Region of the Azores</v>
      </c>
      <c r="B23" s="2" t="str">
        <f>LEFT(universe_weak!B23,FIND(")",universe_weak!B23))</f>
        <v>Medium and Large (20+)</v>
      </c>
      <c r="C23" s="6">
        <f>universe_weak!C23</f>
        <v>0</v>
      </c>
      <c r="D23" s="6">
        <f>universe_weak!D23</f>
        <v>0</v>
      </c>
      <c r="E23" s="6">
        <f>universe_weak!E23</f>
        <v>7.7146835327148438</v>
      </c>
      <c r="F23" s="6">
        <f>universe_weak!F23</f>
        <v>18.00556755065918</v>
      </c>
      <c r="G23" s="6">
        <f>universe_weak!G23</f>
        <v>0</v>
      </c>
      <c r="H23" s="6">
        <f>universe_weak!H23</f>
        <v>0</v>
      </c>
      <c r="I23" s="6">
        <f>universe_weak!I23</f>
        <v>0</v>
      </c>
      <c r="J23" s="6">
        <f>universe_weak!J23</f>
        <v>0</v>
      </c>
      <c r="K23" s="9"/>
    </row>
    <row r="24" spans="1:11">
      <c r="A24" s="4" t="str">
        <f>universe_weak!A24</f>
        <v>Autonomous Region of Madeira</v>
      </c>
      <c r="B24" s="2" t="str">
        <f>LEFT(universe_weak!B24,FIND(")",universe_weak!B24))</f>
        <v>Small (5-19)</v>
      </c>
      <c r="C24" s="6">
        <f>universe_weak!C24</f>
        <v>56.961074829101563</v>
      </c>
      <c r="D24" s="6">
        <f>universe_weak!D24</f>
        <v>81.0635986328125</v>
      </c>
      <c r="E24" s="6">
        <f>universe_weak!E24</f>
        <v>26.692768096923828</v>
      </c>
      <c r="F24" s="6">
        <f>universe_weak!F24</f>
        <v>0</v>
      </c>
      <c r="G24" s="6">
        <f>universe_weak!G24</f>
        <v>256.54443359375</v>
      </c>
      <c r="H24" s="6">
        <f>universe_weak!H24</f>
        <v>267.77847290039063</v>
      </c>
      <c r="I24" s="6">
        <f>universe_weak!I24</f>
        <v>57.103092193603516</v>
      </c>
      <c r="J24" s="6">
        <f>universe_weak!J24</f>
        <v>805.2764892578125</v>
      </c>
      <c r="K24" s="9">
        <f>SUM(C24:J27)</f>
        <v>1973.3149080276489</v>
      </c>
    </row>
    <row r="25" spans="1:11">
      <c r="A25" s="4" t="str">
        <f>universe_weak!A25</f>
        <v>Autonomous Region of Madeira</v>
      </c>
      <c r="B25" s="2" t="str">
        <f>LEFT(universe_weak!B25,FIND(")",universe_weak!B25))</f>
        <v>Medium (20-99)</v>
      </c>
      <c r="C25" s="6">
        <f>universe_weak!C25</f>
        <v>19.876163482666016</v>
      </c>
      <c r="D25" s="6">
        <f>universe_weak!D25</f>
        <v>0</v>
      </c>
      <c r="E25" s="6">
        <f>universe_weak!E25</f>
        <v>0</v>
      </c>
      <c r="F25" s="6">
        <f>universe_weak!F25</f>
        <v>14.746957778930664</v>
      </c>
      <c r="G25" s="6">
        <f>universe_weak!G25</f>
        <v>80.155830383300781</v>
      </c>
      <c r="H25" s="6">
        <f>universe_weak!H25</f>
        <v>36.224937438964844</v>
      </c>
      <c r="I25" s="6">
        <f>universe_weak!I25</f>
        <v>58.780864715576172</v>
      </c>
      <c r="J25" s="6">
        <f>universe_weak!J25</f>
        <v>144.05793762207031</v>
      </c>
      <c r="K25" s="9"/>
    </row>
    <row r="26" spans="1:11">
      <c r="A26" s="4" t="str">
        <f>universe_weak!A26</f>
        <v>Autonomous Region of Madeira</v>
      </c>
      <c r="B26" s="2" t="str">
        <f>LEFT(universe_weak!B26,FIND(")",universe_weak!B26))</f>
        <v>Large (100 or more)</v>
      </c>
      <c r="C26" s="6">
        <f>universe_weak!C26</f>
        <v>2.6980953216552734</v>
      </c>
      <c r="D26" s="6">
        <f>universe_weak!D26</f>
        <v>0</v>
      </c>
      <c r="E26" s="6">
        <f>universe_weak!E26</f>
        <v>0</v>
      </c>
      <c r="F26" s="6">
        <f>universe_weak!F26</f>
        <v>1.9286708831787109</v>
      </c>
      <c r="G26" s="6">
        <f>universe_weak!G26</f>
        <v>13.799192428588867</v>
      </c>
      <c r="H26" s="6">
        <f>universe_weak!H26</f>
        <v>2.8930063247680664</v>
      </c>
      <c r="I26" s="6">
        <f>universe_weak!I26</f>
        <v>15.068832397460938</v>
      </c>
      <c r="J26" s="6">
        <f>universe_weak!J26</f>
        <v>20.654979705810547</v>
      </c>
      <c r="K26" s="9"/>
    </row>
    <row r="27" spans="1:11">
      <c r="A27" s="4" t="str">
        <f>universe_weak!A27</f>
        <v>Autonomous Region of Madeira</v>
      </c>
      <c r="B27" s="2" t="str">
        <f>LEFT(universe_weak!B27,FIND(")",universe_weak!B27))</f>
        <v>Medium and Large (20+)</v>
      </c>
      <c r="C27" s="6">
        <f>universe_weak!C27</f>
        <v>0</v>
      </c>
      <c r="D27" s="6">
        <f>universe_weak!D27</f>
        <v>0</v>
      </c>
      <c r="E27" s="6">
        <f>universe_weak!E27</f>
        <v>11.009510040283203</v>
      </c>
      <c r="F27" s="6">
        <f>universe_weak!F27</f>
        <v>0</v>
      </c>
      <c r="G27" s="6">
        <f>universe_weak!G27</f>
        <v>0</v>
      </c>
      <c r="H27" s="6">
        <f>universe_weak!H27</f>
        <v>0</v>
      </c>
      <c r="I27" s="6">
        <f>universe_weak!I27</f>
        <v>0</v>
      </c>
      <c r="J27" s="6">
        <f>universe_weak!J27</f>
        <v>0</v>
      </c>
      <c r="K27" s="9"/>
    </row>
    <row r="28" spans="1:11" ht="15" thickBot="1">
      <c r="A28" s="5"/>
      <c r="B28" s="5"/>
      <c r="C28" s="7">
        <f t="shared" ref="C28:K28" si="0">SUM(C2:C27)</f>
        <v>2816.7305307388306</v>
      </c>
      <c r="D28" s="7">
        <f t="shared" si="0"/>
        <v>2463.5744730234146</v>
      </c>
      <c r="E28" s="7">
        <f t="shared" si="0"/>
        <v>3472.5576410293579</v>
      </c>
      <c r="F28" s="7">
        <f t="shared" si="0"/>
        <v>10758.960250854492</v>
      </c>
      <c r="G28" s="7">
        <f t="shared" si="0"/>
        <v>14662.047953605652</v>
      </c>
      <c r="H28" s="7">
        <f t="shared" si="0"/>
        <v>11699.36331319809</v>
      </c>
      <c r="I28" s="7">
        <f t="shared" si="0"/>
        <v>2266.6148018836975</v>
      </c>
      <c r="J28" s="7">
        <f t="shared" si="0"/>
        <v>38821.247673988342</v>
      </c>
      <c r="K28" s="7">
        <f t="shared" si="0"/>
        <v>86961.096638321877</v>
      </c>
    </row>
    <row r="29" spans="1:11" ht="1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29"/>
  <sheetViews>
    <sheetView topLeftCell="C14" workbookViewId="0">
      <selection sqref="A1:K28"/>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40" thickBot="1">
      <c r="A1" s="3"/>
      <c r="B1" s="3"/>
      <c r="C1" s="1" t="str">
        <f>RIGHT(SUBSTITUTE(universe_median!C1,"_"," "),LEN(SUBSTITUTE(universe_median!C1,"_"," "))-1)</f>
        <v>Food</v>
      </c>
      <c r="D1" s="1" t="str">
        <f>RIGHT(SUBSTITUTE(universe_median!D1,"_"," "),LEN(SUBSTITUTE(universe_median!D1,"_"," "))-1)</f>
        <v>Garments</v>
      </c>
      <c r="E1" s="1" t="str">
        <f>RIGHT(SUBSTITUTE(universe_median!E1,"_"," "),LEN(SUBSTITUTE(universe_median!E1,"_"," "))-1)</f>
        <v>Fabricated Metal Products</v>
      </c>
      <c r="F1" s="1" t="str">
        <f>RIGHT(SUBSTITUTE(universe_median!F1,"_"," "),LEN(SUBSTITUTE(universe_median!F1,"_"," "))-1)</f>
        <v>Other Manufacturing</v>
      </c>
      <c r="G1" s="1" t="str">
        <f>RIGHT(SUBSTITUTE(universe_median!G1,"_"," "),LEN(SUBSTITUTE(universe_median!G1,"_"," "))-1)</f>
        <v>Construction</v>
      </c>
      <c r="H1" s="1" t="str">
        <f>RIGHT(SUBSTITUTE(universe_median!H1,"_"," "),LEN(SUBSTITUTE(universe_median!H1,"_"," "))-1)</f>
        <v>Retail</v>
      </c>
      <c r="I1" s="1" t="str">
        <f>RIGHT(SUBSTITUTE(universe_median!I1,"_"," "),LEN(SUBSTITUTE(universe_median!I1,"_"," "))-1)</f>
        <v>Hotels</v>
      </c>
      <c r="J1" s="1" t="str">
        <f>RIGHT(SUBSTITUTE(universe_median!J1,"_"," "),LEN(SUBSTITUTE(universe_median!J1,"_"," "))-1)</f>
        <v>Other Services</v>
      </c>
      <c r="K1" s="1" t="str">
        <f>RIGHT(SUBSTITUTE(universe_median!K1,"_"," "),LEN(SUBSTITUTE(universe_median!K1,"_"," "))-1)</f>
        <v>Grand Total</v>
      </c>
    </row>
    <row r="2" spans="1:11">
      <c r="A2" s="4" t="str">
        <f>universe_median!A2</f>
        <v>North</v>
      </c>
      <c r="B2" s="2" t="str">
        <f>LEFT(universe_median!B2,FIND(")",universe_median!B2))</f>
        <v>Small (5-19)</v>
      </c>
      <c r="C2" s="6">
        <f>universe_median!C2</f>
        <v>311.13748168945313</v>
      </c>
      <c r="D2" s="6">
        <f>universe_median!D2</f>
        <v>668.14581298828125</v>
      </c>
      <c r="E2" s="6">
        <f>universe_median!E2</f>
        <v>597.30615234375</v>
      </c>
      <c r="F2" s="6">
        <f>universe_median!F2</f>
        <v>2118.9892578125</v>
      </c>
      <c r="G2" s="6">
        <f>universe_median!G2</f>
        <v>1979.8699951171875</v>
      </c>
      <c r="H2" s="6">
        <f>universe_median!H2</f>
        <v>1613.27685546875</v>
      </c>
      <c r="I2" s="6">
        <f>universe_median!I2</f>
        <v>190.06919860839844</v>
      </c>
      <c r="J2" s="6">
        <f>universe_median!J2</f>
        <v>5165.99365234375</v>
      </c>
      <c r="K2" s="9">
        <f>SUM(C2:J4)</f>
        <v>16485.311362266541</v>
      </c>
    </row>
    <row r="3" spans="1:11">
      <c r="A3" s="4" t="str">
        <f>universe_median!A3</f>
        <v>North</v>
      </c>
      <c r="B3" s="2" t="str">
        <f>LEFT(universe_median!B3,FIND(")",universe_median!B3))</f>
        <v>Medium (20-99)</v>
      </c>
      <c r="C3" s="6">
        <f>universe_median!C3</f>
        <v>78.53570556640625</v>
      </c>
      <c r="D3" s="6">
        <f>universe_median!D3</f>
        <v>380.7945556640625</v>
      </c>
      <c r="E3" s="6">
        <f>universe_median!E3</f>
        <v>201.57376098632813</v>
      </c>
      <c r="F3" s="6">
        <f>universe_median!F3</f>
        <v>1013.0848388671875</v>
      </c>
      <c r="G3" s="6">
        <f>universe_median!G3</f>
        <v>451.48001098632813</v>
      </c>
      <c r="H3" s="6">
        <f>universe_median!H3</f>
        <v>202.12965393066406</v>
      </c>
      <c r="I3" s="6">
        <f>universe_median!I3</f>
        <v>59.643058776855469</v>
      </c>
      <c r="J3" s="6">
        <f>universe_median!J3</f>
        <v>865.5904541015625</v>
      </c>
      <c r="K3" s="9"/>
    </row>
    <row r="4" spans="1:11">
      <c r="A4" s="4" t="str">
        <f>universe_median!A4</f>
        <v>North</v>
      </c>
      <c r="B4" s="2" t="str">
        <f>LEFT(universe_median!B4,FIND(")",universe_median!B4))</f>
        <v>Large (100 or more)</v>
      </c>
      <c r="C4" s="6">
        <f>universe_median!C4</f>
        <v>22.983346939086914</v>
      </c>
      <c r="D4" s="6">
        <f>universe_median!D4</f>
        <v>61.376792907714844</v>
      </c>
      <c r="E4" s="6">
        <f>universe_median!E4</f>
        <v>38.813720703125</v>
      </c>
      <c r="F4" s="6">
        <f>universe_median!F4</f>
        <v>236.13571166992188</v>
      </c>
      <c r="G4" s="6">
        <f>universe_median!G4</f>
        <v>46.159786224365234</v>
      </c>
      <c r="H4" s="6">
        <f>universe_median!H4</f>
        <v>33.613018035888672</v>
      </c>
      <c r="I4" s="6">
        <f>universe_median!I4</f>
        <v>7.8787431716918945</v>
      </c>
      <c r="J4" s="6">
        <f>universe_median!J4</f>
        <v>140.72979736328125</v>
      </c>
      <c r="K4" s="9"/>
    </row>
    <row r="5" spans="1:11">
      <c r="A5" s="4" t="str">
        <f>universe_median!A5</f>
        <v>Algarve</v>
      </c>
      <c r="B5" s="2" t="str">
        <f>LEFT(universe_median!B5,FIND(")",universe_median!B5))</f>
        <v>Small (5-19)</v>
      </c>
      <c r="C5" s="6">
        <f>universe_median!C5</f>
        <v>43.2708740234375</v>
      </c>
      <c r="D5" s="6">
        <f>universe_median!D5</f>
        <v>1.4262694120407104</v>
      </c>
      <c r="E5" s="6">
        <f>universe_median!E5</f>
        <v>32.542228698730469</v>
      </c>
      <c r="F5" s="6">
        <f>universe_median!F5</f>
        <v>73.224525451660156</v>
      </c>
      <c r="G5" s="6">
        <f>universe_median!G5</f>
        <v>352.51593017578125</v>
      </c>
      <c r="H5" s="6">
        <f>universe_median!H5</f>
        <v>284.8720703125</v>
      </c>
      <c r="I5" s="6">
        <f>universe_median!I5</f>
        <v>127.24931335449219</v>
      </c>
      <c r="J5" s="6">
        <f>universe_median!J5</f>
        <v>1005.369384765625</v>
      </c>
      <c r="K5" s="9">
        <f>SUM(C5:J7)</f>
        <v>2279.9035547971725</v>
      </c>
    </row>
    <row r="6" spans="1:11">
      <c r="A6" s="4" t="str">
        <f>universe_median!A6</f>
        <v>Algarve</v>
      </c>
      <c r="B6" s="2" t="str">
        <f>LEFT(universe_median!B6,FIND(")",universe_median!B6))</f>
        <v>Medium (20-99)</v>
      </c>
      <c r="C6" s="6">
        <f>universe_median!C6</f>
        <v>12.024605751037598</v>
      </c>
      <c r="D6" s="6">
        <f>universe_median!D6</f>
        <v>0</v>
      </c>
      <c r="E6" s="6">
        <f>universe_median!E6</f>
        <v>3</v>
      </c>
      <c r="F6" s="6">
        <f>universe_median!F6</f>
        <v>12.48039436340332</v>
      </c>
      <c r="G6" s="6">
        <f>universe_median!G6</f>
        <v>52.691417694091797</v>
      </c>
      <c r="H6" s="6">
        <f>universe_median!H6</f>
        <v>40.062923431396484</v>
      </c>
      <c r="I6" s="6">
        <f>universe_median!I6</f>
        <v>62.782173156738281</v>
      </c>
      <c r="J6" s="6">
        <f>universe_median!J6</f>
        <v>132.02085876464844</v>
      </c>
    </row>
    <row r="7" spans="1:11">
      <c r="A7" s="4" t="str">
        <f>universe_median!A7</f>
        <v>Algarve</v>
      </c>
      <c r="B7" s="2" t="str">
        <f>LEFT(universe_median!B7,FIND(")",universe_median!B7))</f>
        <v>Large (100 or more)</v>
      </c>
      <c r="C7" s="6">
        <f>universe_median!C7</f>
        <v>0</v>
      </c>
      <c r="D7" s="6">
        <f>universe_median!D7</f>
        <v>0</v>
      </c>
      <c r="E7" s="6">
        <f>universe_median!E7</f>
        <v>0</v>
      </c>
      <c r="F7" s="6">
        <f>universe_median!F7</f>
        <v>2</v>
      </c>
      <c r="G7" s="6">
        <f>universe_median!G7</f>
        <v>2.9983446598052979</v>
      </c>
      <c r="H7" s="6">
        <f>universe_median!H7</f>
        <v>3.9402816295623779</v>
      </c>
      <c r="I7" s="6">
        <f>universe_median!I7</f>
        <v>25.569997787475586</v>
      </c>
      <c r="J7" s="6">
        <f>universe_median!J7</f>
        <v>9.8619613647460938</v>
      </c>
      <c r="K7" s="9"/>
    </row>
    <row r="8" spans="1:11">
      <c r="A8" s="4" t="str">
        <f>universe_median!A8</f>
        <v>Center</v>
      </c>
      <c r="B8" s="2" t="str">
        <f>LEFT(universe_median!B8,FIND(")",universe_median!B8))</f>
        <v>Small (5-19)</v>
      </c>
      <c r="C8" s="6">
        <f>universe_median!C8</f>
        <v>294.36825561523438</v>
      </c>
      <c r="D8" s="6">
        <f>universe_median!D8</f>
        <v>26.770418167114258</v>
      </c>
      <c r="E8" s="6">
        <f>universe_median!E8</f>
        <v>457.793701171875</v>
      </c>
      <c r="F8" s="6">
        <f>universe_median!F8</f>
        <v>876.8087158203125</v>
      </c>
      <c r="G8" s="6">
        <f>universe_median!G8</f>
        <v>1203.3353271484375</v>
      </c>
      <c r="H8" s="6">
        <f>universe_median!H8</f>
        <v>1172.5418701171875</v>
      </c>
      <c r="I8" s="6">
        <f>universe_median!I8</f>
        <v>156.01106262207031</v>
      </c>
      <c r="J8" s="6">
        <f>universe_median!J8</f>
        <v>3364.486328125</v>
      </c>
      <c r="K8" s="9">
        <f>SUM(C8:J11)</f>
        <v>9542.6750497817993</v>
      </c>
    </row>
    <row r="9" spans="1:11">
      <c r="A9" s="4" t="str">
        <f>universe_median!A9</f>
        <v>Center</v>
      </c>
      <c r="B9" s="2" t="str">
        <f>LEFT(universe_median!B9,FIND(")",universe_median!B9))</f>
        <v>Medium (20-99)</v>
      </c>
      <c r="C9" s="6">
        <f>universe_median!C9</f>
        <v>109.24183654785156</v>
      </c>
      <c r="D9" s="6">
        <f>universe_median!D9</f>
        <v>24.793825149536133</v>
      </c>
      <c r="E9" s="6">
        <f>universe_median!E9</f>
        <v>188.94537353515625</v>
      </c>
      <c r="F9" s="6">
        <f>universe_median!F9</f>
        <v>378.9122314453125</v>
      </c>
      <c r="G9" s="6">
        <f>universe_median!G9</f>
        <v>198.5533447265625</v>
      </c>
      <c r="H9" s="6">
        <f>universe_median!H9</f>
        <v>167.23199462890625</v>
      </c>
      <c r="I9" s="6">
        <f>universe_median!I9</f>
        <v>0</v>
      </c>
      <c r="J9" s="6">
        <f>universe_median!J9</f>
        <v>527.51904296875</v>
      </c>
      <c r="K9" s="9"/>
    </row>
    <row r="10" spans="1:11">
      <c r="A10" s="4" t="str">
        <f>universe_median!A10</f>
        <v>Center</v>
      </c>
      <c r="B10" s="2" t="str">
        <f>LEFT(universe_median!B10,FIND(")",universe_median!B10))</f>
        <v>Large (100 or more)</v>
      </c>
      <c r="C10" s="6">
        <f>universe_median!C10</f>
        <v>29.253086090087891</v>
      </c>
      <c r="D10" s="6">
        <f>universe_median!D10</f>
        <v>15.284361839294434</v>
      </c>
      <c r="E10" s="6">
        <f>universe_median!E10</f>
        <v>33.818466186523438</v>
      </c>
      <c r="F10" s="6">
        <f>universe_median!F10</f>
        <v>155.25981140136719</v>
      </c>
      <c r="G10" s="6">
        <f>universe_median!G10</f>
        <v>16.947673797607422</v>
      </c>
      <c r="H10" s="6">
        <f>universe_median!H10</f>
        <v>8.6773357391357422</v>
      </c>
      <c r="I10" s="6">
        <f>universe_median!I10</f>
        <v>0</v>
      </c>
      <c r="J10" s="6">
        <f>universe_median!J10</f>
        <v>78.100112915039063</v>
      </c>
      <c r="K10" s="9"/>
    </row>
    <row r="11" spans="1:11">
      <c r="A11" s="4" t="str">
        <f>universe_median!A11</f>
        <v>Center</v>
      </c>
      <c r="B11" s="2" t="str">
        <f>LEFT(universe_median!B11,FIND(")",universe_median!B11))</f>
        <v>Medium and Large (20+)</v>
      </c>
      <c r="C11" s="6">
        <f>universe_median!C11</f>
        <v>0</v>
      </c>
      <c r="D11" s="6">
        <f>universe_median!D11</f>
        <v>0</v>
      </c>
      <c r="E11" s="6">
        <f>universe_median!E11</f>
        <v>0</v>
      </c>
      <c r="F11" s="6">
        <f>universe_median!F11</f>
        <v>0</v>
      </c>
      <c r="G11" s="6">
        <f>universe_median!G11</f>
        <v>0</v>
      </c>
      <c r="H11" s="6">
        <f>universe_median!H11</f>
        <v>0</v>
      </c>
      <c r="I11" s="6">
        <f>universe_median!I11</f>
        <v>58.0208740234375</v>
      </c>
      <c r="J11" s="6">
        <f>universe_median!J11</f>
        <v>0</v>
      </c>
    </row>
    <row r="12" spans="1:11">
      <c r="A12" s="4" t="str">
        <f>universe_median!A12</f>
        <v>Lisbon Metropolitan Area</v>
      </c>
      <c r="B12" s="2" t="str">
        <f>LEFT(universe_median!B12,FIND(")",universe_median!B12))</f>
        <v>Small (5-19)</v>
      </c>
      <c r="C12" s="6">
        <f>universe_median!C12</f>
        <v>109.85204315185547</v>
      </c>
      <c r="D12" s="6">
        <f>universe_median!D12</f>
        <v>10.183210372924805</v>
      </c>
      <c r="E12" s="6">
        <f>universe_median!E12</f>
        <v>163.28620910644531</v>
      </c>
      <c r="F12" s="6">
        <f>universe_median!F12</f>
        <v>490.5654296875</v>
      </c>
      <c r="G12" s="6">
        <f>universe_median!G12</f>
        <v>1134.67626953125</v>
      </c>
      <c r="H12" s="6">
        <f>universe_median!H12</f>
        <v>1179.73095703125</v>
      </c>
      <c r="I12" s="6">
        <f>universe_median!I12</f>
        <v>222.86152648925781</v>
      </c>
      <c r="J12" s="6">
        <f>universe_median!J12</f>
        <v>4855.7568359375</v>
      </c>
      <c r="K12" s="9">
        <f>SUM(C12:J15)</f>
        <v>10555.979578018188</v>
      </c>
    </row>
    <row r="13" spans="1:11">
      <c r="A13" s="4" t="str">
        <f>universe_median!A13</f>
        <v>Lisbon Metropolitan Area</v>
      </c>
      <c r="B13" s="2" t="str">
        <f>LEFT(universe_median!B13,FIND(")",universe_median!B13))</f>
        <v>Medium (20-99)</v>
      </c>
      <c r="C13" s="6">
        <f>universe_median!C13</f>
        <v>59.793422698974609</v>
      </c>
      <c r="D13" s="6">
        <f>universe_median!D13</f>
        <v>0</v>
      </c>
      <c r="E13" s="6">
        <f>universe_median!E13</f>
        <v>48.129966735839844</v>
      </c>
      <c r="F13" s="6">
        <f>universe_median!F13</f>
        <v>184.32041931152344</v>
      </c>
      <c r="G13" s="6">
        <f>universe_median!G13</f>
        <v>237.36636352539063</v>
      </c>
      <c r="H13" s="6">
        <f>universe_median!H13</f>
        <v>188.18612670898438</v>
      </c>
      <c r="I13" s="6">
        <f>universe_median!I13</f>
        <v>110.72852325439453</v>
      </c>
      <c r="J13" s="6">
        <f>universe_median!J13</f>
        <v>1079.164794921875</v>
      </c>
      <c r="K13" s="9"/>
    </row>
    <row r="14" spans="1:11">
      <c r="A14" s="4" t="str">
        <f>universe_median!A14</f>
        <v>Lisbon Metropolitan Area</v>
      </c>
      <c r="B14" s="2" t="str">
        <f>LEFT(universe_median!B14,FIND(")",universe_median!B14))</f>
        <v>Large (100 or more)</v>
      </c>
      <c r="C14" s="6">
        <f>universe_median!C14</f>
        <v>17.012382507324219</v>
      </c>
      <c r="D14" s="6">
        <f>universe_median!D14</f>
        <v>0</v>
      </c>
      <c r="E14" s="6">
        <f>universe_median!E14</f>
        <v>8.1863231658935547</v>
      </c>
      <c r="F14" s="6">
        <f>universe_median!F14</f>
        <v>72.963768005371094</v>
      </c>
      <c r="G14" s="6">
        <f>universe_median!G14</f>
        <v>38.120975494384766</v>
      </c>
      <c r="H14" s="6">
        <f>universe_median!H14</f>
        <v>55.132953643798828</v>
      </c>
      <c r="I14" s="6">
        <f>universe_median!I14</f>
        <v>23.245962142944336</v>
      </c>
      <c r="J14" s="6">
        <f>universe_median!J14</f>
        <v>259.51156616210938</v>
      </c>
      <c r="K14" s="9"/>
    </row>
    <row r="15" spans="1:11">
      <c r="A15" s="4" t="str">
        <f>universe_median!A15</f>
        <v>Lisbon Metropolitan Area</v>
      </c>
      <c r="B15" s="2" t="str">
        <f>LEFT(universe_median!B15,FIND(")",universe_median!B15))</f>
        <v>Medium and Large (20+)</v>
      </c>
      <c r="C15" s="6">
        <f>universe_median!C15</f>
        <v>0</v>
      </c>
      <c r="D15" s="6">
        <f>universe_median!D15</f>
        <v>7.2035484313964844</v>
      </c>
      <c r="E15" s="6">
        <f>universe_median!E15</f>
        <v>0</v>
      </c>
      <c r="F15" s="6">
        <f>universe_median!F15</f>
        <v>0</v>
      </c>
      <c r="G15" s="6">
        <f>universe_median!G15</f>
        <v>0</v>
      </c>
      <c r="H15" s="6">
        <f>universe_median!H15</f>
        <v>0</v>
      </c>
      <c r="I15" s="6">
        <f>universe_median!I15</f>
        <v>0</v>
      </c>
      <c r="J15" s="6">
        <f>universe_median!J15</f>
        <v>0</v>
      </c>
      <c r="K15" s="9"/>
    </row>
    <row r="16" spans="1:11">
      <c r="A16" s="4" t="str">
        <f>universe_median!A16</f>
        <v>Alentejo</v>
      </c>
      <c r="B16" s="2" t="str">
        <f>LEFT(universe_median!B16,FIND(")",universe_median!B16))</f>
        <v>Small (5-19)</v>
      </c>
      <c r="C16" s="6">
        <f>universe_median!C16</f>
        <v>107.56558227539063</v>
      </c>
      <c r="D16" s="6">
        <f>universe_median!D16</f>
        <v>2</v>
      </c>
      <c r="E16" s="6">
        <f>universe_median!E16</f>
        <v>38.723800659179688</v>
      </c>
      <c r="F16" s="6">
        <f>universe_median!F16</f>
        <v>162.72052001953125</v>
      </c>
      <c r="G16" s="6">
        <f>universe_median!G16</f>
        <v>251.89834594726563</v>
      </c>
      <c r="H16" s="6">
        <f>universe_median!H16</f>
        <v>316.92581176757813</v>
      </c>
      <c r="I16" s="6">
        <f>universe_median!I16</f>
        <v>64.374855041503906</v>
      </c>
      <c r="J16" s="6">
        <f>universe_median!J16</f>
        <v>841.08380126953125</v>
      </c>
      <c r="K16" s="9">
        <f>SUM(C16:J19)</f>
        <v>2194.9144723415375</v>
      </c>
    </row>
    <row r="17" spans="1:11">
      <c r="A17" s="4" t="str">
        <f>universe_median!A17</f>
        <v>Alentejo</v>
      </c>
      <c r="B17" s="2" t="str">
        <f>LEFT(universe_median!B17,FIND(")",universe_median!B17))</f>
        <v>Medium (20-99)</v>
      </c>
      <c r="C17" s="6">
        <f>universe_median!C17</f>
        <v>38.739456176757813</v>
      </c>
      <c r="D17" s="6">
        <f>universe_median!D17</f>
        <v>0</v>
      </c>
      <c r="E17" s="6">
        <f>universe_median!E17</f>
        <v>0</v>
      </c>
      <c r="F17" s="6">
        <f>universe_median!F17</f>
        <v>65.997756958007813</v>
      </c>
      <c r="G17" s="6">
        <f>universe_median!G17</f>
        <v>41.478202819824219</v>
      </c>
      <c r="H17" s="6">
        <f>universe_median!H17</f>
        <v>0</v>
      </c>
      <c r="I17" s="6">
        <f>universe_median!I17</f>
        <v>15.890564918518066</v>
      </c>
      <c r="J17" s="6">
        <f>universe_median!J17</f>
        <v>115.05521392822266</v>
      </c>
    </row>
    <row r="18" spans="1:11">
      <c r="A18" s="4" t="str">
        <f>universe_median!A18</f>
        <v>Alentejo</v>
      </c>
      <c r="B18" s="2" t="str">
        <f>LEFT(universe_median!B18,FIND(")",universe_median!B18))</f>
        <v>Large (100 or more)</v>
      </c>
      <c r="C18" s="6">
        <f>universe_median!C18</f>
        <v>8.708836555480957</v>
      </c>
      <c r="D18" s="6">
        <f>universe_median!D18</f>
        <v>0</v>
      </c>
      <c r="E18" s="6">
        <f>universe_median!E18</f>
        <v>0</v>
      </c>
      <c r="F18" s="6">
        <f>universe_median!F18</f>
        <v>23.752904891967773</v>
      </c>
      <c r="G18" s="6">
        <f>universe_median!G18</f>
        <v>3.9751906394958496</v>
      </c>
      <c r="H18" s="6">
        <f>universe_median!H18</f>
        <v>0</v>
      </c>
      <c r="I18" s="6">
        <f>universe_median!I18</f>
        <v>2.5835268497467041</v>
      </c>
      <c r="J18" s="6">
        <f>universe_median!J18</f>
        <v>15.574563980102539</v>
      </c>
      <c r="K18" s="9"/>
    </row>
    <row r="19" spans="1:11">
      <c r="A19" s="4" t="str">
        <f>universe_median!A19</f>
        <v>Alentejo</v>
      </c>
      <c r="B19" s="2" t="str">
        <f>LEFT(universe_median!B19,FIND(")",universe_median!B19))</f>
        <v>Medium and Large (20+)</v>
      </c>
      <c r="C19" s="6">
        <f>universe_median!C19</f>
        <v>0</v>
      </c>
      <c r="D19" s="6">
        <f>universe_median!D19</f>
        <v>1</v>
      </c>
      <c r="E19" s="6">
        <f>universe_median!E19</f>
        <v>15.921182632446289</v>
      </c>
      <c r="F19" s="6">
        <f>universe_median!F19</f>
        <v>0</v>
      </c>
      <c r="G19" s="6">
        <f>universe_median!G19</f>
        <v>0</v>
      </c>
      <c r="H19" s="6">
        <f>universe_median!H19</f>
        <v>60.944355010986328</v>
      </c>
      <c r="I19" s="6">
        <f>universe_median!I19</f>
        <v>0</v>
      </c>
      <c r="J19" s="6">
        <f>universe_median!J19</f>
        <v>0</v>
      </c>
      <c r="K19" s="9"/>
    </row>
    <row r="20" spans="1:11">
      <c r="A20" s="4" t="str">
        <f>universe_median!A20</f>
        <v>Autonomous Region of the Azores</v>
      </c>
      <c r="B20" s="2" t="str">
        <f>LEFT(universe_median!B20,FIND(")",universe_median!B20))</f>
        <v>Small (5-19)</v>
      </c>
      <c r="C20" s="6">
        <f>universe_median!C20</f>
        <v>30.172159194946289</v>
      </c>
      <c r="D20" s="6">
        <f>universe_median!D20</f>
        <v>0</v>
      </c>
      <c r="E20" s="6">
        <f>universe_median!E20</f>
        <v>18.333663940429688</v>
      </c>
      <c r="F20" s="6">
        <f>universe_median!F20</f>
        <v>39.398967742919922</v>
      </c>
      <c r="G20" s="6">
        <f>universe_median!G20</f>
        <v>93.946258544921875</v>
      </c>
      <c r="H20" s="6">
        <f>universe_median!H20</f>
        <v>162.33522033691406</v>
      </c>
      <c r="I20" s="6">
        <f>universe_median!I20</f>
        <v>40.278350830078125</v>
      </c>
      <c r="J20" s="6">
        <f>universe_median!J20</f>
        <v>326.60763549804688</v>
      </c>
      <c r="K20" s="9">
        <f>SUM(C20:J23)</f>
        <v>926.12947916984558</v>
      </c>
    </row>
    <row r="21" spans="1:11">
      <c r="A21" s="4" t="str">
        <f>universe_median!A21</f>
        <v>Autonomous Region of the Azores</v>
      </c>
      <c r="B21" s="2" t="str">
        <f>LEFT(universe_median!B21,FIND(")",universe_median!B21))</f>
        <v>Medium (20-99)</v>
      </c>
      <c r="C21" s="6">
        <f>universe_median!C21</f>
        <v>17.080596923828125</v>
      </c>
      <c r="D21" s="6">
        <f>universe_median!D21</f>
        <v>0</v>
      </c>
      <c r="E21" s="6">
        <f>universe_median!E21</f>
        <v>0</v>
      </c>
      <c r="F21" s="6">
        <f>universe_median!F21</f>
        <v>0</v>
      </c>
      <c r="G21" s="6">
        <f>universe_median!G21</f>
        <v>39.737110137939453</v>
      </c>
      <c r="H21" s="6">
        <f>universe_median!H21</f>
        <v>23.833234786987305</v>
      </c>
      <c r="I21" s="6">
        <f>universe_median!I21</f>
        <v>16.999162673950195</v>
      </c>
      <c r="J21" s="6">
        <f>universe_median!J21</f>
        <v>71.238235473632813</v>
      </c>
      <c r="K21" s="9"/>
    </row>
    <row r="22" spans="1:11">
      <c r="A22" s="4" t="str">
        <f>universe_median!A22</f>
        <v>Autonomous Region of the Azores</v>
      </c>
      <c r="B22" s="2" t="str">
        <f>LEFT(universe_median!B22,FIND(")",universe_median!B22))</f>
        <v>Large (100 or more)</v>
      </c>
      <c r="C22" s="6">
        <f>universe_median!C22</f>
        <v>6.8977222442626953</v>
      </c>
      <c r="D22" s="6">
        <f>universe_median!D22</f>
        <v>0</v>
      </c>
      <c r="E22" s="6">
        <f>universe_median!E22</f>
        <v>0</v>
      </c>
      <c r="F22" s="6">
        <f>universe_median!F22</f>
        <v>0</v>
      </c>
      <c r="G22" s="6">
        <f>universe_median!G22</f>
        <v>2.3771157264709473</v>
      </c>
      <c r="H22" s="6">
        <f>universe_median!H22</f>
        <v>6.4482183456420898</v>
      </c>
      <c r="I22" s="6">
        <f>universe_median!I22</f>
        <v>5.9527249336242676</v>
      </c>
      <c r="J22" s="6">
        <f>universe_median!J22</f>
        <v>7.974550724029541</v>
      </c>
    </row>
    <row r="23" spans="1:11">
      <c r="A23" s="4" t="str">
        <f>universe_median!A23</f>
        <v>Autonomous Region of the Azores</v>
      </c>
      <c r="B23" s="2" t="str">
        <f>LEFT(universe_median!B23,FIND(")",universe_median!B23))</f>
        <v>Medium and Large (20+)</v>
      </c>
      <c r="C23" s="6">
        <f>universe_median!C23</f>
        <v>0</v>
      </c>
      <c r="D23" s="6">
        <f>universe_median!D23</f>
        <v>0</v>
      </c>
      <c r="E23" s="6">
        <f>universe_median!E23</f>
        <v>3.8033850193023682</v>
      </c>
      <c r="F23" s="6">
        <f>universe_median!F23</f>
        <v>12.715166091918945</v>
      </c>
      <c r="G23" s="6">
        <f>universe_median!G23</f>
        <v>0</v>
      </c>
      <c r="H23" s="6">
        <f>universe_median!H23</f>
        <v>0</v>
      </c>
      <c r="I23" s="6">
        <f>universe_median!I23</f>
        <v>0</v>
      </c>
      <c r="J23" s="6">
        <f>universe_median!J23</f>
        <v>0</v>
      </c>
      <c r="K23" s="9"/>
    </row>
    <row r="24" spans="1:11">
      <c r="A24" s="4" t="str">
        <f>universe_median!A24</f>
        <v>Autonomous Region of Madeira</v>
      </c>
      <c r="B24" s="2" t="str">
        <f>LEFT(universe_median!B24,FIND(")",universe_median!B24))</f>
        <v>Small (5-19)</v>
      </c>
      <c r="C24" s="6">
        <f>universe_median!C24</f>
        <v>24.095188140869141</v>
      </c>
      <c r="D24" s="6">
        <f>universe_median!D24</f>
        <v>40.883125305175781</v>
      </c>
      <c r="E24" s="6">
        <f>universe_median!E24</f>
        <v>12.945798873901367</v>
      </c>
      <c r="F24" s="6">
        <f>universe_median!F24</f>
        <v>0</v>
      </c>
      <c r="G24" s="6">
        <f>universe_median!G24</f>
        <v>100.72186279296875</v>
      </c>
      <c r="H24" s="6">
        <f>universe_median!H24</f>
        <v>118.23637390136719</v>
      </c>
      <c r="I24" s="6">
        <f>universe_median!I24</f>
        <v>28.59190559387207</v>
      </c>
      <c r="J24" s="6">
        <f>universe_median!J24</f>
        <v>367.7989501953125</v>
      </c>
      <c r="K24" s="9">
        <f>SUM(C24:J27)</f>
        <v>894.37703263759613</v>
      </c>
    </row>
    <row r="25" spans="1:11">
      <c r="A25" s="4" t="str">
        <f>universe_median!A25</f>
        <v>Autonomous Region of Madeira</v>
      </c>
      <c r="B25" s="2" t="str">
        <f>LEFT(universe_median!B25,FIND(")",universe_median!B25))</f>
        <v>Medium (20-99)</v>
      </c>
      <c r="C25" s="6">
        <f>universe_median!C25</f>
        <v>10</v>
      </c>
      <c r="D25" s="6">
        <f>universe_median!D25</f>
        <v>0</v>
      </c>
      <c r="E25" s="6">
        <f>universe_median!E25</f>
        <v>0</v>
      </c>
      <c r="F25" s="6">
        <f>universe_median!F25</f>
        <v>7.6479406356811523</v>
      </c>
      <c r="G25" s="6">
        <f>universe_median!G25</f>
        <v>32.360866546630859</v>
      </c>
      <c r="H25" s="6">
        <f>universe_median!H25</f>
        <v>16.447765350341797</v>
      </c>
      <c r="I25" s="6">
        <f>universe_median!I25</f>
        <v>30.265182495117188</v>
      </c>
      <c r="J25" s="6">
        <f>universe_median!J25</f>
        <v>68.098823547363281</v>
      </c>
      <c r="K25" s="9"/>
    </row>
    <row r="26" spans="1:11">
      <c r="A26" s="4" t="str">
        <f>universe_median!A26</f>
        <v>Autonomous Region of Madeira</v>
      </c>
      <c r="B26" s="2" t="str">
        <f>LEFT(universe_median!B26,FIND(")",universe_median!B26))</f>
        <v>Large (100 or more)</v>
      </c>
      <c r="C26" s="6">
        <f>universe_median!C26</f>
        <v>2</v>
      </c>
      <c r="D26" s="6">
        <f>universe_median!D26</f>
        <v>0</v>
      </c>
      <c r="E26" s="6">
        <f>universe_median!E26</f>
        <v>0</v>
      </c>
      <c r="F26" s="6">
        <f>universe_median!F26</f>
        <v>1</v>
      </c>
      <c r="G26" s="6">
        <f>universe_median!G26</f>
        <v>6.287905216217041</v>
      </c>
      <c r="H26" s="6">
        <f>universe_median!H26</f>
        <v>1.4262694120407104</v>
      </c>
      <c r="I26" s="6">
        <f>universe_median!I26</f>
        <v>8.7569770812988281</v>
      </c>
      <c r="J26" s="6">
        <f>universe_median!J26</f>
        <v>10.949173927307129</v>
      </c>
      <c r="K26" s="9"/>
    </row>
    <row r="27" spans="1:11">
      <c r="A27" s="4" t="str">
        <f>universe_median!A27</f>
        <v>Autonomous Region of Madeira</v>
      </c>
      <c r="B27" s="2" t="str">
        <f>LEFT(universe_median!B27,FIND(")",universe_median!B27))</f>
        <v>Medium and Large (20+)</v>
      </c>
      <c r="C27" s="6">
        <f>universe_median!C27</f>
        <v>0</v>
      </c>
      <c r="D27" s="6">
        <f>universe_median!D27</f>
        <v>0</v>
      </c>
      <c r="E27" s="6">
        <f>universe_median!E27</f>
        <v>5.8629236221313477</v>
      </c>
      <c r="F27" s="6">
        <f>universe_median!F27</f>
        <v>0</v>
      </c>
      <c r="G27" s="6">
        <f>universe_median!G27</f>
        <v>0</v>
      </c>
      <c r="H27" s="6">
        <f>universe_median!H27</f>
        <v>0</v>
      </c>
      <c r="I27" s="6">
        <f>universe_median!I27</f>
        <v>0</v>
      </c>
      <c r="J27" s="6">
        <f>universe_median!J27</f>
        <v>0</v>
      </c>
    </row>
    <row r="28" spans="1:11" ht="15" thickBot="1">
      <c r="A28" s="5"/>
      <c r="B28" s="5"/>
      <c r="C28" s="7">
        <f t="shared" ref="C28:J28" si="0">SUM(C2:C27)</f>
        <v>1332.7325820922852</v>
      </c>
      <c r="D28" s="7">
        <f t="shared" si="0"/>
        <v>1239.8619202375412</v>
      </c>
      <c r="E28" s="7">
        <f t="shared" si="0"/>
        <v>1868.9866573810577</v>
      </c>
      <c r="F28" s="7">
        <f t="shared" si="0"/>
        <v>5927.9783601760864</v>
      </c>
      <c r="G28" s="7">
        <f t="shared" si="0"/>
        <v>6287.4982974529266</v>
      </c>
      <c r="H28" s="7">
        <f t="shared" si="0"/>
        <v>5655.9932895898819</v>
      </c>
      <c r="I28" s="7">
        <f t="shared" si="0"/>
        <v>1257.7536838054657</v>
      </c>
      <c r="J28" s="7">
        <f t="shared" si="0"/>
        <v>19308.485738277435</v>
      </c>
      <c r="K28" s="7">
        <f>SUM(K2:K26)</f>
        <v>42879.29052901268</v>
      </c>
    </row>
    <row r="29" spans="1:11" ht="1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29"/>
  <sheetViews>
    <sheetView topLeftCell="D13" workbookViewId="0">
      <selection sqref="A1:K27"/>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s>
  <sheetData>
    <row r="1" spans="1:11" ht="40" thickBot="1">
      <c r="A1" s="3"/>
      <c r="B1" s="3"/>
      <c r="C1" s="1" t="str">
        <f>RIGHT(SUBSTITUTE(universe_strict!C1,"_"," "),LEN(SUBSTITUTE(universe_strict!C1,"_"," "))-1)</f>
        <v>Food</v>
      </c>
      <c r="D1" s="1" t="str">
        <f>RIGHT(SUBSTITUTE(universe_strict!D1,"_"," "),LEN(SUBSTITUTE(universe_strict!D1,"_"," "))-1)</f>
        <v>Garments</v>
      </c>
      <c r="E1" s="1" t="str">
        <f>RIGHT(SUBSTITUTE(universe_strict!E1,"_"," "),LEN(SUBSTITUTE(universe_strict!E1,"_"," "))-1)</f>
        <v>Fabricated Metal Products</v>
      </c>
      <c r="F1" s="1" t="str">
        <f>RIGHT(SUBSTITUTE(universe_strict!F1,"_"," "),LEN(SUBSTITUTE(universe_strict!F1,"_"," "))-1)</f>
        <v>Other Manufacturing</v>
      </c>
      <c r="G1" s="1" t="str">
        <f>RIGHT(SUBSTITUTE(universe_strict!G1,"_"," "),LEN(SUBSTITUTE(universe_strict!G1,"_"," "))-1)</f>
        <v>Construction</v>
      </c>
      <c r="H1" s="1" t="str">
        <f>RIGHT(SUBSTITUTE(universe_strict!H1,"_"," "),LEN(SUBSTITUTE(universe_strict!H1,"_"," "))-1)</f>
        <v>Retail</v>
      </c>
      <c r="I1" s="1" t="str">
        <f>RIGHT(SUBSTITUTE(universe_strict!I1,"_"," "),LEN(SUBSTITUTE(universe_strict!I1,"_"," "))-1)</f>
        <v>Hotels</v>
      </c>
      <c r="J1" s="1" t="str">
        <f>RIGHT(SUBSTITUTE(universe_strict!J1,"_"," "),LEN(SUBSTITUTE(universe_strict!J1,"_"," "))-1)</f>
        <v>Other Services</v>
      </c>
      <c r="K1" s="1" t="str">
        <f>RIGHT(SUBSTITUTE(universe_strict!K1,"_"," "),LEN(SUBSTITUTE(universe_strict!K1,"_"," "))-1)</f>
        <v>Grand Total</v>
      </c>
    </row>
    <row r="2" spans="1:11">
      <c r="A2" s="4" t="str">
        <f>universe_strict!A2</f>
        <v>North</v>
      </c>
      <c r="B2" s="2" t="str">
        <f>LEFT(universe_strict!B2,FIND(")",universe_strict!B2))</f>
        <v>Small (5-19)</v>
      </c>
      <c r="C2" s="6">
        <f>universe_strict!C2</f>
        <v>303.802001953125</v>
      </c>
      <c r="D2" s="6">
        <f>universe_strict!D2</f>
        <v>661.1951904296875</v>
      </c>
      <c r="E2" s="6">
        <f>universe_strict!E2</f>
        <v>603.239501953125</v>
      </c>
      <c r="F2" s="6">
        <f>universe_strict!F2</f>
        <v>2097.354736328125</v>
      </c>
      <c r="G2" s="6">
        <f>universe_strict!G2</f>
        <v>1935.455322265625</v>
      </c>
      <c r="H2" s="6">
        <f>universe_strict!H2</f>
        <v>1583.608642578125</v>
      </c>
      <c r="I2" s="6">
        <f>universe_strict!I2</f>
        <v>174.04595947265625</v>
      </c>
      <c r="J2" s="6">
        <f>universe_strict!J2</f>
        <v>4701.2080078125</v>
      </c>
      <c r="K2" s="9">
        <f>SUM(C2:J4)</f>
        <v>15842.320686340332</v>
      </c>
    </row>
    <row r="3" spans="1:11">
      <c r="A3" s="4" t="str">
        <f>universe_strict!A3</f>
        <v>North</v>
      </c>
      <c r="B3" s="2" t="str">
        <f>LEFT(universe_strict!B3,FIND(")",universe_strict!B3))</f>
        <v>Medium (20-99)</v>
      </c>
      <c r="C3" s="6">
        <f>universe_strict!C3</f>
        <v>77.647697448730469</v>
      </c>
      <c r="D3" s="6">
        <f>universe_strict!D3</f>
        <v>381.56826782226563</v>
      </c>
      <c r="E3" s="6">
        <f>universe_strict!E3</f>
        <v>206.13414001464844</v>
      </c>
      <c r="F3" s="6">
        <f>universe_strict!F3</f>
        <v>1015.3412475585938</v>
      </c>
      <c r="G3" s="6">
        <f>universe_strict!G3</f>
        <v>446.89764404296875</v>
      </c>
      <c r="H3" s="6">
        <f>universe_strict!H3</f>
        <v>200.90559387207031</v>
      </c>
      <c r="I3" s="6">
        <f>universe_strict!I3</f>
        <v>55.301284790039063</v>
      </c>
      <c r="J3" s="6">
        <f>universe_strict!J3</f>
        <v>797.61102294921875</v>
      </c>
      <c r="K3" s="9"/>
    </row>
    <row r="4" spans="1:11">
      <c r="A4" s="4" t="str">
        <f>universe_strict!A4</f>
        <v>North</v>
      </c>
      <c r="B4" s="2" t="str">
        <f>LEFT(universe_strict!B4,FIND(")",universe_strict!B4))</f>
        <v>Large (100 or more)</v>
      </c>
      <c r="C4" s="6">
        <f>universe_strict!C4</f>
        <v>23.682693481445313</v>
      </c>
      <c r="D4" s="6">
        <f>universe_strict!D4</f>
        <v>64.09765625</v>
      </c>
      <c r="E4" s="6">
        <f>universe_strict!E4</f>
        <v>41.367340087890625</v>
      </c>
      <c r="F4" s="6">
        <f>universe_strict!F4</f>
        <v>246.65176391601563</v>
      </c>
      <c r="G4" s="6">
        <f>universe_strict!G4</f>
        <v>47.620040893554688</v>
      </c>
      <c r="H4" s="6">
        <f>universe_strict!H4</f>
        <v>34.819774627685547</v>
      </c>
      <c r="I4" s="6">
        <f>universe_strict!I4</f>
        <v>7.6135749816894531</v>
      </c>
      <c r="J4" s="6">
        <f>universe_strict!J4</f>
        <v>135.15158081054688</v>
      </c>
      <c r="K4" s="9"/>
    </row>
    <row r="5" spans="1:11">
      <c r="A5" s="4" t="str">
        <f>universe_strict!A5</f>
        <v>Algarve</v>
      </c>
      <c r="B5" s="2" t="str">
        <f>LEFT(universe_strict!B5,FIND(")",universe_strict!B5))</f>
        <v>Small (5-19)</v>
      </c>
      <c r="C5" s="6">
        <f>universe_strict!C5</f>
        <v>36.586177825927734</v>
      </c>
      <c r="D5" s="6">
        <f>universe_strict!D5</f>
        <v>1.3263378143310547</v>
      </c>
      <c r="E5" s="6">
        <f>universe_strict!E5</f>
        <v>28.459234237670898</v>
      </c>
      <c r="F5" s="6">
        <f>universe_strict!F5</f>
        <v>62.759971618652344</v>
      </c>
      <c r="G5" s="6">
        <f>universe_strict!G5</f>
        <v>298.40655517578125</v>
      </c>
      <c r="H5" s="6">
        <f>universe_strict!H5</f>
        <v>242.14300537109375</v>
      </c>
      <c r="I5" s="6">
        <f>universe_strict!I5</f>
        <v>100.89990234375</v>
      </c>
      <c r="J5" s="6">
        <f>universe_strict!J5</f>
        <v>792.25384521484375</v>
      </c>
      <c r="K5" s="9">
        <f>SUM(C5:J7)</f>
        <v>1860.77117395401</v>
      </c>
    </row>
    <row r="6" spans="1:11">
      <c r="A6" s="4" t="str">
        <f>universe_strict!A6</f>
        <v>Algarve</v>
      </c>
      <c r="B6" s="2" t="str">
        <f>LEFT(universe_strict!B6,FIND(")",universe_strict!B6))</f>
        <v>Medium (20-99)</v>
      </c>
      <c r="C6" s="6">
        <f>universe_strict!C6</f>
        <v>10.29473876953125</v>
      </c>
      <c r="D6" s="6">
        <f>universe_strict!D6</f>
        <v>0</v>
      </c>
      <c r="E6" s="6">
        <f>universe_strict!E6</f>
        <v>3</v>
      </c>
      <c r="F6" s="6">
        <f>universe_strict!F6</f>
        <v>10.831225395202637</v>
      </c>
      <c r="G6" s="6">
        <f>universe_strict!G6</f>
        <v>45.164016723632813</v>
      </c>
      <c r="H6" s="6">
        <f>universe_strict!H6</f>
        <v>34.481632232666016</v>
      </c>
      <c r="I6" s="6">
        <f>universe_strict!I6</f>
        <v>50.407444000244141</v>
      </c>
      <c r="J6" s="6">
        <f>universe_strict!J6</f>
        <v>105.34268188476563</v>
      </c>
    </row>
    <row r="7" spans="1:11">
      <c r="A7" s="4" t="str">
        <f>universe_strict!A7</f>
        <v>Algarve</v>
      </c>
      <c r="B7" s="2" t="str">
        <f>LEFT(universe_strict!B7,FIND(")",universe_strict!B7))</f>
        <v>Large (100 or more)</v>
      </c>
      <c r="C7" s="6">
        <f>universe_strict!C7</f>
        <v>0</v>
      </c>
      <c r="D7" s="6">
        <f>universe_strict!D7</f>
        <v>0</v>
      </c>
      <c r="E7" s="6">
        <f>universe_strict!E7</f>
        <v>0</v>
      </c>
      <c r="F7" s="6">
        <f>universe_strict!F7</f>
        <v>2</v>
      </c>
      <c r="G7" s="6">
        <f>universe_strict!G7</f>
        <v>2.6784934997558594</v>
      </c>
      <c r="H7" s="6">
        <f>universe_strict!H7</f>
        <v>3.5345072746276855</v>
      </c>
      <c r="I7" s="6">
        <f>universe_strict!I7</f>
        <v>22.000125885009766</v>
      </c>
      <c r="J7" s="6">
        <f>universe_strict!J7</f>
        <v>8.2012786865234375</v>
      </c>
      <c r="K7" s="9"/>
    </row>
    <row r="8" spans="1:11">
      <c r="A8" s="4" t="str">
        <f>universe_strict!A8</f>
        <v>Center</v>
      </c>
      <c r="B8" s="2" t="str">
        <f>LEFT(universe_strict!B8,FIND(")",universe_strict!B8))</f>
        <v>Small (5-19)</v>
      </c>
      <c r="C8" s="6">
        <f>universe_strict!C8</f>
        <v>281.64682006835938</v>
      </c>
      <c r="D8" s="6">
        <f>universe_strict!D8</f>
        <v>25.959068298339844</v>
      </c>
      <c r="E8" s="6">
        <f>universe_strict!E8</f>
        <v>453.041748046875</v>
      </c>
      <c r="F8" s="6">
        <f>universe_strict!F8</f>
        <v>850.400390625</v>
      </c>
      <c r="G8" s="6">
        <f>universe_strict!G8</f>
        <v>1152.6796875</v>
      </c>
      <c r="H8" s="6">
        <f>universe_strict!H8</f>
        <v>1127.8280029296875</v>
      </c>
      <c r="I8" s="6">
        <f>universe_strict!I8</f>
        <v>139.98553466796875</v>
      </c>
      <c r="J8" s="6">
        <f>universe_strict!J8</f>
        <v>3000.197998046875</v>
      </c>
      <c r="K8" s="9">
        <f>SUM(C8:J11)</f>
        <v>8929.1737775802612</v>
      </c>
    </row>
    <row r="9" spans="1:11">
      <c r="A9" s="4" t="str">
        <f>universe_strict!A9</f>
        <v>Center</v>
      </c>
      <c r="B9" s="2" t="str">
        <f>LEFT(universe_strict!B9,FIND(")",universe_strict!B9))</f>
        <v>Medium (20-99)</v>
      </c>
      <c r="C9" s="6">
        <f>universe_strict!C9</f>
        <v>105.83416748046875</v>
      </c>
      <c r="D9" s="6">
        <f>universe_strict!D9</f>
        <v>24.344488143920898</v>
      </c>
      <c r="E9" s="6">
        <f>universe_strict!E9</f>
        <v>189.3336181640625</v>
      </c>
      <c r="F9" s="6">
        <f>universe_strict!F9</f>
        <v>352.36373901367188</v>
      </c>
      <c r="G9" s="6">
        <f>universe_strict!G9</f>
        <v>192.58493041992188</v>
      </c>
      <c r="H9" s="6">
        <f>universe_strict!H9</f>
        <v>162.87596130371094</v>
      </c>
      <c r="I9" s="6">
        <f>universe_strict!I9</f>
        <v>0</v>
      </c>
      <c r="J9" s="6">
        <f>universe_strict!J9</f>
        <v>476.31289672851563</v>
      </c>
      <c r="K9" s="9"/>
    </row>
    <row r="10" spans="1:11">
      <c r="A10" s="4" t="str">
        <f>universe_strict!A10</f>
        <v>Center</v>
      </c>
      <c r="B10" s="2" t="str">
        <f>LEFT(universe_strict!B10,FIND(")",universe_strict!B10))</f>
        <v>Large (100 or more)</v>
      </c>
      <c r="C10" s="6">
        <f>universe_strict!C10</f>
        <v>29.536909103393555</v>
      </c>
      <c r="D10" s="6">
        <f>universe_strict!D10</f>
        <v>15.640867233276367</v>
      </c>
      <c r="E10" s="6">
        <f>universe_strict!E10</f>
        <v>35.318458557128906</v>
      </c>
      <c r="F10" s="6">
        <f>universe_strict!F10</f>
        <v>158.91218566894531</v>
      </c>
      <c r="G10" s="6">
        <f>universe_strict!G10</f>
        <v>17.132139205932617</v>
      </c>
      <c r="H10" s="6">
        <f>universe_strict!H10</f>
        <v>8.8080625534057617</v>
      </c>
      <c r="I10" s="6">
        <f>universe_strict!I10</f>
        <v>0</v>
      </c>
      <c r="J10" s="6">
        <f>universe_strict!J10</f>
        <v>73.495750427246094</v>
      </c>
      <c r="K10" s="9"/>
    </row>
    <row r="11" spans="1:11">
      <c r="A11" s="4" t="str">
        <f>universe_strict!A11</f>
        <v>Center</v>
      </c>
      <c r="B11" s="2" t="str">
        <f>LEFT(universe_strict!B11,FIND(")",universe_strict!B11))</f>
        <v>Medium and Large (20+)</v>
      </c>
      <c r="C11" s="6">
        <f>universe_strict!C11</f>
        <v>0</v>
      </c>
      <c r="D11" s="6">
        <f>universe_strict!D11</f>
        <v>0</v>
      </c>
      <c r="E11" s="6">
        <f>universe_strict!E11</f>
        <v>0</v>
      </c>
      <c r="F11" s="6">
        <f>universe_strict!F11</f>
        <v>0</v>
      </c>
      <c r="G11" s="6">
        <f>universe_strict!G11</f>
        <v>0</v>
      </c>
      <c r="H11" s="6">
        <f>universe_strict!H11</f>
        <v>0</v>
      </c>
      <c r="I11" s="6">
        <f>universe_strict!I11</f>
        <v>54.940353393554688</v>
      </c>
      <c r="J11" s="6">
        <f>universe_strict!J11</f>
        <v>0</v>
      </c>
    </row>
    <row r="12" spans="1:11">
      <c r="A12" s="4" t="str">
        <f>universe_strict!A12</f>
        <v>Lisbon Metropolitan Area</v>
      </c>
      <c r="B12" s="2" t="str">
        <f>LEFT(universe_strict!B12,FIND(")",universe_strict!B12))</f>
        <v>Small (5-19)</v>
      </c>
      <c r="C12" s="6">
        <f>universe_strict!C12</f>
        <v>102.99898529052734</v>
      </c>
      <c r="D12" s="6">
        <f>universe_strict!D12</f>
        <v>9.676753044128418</v>
      </c>
      <c r="E12" s="6">
        <f>universe_strict!E12</f>
        <v>158.35391235351563</v>
      </c>
      <c r="F12" s="6">
        <f>universe_strict!F12</f>
        <v>466.25820922851563</v>
      </c>
      <c r="G12" s="6">
        <f>universe_strict!G12</f>
        <v>1065.1356201171875</v>
      </c>
      <c r="H12" s="6">
        <f>universe_strict!H12</f>
        <v>1112.0093994140625</v>
      </c>
      <c r="I12" s="6">
        <f>universe_strict!I12</f>
        <v>195.96290588378906</v>
      </c>
      <c r="J12" s="6">
        <f>universe_strict!J12</f>
        <v>4243.25390625</v>
      </c>
      <c r="K12" s="9">
        <f>SUM(C12:J15)</f>
        <v>9552.8860468864441</v>
      </c>
    </row>
    <row r="13" spans="1:11">
      <c r="A13" s="4" t="str">
        <f>universe_strict!A13</f>
        <v>Lisbon Metropolitan Area</v>
      </c>
      <c r="B13" s="2" t="str">
        <f>LEFT(universe_strict!B13,FIND(")",universe_strict!B13))</f>
        <v>Medium (20-99)</v>
      </c>
      <c r="C13" s="6">
        <f>universe_strict!C13</f>
        <v>56.7677001953125</v>
      </c>
      <c r="D13" s="6">
        <f>universe_strict!D13</f>
        <v>0</v>
      </c>
      <c r="E13" s="6">
        <f>universe_strict!E13</f>
        <v>47.256431579589844</v>
      </c>
      <c r="F13" s="6">
        <f>universe_strict!F13</f>
        <v>177.38874816894531</v>
      </c>
      <c r="G13" s="6">
        <f>universe_strict!G13</f>
        <v>225.6187744140625</v>
      </c>
      <c r="H13" s="6">
        <f>universe_strict!H13</f>
        <v>179.61233520507813</v>
      </c>
      <c r="I13" s="6">
        <f>universe_strict!I13</f>
        <v>98.587371826171875</v>
      </c>
      <c r="J13" s="6">
        <f>universe_strict!J13</f>
        <v>954.8890380859375</v>
      </c>
      <c r="K13" s="9"/>
    </row>
    <row r="14" spans="1:11">
      <c r="A14" s="4" t="str">
        <f>universe_strict!A14</f>
        <v>Lisbon Metropolitan Area</v>
      </c>
      <c r="B14" s="2" t="str">
        <f>LEFT(universe_strict!B14,FIND(")",universe_strict!B14))</f>
        <v>Large (100 or more)</v>
      </c>
      <c r="C14" s="6">
        <f>universe_strict!C14</f>
        <v>16.833303451538086</v>
      </c>
      <c r="D14" s="6">
        <f>universe_strict!D14</f>
        <v>0</v>
      </c>
      <c r="E14" s="6">
        <f>universe_strict!E14</f>
        <v>8.3781404495239258</v>
      </c>
      <c r="F14" s="6">
        <f>universe_strict!F14</f>
        <v>73.18402099609375</v>
      </c>
      <c r="G14" s="6">
        <f>universe_strict!G14</f>
        <v>37.763866424560547</v>
      </c>
      <c r="H14" s="6">
        <f>universe_strict!H14</f>
        <v>54.842369079589844</v>
      </c>
      <c r="I14" s="6">
        <f>universe_strict!I14</f>
        <v>21.570774078369141</v>
      </c>
      <c r="J14" s="6">
        <f>universe_strict!J14</f>
        <v>239.31959533691406</v>
      </c>
      <c r="K14" s="9"/>
    </row>
    <row r="15" spans="1:11">
      <c r="A15" s="4" t="str">
        <f>universe_strict!A15</f>
        <v>Lisbon Metropolitan Area</v>
      </c>
      <c r="B15" s="2" t="str">
        <f>LEFT(universe_strict!B15,FIND(")",universe_strict!B15))</f>
        <v>Medium and Large (20+)</v>
      </c>
      <c r="C15" s="6">
        <f>universe_strict!C15</f>
        <v>0</v>
      </c>
      <c r="D15" s="6">
        <f>universe_strict!D15</f>
        <v>7.2238860130310059</v>
      </c>
      <c r="E15" s="6">
        <f>universe_strict!E15</f>
        <v>0</v>
      </c>
      <c r="F15" s="6">
        <f>universe_strict!F15</f>
        <v>0</v>
      </c>
      <c r="G15" s="6">
        <f>universe_strict!G15</f>
        <v>0</v>
      </c>
      <c r="H15" s="6">
        <f>universe_strict!H15</f>
        <v>0</v>
      </c>
      <c r="I15" s="6">
        <f>universe_strict!I15</f>
        <v>0</v>
      </c>
      <c r="J15" s="6">
        <f>universe_strict!J15</f>
        <v>0</v>
      </c>
      <c r="K15" s="9"/>
    </row>
    <row r="16" spans="1:11">
      <c r="A16" s="4" t="str">
        <f>universe_strict!A16</f>
        <v>Alentejo</v>
      </c>
      <c r="B16" s="2" t="str">
        <f>LEFT(universe_strict!B16,FIND(")",universe_strict!B16))</f>
        <v>Small (5-19)</v>
      </c>
      <c r="C16" s="6">
        <f>universe_strict!C16</f>
        <v>103.01638031005859</v>
      </c>
      <c r="D16" s="6">
        <f>universe_strict!D16</f>
        <v>2</v>
      </c>
      <c r="E16" s="6">
        <f>universe_strict!E16</f>
        <v>38.358840942382813</v>
      </c>
      <c r="F16" s="6">
        <f>universe_strict!F16</f>
        <v>157.97198486328125</v>
      </c>
      <c r="G16" s="6">
        <f>universe_strict!G16</f>
        <v>241.52742004394531</v>
      </c>
      <c r="H16" s="6">
        <f>universe_strict!H16</f>
        <v>305.134521484375</v>
      </c>
      <c r="I16" s="6">
        <f>universe_strict!I16</f>
        <v>57.818012237548828</v>
      </c>
      <c r="J16" s="6">
        <f>universe_strict!J16</f>
        <v>750.739990234375</v>
      </c>
      <c r="K16" s="9">
        <f>SUM(C16:J19)</f>
        <v>2051.5642583370209</v>
      </c>
    </row>
    <row r="17" spans="1:11">
      <c r="A17" s="4" t="str">
        <f>universe_strict!A17</f>
        <v>Alentejo</v>
      </c>
      <c r="B17" s="2" t="str">
        <f>LEFT(universe_strict!B17,FIND(")",universe_strict!B17))</f>
        <v>Medium (20-99)</v>
      </c>
      <c r="C17" s="6">
        <f>universe_strict!C17</f>
        <v>37.567264556884766</v>
      </c>
      <c r="D17" s="6">
        <f>universe_strict!D17</f>
        <v>0</v>
      </c>
      <c r="E17" s="6">
        <f>universe_strict!E17</f>
        <v>0</v>
      </c>
      <c r="F17" s="6">
        <f>universe_strict!F17</f>
        <v>64.87689208984375</v>
      </c>
      <c r="G17" s="6">
        <f>universe_strict!G17</f>
        <v>40.270233154296875</v>
      </c>
      <c r="H17" s="6">
        <f>universe_strict!H17</f>
        <v>0</v>
      </c>
      <c r="I17" s="6">
        <f>universe_strict!I17</f>
        <v>14.45137882232666</v>
      </c>
      <c r="J17" s="6">
        <f>universe_strict!J17</f>
        <v>103.98715209960938</v>
      </c>
      <c r="K17" s="9"/>
    </row>
    <row r="18" spans="1:11">
      <c r="A18" s="4" t="str">
        <f>universe_strict!A18</f>
        <v>Alentejo</v>
      </c>
      <c r="B18" s="2" t="str">
        <f>LEFT(universe_strict!B18,FIND(")",universe_strict!B18))</f>
        <v>Large (100 or more)</v>
      </c>
      <c r="C18" s="6">
        <f>universe_strict!C18</f>
        <v>8.8018226623535156</v>
      </c>
      <c r="D18" s="6">
        <f>universe_strict!D18</f>
        <v>0</v>
      </c>
      <c r="E18" s="6">
        <f>universe_strict!E18</f>
        <v>0</v>
      </c>
      <c r="F18" s="6">
        <f>universe_strict!F18</f>
        <v>24.335147857666016</v>
      </c>
      <c r="G18" s="6">
        <f>universe_strict!G18</f>
        <v>4.0223383903503418</v>
      </c>
      <c r="H18" s="6">
        <f>universe_strict!H18</f>
        <v>0</v>
      </c>
      <c r="I18" s="6">
        <f>universe_strict!I18</f>
        <v>2.448721170425415</v>
      </c>
      <c r="J18" s="6">
        <f>universe_strict!J18</f>
        <v>14.670523643493652</v>
      </c>
      <c r="K18" s="9"/>
    </row>
    <row r="19" spans="1:11">
      <c r="A19" s="4" t="str">
        <f>universe_strict!A19</f>
        <v>Alentejo</v>
      </c>
      <c r="B19" s="2" t="str">
        <f>LEFT(universe_strict!B19,FIND(")",universe_strict!B19))</f>
        <v>Medium and Large (20+)</v>
      </c>
      <c r="C19" s="6">
        <f>universe_strict!C19</f>
        <v>0</v>
      </c>
      <c r="D19" s="6">
        <f>universe_strict!D19</f>
        <v>1</v>
      </c>
      <c r="E19" s="6">
        <f>universe_strict!E19</f>
        <v>16.643407821655273</v>
      </c>
      <c r="F19" s="6">
        <f>universe_strict!F19</f>
        <v>0</v>
      </c>
      <c r="G19" s="6">
        <f>universe_strict!G19</f>
        <v>0</v>
      </c>
      <c r="H19" s="6">
        <f>universe_strict!H19</f>
        <v>61.922225952148438</v>
      </c>
      <c r="I19" s="6">
        <f>universe_strict!I19</f>
        <v>0</v>
      </c>
      <c r="J19" s="6">
        <f>universe_strict!J19</f>
        <v>0</v>
      </c>
      <c r="K19" s="9"/>
    </row>
    <row r="20" spans="1:11">
      <c r="A20" s="4" t="str">
        <f>universe_strict!A20</f>
        <v>Autonomous Region of the Azores</v>
      </c>
      <c r="B20" s="2" t="str">
        <f>LEFT(universe_strict!B20,FIND(")",universe_strict!B20))</f>
        <v>Small (5-19)</v>
      </c>
      <c r="C20" s="6">
        <f>universe_strict!C20</f>
        <v>26.603242874145508</v>
      </c>
      <c r="D20" s="6">
        <f>universe_strict!D20</f>
        <v>0</v>
      </c>
      <c r="E20" s="6">
        <f>universe_strict!E20</f>
        <v>16.719833374023438</v>
      </c>
      <c r="F20" s="6">
        <f>universe_strict!F20</f>
        <v>35.214202880859375</v>
      </c>
      <c r="G20" s="6">
        <f>universe_strict!G20</f>
        <v>82.930809020996094</v>
      </c>
      <c r="H20" s="6">
        <f>universe_strict!H20</f>
        <v>143.89366149902344</v>
      </c>
      <c r="I20" s="6">
        <f>universe_strict!I20</f>
        <v>33.305335998535156</v>
      </c>
      <c r="J20" s="6">
        <f>universe_strict!J20</f>
        <v>268.39337158203125</v>
      </c>
      <c r="K20" s="9">
        <f>SUM(C20:J23)</f>
        <v>795.01872968673706</v>
      </c>
    </row>
    <row r="21" spans="1:11">
      <c r="A21" s="4" t="str">
        <f>universe_strict!A21</f>
        <v>Autonomous Region of the Azores</v>
      </c>
      <c r="B21" s="2" t="str">
        <f>LEFT(universe_strict!B21,FIND(")",universe_strict!B21))</f>
        <v>Medium (20-99)</v>
      </c>
      <c r="C21" s="6">
        <f>universe_strict!C21</f>
        <v>15.249456405639648</v>
      </c>
      <c r="D21" s="6">
        <f>universe_strict!D21</f>
        <v>0</v>
      </c>
      <c r="E21" s="6">
        <f>universe_strict!E21</f>
        <v>0</v>
      </c>
      <c r="F21" s="6">
        <f>universe_strict!F21</f>
        <v>0</v>
      </c>
      <c r="G21" s="6">
        <f>universe_strict!G21</f>
        <v>35.518592834472656</v>
      </c>
      <c r="H21" s="6">
        <f>universe_strict!H21</f>
        <v>21.380243301391602</v>
      </c>
      <c r="I21" s="6">
        <f>universe_strict!I21</f>
        <v>14.232877731323242</v>
      </c>
      <c r="J21" s="6">
        <f>universe_strict!J21</f>
        <v>59.276390075683594</v>
      </c>
      <c r="K21" s="9"/>
    </row>
    <row r="22" spans="1:11">
      <c r="A22" s="4" t="str">
        <f>universe_strict!A22</f>
        <v>Autonomous Region of the Azores</v>
      </c>
      <c r="B22" s="2" t="str">
        <f>LEFT(universe_strict!B22,FIND(")",universe_strict!B22))</f>
        <v>Large (100 or more)</v>
      </c>
      <c r="C22" s="6">
        <f>universe_strict!C22</f>
        <v>6.4182024002075195</v>
      </c>
      <c r="D22" s="6">
        <f>universe_strict!D22</f>
        <v>0</v>
      </c>
      <c r="E22" s="6">
        <f>universe_strict!E22</f>
        <v>0</v>
      </c>
      <c r="F22" s="6">
        <f>universe_strict!F22</f>
        <v>0</v>
      </c>
      <c r="G22" s="6">
        <f>universe_strict!G22</f>
        <v>2.2105631828308105</v>
      </c>
      <c r="H22" s="6">
        <f>universe_strict!H22</f>
        <v>6.0318164825439453</v>
      </c>
      <c r="I22" s="6">
        <f>universe_strict!I22</f>
        <v>5.1944241523742676</v>
      </c>
      <c r="J22" s="6">
        <f>universe_strict!J22</f>
        <v>6.9156208038330078</v>
      </c>
      <c r="K22" s="9"/>
    </row>
    <row r="23" spans="1:11">
      <c r="A23" s="4" t="str">
        <f>universe_strict!A23</f>
        <v>Autonomous Region of the Azores</v>
      </c>
      <c r="B23" s="2" t="str">
        <f>LEFT(universe_strict!B23,FIND(")",universe_strict!B23))</f>
        <v>Medium and Large (20+)</v>
      </c>
      <c r="C23" s="6">
        <f>universe_strict!C23</f>
        <v>0</v>
      </c>
      <c r="D23" s="6">
        <f>universe_strict!D23</f>
        <v>0</v>
      </c>
      <c r="E23" s="6">
        <f>universe_strict!E23</f>
        <v>3.5369009971618652</v>
      </c>
      <c r="F23" s="6">
        <f>universe_strict!F23</f>
        <v>11.993184089660645</v>
      </c>
      <c r="G23" s="6">
        <f>universe_strict!G23</f>
        <v>0</v>
      </c>
      <c r="H23" s="6">
        <f>universe_strict!H23</f>
        <v>0</v>
      </c>
      <c r="I23" s="6">
        <f>universe_strict!I23</f>
        <v>0</v>
      </c>
      <c r="J23" s="6">
        <f>universe_strict!J23</f>
        <v>0</v>
      </c>
      <c r="K23" s="9"/>
    </row>
    <row r="24" spans="1:11">
      <c r="A24" s="4" t="str">
        <f>universe_strict!A24</f>
        <v>Autonomous Region of Madeira</v>
      </c>
      <c r="B24" s="2" t="str">
        <f>LEFT(universe_strict!B24,FIND(")",universe_strict!B24))</f>
        <v>Small (5-19)</v>
      </c>
      <c r="C24" s="6">
        <f>universe_strict!C24</f>
        <v>23.505046844482422</v>
      </c>
      <c r="D24" s="6">
        <f>universe_strict!D24</f>
        <v>40.427764892578125</v>
      </c>
      <c r="E24" s="6">
        <f>universe_strict!E24</f>
        <v>13.062136650085449</v>
      </c>
      <c r="F24" s="6">
        <f>universe_strict!F24</f>
        <v>0</v>
      </c>
      <c r="G24" s="6">
        <f>universe_strict!G24</f>
        <v>98.370010375976563</v>
      </c>
      <c r="H24" s="6">
        <f>universe_strict!H24</f>
        <v>115.95316314697266</v>
      </c>
      <c r="I24" s="6">
        <f>universe_strict!I24</f>
        <v>26.156991958618164</v>
      </c>
      <c r="J24" s="6">
        <f>universe_strict!J24</f>
        <v>334.39410400390625</v>
      </c>
      <c r="K24" s="9">
        <f>SUM(C24:J27)</f>
        <v>844.65992403030396</v>
      </c>
    </row>
    <row r="25" spans="1:11">
      <c r="A25" s="4" t="str">
        <f>universe_strict!A25</f>
        <v>Autonomous Region of Madeira</v>
      </c>
      <c r="B25" s="2" t="str">
        <f>LEFT(universe_strict!B25,FIND(")",universe_strict!B25))</f>
        <v>Medium (20-99)</v>
      </c>
      <c r="C25" s="6">
        <f>universe_strict!C25</f>
        <v>10</v>
      </c>
      <c r="D25" s="6">
        <f>universe_strict!D25</f>
        <v>0</v>
      </c>
      <c r="E25" s="6">
        <f>universe_strict!E25</f>
        <v>0</v>
      </c>
      <c r="F25" s="6">
        <f>universe_strict!F25</f>
        <v>7.6577863693237305</v>
      </c>
      <c r="G25" s="6">
        <f>universe_strict!G25</f>
        <v>32.002372741699219</v>
      </c>
      <c r="H25" s="6">
        <f>universe_strict!H25</f>
        <v>16.332832336425781</v>
      </c>
      <c r="I25" s="6">
        <f>universe_strict!I25</f>
        <v>28.035682678222656</v>
      </c>
      <c r="J25" s="6">
        <f>universe_strict!J25</f>
        <v>62.752536773681641</v>
      </c>
      <c r="K25" s="9"/>
    </row>
    <row r="26" spans="1:11">
      <c r="A26" s="4" t="str">
        <f>universe_strict!A26</f>
        <v>Autonomous Region of Madeira</v>
      </c>
      <c r="B26" s="2" t="str">
        <f>LEFT(universe_strict!B26,FIND(")",universe_strict!B26))</f>
        <v>Large (100 or more)</v>
      </c>
      <c r="C26" s="6">
        <f>universe_strict!C26</f>
        <v>2</v>
      </c>
      <c r="D26" s="6">
        <f>universe_strict!D26</f>
        <v>0</v>
      </c>
      <c r="E26" s="6">
        <f>universe_strict!E26</f>
        <v>0</v>
      </c>
      <c r="F26" s="6">
        <f>universe_strict!F26</f>
        <v>1</v>
      </c>
      <c r="G26" s="6">
        <f>universe_strict!G26</f>
        <v>6.4807376861572266</v>
      </c>
      <c r="H26" s="6">
        <f>universe_strict!H26</f>
        <v>1.3263378143310547</v>
      </c>
      <c r="I26" s="6">
        <f>universe_strict!I26</f>
        <v>8.4543142318725586</v>
      </c>
      <c r="J26" s="6">
        <f>universe_strict!J26</f>
        <v>10.505311965942383</v>
      </c>
      <c r="K26" s="9"/>
    </row>
    <row r="27" spans="1:11">
      <c r="A27" s="4" t="str">
        <f>universe_strict!A27</f>
        <v>Autonomous Region of Madeira</v>
      </c>
      <c r="B27" s="2" t="str">
        <f>LEFT(universe_strict!B27,FIND(")",universe_strict!B27))</f>
        <v>Medium and Large (20+)</v>
      </c>
      <c r="C27" s="6">
        <f>universe_strict!C27</f>
        <v>0</v>
      </c>
      <c r="D27" s="6">
        <f>universe_strict!D27</f>
        <v>0</v>
      </c>
      <c r="E27" s="6">
        <f>universe_strict!E27</f>
        <v>6.2427935600280762</v>
      </c>
      <c r="F27" s="6">
        <f>universe_strict!F27</f>
        <v>0</v>
      </c>
      <c r="G27" s="6">
        <f>universe_strict!G27</f>
        <v>0</v>
      </c>
      <c r="H27" s="6">
        <f>universe_strict!H27</f>
        <v>0</v>
      </c>
      <c r="I27" s="6">
        <f>universe_strict!I27</f>
        <v>0</v>
      </c>
      <c r="J27" s="6">
        <f>universe_strict!J27</f>
        <v>0</v>
      </c>
      <c r="K27" s="9"/>
    </row>
    <row r="28" spans="1:11" ht="15" thickBot="1">
      <c r="A28" s="5"/>
      <c r="B28" s="5"/>
      <c r="C28" s="7">
        <f t="shared" ref="C28:K28" si="0">SUM(C2:C27)</f>
        <v>1278.7926111221313</v>
      </c>
      <c r="D28" s="7">
        <f t="shared" si="0"/>
        <v>1234.4602799415588</v>
      </c>
      <c r="E28" s="7">
        <f t="shared" si="0"/>
        <v>1868.4464387893677</v>
      </c>
      <c r="F28" s="7">
        <f t="shared" si="0"/>
        <v>5816.495436668396</v>
      </c>
      <c r="G28" s="7">
        <f t="shared" si="0"/>
        <v>6010.4701681137085</v>
      </c>
      <c r="H28" s="7">
        <f t="shared" si="0"/>
        <v>5417.4440884590149</v>
      </c>
      <c r="I28" s="7">
        <f t="shared" si="0"/>
        <v>1111.4129703044891</v>
      </c>
      <c r="J28" s="7">
        <f t="shared" si="0"/>
        <v>17138.872603416443</v>
      </c>
      <c r="K28" s="7">
        <f t="shared" si="0"/>
        <v>39876.394596815109</v>
      </c>
    </row>
    <row r="29" spans="1:11" ht="1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26"/>
  <sheetViews>
    <sheetView topLeftCell="A15" workbookViewId="0">
      <selection activeCell="C19" sqref="C19"/>
    </sheetView>
  </sheetViews>
  <sheetFormatPr defaultColWidth="9.1796875" defaultRowHeight="15.5"/>
  <cols>
    <col min="1" max="1" width="6.1796875" style="18" customWidth="1"/>
    <col min="2" max="2" width="7.453125" style="18" bestFit="1" customWidth="1"/>
    <col min="3" max="3" width="35.1796875" style="18" customWidth="1"/>
    <col min="4" max="4" width="11.7265625" style="18" customWidth="1"/>
    <col min="5" max="5" width="12.1796875" style="18" customWidth="1"/>
    <col min="6" max="7" width="11.1796875" style="18" customWidth="1"/>
    <col min="8" max="16384" width="9.1796875" style="18"/>
  </cols>
  <sheetData>
    <row r="1" spans="2:8" ht="16" thickBot="1">
      <c r="B1" s="31"/>
      <c r="C1" s="31"/>
      <c r="D1" s="31"/>
      <c r="E1" s="31"/>
      <c r="F1" s="31"/>
      <c r="G1" s="31"/>
    </row>
    <row r="2" spans="2:8" ht="31" thickTop="1">
      <c r="B2" s="32"/>
      <c r="C2" s="32" t="s">
        <v>43</v>
      </c>
      <c r="D2" s="33" t="s">
        <v>38</v>
      </c>
      <c r="E2" s="33" t="s">
        <v>39</v>
      </c>
      <c r="F2" s="33" t="s">
        <v>40</v>
      </c>
      <c r="G2" s="33" t="s">
        <v>41</v>
      </c>
    </row>
    <row r="3" spans="2:8">
      <c r="B3" s="19" t="s">
        <v>19</v>
      </c>
      <c r="C3" s="19" t="s">
        <v>18</v>
      </c>
      <c r="D3" s="21">
        <f>VLOOKUP($C3,'item response'!$C:$G,2,FALSE)</f>
        <v>0.995708167552948</v>
      </c>
      <c r="E3" s="21">
        <f>VLOOKUP($C3,'item response'!$C:$G,3,FALSE)</f>
        <v>1</v>
      </c>
      <c r="F3" s="21">
        <f>VLOOKUP($C3,'item response'!$C:$G,4,FALSE)</f>
        <v>0.98998570442199707</v>
      </c>
      <c r="G3" s="21">
        <f>VLOOKUP($C3,'item response'!$C:$G,5,FALSE)</f>
        <v>0.67916667461395264</v>
      </c>
    </row>
    <row r="4" spans="2:8">
      <c r="B4" s="19"/>
      <c r="C4" s="19" t="s">
        <v>19</v>
      </c>
      <c r="D4" s="21">
        <f>VLOOKUP($C4,'item response'!$C:$G,2,FALSE)</f>
        <v>0.9967532753944397</v>
      </c>
      <c r="E4" s="21">
        <f>VLOOKUP($C4,'item response'!$C:$G,3,FALSE)</f>
        <v>1</v>
      </c>
      <c r="F4" s="21">
        <f>VLOOKUP($C4,'item response'!$C:$G,4,FALSE)</f>
        <v>0.99350649118423462</v>
      </c>
      <c r="G4" s="21">
        <f>VLOOKUP($C4,'item response'!$C:$G,5,FALSE)</f>
        <v>0.625</v>
      </c>
    </row>
    <row r="5" spans="2:8">
      <c r="B5" s="19" t="s">
        <v>10</v>
      </c>
      <c r="C5" s="19" t="s">
        <v>5</v>
      </c>
      <c r="D5" s="21">
        <f>VLOOKUP($C5,'item response'!$C:$G,2,FALSE)</f>
        <v>0.99132323265075684</v>
      </c>
      <c r="E5" s="21">
        <f>VLOOKUP($C5,'item response'!$C:$G,3,FALSE)</f>
        <v>1</v>
      </c>
      <c r="F5" s="21">
        <f>VLOOKUP($C5,'item response'!$C:$G,4,FALSE)</f>
        <v>0.98915404081344604</v>
      </c>
      <c r="G5" s="21">
        <f>VLOOKUP($C5,'item response'!$C:$G,5,FALSE)</f>
        <v>0.69999998807907104</v>
      </c>
    </row>
    <row r="6" spans="2:8">
      <c r="B6" s="19"/>
      <c r="C6" s="19" t="s">
        <v>6</v>
      </c>
      <c r="D6" s="21">
        <f>VLOOKUP($C6,'item response'!$C:$G,2,FALSE)</f>
        <v>1</v>
      </c>
      <c r="E6" s="21">
        <f>VLOOKUP($C6,'item response'!$C:$G,3,FALSE)</f>
        <v>1</v>
      </c>
      <c r="F6" s="21">
        <f>VLOOKUP($C6,'item response'!$C:$G,4,FALSE)</f>
        <v>0.99076920747756958</v>
      </c>
      <c r="G6" s="21">
        <f>VLOOKUP($C6,'item response'!$C:$G,5,FALSE)</f>
        <v>0.66883116960525513</v>
      </c>
    </row>
    <row r="7" spans="2:8">
      <c r="B7" s="19"/>
      <c r="C7" s="19" t="s">
        <v>42</v>
      </c>
      <c r="D7" s="21">
        <f>VLOOKUP($C7,'item response'!$C:$G,2,FALSE)</f>
        <v>1</v>
      </c>
      <c r="E7" s="21">
        <f>VLOOKUP($C7,'item response'!$C:$G,3,FALSE)</f>
        <v>1</v>
      </c>
      <c r="F7" s="21">
        <f>VLOOKUP($C7,'item response'!$C:$G,4,FALSE)</f>
        <v>0.99547511339187622</v>
      </c>
      <c r="G7" s="21">
        <f>VLOOKUP($C7,'item response'!$C:$G,5,FALSE)</f>
        <v>0.55660378932952881</v>
      </c>
    </row>
    <row r="8" spans="2:8">
      <c r="B8" s="19" t="s">
        <v>8</v>
      </c>
      <c r="C8" s="19" t="s">
        <v>82</v>
      </c>
      <c r="D8" s="21">
        <f>VLOOKUP($C8,'item response'!$C:$G,2,FALSE)</f>
        <v>0.98712444305419922</v>
      </c>
      <c r="E8" s="21">
        <f>VLOOKUP($C8,'item response'!$C:$G,3,FALSE)</f>
        <v>1</v>
      </c>
      <c r="F8" s="21">
        <f>VLOOKUP($C8,'item response'!$C:$G,4,FALSE)</f>
        <v>0.97854077816009521</v>
      </c>
      <c r="G8" s="21">
        <f>VLOOKUP($C8,'item response'!$C:$G,5,FALSE)</f>
        <v>0.70072990655899048</v>
      </c>
    </row>
    <row r="9" spans="2:8">
      <c r="B9" s="19"/>
      <c r="C9" s="19" t="s">
        <v>83</v>
      </c>
      <c r="D9" s="21">
        <f>VLOOKUP($C9,'item response'!$C:$G,2,FALSE)</f>
        <v>1</v>
      </c>
      <c r="E9" s="21">
        <f>VLOOKUP($C9,'item response'!$C:$G,3,FALSE)</f>
        <v>1</v>
      </c>
      <c r="F9" s="21">
        <f>VLOOKUP($C9,'item response'!$C:$G,4,FALSE)</f>
        <v>0.99009901285171509</v>
      </c>
      <c r="G9" s="21">
        <f>VLOOKUP($C9,'item response'!$C:$G,5,FALSE)</f>
        <v>0.76470589637756348</v>
      </c>
    </row>
    <row r="10" spans="2:8">
      <c r="B10" s="19"/>
      <c r="C10" s="19" t="s">
        <v>84</v>
      </c>
      <c r="D10" s="21">
        <f>VLOOKUP($C10,'item response'!$C:$G,2,FALSE)</f>
        <v>1</v>
      </c>
      <c r="E10" s="21">
        <f>VLOOKUP($C10,'item response'!$C:$G,3,FALSE)</f>
        <v>1</v>
      </c>
      <c r="F10" s="21">
        <f>VLOOKUP($C10,'item response'!$C:$G,4,FALSE)</f>
        <v>0.99363058805465698</v>
      </c>
      <c r="G10" s="21">
        <f>VLOOKUP($C10,'item response'!$C:$G,5,FALSE)</f>
        <v>0.60256409645080566</v>
      </c>
    </row>
    <row r="11" spans="2:8">
      <c r="B11" s="19"/>
      <c r="C11" s="19" t="s">
        <v>85</v>
      </c>
      <c r="D11" s="21">
        <f>VLOOKUP($C11,'item response'!$C:$G,2,FALSE)</f>
        <v>0.9941176176071167</v>
      </c>
      <c r="E11" s="21">
        <f>VLOOKUP($C11,'item response'!$C:$G,3,FALSE)</f>
        <v>1</v>
      </c>
      <c r="F11" s="21">
        <f>VLOOKUP($C11,'item response'!$C:$G,4,FALSE)</f>
        <v>0.98823529481887817</v>
      </c>
      <c r="G11" s="21">
        <f>VLOOKUP($C11,'item response'!$C:$G,5,FALSE)</f>
        <v>0.48979592323303223</v>
      </c>
    </row>
    <row r="12" spans="2:8">
      <c r="B12" s="19"/>
      <c r="C12" s="19" t="s">
        <v>86</v>
      </c>
      <c r="D12" s="21">
        <f>VLOOKUP($C12,'item response'!$C:$G,2,FALSE)</f>
        <v>1</v>
      </c>
      <c r="E12" s="21">
        <f>VLOOKUP($C12,'item response'!$C:$G,3,FALSE)</f>
        <v>1</v>
      </c>
      <c r="F12" s="21">
        <f>VLOOKUP($C12,'item response'!$C:$G,4,FALSE)</f>
        <v>1</v>
      </c>
      <c r="G12" s="21">
        <f>VLOOKUP($C12,'item response'!$C:$G,5,FALSE)</f>
        <v>0.57377046346664429</v>
      </c>
    </row>
    <row r="13" spans="2:8">
      <c r="B13" s="19"/>
      <c r="C13" s="19" t="s">
        <v>87</v>
      </c>
      <c r="D13" s="21">
        <f>VLOOKUP($C13,'item response'!$C:$G,2,FALSE)</f>
        <v>1</v>
      </c>
      <c r="E13" s="21">
        <f>VLOOKUP($C13,'item response'!$C:$G,3,FALSE)</f>
        <v>1</v>
      </c>
      <c r="F13" s="21">
        <f>VLOOKUP($C13,'item response'!$C:$G,4,FALSE)</f>
        <v>1</v>
      </c>
      <c r="G13" s="21">
        <f>VLOOKUP($C13,'item response'!$C:$G,5,FALSE)</f>
        <v>0.65853661298751831</v>
      </c>
      <c r="H13"/>
    </row>
    <row r="14" spans="2:8">
      <c r="B14" s="19"/>
      <c r="C14" s="19" t="s">
        <v>88</v>
      </c>
      <c r="D14" s="21">
        <f>VLOOKUP($C14,'item response'!$C:$G,2,FALSE)</f>
        <v>1</v>
      </c>
      <c r="E14" s="21">
        <f>VLOOKUP($C14,'item response'!$C:$G,3,FALSE)</f>
        <v>1</v>
      </c>
      <c r="F14" s="21">
        <f>VLOOKUP($C14,'item response'!$C:$G,4,FALSE)</f>
        <v>1</v>
      </c>
      <c r="G14" s="21">
        <f>VLOOKUP($C14,'item response'!$C:$G,5,FALSE)</f>
        <v>0.82499998807907104</v>
      </c>
      <c r="H14"/>
    </row>
    <row r="15" spans="2:8">
      <c r="B15" s="19" t="s">
        <v>9</v>
      </c>
      <c r="C15" s="19" t="s">
        <v>11</v>
      </c>
      <c r="D15" s="21">
        <f>VLOOKUP($C15,'item response'!$C:$G,2,FALSE)</f>
        <v>1</v>
      </c>
      <c r="E15" s="21">
        <f>VLOOKUP($C15,'item response'!$C:$G,3,FALSE)</f>
        <v>1</v>
      </c>
      <c r="F15" s="21">
        <f>VLOOKUP($C15,'item response'!$C:$G,4,FALSE)</f>
        <v>1</v>
      </c>
      <c r="G15" s="21">
        <f>VLOOKUP($C15,'item response'!$C:$G,5,FALSE)</f>
        <v>0.62727272510528564</v>
      </c>
    </row>
    <row r="16" spans="2:8">
      <c r="B16" s="19"/>
      <c r="C16" s="19" t="s">
        <v>12</v>
      </c>
      <c r="D16" s="21">
        <f>VLOOKUP($C16,'item response'!$C:$G,2,FALSE)</f>
        <v>1</v>
      </c>
      <c r="E16" s="21">
        <f>VLOOKUP($C16,'item response'!$C:$G,3,FALSE)</f>
        <v>1</v>
      </c>
      <c r="F16" s="21">
        <f>VLOOKUP($C16,'item response'!$C:$G,4,FALSE)</f>
        <v>1</v>
      </c>
      <c r="G16" s="21">
        <f>VLOOKUP($C16,'item response'!$C:$G,5,FALSE)</f>
        <v>0.7816091775894165</v>
      </c>
    </row>
    <row r="17" spans="2:7">
      <c r="B17" s="19"/>
      <c r="C17" s="19" t="s">
        <v>13</v>
      </c>
      <c r="D17" s="21">
        <f>VLOOKUP($C17,'item response'!$C:$G,2,FALSE)</f>
        <v>1</v>
      </c>
      <c r="E17" s="21">
        <f>VLOOKUP($C17,'item response'!$C:$G,3,FALSE)</f>
        <v>1</v>
      </c>
      <c r="F17" s="21">
        <f>VLOOKUP($C17,'item response'!$C:$G,4,FALSE)</f>
        <v>1</v>
      </c>
      <c r="G17" s="21">
        <f>VLOOKUP($C17,'item response'!$C:$G,5,FALSE)</f>
        <v>0.62162160873413086</v>
      </c>
    </row>
    <row r="18" spans="2:7">
      <c r="B18" s="19"/>
      <c r="C18" s="19" t="s">
        <v>14</v>
      </c>
      <c r="D18" s="21">
        <f>VLOOKUP($C18,'item response'!$C:$G,2,FALSE)</f>
        <v>1</v>
      </c>
      <c r="E18" s="21">
        <f>VLOOKUP($C18,'item response'!$C:$G,3,FALSE)</f>
        <v>1</v>
      </c>
      <c r="F18" s="21">
        <f>VLOOKUP($C18,'item response'!$C:$G,4,FALSE)</f>
        <v>0.98235291242599487</v>
      </c>
      <c r="G18" s="21">
        <f>VLOOKUP($C18,'item response'!$C:$G,5,FALSE)</f>
        <v>0.62130177021026611</v>
      </c>
    </row>
    <row r="19" spans="2:7">
      <c r="B19" s="19"/>
      <c r="C19" s="19" t="s">
        <v>15</v>
      </c>
      <c r="D19" s="21">
        <f>VLOOKUP($C19,'item response'!$C:$G,2,FALSE)</f>
        <v>1</v>
      </c>
      <c r="E19" s="21">
        <f>VLOOKUP($C19,'item response'!$C:$G,3,FALSE)</f>
        <v>1</v>
      </c>
      <c r="F19" s="21">
        <f>VLOOKUP($C19,'item response'!$C:$G,4,FALSE)</f>
        <v>1</v>
      </c>
      <c r="G19" s="21">
        <f>VLOOKUP($C19,'item response'!$C:$G,5,FALSE)</f>
        <v>0</v>
      </c>
    </row>
    <row r="20" spans="2:7">
      <c r="B20" s="19"/>
      <c r="C20" s="19" t="s">
        <v>16</v>
      </c>
      <c r="D20" s="21">
        <f>VLOOKUP($C20,'item response'!$C:$G,2,FALSE)</f>
        <v>0.99130433797836304</v>
      </c>
      <c r="E20" s="21">
        <f>VLOOKUP($C20,'item response'!$C:$G,3,FALSE)</f>
        <v>1</v>
      </c>
      <c r="F20" s="21">
        <f>VLOOKUP($C20,'item response'!$C:$G,4,FALSE)</f>
        <v>0.98260867595672607</v>
      </c>
      <c r="G20" s="21">
        <f>VLOOKUP($C20,'item response'!$C:$G,5,FALSE)</f>
        <v>0</v>
      </c>
    </row>
    <row r="21" spans="2:7">
      <c r="B21" s="19"/>
      <c r="C21" s="19" t="s">
        <v>17</v>
      </c>
      <c r="D21" s="21">
        <f>VLOOKUP($C21,'item response'!$C:$G,2,FALSE)</f>
        <v>1</v>
      </c>
      <c r="E21" s="21">
        <f>VLOOKUP($C21,'item response'!$C:$G,3,FALSE)</f>
        <v>1</v>
      </c>
      <c r="F21" s="21">
        <f>VLOOKUP($C21,'item response'!$C:$G,4,FALSE)</f>
        <v>1</v>
      </c>
      <c r="G21" s="21">
        <f>VLOOKUP($C21,'item response'!$C:$G,5,FALSE)</f>
        <v>0</v>
      </c>
    </row>
    <row r="22" spans="2:7">
      <c r="B22" s="19"/>
      <c r="C22" s="19" t="s">
        <v>0</v>
      </c>
      <c r="D22" s="21">
        <f>VLOOKUP($C22,'item response'!$C:$G,2,FALSE)</f>
        <v>0.98429322242736816</v>
      </c>
      <c r="E22" s="21">
        <f>VLOOKUP($C22,'item response'!$C:$G,3,FALSE)</f>
        <v>1</v>
      </c>
      <c r="F22" s="21">
        <f>VLOOKUP($C22,'item response'!$C:$G,4,FALSE)</f>
        <v>0.97905761003494263</v>
      </c>
      <c r="G22" s="21">
        <f>VLOOKUP($C22,'item response'!$C:$G,5,FALSE)</f>
        <v>0</v>
      </c>
    </row>
    <row r="23" spans="2:7" ht="16" thickBot="1">
      <c r="B23" s="20" t="s">
        <v>22</v>
      </c>
      <c r="C23" s="20" t="s">
        <v>91</v>
      </c>
      <c r="D23" s="22">
        <f>VLOOKUP($C23,'item response'!$C:$G,2,FALSE)</f>
        <v>0.99602782726287842</v>
      </c>
      <c r="E23" s="22">
        <f>VLOOKUP($C23,'item response'!$C:$G,3,FALSE)</f>
        <v>1</v>
      </c>
      <c r="F23" s="22">
        <f>VLOOKUP($C23,'item response'!$C:$G,4,FALSE)</f>
        <v>0.99106258153915405</v>
      </c>
      <c r="G23" s="22">
        <f>VLOOKUP($C23,'item response'!$C:$G,5,FALSE)</f>
        <v>0.65454542636871338</v>
      </c>
    </row>
    <row r="24" spans="2:7" ht="16.5" customHeight="1" thickTop="1">
      <c r="B24" s="37" t="s">
        <v>44</v>
      </c>
      <c r="C24" s="37"/>
      <c r="D24" s="37"/>
      <c r="E24" s="37"/>
      <c r="F24" s="37"/>
      <c r="G24" s="37"/>
    </row>
    <row r="25" spans="2:7" ht="12.75" customHeight="1">
      <c r="B25" s="38"/>
      <c r="C25" s="38"/>
      <c r="D25" s="38"/>
      <c r="E25" s="38"/>
      <c r="F25" s="38"/>
      <c r="G25" s="38"/>
    </row>
    <row r="26" spans="2:7">
      <c r="B26" s="38"/>
      <c r="C26" s="38"/>
      <c r="D26" s="38"/>
      <c r="E26" s="38"/>
      <c r="F26" s="38"/>
      <c r="G26" s="38"/>
    </row>
  </sheetData>
  <mergeCells count="1">
    <mergeCell ref="B24:G2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22"/>
  <sheetViews>
    <sheetView workbookViewId="0">
      <selection activeCell="I2" sqref="I2"/>
    </sheetView>
  </sheetViews>
  <sheetFormatPr defaultRowHeight="14.5"/>
  <sheetData>
    <row r="1" spans="1:11">
      <c r="A1" t="s">
        <v>45</v>
      </c>
      <c r="B1" t="s">
        <v>46</v>
      </c>
      <c r="C1" t="s">
        <v>47</v>
      </c>
      <c r="D1" t="s">
        <v>48</v>
      </c>
      <c r="E1" t="s">
        <v>49</v>
      </c>
      <c r="F1" t="s">
        <v>50</v>
      </c>
      <c r="G1" t="s">
        <v>51</v>
      </c>
      <c r="H1" t="s">
        <v>52</v>
      </c>
      <c r="I1" t="s">
        <v>92</v>
      </c>
      <c r="J1" t="s">
        <v>53</v>
      </c>
      <c r="K1" t="s">
        <v>21</v>
      </c>
    </row>
    <row r="2" spans="1:11">
      <c r="A2" t="s">
        <v>82</v>
      </c>
      <c r="B2" t="s">
        <v>67</v>
      </c>
      <c r="C2" s="11">
        <v>709</v>
      </c>
      <c r="D2" s="11">
        <v>1457</v>
      </c>
      <c r="E2" s="11">
        <v>1191</v>
      </c>
      <c r="F2" s="11">
        <v>4094</v>
      </c>
      <c r="G2" s="11">
        <v>4942</v>
      </c>
      <c r="H2" s="11">
        <v>3575</v>
      </c>
      <c r="I2" s="11">
        <v>365</v>
      </c>
      <c r="J2" s="11">
        <v>11108</v>
      </c>
    </row>
    <row r="3" spans="1:11">
      <c r="A3" t="s">
        <v>82</v>
      </c>
      <c r="B3" t="s">
        <v>68</v>
      </c>
      <c r="C3" s="11">
        <v>170</v>
      </c>
      <c r="D3" s="11">
        <v>812</v>
      </c>
      <c r="E3" s="11">
        <v>383</v>
      </c>
      <c r="F3" s="11">
        <v>1878</v>
      </c>
      <c r="G3" s="11">
        <v>1060</v>
      </c>
      <c r="H3" s="11">
        <v>433</v>
      </c>
      <c r="I3" s="11">
        <v>112</v>
      </c>
      <c r="J3" s="11">
        <v>1820</v>
      </c>
    </row>
    <row r="4" spans="1:11">
      <c r="A4" t="s">
        <v>82</v>
      </c>
      <c r="B4" t="s">
        <v>54</v>
      </c>
      <c r="C4" s="11">
        <v>42</v>
      </c>
      <c r="D4" s="11">
        <v>105</v>
      </c>
      <c r="E4" s="11">
        <v>62</v>
      </c>
      <c r="F4" s="11">
        <v>376</v>
      </c>
      <c r="G4" s="11">
        <v>98</v>
      </c>
      <c r="H4" s="11">
        <v>63</v>
      </c>
      <c r="I4" s="11">
        <v>11</v>
      </c>
      <c r="J4" s="11">
        <v>215</v>
      </c>
    </row>
    <row r="5" spans="1:11">
      <c r="A5" t="s">
        <v>83</v>
      </c>
      <c r="B5" t="s">
        <v>67</v>
      </c>
      <c r="C5" s="11">
        <v>92</v>
      </c>
      <c r="D5" s="11">
        <v>3</v>
      </c>
      <c r="E5" s="11">
        <v>54</v>
      </c>
      <c r="F5" s="11">
        <v>126</v>
      </c>
      <c r="G5" s="11">
        <v>821</v>
      </c>
      <c r="H5" s="11">
        <v>589</v>
      </c>
      <c r="I5" s="11">
        <v>228</v>
      </c>
      <c r="J5" s="11">
        <v>2017</v>
      </c>
    </row>
    <row r="6" spans="1:11">
      <c r="A6" t="s">
        <v>83</v>
      </c>
      <c r="B6" t="s">
        <v>68</v>
      </c>
      <c r="C6" s="11">
        <v>22</v>
      </c>
      <c r="D6" s="11"/>
      <c r="E6" s="11">
        <v>5</v>
      </c>
      <c r="F6" s="11">
        <v>17</v>
      </c>
      <c r="G6" s="11">
        <v>120</v>
      </c>
      <c r="H6" s="11">
        <v>79</v>
      </c>
      <c r="I6" s="11">
        <v>98</v>
      </c>
      <c r="J6" s="11">
        <v>259</v>
      </c>
    </row>
    <row r="7" spans="1:11">
      <c r="A7" t="s">
        <v>83</v>
      </c>
      <c r="B7" t="s">
        <v>54</v>
      </c>
      <c r="C7" s="11"/>
      <c r="D7" s="11"/>
      <c r="E7" s="11"/>
      <c r="F7" s="11"/>
      <c r="G7" s="11">
        <v>5</v>
      </c>
      <c r="H7" s="11">
        <v>6</v>
      </c>
      <c r="I7" s="11">
        <v>33</v>
      </c>
      <c r="J7" s="11">
        <v>16</v>
      </c>
    </row>
    <row r="8" spans="1:11">
      <c r="A8" t="s">
        <v>84</v>
      </c>
      <c r="B8" t="s">
        <v>67</v>
      </c>
      <c r="C8" s="11">
        <v>609</v>
      </c>
      <c r="D8" s="11">
        <v>50</v>
      </c>
      <c r="E8" s="11">
        <v>835</v>
      </c>
      <c r="F8" s="11">
        <v>1538</v>
      </c>
      <c r="G8" s="11">
        <v>2727</v>
      </c>
      <c r="H8" s="11">
        <v>2359</v>
      </c>
      <c r="I8" s="11">
        <v>272</v>
      </c>
      <c r="J8" s="11">
        <v>6568</v>
      </c>
    </row>
    <row r="9" spans="1:11">
      <c r="A9" t="s">
        <v>84</v>
      </c>
      <c r="B9" t="s">
        <v>68</v>
      </c>
      <c r="C9" s="11">
        <v>221</v>
      </c>
      <c r="D9" s="11">
        <v>48</v>
      </c>
      <c r="E9" s="11">
        <v>337</v>
      </c>
      <c r="F9" s="11">
        <v>774</v>
      </c>
      <c r="G9" s="11">
        <v>420</v>
      </c>
      <c r="H9" s="11">
        <v>329</v>
      </c>
      <c r="I9" s="11">
        <v>87</v>
      </c>
      <c r="J9" s="11">
        <v>1007</v>
      </c>
    </row>
    <row r="10" spans="1:11">
      <c r="A10" t="s">
        <v>84</v>
      </c>
      <c r="B10" t="s">
        <v>54</v>
      </c>
      <c r="C10" s="11">
        <v>49</v>
      </c>
      <c r="D10" s="11">
        <v>21</v>
      </c>
      <c r="E10" s="11">
        <v>50</v>
      </c>
      <c r="F10" s="11">
        <v>223</v>
      </c>
      <c r="G10" s="11">
        <v>32</v>
      </c>
      <c r="H10" s="11">
        <v>14</v>
      </c>
      <c r="I10" s="11">
        <v>4</v>
      </c>
      <c r="J10" s="11">
        <v>121</v>
      </c>
    </row>
    <row r="11" spans="1:11">
      <c r="A11" t="s">
        <v>85</v>
      </c>
      <c r="B11" t="s">
        <v>67</v>
      </c>
      <c r="C11" s="11">
        <v>248</v>
      </c>
      <c r="D11" s="11">
        <v>22</v>
      </c>
      <c r="E11" s="11">
        <v>322</v>
      </c>
      <c r="F11" s="11">
        <v>939</v>
      </c>
      <c r="G11" s="11">
        <v>2806</v>
      </c>
      <c r="H11" s="11">
        <v>2590</v>
      </c>
      <c r="I11" s="11">
        <v>424</v>
      </c>
      <c r="J11" s="11">
        <v>10344</v>
      </c>
    </row>
    <row r="12" spans="1:11">
      <c r="A12" t="s">
        <v>85</v>
      </c>
      <c r="B12" t="s">
        <v>68</v>
      </c>
      <c r="C12" s="11">
        <v>132</v>
      </c>
      <c r="D12" s="11">
        <v>10</v>
      </c>
      <c r="E12" s="11">
        <v>84</v>
      </c>
      <c r="F12" s="11">
        <v>345</v>
      </c>
      <c r="G12" s="11">
        <v>547</v>
      </c>
      <c r="H12" s="11">
        <v>404</v>
      </c>
      <c r="I12" s="11">
        <v>206</v>
      </c>
      <c r="J12" s="11">
        <v>2248</v>
      </c>
    </row>
    <row r="13" spans="1:11">
      <c r="A13" t="s">
        <v>85</v>
      </c>
      <c r="B13" t="s">
        <v>54</v>
      </c>
      <c r="C13" s="11">
        <v>33</v>
      </c>
      <c r="D13" s="11">
        <v>1</v>
      </c>
      <c r="E13" s="11">
        <v>9</v>
      </c>
      <c r="F13" s="11">
        <v>111</v>
      </c>
      <c r="G13" s="11">
        <v>75</v>
      </c>
      <c r="H13" s="11">
        <v>104</v>
      </c>
      <c r="I13" s="11">
        <v>37</v>
      </c>
      <c r="J13" s="11">
        <v>452</v>
      </c>
    </row>
    <row r="14" spans="1:11">
      <c r="A14" t="s">
        <v>86</v>
      </c>
      <c r="B14" t="s">
        <v>67</v>
      </c>
      <c r="C14" s="11">
        <v>230</v>
      </c>
      <c r="D14" s="11">
        <v>4</v>
      </c>
      <c r="E14" s="11">
        <v>70</v>
      </c>
      <c r="F14" s="11">
        <v>275</v>
      </c>
      <c r="G14" s="11">
        <v>590</v>
      </c>
      <c r="H14" s="11">
        <v>659</v>
      </c>
      <c r="I14" s="11">
        <v>110</v>
      </c>
      <c r="J14" s="11">
        <v>1697</v>
      </c>
    </row>
    <row r="15" spans="1:11">
      <c r="A15" t="s">
        <v>86</v>
      </c>
      <c r="B15" t="s">
        <v>68</v>
      </c>
      <c r="C15" s="11">
        <v>81</v>
      </c>
      <c r="D15" s="11"/>
      <c r="E15" s="11">
        <v>21</v>
      </c>
      <c r="F15" s="11">
        <v>115</v>
      </c>
      <c r="G15" s="11">
        <v>86</v>
      </c>
      <c r="H15" s="11">
        <v>105</v>
      </c>
      <c r="I15" s="11">
        <v>28</v>
      </c>
      <c r="J15" s="11">
        <v>218</v>
      </c>
    </row>
    <row r="16" spans="1:11">
      <c r="A16" t="s">
        <v>86</v>
      </c>
      <c r="B16" t="s">
        <v>54</v>
      </c>
      <c r="C16" s="11">
        <v>16</v>
      </c>
      <c r="D16" s="11">
        <v>1</v>
      </c>
      <c r="E16" s="11">
        <v>1</v>
      </c>
      <c r="F16" s="11">
        <v>37</v>
      </c>
      <c r="G16" s="11">
        <v>8</v>
      </c>
      <c r="H16" s="11">
        <v>3</v>
      </c>
      <c r="I16" s="11">
        <v>4</v>
      </c>
      <c r="J16" s="11">
        <v>24</v>
      </c>
    </row>
    <row r="17" spans="1:10">
      <c r="A17" t="s">
        <v>87</v>
      </c>
      <c r="B17" t="s">
        <v>67</v>
      </c>
      <c r="C17" s="11">
        <v>56</v>
      </c>
      <c r="D17" s="11"/>
      <c r="E17" s="11">
        <v>30</v>
      </c>
      <c r="F17" s="11">
        <v>62</v>
      </c>
      <c r="G17" s="11">
        <v>189</v>
      </c>
      <c r="H17" s="11">
        <v>293</v>
      </c>
      <c r="I17" s="11">
        <v>63</v>
      </c>
      <c r="J17" s="11">
        <v>561</v>
      </c>
    </row>
    <row r="18" spans="1:10">
      <c r="A18" t="s">
        <v>87</v>
      </c>
      <c r="B18" t="s">
        <v>68</v>
      </c>
      <c r="C18" s="11">
        <v>31</v>
      </c>
      <c r="D18" s="11"/>
      <c r="E18" s="11">
        <v>5</v>
      </c>
      <c r="F18" s="11">
        <v>13</v>
      </c>
      <c r="G18" s="11">
        <v>79</v>
      </c>
      <c r="H18" s="11">
        <v>41</v>
      </c>
      <c r="I18" s="11">
        <v>23</v>
      </c>
      <c r="J18" s="11">
        <v>122</v>
      </c>
    </row>
    <row r="19" spans="1:10">
      <c r="A19" t="s">
        <v>87</v>
      </c>
      <c r="B19" t="s">
        <v>54</v>
      </c>
      <c r="C19" s="11">
        <v>11</v>
      </c>
      <c r="D19" s="11"/>
      <c r="E19" s="11">
        <v>1</v>
      </c>
      <c r="F19" s="11">
        <v>1</v>
      </c>
      <c r="G19" s="11">
        <v>2</v>
      </c>
      <c r="H19" s="11">
        <v>8</v>
      </c>
      <c r="I19" s="11">
        <v>8</v>
      </c>
      <c r="J19" s="11">
        <v>9</v>
      </c>
    </row>
    <row r="20" spans="1:10">
      <c r="A20" t="s">
        <v>88</v>
      </c>
      <c r="B20" t="s">
        <v>67</v>
      </c>
      <c r="C20" s="11">
        <v>57</v>
      </c>
      <c r="D20" s="11">
        <v>2</v>
      </c>
      <c r="E20" s="11">
        <v>23</v>
      </c>
      <c r="F20" s="11">
        <v>71</v>
      </c>
      <c r="G20" s="11">
        <v>261</v>
      </c>
      <c r="H20" s="11">
        <v>263</v>
      </c>
      <c r="I20" s="11">
        <v>56</v>
      </c>
      <c r="J20" s="11">
        <v>759</v>
      </c>
    </row>
    <row r="21" spans="1:10">
      <c r="A21" t="s">
        <v>88</v>
      </c>
      <c r="B21" t="s">
        <v>68</v>
      </c>
      <c r="C21" s="11">
        <v>17</v>
      </c>
      <c r="D21" s="11"/>
      <c r="E21" s="11">
        <v>7</v>
      </c>
      <c r="F21" s="11">
        <v>15</v>
      </c>
      <c r="G21" s="11">
        <v>67</v>
      </c>
      <c r="H21" s="11">
        <v>34</v>
      </c>
      <c r="I21" s="11">
        <v>57</v>
      </c>
      <c r="J21" s="11">
        <v>141</v>
      </c>
    </row>
    <row r="22" spans="1:10">
      <c r="A22" t="s">
        <v>88</v>
      </c>
      <c r="B22" t="s">
        <v>54</v>
      </c>
      <c r="C22" s="11">
        <v>1</v>
      </c>
      <c r="D22" s="11"/>
      <c r="E22" s="11">
        <v>1</v>
      </c>
      <c r="F22" s="11">
        <v>1</v>
      </c>
      <c r="G22" s="11">
        <v>8</v>
      </c>
      <c r="H22" s="11">
        <v>3</v>
      </c>
      <c r="I22" s="11">
        <v>14</v>
      </c>
      <c r="J22" s="11">
        <v>11</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2"/>
  <sheetViews>
    <sheetView topLeftCell="A7" workbookViewId="0">
      <selection activeCell="I2" sqref="I2"/>
    </sheetView>
  </sheetViews>
  <sheetFormatPr defaultRowHeight="14.5"/>
  <cols>
    <col min="1" max="1" width="20.81640625" customWidth="1"/>
  </cols>
  <sheetData>
    <row r="1" spans="1:11">
      <c r="A1" t="s">
        <v>45</v>
      </c>
      <c r="B1" t="s">
        <v>46</v>
      </c>
      <c r="C1" t="s">
        <v>47</v>
      </c>
      <c r="D1" t="s">
        <v>48</v>
      </c>
      <c r="E1" t="s">
        <v>49</v>
      </c>
      <c r="F1" t="s">
        <v>50</v>
      </c>
      <c r="G1" t="s">
        <v>51</v>
      </c>
      <c r="H1" t="s">
        <v>52</v>
      </c>
      <c r="I1" t="s">
        <v>92</v>
      </c>
      <c r="J1" t="s">
        <v>53</v>
      </c>
      <c r="K1" t="s">
        <v>21</v>
      </c>
    </row>
    <row r="2" spans="1:11">
      <c r="A2" t="s">
        <v>82</v>
      </c>
      <c r="B2" t="s">
        <v>67</v>
      </c>
      <c r="C2" s="6">
        <v>643</v>
      </c>
      <c r="D2" s="6">
        <v>1357</v>
      </c>
      <c r="E2" s="6">
        <v>1200</v>
      </c>
      <c r="F2" s="6">
        <v>3965</v>
      </c>
      <c r="G2" s="6">
        <v>4931</v>
      </c>
      <c r="H2" s="6">
        <v>3503</v>
      </c>
      <c r="I2" s="6">
        <v>354</v>
      </c>
      <c r="J2" s="6">
        <v>10749</v>
      </c>
    </row>
    <row r="3" spans="1:11">
      <c r="A3" t="s">
        <v>82</v>
      </c>
      <c r="B3" t="s">
        <v>68</v>
      </c>
      <c r="C3" s="6">
        <v>175</v>
      </c>
      <c r="D3" s="6">
        <v>794</v>
      </c>
      <c r="E3" s="6">
        <v>396</v>
      </c>
      <c r="F3" s="6">
        <v>1914</v>
      </c>
      <c r="G3" s="6">
        <v>1102</v>
      </c>
      <c r="H3" s="6">
        <v>438</v>
      </c>
      <c r="I3" s="6">
        <v>100</v>
      </c>
      <c r="J3" s="6">
        <v>1800</v>
      </c>
    </row>
    <row r="4" spans="1:11">
      <c r="A4" t="s">
        <v>82</v>
      </c>
      <c r="B4" t="s">
        <v>89</v>
      </c>
      <c r="C4" s="6">
        <v>45</v>
      </c>
      <c r="D4" s="6">
        <v>115</v>
      </c>
      <c r="E4" s="6">
        <v>67</v>
      </c>
      <c r="F4" s="6">
        <v>392</v>
      </c>
      <c r="G4" s="6">
        <v>99</v>
      </c>
      <c r="H4" s="6">
        <v>64</v>
      </c>
      <c r="I4" s="6">
        <v>13</v>
      </c>
      <c r="J4" s="6">
        <v>260</v>
      </c>
    </row>
    <row r="5" spans="1:11">
      <c r="A5" t="s">
        <v>83</v>
      </c>
      <c r="B5" t="s">
        <v>67</v>
      </c>
      <c r="C5" s="6">
        <v>77</v>
      </c>
      <c r="D5" s="6">
        <v>2</v>
      </c>
      <c r="E5" s="6">
        <v>61</v>
      </c>
      <c r="F5" s="6">
        <v>132</v>
      </c>
      <c r="G5" s="6">
        <v>802</v>
      </c>
      <c r="H5" s="6">
        <v>573</v>
      </c>
      <c r="I5" s="6">
        <v>217</v>
      </c>
      <c r="J5" s="6">
        <v>1814</v>
      </c>
    </row>
    <row r="6" spans="1:11">
      <c r="A6" t="s">
        <v>83</v>
      </c>
      <c r="B6" t="s">
        <v>68</v>
      </c>
      <c r="C6" s="6">
        <v>25</v>
      </c>
      <c r="D6" s="6"/>
      <c r="E6" s="6">
        <v>5</v>
      </c>
      <c r="F6" s="6">
        <v>22</v>
      </c>
      <c r="G6" s="6">
        <v>115</v>
      </c>
      <c r="H6" s="6">
        <v>81</v>
      </c>
      <c r="I6" s="6">
        <v>110</v>
      </c>
      <c r="J6" s="6">
        <v>239</v>
      </c>
    </row>
    <row r="7" spans="1:11">
      <c r="A7" t="s">
        <v>83</v>
      </c>
      <c r="B7" t="s">
        <v>89</v>
      </c>
      <c r="C7" s="6"/>
      <c r="D7" s="6"/>
      <c r="E7" s="6"/>
      <c r="F7" s="6">
        <v>2</v>
      </c>
      <c r="G7" s="6">
        <v>6</v>
      </c>
      <c r="H7" s="6">
        <v>7</v>
      </c>
      <c r="I7" s="6">
        <v>35</v>
      </c>
      <c r="J7" s="6">
        <v>17</v>
      </c>
    </row>
    <row r="8" spans="1:11">
      <c r="A8" t="s">
        <v>84</v>
      </c>
      <c r="B8" t="s">
        <v>67</v>
      </c>
      <c r="C8" s="6">
        <v>561</v>
      </c>
      <c r="D8" s="6">
        <v>53</v>
      </c>
      <c r="E8" s="6">
        <v>823</v>
      </c>
      <c r="F8" s="6">
        <v>1507</v>
      </c>
      <c r="G8" s="6">
        <v>2596</v>
      </c>
      <c r="H8" s="6">
        <v>2281</v>
      </c>
      <c r="I8" s="6">
        <v>271</v>
      </c>
      <c r="J8" s="6">
        <v>6384</v>
      </c>
    </row>
    <row r="9" spans="1:11">
      <c r="A9" t="s">
        <v>84</v>
      </c>
      <c r="B9" t="s">
        <v>68</v>
      </c>
      <c r="C9" s="6">
        <v>213</v>
      </c>
      <c r="D9" s="6">
        <v>46</v>
      </c>
      <c r="E9" s="6">
        <v>335</v>
      </c>
      <c r="F9" s="6">
        <v>797</v>
      </c>
      <c r="G9" s="6">
        <v>440</v>
      </c>
      <c r="H9" s="6">
        <v>306</v>
      </c>
      <c r="I9" s="6">
        <v>72</v>
      </c>
      <c r="J9" s="6">
        <v>999</v>
      </c>
    </row>
    <row r="10" spans="1:11">
      <c r="A10" t="s">
        <v>84</v>
      </c>
      <c r="B10" t="s">
        <v>89</v>
      </c>
      <c r="C10" s="6">
        <v>52</v>
      </c>
      <c r="D10" s="6">
        <v>26</v>
      </c>
      <c r="E10" s="6">
        <v>53</v>
      </c>
      <c r="F10" s="6">
        <v>234</v>
      </c>
      <c r="G10" s="6">
        <v>33</v>
      </c>
      <c r="H10" s="6">
        <v>15</v>
      </c>
      <c r="I10" s="6">
        <v>3</v>
      </c>
      <c r="J10" s="6">
        <v>131</v>
      </c>
    </row>
    <row r="11" spans="1:11">
      <c r="A11" t="s">
        <v>85</v>
      </c>
      <c r="B11" t="s">
        <v>67</v>
      </c>
      <c r="C11" s="6">
        <v>220</v>
      </c>
      <c r="D11" s="6">
        <v>21</v>
      </c>
      <c r="E11" s="6">
        <v>325</v>
      </c>
      <c r="F11" s="6">
        <v>901</v>
      </c>
      <c r="G11" s="6">
        <v>2675</v>
      </c>
      <c r="H11" s="6">
        <v>2495</v>
      </c>
      <c r="I11" s="6">
        <v>389</v>
      </c>
      <c r="J11" s="6">
        <v>9549</v>
      </c>
    </row>
    <row r="12" spans="1:11">
      <c r="A12" t="s">
        <v>85</v>
      </c>
      <c r="B12" t="s">
        <v>68</v>
      </c>
      <c r="C12" s="6">
        <v>122</v>
      </c>
      <c r="D12" s="6">
        <v>11</v>
      </c>
      <c r="E12" s="6">
        <v>91</v>
      </c>
      <c r="F12" s="6">
        <v>335</v>
      </c>
      <c r="G12" s="6">
        <v>574</v>
      </c>
      <c r="H12" s="6">
        <v>400</v>
      </c>
      <c r="I12" s="6">
        <v>192</v>
      </c>
      <c r="J12" s="6">
        <v>2225</v>
      </c>
    </row>
    <row r="13" spans="1:11">
      <c r="A13" t="s">
        <v>85</v>
      </c>
      <c r="B13" t="s">
        <v>89</v>
      </c>
      <c r="C13" s="6">
        <v>33</v>
      </c>
      <c r="D13" s="6">
        <v>3</v>
      </c>
      <c r="E13" s="6">
        <v>14</v>
      </c>
      <c r="F13" s="6">
        <v>120</v>
      </c>
      <c r="G13" s="6">
        <v>81</v>
      </c>
      <c r="H13" s="6">
        <v>92</v>
      </c>
      <c r="I13" s="6">
        <v>38</v>
      </c>
      <c r="J13" s="6">
        <v>475</v>
      </c>
    </row>
    <row r="14" spans="1:11">
      <c r="A14" t="s">
        <v>86</v>
      </c>
      <c r="B14" t="s">
        <v>67</v>
      </c>
      <c r="C14" s="6">
        <v>204</v>
      </c>
      <c r="D14" s="6">
        <v>4</v>
      </c>
      <c r="E14" s="6">
        <v>73</v>
      </c>
      <c r="F14" s="6">
        <v>295</v>
      </c>
      <c r="G14" s="6">
        <v>555</v>
      </c>
      <c r="H14" s="6">
        <v>613</v>
      </c>
      <c r="I14" s="6">
        <v>116</v>
      </c>
      <c r="J14" s="6">
        <v>1632</v>
      </c>
    </row>
    <row r="15" spans="1:11">
      <c r="A15" t="s">
        <v>86</v>
      </c>
      <c r="B15" t="s">
        <v>68</v>
      </c>
      <c r="C15" s="6">
        <v>75</v>
      </c>
      <c r="D15" s="6">
        <v>1</v>
      </c>
      <c r="E15" s="6">
        <v>25</v>
      </c>
      <c r="F15" s="6">
        <v>117</v>
      </c>
      <c r="G15" s="6">
        <v>95</v>
      </c>
      <c r="H15" s="6">
        <v>111</v>
      </c>
      <c r="I15" s="6">
        <v>27</v>
      </c>
      <c r="J15" s="6">
        <v>227</v>
      </c>
    </row>
    <row r="16" spans="1:11">
      <c r="A16" t="s">
        <v>86</v>
      </c>
      <c r="B16" t="s">
        <v>89</v>
      </c>
      <c r="C16" s="6">
        <v>16</v>
      </c>
      <c r="D16" s="6">
        <v>1</v>
      </c>
      <c r="E16" s="6">
        <v>2</v>
      </c>
      <c r="F16" s="6">
        <v>36</v>
      </c>
      <c r="G16" s="6">
        <v>7</v>
      </c>
      <c r="H16" s="6"/>
      <c r="I16" s="6">
        <v>4</v>
      </c>
      <c r="J16" s="6">
        <v>27</v>
      </c>
    </row>
    <row r="17" spans="1:10">
      <c r="A17" t="s">
        <v>87</v>
      </c>
      <c r="B17" t="s">
        <v>67</v>
      </c>
      <c r="C17" s="6">
        <v>44</v>
      </c>
      <c r="D17" s="6"/>
      <c r="E17" s="6">
        <v>30</v>
      </c>
      <c r="F17" s="6">
        <v>59</v>
      </c>
      <c r="G17" s="6">
        <v>191</v>
      </c>
      <c r="H17" s="6">
        <v>251</v>
      </c>
      <c r="I17" s="6">
        <v>58</v>
      </c>
      <c r="J17" s="6">
        <v>572</v>
      </c>
    </row>
    <row r="18" spans="1:10">
      <c r="A18" t="s">
        <v>87</v>
      </c>
      <c r="B18" t="s">
        <v>68</v>
      </c>
      <c r="C18" s="6">
        <v>30</v>
      </c>
      <c r="D18" s="6"/>
      <c r="E18" s="6">
        <v>7</v>
      </c>
      <c r="F18" s="6">
        <v>16</v>
      </c>
      <c r="G18" s="6">
        <v>72</v>
      </c>
      <c r="H18" s="6">
        <v>38</v>
      </c>
      <c r="I18" s="6">
        <v>26</v>
      </c>
      <c r="J18" s="6">
        <v>118</v>
      </c>
    </row>
    <row r="19" spans="1:10">
      <c r="A19" t="s">
        <v>87</v>
      </c>
      <c r="B19" t="s">
        <v>89</v>
      </c>
      <c r="C19" s="6">
        <v>8</v>
      </c>
      <c r="D19" s="6"/>
      <c r="E19" s="6">
        <v>1</v>
      </c>
      <c r="F19" s="6">
        <v>2</v>
      </c>
      <c r="G19" s="6">
        <v>5</v>
      </c>
      <c r="H19" s="6">
        <v>10</v>
      </c>
      <c r="I19" s="6">
        <v>8</v>
      </c>
      <c r="J19" s="6">
        <v>12</v>
      </c>
    </row>
    <row r="20" spans="1:10">
      <c r="A20" t="s">
        <v>88</v>
      </c>
      <c r="B20" t="s">
        <v>67</v>
      </c>
      <c r="C20" s="6">
        <v>45</v>
      </c>
      <c r="D20" s="6"/>
      <c r="E20" s="6">
        <v>27</v>
      </c>
      <c r="F20" s="6">
        <v>81</v>
      </c>
      <c r="G20" s="6">
        <v>256</v>
      </c>
      <c r="H20" s="6">
        <v>272</v>
      </c>
      <c r="I20" s="6">
        <v>57</v>
      </c>
      <c r="J20" s="6">
        <v>821</v>
      </c>
    </row>
    <row r="21" spans="1:10">
      <c r="A21" t="s">
        <v>88</v>
      </c>
      <c r="B21" t="s">
        <v>68</v>
      </c>
      <c r="C21" s="6">
        <v>20</v>
      </c>
      <c r="D21" s="6"/>
      <c r="E21" s="6">
        <v>10</v>
      </c>
      <c r="F21" s="6">
        <v>15</v>
      </c>
      <c r="G21" s="6">
        <v>82</v>
      </c>
      <c r="H21" s="6">
        <v>37</v>
      </c>
      <c r="I21" s="6">
        <v>59</v>
      </c>
      <c r="J21" s="6">
        <v>147</v>
      </c>
    </row>
    <row r="22" spans="1:10">
      <c r="A22" t="s">
        <v>88</v>
      </c>
      <c r="B22" t="s">
        <v>89</v>
      </c>
      <c r="C22" s="6">
        <v>2</v>
      </c>
      <c r="D22" s="6"/>
      <c r="E22" s="6"/>
      <c r="F22" s="6">
        <v>2</v>
      </c>
      <c r="G22" s="6">
        <v>14</v>
      </c>
      <c r="H22" s="6">
        <v>3</v>
      </c>
      <c r="I22" s="6">
        <v>15</v>
      </c>
      <c r="J22" s="6">
        <v>21</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K22"/>
  <sheetViews>
    <sheetView topLeftCell="A25" workbookViewId="0">
      <selection activeCell="I2" sqref="I2"/>
    </sheetView>
  </sheetViews>
  <sheetFormatPr defaultRowHeight="14.5"/>
  <sheetData>
    <row r="1" spans="1:11">
      <c r="A1" t="s">
        <v>45</v>
      </c>
      <c r="B1" t="s">
        <v>46</v>
      </c>
      <c r="C1" t="s">
        <v>47</v>
      </c>
      <c r="D1" t="s">
        <v>48</v>
      </c>
      <c r="E1" t="s">
        <v>49</v>
      </c>
      <c r="F1" t="s">
        <v>50</v>
      </c>
      <c r="G1" t="s">
        <v>51</v>
      </c>
      <c r="H1" t="s">
        <v>52</v>
      </c>
      <c r="I1" t="s">
        <v>92</v>
      </c>
      <c r="J1" t="s">
        <v>53</v>
      </c>
      <c r="K1" t="s">
        <v>21</v>
      </c>
    </row>
    <row r="2" spans="1:11">
      <c r="A2" t="s">
        <v>82</v>
      </c>
      <c r="B2" t="s">
        <v>67</v>
      </c>
      <c r="C2" s="6">
        <v>4</v>
      </c>
      <c r="D2" s="6">
        <v>19</v>
      </c>
      <c r="E2" s="6">
        <v>5</v>
      </c>
      <c r="F2" s="6">
        <v>18</v>
      </c>
      <c r="G2" s="6">
        <v>17</v>
      </c>
      <c r="H2" s="6">
        <v>11</v>
      </c>
      <c r="I2" s="6">
        <v>2</v>
      </c>
      <c r="J2" s="6">
        <v>29</v>
      </c>
    </row>
    <row r="3" spans="1:11">
      <c r="A3" t="s">
        <v>82</v>
      </c>
      <c r="B3" t="s">
        <v>68</v>
      </c>
      <c r="C3" s="6">
        <v>4</v>
      </c>
      <c r="D3" s="6">
        <v>22</v>
      </c>
      <c r="E3" s="6">
        <v>4</v>
      </c>
      <c r="F3" s="6">
        <v>6</v>
      </c>
      <c r="G3" s="6">
        <v>5</v>
      </c>
      <c r="H3" s="6">
        <v>4</v>
      </c>
      <c r="I3" s="6">
        <v>2</v>
      </c>
      <c r="J3" s="6">
        <v>6</v>
      </c>
    </row>
    <row r="4" spans="1:11">
      <c r="A4" t="s">
        <v>82</v>
      </c>
      <c r="B4" t="s">
        <v>54</v>
      </c>
      <c r="C4" s="6">
        <v>5</v>
      </c>
      <c r="D4" s="6">
        <v>20</v>
      </c>
      <c r="E4" s="6">
        <v>7</v>
      </c>
      <c r="F4" s="6">
        <v>5</v>
      </c>
      <c r="G4" s="6">
        <v>4</v>
      </c>
      <c r="H4" s="6">
        <v>4</v>
      </c>
      <c r="I4" s="6">
        <v>3</v>
      </c>
      <c r="J4" s="6">
        <v>4</v>
      </c>
    </row>
    <row r="5" spans="1:11">
      <c r="A5" t="s">
        <v>83</v>
      </c>
      <c r="B5" t="s">
        <v>67</v>
      </c>
      <c r="C5" s="6">
        <v>8</v>
      </c>
      <c r="D5" s="6">
        <v>2</v>
      </c>
      <c r="E5" s="6">
        <v>10</v>
      </c>
      <c r="F5" s="6">
        <v>4</v>
      </c>
      <c r="G5" s="6">
        <v>2</v>
      </c>
      <c r="H5" s="6">
        <v>5</v>
      </c>
      <c r="I5" s="6">
        <v>4</v>
      </c>
      <c r="J5" s="6">
        <v>7</v>
      </c>
    </row>
    <row r="6" spans="1:11">
      <c r="A6" t="s">
        <v>83</v>
      </c>
      <c r="B6" t="s">
        <v>68</v>
      </c>
      <c r="C6" s="6">
        <v>10</v>
      </c>
      <c r="D6" s="6">
        <v>0</v>
      </c>
      <c r="E6" s="6">
        <v>3</v>
      </c>
      <c r="F6" s="6">
        <v>8</v>
      </c>
      <c r="G6" s="6">
        <v>3</v>
      </c>
      <c r="H6" s="6">
        <v>11</v>
      </c>
      <c r="I6" s="6">
        <v>16</v>
      </c>
      <c r="J6" s="6">
        <v>4</v>
      </c>
    </row>
    <row r="7" spans="1:11">
      <c r="A7" t="s">
        <v>83</v>
      </c>
      <c r="B7" t="s">
        <v>54</v>
      </c>
      <c r="C7" s="6">
        <v>0</v>
      </c>
      <c r="D7" s="6">
        <v>0</v>
      </c>
      <c r="E7" s="6">
        <v>0</v>
      </c>
      <c r="F7" s="6">
        <v>2</v>
      </c>
      <c r="G7" s="6">
        <v>2</v>
      </c>
      <c r="H7" s="6">
        <v>3</v>
      </c>
      <c r="I7" s="6">
        <v>13</v>
      </c>
      <c r="J7" s="6">
        <v>3</v>
      </c>
    </row>
    <row r="8" spans="1:11">
      <c r="A8" t="s">
        <v>84</v>
      </c>
      <c r="B8" t="s">
        <v>67</v>
      </c>
      <c r="C8" s="6">
        <v>4</v>
      </c>
      <c r="D8" s="6">
        <v>10</v>
      </c>
      <c r="E8" s="6">
        <v>9</v>
      </c>
      <c r="F8" s="6">
        <v>6</v>
      </c>
      <c r="G8" s="6">
        <v>9</v>
      </c>
      <c r="H8" s="6">
        <v>9</v>
      </c>
      <c r="I8" s="6">
        <v>2</v>
      </c>
      <c r="J8" s="6">
        <v>21</v>
      </c>
    </row>
    <row r="9" spans="1:11">
      <c r="A9" t="s">
        <v>84</v>
      </c>
      <c r="B9" t="s">
        <v>68</v>
      </c>
      <c r="C9" s="6">
        <v>7</v>
      </c>
      <c r="D9" s="6">
        <v>16</v>
      </c>
      <c r="E9" s="6">
        <v>6</v>
      </c>
      <c r="F9" s="6">
        <v>7</v>
      </c>
      <c r="G9" s="6">
        <v>3</v>
      </c>
      <c r="H9" s="6">
        <v>4</v>
      </c>
      <c r="I9" s="6">
        <v>2</v>
      </c>
      <c r="J9" s="6">
        <v>5</v>
      </c>
    </row>
    <row r="10" spans="1:11">
      <c r="A10" t="s">
        <v>84</v>
      </c>
      <c r="B10" t="s">
        <v>54</v>
      </c>
      <c r="C10" s="6">
        <v>5</v>
      </c>
      <c r="D10" s="6">
        <v>11</v>
      </c>
      <c r="E10" s="6">
        <v>11</v>
      </c>
      <c r="F10" s="6">
        <v>17</v>
      </c>
      <c r="G10" s="6">
        <v>5</v>
      </c>
      <c r="H10" s="6">
        <v>6</v>
      </c>
      <c r="I10" s="6">
        <v>1</v>
      </c>
      <c r="J10" s="6">
        <v>4</v>
      </c>
    </row>
    <row r="11" spans="1:11">
      <c r="A11" t="s">
        <v>85</v>
      </c>
      <c r="B11" t="s">
        <v>67</v>
      </c>
      <c r="C11" s="6">
        <v>4</v>
      </c>
      <c r="D11" s="6">
        <v>7</v>
      </c>
      <c r="E11" s="6">
        <v>7</v>
      </c>
      <c r="F11" s="6">
        <v>4</v>
      </c>
      <c r="G11" s="6">
        <v>10</v>
      </c>
      <c r="H11" s="6">
        <v>15</v>
      </c>
      <c r="I11" s="6">
        <v>3</v>
      </c>
      <c r="J11" s="6">
        <v>29</v>
      </c>
    </row>
    <row r="12" spans="1:11">
      <c r="A12" t="s">
        <v>85</v>
      </c>
      <c r="B12" t="s">
        <v>68</v>
      </c>
      <c r="C12" s="6">
        <v>4</v>
      </c>
      <c r="D12" s="6">
        <v>5</v>
      </c>
      <c r="E12" s="6">
        <v>6</v>
      </c>
      <c r="F12" s="6">
        <v>5</v>
      </c>
      <c r="G12" s="6">
        <v>2</v>
      </c>
      <c r="H12" s="6">
        <v>5</v>
      </c>
      <c r="I12" s="6">
        <v>5</v>
      </c>
      <c r="J12" s="6">
        <v>10</v>
      </c>
    </row>
    <row r="13" spans="1:11">
      <c r="A13" t="s">
        <v>85</v>
      </c>
      <c r="B13" t="s">
        <v>54</v>
      </c>
      <c r="C13" s="6">
        <v>7</v>
      </c>
      <c r="D13" s="6">
        <v>2</v>
      </c>
      <c r="E13" s="6">
        <v>5</v>
      </c>
      <c r="F13" s="6">
        <v>16</v>
      </c>
      <c r="G13" s="6">
        <v>8</v>
      </c>
      <c r="H13" s="6">
        <v>7</v>
      </c>
      <c r="I13" s="6">
        <v>8</v>
      </c>
      <c r="J13" s="6">
        <v>6</v>
      </c>
    </row>
    <row r="14" spans="1:11">
      <c r="A14" t="s">
        <v>86</v>
      </c>
      <c r="B14" t="s">
        <v>67</v>
      </c>
      <c r="C14" s="6">
        <v>8</v>
      </c>
      <c r="D14" s="6">
        <v>3</v>
      </c>
      <c r="E14" s="6">
        <v>11</v>
      </c>
      <c r="F14" s="6">
        <v>4</v>
      </c>
      <c r="G14" s="6">
        <v>2</v>
      </c>
      <c r="H14" s="6">
        <v>6</v>
      </c>
      <c r="I14" s="6">
        <v>2</v>
      </c>
      <c r="J14" s="6">
        <v>6</v>
      </c>
    </row>
    <row r="15" spans="1:11">
      <c r="A15" t="s">
        <v>86</v>
      </c>
      <c r="B15" t="s">
        <v>68</v>
      </c>
      <c r="C15" s="6">
        <v>8</v>
      </c>
      <c r="D15" s="6">
        <v>1</v>
      </c>
      <c r="E15" s="6">
        <v>8</v>
      </c>
      <c r="F15" s="6">
        <v>14</v>
      </c>
      <c r="G15" s="6">
        <v>3</v>
      </c>
      <c r="H15" s="6">
        <v>4</v>
      </c>
      <c r="I15" s="6">
        <v>7</v>
      </c>
      <c r="J15" s="6">
        <v>4</v>
      </c>
    </row>
    <row r="16" spans="1:11">
      <c r="A16" t="s">
        <v>86</v>
      </c>
      <c r="B16" t="s">
        <v>54</v>
      </c>
      <c r="C16" s="6">
        <v>6</v>
      </c>
      <c r="D16" s="6">
        <v>1</v>
      </c>
      <c r="E16" s="6">
        <v>2</v>
      </c>
      <c r="F16" s="6">
        <v>10</v>
      </c>
      <c r="G16" s="6">
        <v>3</v>
      </c>
      <c r="H16" s="6">
        <v>0</v>
      </c>
      <c r="I16" s="6">
        <v>2</v>
      </c>
      <c r="J16" s="6">
        <v>5</v>
      </c>
    </row>
    <row r="17" spans="1:10">
      <c r="A17" t="s">
        <v>87</v>
      </c>
      <c r="B17" t="s">
        <v>67</v>
      </c>
      <c r="C17" s="6">
        <v>8</v>
      </c>
      <c r="D17" s="6">
        <v>0</v>
      </c>
      <c r="E17" s="6">
        <v>9</v>
      </c>
      <c r="F17" s="6">
        <v>9</v>
      </c>
      <c r="G17" s="6">
        <v>3</v>
      </c>
      <c r="H17" s="6">
        <v>7</v>
      </c>
      <c r="I17" s="6">
        <v>12</v>
      </c>
      <c r="J17" s="6">
        <v>4</v>
      </c>
    </row>
    <row r="18" spans="1:10">
      <c r="A18" t="s">
        <v>87</v>
      </c>
      <c r="B18" t="s">
        <v>68</v>
      </c>
      <c r="C18" s="6">
        <v>11</v>
      </c>
      <c r="D18" s="6">
        <v>0</v>
      </c>
      <c r="E18" s="6">
        <v>3</v>
      </c>
      <c r="F18" s="6">
        <v>8</v>
      </c>
      <c r="G18" s="6">
        <v>13</v>
      </c>
      <c r="H18" s="6">
        <v>4</v>
      </c>
      <c r="I18" s="6">
        <v>6</v>
      </c>
      <c r="J18" s="6">
        <v>3</v>
      </c>
    </row>
    <row r="19" spans="1:10">
      <c r="A19" t="s">
        <v>87</v>
      </c>
      <c r="B19" t="s">
        <v>54</v>
      </c>
      <c r="C19" s="6">
        <v>4</v>
      </c>
      <c r="D19" s="6">
        <v>0</v>
      </c>
      <c r="E19" s="6">
        <v>1</v>
      </c>
      <c r="F19" s="6">
        <v>2</v>
      </c>
      <c r="G19" s="6">
        <v>3</v>
      </c>
      <c r="H19" s="6">
        <v>4</v>
      </c>
      <c r="I19" s="6">
        <v>2</v>
      </c>
      <c r="J19" s="6">
        <v>4</v>
      </c>
    </row>
    <row r="20" spans="1:10">
      <c r="A20" t="s">
        <v>88</v>
      </c>
      <c r="B20" t="s">
        <v>67</v>
      </c>
      <c r="C20" s="6">
        <v>4</v>
      </c>
      <c r="D20" s="6">
        <v>1</v>
      </c>
      <c r="E20" s="6">
        <v>9</v>
      </c>
      <c r="F20" s="6">
        <v>8</v>
      </c>
      <c r="G20" s="6">
        <v>4</v>
      </c>
      <c r="H20" s="6">
        <v>5</v>
      </c>
      <c r="I20" s="6">
        <v>12</v>
      </c>
      <c r="J20" s="6">
        <v>6</v>
      </c>
    </row>
    <row r="21" spans="1:10">
      <c r="A21" t="s">
        <v>88</v>
      </c>
      <c r="B21" t="s">
        <v>68</v>
      </c>
      <c r="C21" s="6">
        <v>7</v>
      </c>
      <c r="D21" s="6">
        <v>0</v>
      </c>
      <c r="E21" s="6">
        <v>4</v>
      </c>
      <c r="F21" s="6">
        <v>5</v>
      </c>
      <c r="G21" s="6">
        <v>16</v>
      </c>
      <c r="H21" s="6">
        <v>4</v>
      </c>
      <c r="I21" s="6">
        <v>12</v>
      </c>
      <c r="J21" s="6">
        <v>5</v>
      </c>
    </row>
    <row r="22" spans="1:10">
      <c r="A22" t="s">
        <v>88</v>
      </c>
      <c r="B22" t="s">
        <v>54</v>
      </c>
      <c r="C22" s="6">
        <v>2</v>
      </c>
      <c r="D22" s="6">
        <v>0</v>
      </c>
      <c r="E22" s="6">
        <v>0</v>
      </c>
      <c r="F22" s="6">
        <v>2</v>
      </c>
      <c r="G22" s="6">
        <v>3</v>
      </c>
      <c r="H22" s="6">
        <v>2</v>
      </c>
      <c r="I22" s="6">
        <v>4</v>
      </c>
      <c r="J22" s="6">
        <v>5</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22"/>
  <sheetViews>
    <sheetView topLeftCell="A10" workbookViewId="0">
      <selection activeCell="D20" sqref="D20"/>
    </sheetView>
  </sheetViews>
  <sheetFormatPr defaultRowHeight="14.5"/>
  <cols>
    <col min="2" max="2" width="16.7265625" customWidth="1"/>
    <col min="3" max="3" width="16.1796875" customWidth="1"/>
    <col min="4" max="4" width="17.7265625" customWidth="1"/>
    <col min="5" max="5" width="20" customWidth="1"/>
  </cols>
  <sheetData>
    <row r="1" spans="1:6">
      <c r="A1" t="s">
        <v>58</v>
      </c>
      <c r="B1" t="s">
        <v>59</v>
      </c>
      <c r="C1" t="s">
        <v>64</v>
      </c>
      <c r="D1" t="s">
        <v>55</v>
      </c>
      <c r="E1" t="s">
        <v>56</v>
      </c>
      <c r="F1" t="s">
        <v>57</v>
      </c>
    </row>
    <row r="2" spans="1:6">
      <c r="A2" t="s">
        <v>91</v>
      </c>
      <c r="B2" t="s">
        <v>60</v>
      </c>
      <c r="C2" t="s">
        <v>65</v>
      </c>
      <c r="D2" s="6">
        <v>0.14178499579429626</v>
      </c>
      <c r="E2" s="6">
        <v>0.28185483813285828</v>
      </c>
      <c r="F2" s="6">
        <v>0.50304257869720459</v>
      </c>
    </row>
    <row r="3" spans="1:6">
      <c r="A3" t="s">
        <v>91</v>
      </c>
      <c r="B3" t="s">
        <v>60</v>
      </c>
      <c r="C3" t="s">
        <v>66</v>
      </c>
      <c r="D3" s="6">
        <v>0.29001882672309875</v>
      </c>
      <c r="E3" s="6">
        <v>0.42191779613494873</v>
      </c>
      <c r="F3" s="6">
        <v>0.6873822808265686</v>
      </c>
    </row>
    <row r="4" spans="1:6">
      <c r="A4" t="s">
        <v>91</v>
      </c>
      <c r="B4" t="s">
        <v>61</v>
      </c>
      <c r="C4" t="s">
        <v>67</v>
      </c>
      <c r="D4" s="6">
        <v>0.15187770128250122</v>
      </c>
      <c r="E4" s="6">
        <v>0.29771986603736877</v>
      </c>
      <c r="F4" s="6">
        <v>0.51013624668121338</v>
      </c>
    </row>
    <row r="5" spans="1:6">
      <c r="A5" t="s">
        <v>91</v>
      </c>
      <c r="B5" t="s">
        <v>61</v>
      </c>
      <c r="C5" t="s">
        <v>68</v>
      </c>
      <c r="D5" s="6">
        <v>0.17412398755550385</v>
      </c>
      <c r="E5" s="6">
        <v>0.324949711561203</v>
      </c>
      <c r="F5" s="6">
        <v>0.53584903478622437</v>
      </c>
    </row>
    <row r="6" spans="1:6">
      <c r="A6" t="s">
        <v>91</v>
      </c>
      <c r="B6" t="s">
        <v>61</v>
      </c>
      <c r="C6" t="s">
        <v>69</v>
      </c>
      <c r="D6" s="6">
        <v>0.201241135597229</v>
      </c>
      <c r="E6" s="6">
        <v>0.3333333432674408</v>
      </c>
      <c r="F6" s="6">
        <v>0.60372340679168701</v>
      </c>
    </row>
    <row r="7" spans="1:6">
      <c r="A7" t="s">
        <v>91</v>
      </c>
      <c r="B7" t="s">
        <v>62</v>
      </c>
      <c r="C7" t="s">
        <v>82</v>
      </c>
      <c r="D7" s="6">
        <v>0.14700315892696381</v>
      </c>
      <c r="E7" s="6">
        <v>0.2956852912902832</v>
      </c>
      <c r="F7" s="6">
        <v>0.49716088175773621</v>
      </c>
    </row>
    <row r="8" spans="1:6">
      <c r="A8" t="s">
        <v>91</v>
      </c>
      <c r="B8" t="s">
        <v>62</v>
      </c>
      <c r="C8" t="s">
        <v>83</v>
      </c>
      <c r="D8" s="6">
        <v>0.18117229640483856</v>
      </c>
      <c r="E8" s="6">
        <v>0.31974920630455017</v>
      </c>
      <c r="F8" s="6">
        <v>0.56660747528076172</v>
      </c>
    </row>
    <row r="9" spans="1:6">
      <c r="A9" t="s">
        <v>91</v>
      </c>
      <c r="B9" t="s">
        <v>62</v>
      </c>
      <c r="C9" t="s">
        <v>84</v>
      </c>
      <c r="D9" s="6">
        <v>0.15407262742519379</v>
      </c>
      <c r="E9" s="6">
        <v>0.26929673552513123</v>
      </c>
      <c r="F9" s="6">
        <v>0.57212954759597778</v>
      </c>
    </row>
    <row r="10" spans="1:6">
      <c r="A10" t="s">
        <v>91</v>
      </c>
      <c r="B10" t="s">
        <v>62</v>
      </c>
      <c r="C10" t="s">
        <v>85</v>
      </c>
      <c r="D10" s="6">
        <v>0.13201580941677094</v>
      </c>
      <c r="E10" s="6">
        <v>0.25692307949066162</v>
      </c>
      <c r="F10" s="6">
        <v>0.51383399963378906</v>
      </c>
    </row>
    <row r="11" spans="1:6">
      <c r="A11" t="s">
        <v>91</v>
      </c>
      <c r="B11" t="s">
        <v>62</v>
      </c>
      <c r="C11" t="s">
        <v>86</v>
      </c>
      <c r="D11" s="6">
        <v>0.17576791346073151</v>
      </c>
      <c r="E11" s="6">
        <v>0.306547611951828</v>
      </c>
      <c r="F11" s="6">
        <v>0.57337886095046997</v>
      </c>
    </row>
    <row r="12" spans="1:6">
      <c r="A12" t="s">
        <v>91</v>
      </c>
      <c r="B12" t="s">
        <v>62</v>
      </c>
      <c r="C12" t="s">
        <v>87</v>
      </c>
      <c r="D12" s="6">
        <v>0.28018224239349365</v>
      </c>
      <c r="E12" s="6">
        <v>0.45220589637756348</v>
      </c>
      <c r="F12" s="6">
        <v>0.61958998441696167</v>
      </c>
    </row>
    <row r="13" spans="1:6">
      <c r="A13" t="s">
        <v>91</v>
      </c>
      <c r="B13" t="s">
        <v>62</v>
      </c>
      <c r="C13" t="s">
        <v>88</v>
      </c>
      <c r="D13" s="6">
        <v>0.22803738713264465</v>
      </c>
      <c r="E13" s="6">
        <v>0.46564885973930359</v>
      </c>
      <c r="F13" s="6">
        <v>0.48971962928771973</v>
      </c>
    </row>
    <row r="14" spans="1:6">
      <c r="A14" t="s">
        <v>91</v>
      </c>
      <c r="B14" t="s">
        <v>63</v>
      </c>
      <c r="C14" t="s">
        <v>72</v>
      </c>
      <c r="D14" s="6">
        <v>0.1996268630027771</v>
      </c>
      <c r="E14" s="6">
        <v>0.3664383590221405</v>
      </c>
      <c r="F14" s="6">
        <v>0.54477614164352417</v>
      </c>
    </row>
    <row r="15" spans="1:6">
      <c r="A15" t="s">
        <v>91</v>
      </c>
      <c r="B15" t="s">
        <v>63</v>
      </c>
      <c r="C15" t="s">
        <v>73</v>
      </c>
      <c r="D15" s="6">
        <v>0.12820513546466827</v>
      </c>
      <c r="E15" s="6">
        <v>0.25</v>
      </c>
      <c r="F15" s="6">
        <v>0.5128205418586731</v>
      </c>
    </row>
    <row r="16" spans="1:6">
      <c r="A16" t="s">
        <v>91</v>
      </c>
      <c r="B16" t="s">
        <v>63</v>
      </c>
      <c r="C16" t="s">
        <v>71</v>
      </c>
      <c r="D16" s="6">
        <v>0.19130434095859528</v>
      </c>
      <c r="E16" s="6">
        <v>0.31884059309959412</v>
      </c>
      <c r="F16" s="6">
        <v>0.60000002384185791</v>
      </c>
    </row>
    <row r="17" spans="1:6">
      <c r="A17" t="s">
        <v>91</v>
      </c>
      <c r="B17" t="s">
        <v>63</v>
      </c>
      <c r="C17" t="s">
        <v>75</v>
      </c>
      <c r="D17" s="6">
        <v>0.19583843648433685</v>
      </c>
      <c r="E17" s="6">
        <v>0.33195021748542786</v>
      </c>
      <c r="F17" s="6">
        <v>0.58996325731277466</v>
      </c>
    </row>
    <row r="18" spans="1:6">
      <c r="A18" t="s">
        <v>91</v>
      </c>
      <c r="B18" t="s">
        <v>63</v>
      </c>
      <c r="C18" t="s">
        <v>70</v>
      </c>
      <c r="D18" s="6">
        <v>0.15264423191547394</v>
      </c>
      <c r="E18" s="6">
        <v>0.34986224770545959</v>
      </c>
      <c r="F18" s="6">
        <v>0.43629807233810425</v>
      </c>
    </row>
    <row r="19" spans="1:6">
      <c r="A19" t="s">
        <v>91</v>
      </c>
      <c r="B19" t="s">
        <v>63</v>
      </c>
      <c r="C19" t="s">
        <v>77</v>
      </c>
      <c r="D19" s="6">
        <v>0.13135068118572235</v>
      </c>
      <c r="E19" s="6">
        <v>0.24537037312984467</v>
      </c>
      <c r="F19" s="6">
        <v>0.53531599044799805</v>
      </c>
    </row>
    <row r="20" spans="1:6">
      <c r="A20" t="s">
        <v>91</v>
      </c>
      <c r="B20" t="s">
        <v>63</v>
      </c>
      <c r="C20" t="s">
        <v>17</v>
      </c>
      <c r="D20" s="6">
        <v>0.19623233377933502</v>
      </c>
      <c r="E20" s="6">
        <v>0.34153005480766296</v>
      </c>
      <c r="F20" s="6">
        <v>0.57456827163696289</v>
      </c>
    </row>
    <row r="21" spans="1:6">
      <c r="A21" t="s">
        <v>91</v>
      </c>
      <c r="B21" t="s">
        <v>63</v>
      </c>
      <c r="C21" t="s">
        <v>76</v>
      </c>
      <c r="D21" s="6">
        <v>0.170634925365448</v>
      </c>
      <c r="E21" s="6">
        <v>0.32452830672264099</v>
      </c>
      <c r="F21" s="6">
        <v>0.52579367160797119</v>
      </c>
    </row>
    <row r="22" spans="1:6">
      <c r="A22" t="s">
        <v>91</v>
      </c>
      <c r="B22" t="s">
        <v>91</v>
      </c>
      <c r="C22" t="s">
        <v>91</v>
      </c>
      <c r="D22" s="6">
        <v>0.16805741190910339</v>
      </c>
      <c r="E22" s="6">
        <v>0.31370717287063599</v>
      </c>
      <c r="F22" s="6">
        <v>0.53571426868438721</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50"/>
  <sheetViews>
    <sheetView topLeftCell="A16" workbookViewId="0">
      <selection activeCell="I2" sqref="I2"/>
    </sheetView>
  </sheetViews>
  <sheetFormatPr defaultRowHeight="14.5"/>
  <cols>
    <col min="2" max="2" width="22.54296875" bestFit="1" customWidth="1"/>
  </cols>
  <sheetData>
    <row r="1" spans="1:11">
      <c r="A1" t="s">
        <v>45</v>
      </c>
      <c r="B1" t="s">
        <v>46</v>
      </c>
      <c r="C1" t="s">
        <v>47</v>
      </c>
      <c r="D1" t="s">
        <v>48</v>
      </c>
      <c r="E1" t="s">
        <v>49</v>
      </c>
      <c r="F1" t="s">
        <v>50</v>
      </c>
      <c r="G1" t="s">
        <v>51</v>
      </c>
      <c r="H1" t="s">
        <v>52</v>
      </c>
      <c r="I1" t="s">
        <v>92</v>
      </c>
      <c r="J1" t="s">
        <v>53</v>
      </c>
      <c r="K1" t="s">
        <v>21</v>
      </c>
    </row>
    <row r="2" spans="1:11">
      <c r="A2" t="s">
        <v>82</v>
      </c>
      <c r="B2" t="s">
        <v>67</v>
      </c>
      <c r="C2" s="6">
        <v>4</v>
      </c>
      <c r="D2" s="6">
        <v>25</v>
      </c>
      <c r="E2" s="6">
        <v>8</v>
      </c>
      <c r="F2" s="6">
        <v>21</v>
      </c>
      <c r="G2" s="6">
        <v>17</v>
      </c>
      <c r="H2" s="6">
        <v>15</v>
      </c>
      <c r="I2" s="6">
        <v>3</v>
      </c>
      <c r="J2" s="6">
        <v>30</v>
      </c>
    </row>
    <row r="3" spans="1:11">
      <c r="A3" t="s">
        <v>82</v>
      </c>
      <c r="B3" t="s">
        <v>68</v>
      </c>
      <c r="C3" s="6">
        <v>6</v>
      </c>
      <c r="D3" s="6">
        <v>18</v>
      </c>
      <c r="E3" s="6">
        <v>7</v>
      </c>
      <c r="F3" s="6">
        <v>10</v>
      </c>
      <c r="G3" s="6">
        <v>4</v>
      </c>
      <c r="H3" s="6">
        <v>5</v>
      </c>
      <c r="I3" s="6">
        <v>2</v>
      </c>
      <c r="J3" s="6">
        <v>4</v>
      </c>
    </row>
    <row r="4" spans="1:11">
      <c r="A4" t="s">
        <v>82</v>
      </c>
      <c r="B4" t="s">
        <v>89</v>
      </c>
      <c r="C4" s="6">
        <v>6</v>
      </c>
      <c r="D4" s="6">
        <v>22</v>
      </c>
      <c r="E4" s="6">
        <v>8</v>
      </c>
      <c r="F4" s="6">
        <v>6</v>
      </c>
      <c r="G4" s="6">
        <v>3</v>
      </c>
      <c r="H4" s="6">
        <v>2</v>
      </c>
      <c r="I4" s="6">
        <v>1</v>
      </c>
      <c r="J4" s="6">
        <v>6</v>
      </c>
    </row>
    <row r="5" spans="1:11">
      <c r="A5" t="s">
        <v>83</v>
      </c>
      <c r="B5" t="s">
        <v>67</v>
      </c>
      <c r="C5" s="6">
        <v>6</v>
      </c>
      <c r="D5" s="6">
        <v>1</v>
      </c>
      <c r="E5" s="6">
        <v>10</v>
      </c>
      <c r="F5" s="6">
        <v>5</v>
      </c>
      <c r="G5" s="6">
        <v>2</v>
      </c>
      <c r="H5" s="6">
        <v>4</v>
      </c>
      <c r="I5" s="6">
        <v>1</v>
      </c>
      <c r="J5" s="6">
        <v>11</v>
      </c>
    </row>
    <row r="6" spans="1:11">
      <c r="A6" t="s">
        <v>83</v>
      </c>
      <c r="B6" t="s">
        <v>68</v>
      </c>
      <c r="C6" s="6">
        <v>6</v>
      </c>
      <c r="D6" s="6"/>
      <c r="E6" s="6">
        <v>3</v>
      </c>
      <c r="F6" s="6">
        <v>6</v>
      </c>
      <c r="G6" s="6">
        <v>2</v>
      </c>
      <c r="H6" s="6">
        <v>7</v>
      </c>
      <c r="I6" s="6">
        <v>14</v>
      </c>
      <c r="J6" s="6">
        <v>3</v>
      </c>
    </row>
    <row r="7" spans="1:11">
      <c r="A7" t="s">
        <v>83</v>
      </c>
      <c r="B7" t="s">
        <v>89</v>
      </c>
      <c r="C7" s="6"/>
      <c r="D7" s="6"/>
      <c r="E7" s="6"/>
      <c r="F7" s="6">
        <v>2</v>
      </c>
      <c r="G7" s="6">
        <v>2</v>
      </c>
      <c r="H7" s="6">
        <v>3</v>
      </c>
      <c r="I7" s="6">
        <v>10</v>
      </c>
      <c r="J7" s="6">
        <v>4</v>
      </c>
    </row>
    <row r="8" spans="1:11">
      <c r="A8" t="s">
        <v>84</v>
      </c>
      <c r="B8" t="s">
        <v>67</v>
      </c>
      <c r="C8" s="6">
        <v>5</v>
      </c>
      <c r="D8" s="6">
        <v>9</v>
      </c>
      <c r="E8" s="6">
        <v>9</v>
      </c>
      <c r="F8" s="6">
        <v>9</v>
      </c>
      <c r="G8" s="6">
        <v>8</v>
      </c>
      <c r="H8" s="6">
        <v>7</v>
      </c>
      <c r="I8" s="6">
        <v>5</v>
      </c>
      <c r="J8" s="6">
        <v>25</v>
      </c>
    </row>
    <row r="9" spans="1:11">
      <c r="A9" t="s">
        <v>84</v>
      </c>
      <c r="B9" t="s">
        <v>68</v>
      </c>
      <c r="C9" s="6">
        <v>3</v>
      </c>
      <c r="D9" s="6">
        <v>9</v>
      </c>
      <c r="E9" s="6">
        <v>4</v>
      </c>
      <c r="F9" s="6">
        <v>5</v>
      </c>
      <c r="G9" s="6">
        <v>3</v>
      </c>
      <c r="H9" s="6">
        <v>2</v>
      </c>
      <c r="I9" s="6">
        <v>2</v>
      </c>
      <c r="J9" s="6">
        <v>3</v>
      </c>
    </row>
    <row r="10" spans="1:11">
      <c r="A10" t="s">
        <v>84</v>
      </c>
      <c r="B10" t="s">
        <v>89</v>
      </c>
      <c r="C10" s="6">
        <v>3</v>
      </c>
      <c r="D10" s="6">
        <v>7</v>
      </c>
      <c r="E10" s="6">
        <v>10</v>
      </c>
      <c r="F10" s="6">
        <v>14</v>
      </c>
      <c r="G10" s="6">
        <v>5</v>
      </c>
      <c r="H10" s="6">
        <v>3</v>
      </c>
      <c r="I10" s="6"/>
      <c r="J10" s="6">
        <v>7</v>
      </c>
    </row>
    <row r="11" spans="1:11">
      <c r="A11" t="s">
        <v>85</v>
      </c>
      <c r="B11" t="s">
        <v>67</v>
      </c>
      <c r="C11" s="6">
        <v>2</v>
      </c>
      <c r="D11" s="6">
        <v>2</v>
      </c>
      <c r="E11" s="6">
        <v>2</v>
      </c>
      <c r="F11" s="6">
        <v>7</v>
      </c>
      <c r="G11" s="6">
        <v>14</v>
      </c>
      <c r="H11" s="6">
        <v>10</v>
      </c>
      <c r="I11" s="6">
        <v>3</v>
      </c>
      <c r="J11" s="6">
        <v>28</v>
      </c>
    </row>
    <row r="12" spans="1:11">
      <c r="A12" t="s">
        <v>85</v>
      </c>
      <c r="B12" t="s">
        <v>68</v>
      </c>
      <c r="C12" s="6">
        <v>2</v>
      </c>
      <c r="D12" s="6">
        <v>4</v>
      </c>
      <c r="E12" s="6">
        <v>7</v>
      </c>
      <c r="F12" s="6">
        <v>11</v>
      </c>
      <c r="G12" s="6">
        <v>3</v>
      </c>
      <c r="H12" s="6">
        <v>3</v>
      </c>
      <c r="I12" s="6">
        <v>6</v>
      </c>
      <c r="J12" s="6">
        <v>6</v>
      </c>
    </row>
    <row r="13" spans="1:11">
      <c r="A13" t="s">
        <v>85</v>
      </c>
      <c r="B13" t="s">
        <v>89</v>
      </c>
      <c r="C13" s="6">
        <v>7</v>
      </c>
      <c r="D13" s="6"/>
      <c r="E13" s="6">
        <v>4</v>
      </c>
      <c r="F13" s="6">
        <v>9</v>
      </c>
      <c r="G13" s="6">
        <v>14</v>
      </c>
      <c r="H13" s="6">
        <v>12</v>
      </c>
      <c r="I13" s="6">
        <v>7</v>
      </c>
      <c r="J13" s="6">
        <v>4</v>
      </c>
    </row>
    <row r="14" spans="1:11">
      <c r="A14" t="s">
        <v>86</v>
      </c>
      <c r="B14" t="s">
        <v>67</v>
      </c>
      <c r="C14" s="6">
        <v>5</v>
      </c>
      <c r="D14" s="6">
        <v>2</v>
      </c>
      <c r="E14" s="6">
        <v>11</v>
      </c>
      <c r="F14" s="6">
        <v>5</v>
      </c>
      <c r="G14" s="6">
        <v>3</v>
      </c>
      <c r="H14" s="6">
        <v>6</v>
      </c>
      <c r="I14" s="6">
        <v>2</v>
      </c>
      <c r="J14" s="6">
        <v>7</v>
      </c>
    </row>
    <row r="15" spans="1:11">
      <c r="A15" t="s">
        <v>86</v>
      </c>
      <c r="B15" t="s">
        <v>68</v>
      </c>
      <c r="C15" s="6">
        <v>7</v>
      </c>
      <c r="D15" s="6">
        <v>1</v>
      </c>
      <c r="E15" s="6">
        <v>7</v>
      </c>
      <c r="F15" s="6">
        <v>14</v>
      </c>
      <c r="G15" s="6">
        <v>3</v>
      </c>
      <c r="H15" s="6">
        <v>2</v>
      </c>
      <c r="I15" s="6">
        <v>6</v>
      </c>
      <c r="J15" s="6">
        <v>3</v>
      </c>
    </row>
    <row r="16" spans="1:11">
      <c r="A16" t="s">
        <v>86</v>
      </c>
      <c r="B16" t="s">
        <v>89</v>
      </c>
      <c r="C16" s="6">
        <v>4</v>
      </c>
      <c r="D16" s="6"/>
      <c r="E16" s="6"/>
      <c r="F16" s="6">
        <v>6</v>
      </c>
      <c r="G16" s="6">
        <v>2</v>
      </c>
      <c r="H16" s="6"/>
      <c r="I16" s="6">
        <v>2</v>
      </c>
      <c r="J16" s="6">
        <v>5</v>
      </c>
    </row>
    <row r="17" spans="1:10">
      <c r="A17" t="s">
        <v>87</v>
      </c>
      <c r="B17" t="s">
        <v>67</v>
      </c>
      <c r="C17" s="6">
        <v>11</v>
      </c>
      <c r="D17" s="6"/>
      <c r="E17" s="6">
        <v>8</v>
      </c>
      <c r="F17" s="6">
        <v>11</v>
      </c>
      <c r="G17" s="6">
        <v>2</v>
      </c>
      <c r="H17" s="6">
        <v>5</v>
      </c>
      <c r="I17" s="6">
        <v>24</v>
      </c>
      <c r="J17" s="6">
        <v>2</v>
      </c>
    </row>
    <row r="18" spans="1:10">
      <c r="A18" t="s">
        <v>87</v>
      </c>
      <c r="B18" t="s">
        <v>68</v>
      </c>
      <c r="C18" s="6">
        <v>9</v>
      </c>
      <c r="D18" s="6"/>
      <c r="E18" s="6"/>
      <c r="F18" s="6">
        <v>8</v>
      </c>
      <c r="G18" s="6">
        <v>16</v>
      </c>
      <c r="H18" s="6">
        <v>6</v>
      </c>
      <c r="I18" s="6">
        <v>8</v>
      </c>
      <c r="J18" s="6">
        <v>3</v>
      </c>
    </row>
    <row r="19" spans="1:10">
      <c r="A19" t="s">
        <v>87</v>
      </c>
      <c r="B19" t="s">
        <v>89</v>
      </c>
      <c r="C19" s="6">
        <v>1</v>
      </c>
      <c r="D19" s="6"/>
      <c r="E19" s="6">
        <v>1</v>
      </c>
      <c r="F19" s="6"/>
      <c r="G19" s="6">
        <v>1</v>
      </c>
      <c r="H19" s="6">
        <v>4</v>
      </c>
      <c r="I19" s="6">
        <v>1</v>
      </c>
      <c r="J19" s="6">
        <v>2</v>
      </c>
    </row>
    <row r="20" spans="1:10">
      <c r="A20" t="s">
        <v>88</v>
      </c>
      <c r="B20" t="s">
        <v>67</v>
      </c>
      <c r="C20" s="6">
        <v>8</v>
      </c>
      <c r="D20" s="6"/>
      <c r="E20" s="6">
        <v>7</v>
      </c>
      <c r="F20" s="6">
        <v>6</v>
      </c>
      <c r="G20" s="6">
        <v>6</v>
      </c>
      <c r="H20" s="6">
        <v>3</v>
      </c>
      <c r="I20" s="6">
        <v>9</v>
      </c>
      <c r="J20" s="6">
        <v>6</v>
      </c>
    </row>
    <row r="21" spans="1:10">
      <c r="A21" t="s">
        <v>88</v>
      </c>
      <c r="B21" t="s">
        <v>68</v>
      </c>
      <c r="C21" s="6">
        <v>10</v>
      </c>
      <c r="D21" s="6"/>
      <c r="E21" s="6">
        <v>4</v>
      </c>
      <c r="F21" s="6">
        <v>4</v>
      </c>
      <c r="G21" s="6">
        <v>16</v>
      </c>
      <c r="H21" s="6">
        <v>6</v>
      </c>
      <c r="I21" s="6">
        <v>14</v>
      </c>
      <c r="J21" s="6">
        <v>6</v>
      </c>
    </row>
    <row r="22" spans="1:10">
      <c r="A22" t="s">
        <v>88</v>
      </c>
      <c r="B22" t="s">
        <v>89</v>
      </c>
      <c r="C22" s="6">
        <v>2</v>
      </c>
      <c r="D22" s="6"/>
      <c r="E22" s="6"/>
      <c r="F22" s="6">
        <v>1</v>
      </c>
      <c r="G22" s="6">
        <v>1</v>
      </c>
      <c r="H22" s="6">
        <v>1</v>
      </c>
      <c r="I22" s="6">
        <v>5</v>
      </c>
      <c r="J22" s="6">
        <v>7</v>
      </c>
    </row>
    <row r="23" spans="1:10">
      <c r="C23" s="6"/>
      <c r="D23" s="6"/>
      <c r="E23" s="6"/>
      <c r="F23" s="6"/>
      <c r="G23" s="6"/>
      <c r="H23" s="6"/>
      <c r="I23" s="6"/>
      <c r="J23" s="6"/>
    </row>
    <row r="24" spans="1:10">
      <c r="C24" s="6"/>
      <c r="D24" s="6"/>
      <c r="E24" s="6"/>
      <c r="F24" s="6"/>
      <c r="G24" s="6"/>
      <c r="H24" s="6"/>
      <c r="I24" s="6"/>
      <c r="J24" s="6"/>
    </row>
    <row r="25" spans="1:10">
      <c r="C25" s="6"/>
      <c r="D25" s="6"/>
      <c r="E25" s="6"/>
      <c r="F25" s="6"/>
      <c r="G25" s="6"/>
      <c r="H25" s="6"/>
      <c r="I25" s="6"/>
      <c r="J25" s="6"/>
    </row>
    <row r="26" spans="1:10">
      <c r="C26" s="6"/>
      <c r="D26" s="6"/>
      <c r="E26" s="6"/>
      <c r="F26" s="6"/>
      <c r="G26" s="6"/>
      <c r="H26" s="6"/>
      <c r="I26" s="6"/>
      <c r="J26" s="6"/>
    </row>
    <row r="27" spans="1:10">
      <c r="C27" s="6"/>
      <c r="D27" s="6"/>
      <c r="E27" s="6"/>
      <c r="F27" s="6"/>
      <c r="G27" s="6"/>
      <c r="H27" s="6"/>
      <c r="I27" s="6"/>
      <c r="J27" s="6"/>
    </row>
    <row r="28" spans="1:10">
      <c r="C28" s="6"/>
      <c r="D28" s="6"/>
      <c r="E28" s="6"/>
      <c r="F28" s="6"/>
      <c r="G28" s="6"/>
      <c r="H28" s="6"/>
      <c r="I28" s="6"/>
      <c r="J28" s="6"/>
    </row>
    <row r="29" spans="1:10">
      <c r="C29" s="6"/>
      <c r="D29" s="6"/>
      <c r="E29" s="6"/>
      <c r="F29" s="6"/>
      <c r="G29" s="6"/>
      <c r="H29" s="6"/>
      <c r="I29" s="6"/>
      <c r="J29" s="6"/>
    </row>
    <row r="30" spans="1:10">
      <c r="C30" s="6"/>
      <c r="D30" s="6"/>
      <c r="E30" s="6"/>
      <c r="F30" s="6"/>
      <c r="G30" s="6"/>
      <c r="H30" s="6"/>
      <c r="I30" s="6"/>
      <c r="J30" s="6"/>
    </row>
    <row r="31" spans="1:10">
      <c r="C31" s="6"/>
      <c r="D31" s="6"/>
      <c r="E31" s="6"/>
      <c r="F31" s="6"/>
      <c r="G31" s="6"/>
      <c r="H31" s="6"/>
      <c r="I31" s="6"/>
      <c r="J31" s="6"/>
    </row>
    <row r="32" spans="1:10">
      <c r="C32" s="6"/>
      <c r="D32" s="6"/>
      <c r="E32" s="6"/>
      <c r="F32" s="6"/>
      <c r="G32" s="6"/>
      <c r="H32" s="6"/>
      <c r="I32" s="6"/>
      <c r="J32" s="6"/>
    </row>
    <row r="33" spans="3:10">
      <c r="C33" s="6"/>
      <c r="D33" s="6"/>
      <c r="E33" s="6"/>
      <c r="F33" s="6"/>
      <c r="G33" s="6"/>
      <c r="H33" s="6"/>
      <c r="I33" s="6"/>
      <c r="J33" s="6"/>
    </row>
    <row r="34" spans="3:10">
      <c r="C34" s="6"/>
      <c r="D34" s="6"/>
      <c r="E34" s="6"/>
      <c r="F34" s="6"/>
      <c r="G34" s="6"/>
      <c r="H34" s="6"/>
      <c r="I34" s="6"/>
      <c r="J34" s="6"/>
    </row>
    <row r="35" spans="3:10">
      <c r="C35" s="6"/>
      <c r="D35" s="6"/>
      <c r="E35" s="6"/>
      <c r="F35" s="6"/>
      <c r="G35" s="6"/>
      <c r="H35" s="6"/>
      <c r="I35" s="6"/>
      <c r="J35" s="6"/>
    </row>
    <row r="36" spans="3:10">
      <c r="C36" s="6"/>
      <c r="D36" s="6"/>
      <c r="E36" s="6"/>
      <c r="F36" s="6"/>
      <c r="G36" s="6"/>
      <c r="H36" s="6"/>
      <c r="I36" s="6"/>
      <c r="J36" s="6"/>
    </row>
    <row r="37" spans="3:10">
      <c r="C37" s="6"/>
      <c r="D37" s="6"/>
      <c r="E37" s="6"/>
      <c r="F37" s="6"/>
      <c r="G37" s="6"/>
      <c r="H37" s="6"/>
      <c r="I37" s="6"/>
      <c r="J37" s="6"/>
    </row>
    <row r="38" spans="3:10">
      <c r="C38" s="6"/>
      <c r="D38" s="6"/>
      <c r="E38" s="6"/>
      <c r="F38" s="6"/>
      <c r="G38" s="6"/>
      <c r="H38" s="6"/>
      <c r="I38" s="6"/>
      <c r="J38" s="6"/>
    </row>
    <row r="39" spans="3:10">
      <c r="C39" s="6"/>
      <c r="D39" s="6"/>
      <c r="E39" s="6"/>
      <c r="F39" s="6"/>
      <c r="G39" s="6"/>
      <c r="H39" s="6"/>
      <c r="I39" s="6"/>
      <c r="J39" s="6"/>
    </row>
    <row r="40" spans="3:10">
      <c r="C40" s="6"/>
      <c r="D40" s="6"/>
      <c r="E40" s="6"/>
      <c r="F40" s="6"/>
      <c r="G40" s="6"/>
      <c r="H40" s="6"/>
      <c r="I40" s="6"/>
      <c r="J40" s="6"/>
    </row>
    <row r="41" spans="3:10">
      <c r="C41" s="6"/>
      <c r="D41" s="6"/>
      <c r="E41" s="6"/>
      <c r="F41" s="6"/>
      <c r="G41" s="6"/>
      <c r="H41" s="6"/>
      <c r="I41" s="6"/>
      <c r="J41" s="6"/>
    </row>
    <row r="42" spans="3:10">
      <c r="C42" s="6"/>
      <c r="D42" s="6"/>
      <c r="E42" s="6"/>
      <c r="F42" s="6"/>
      <c r="G42" s="6"/>
      <c r="H42" s="6"/>
      <c r="I42" s="6"/>
      <c r="J42" s="6"/>
    </row>
    <row r="43" spans="3:10">
      <c r="C43" s="6"/>
      <c r="D43" s="6"/>
      <c r="E43" s="6"/>
      <c r="F43" s="6"/>
      <c r="G43" s="6"/>
      <c r="H43" s="6"/>
      <c r="I43" s="6"/>
      <c r="J43" s="6"/>
    </row>
    <row r="44" spans="3:10">
      <c r="C44" s="6"/>
      <c r="D44" s="6"/>
      <c r="E44" s="6"/>
      <c r="F44" s="6"/>
      <c r="G44" s="6"/>
      <c r="H44" s="6"/>
      <c r="I44" s="6"/>
      <c r="J44" s="6"/>
    </row>
    <row r="45" spans="3:10">
      <c r="C45" s="6"/>
      <c r="D45" s="6"/>
      <c r="E45" s="6"/>
      <c r="F45" s="6"/>
      <c r="G45" s="6"/>
      <c r="H45" s="6"/>
      <c r="I45" s="6"/>
      <c r="J45" s="6"/>
    </row>
    <row r="46" spans="3:10">
      <c r="C46" s="6"/>
      <c r="D46" s="6"/>
      <c r="E46" s="6"/>
      <c r="F46" s="6"/>
      <c r="G46" s="6"/>
      <c r="H46" s="6"/>
      <c r="I46" s="6"/>
      <c r="J46" s="6"/>
    </row>
    <row r="47" spans="3:10">
      <c r="C47" s="6"/>
      <c r="D47" s="6"/>
      <c r="E47" s="6"/>
      <c r="F47" s="6"/>
      <c r="G47" s="6"/>
      <c r="H47" s="6"/>
      <c r="I47" s="6"/>
      <c r="J47" s="6"/>
    </row>
    <row r="48" spans="3:10">
      <c r="C48" s="6"/>
      <c r="D48" s="6"/>
      <c r="E48" s="6"/>
      <c r="F48" s="6"/>
      <c r="G48" s="6"/>
      <c r="H48" s="6"/>
      <c r="I48" s="6"/>
      <c r="J48" s="6"/>
    </row>
    <row r="49" spans="3:10">
      <c r="C49" s="6"/>
      <c r="D49" s="6"/>
      <c r="E49" s="6"/>
      <c r="F49" s="6"/>
      <c r="G49" s="6"/>
      <c r="H49" s="6"/>
      <c r="I49" s="6"/>
      <c r="J49" s="6"/>
    </row>
    <row r="50" spans="3:10">
      <c r="C50" s="6"/>
      <c r="D50" s="6"/>
      <c r="E50" s="6"/>
      <c r="F50" s="6"/>
      <c r="G50" s="6"/>
      <c r="H50" s="6"/>
      <c r="I50" s="6"/>
      <c r="J50"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36"/>
  <sheetViews>
    <sheetView workbookViewId="0">
      <selection activeCell="I2" sqref="I2"/>
    </sheetView>
  </sheetViews>
  <sheetFormatPr defaultRowHeight="14.5"/>
  <sheetData>
    <row r="1" spans="1:11">
      <c r="A1" t="s">
        <v>45</v>
      </c>
      <c r="B1" t="s">
        <v>46</v>
      </c>
      <c r="C1" t="s">
        <v>47</v>
      </c>
      <c r="D1" t="s">
        <v>48</v>
      </c>
      <c r="E1" t="s">
        <v>49</v>
      </c>
      <c r="F1" t="s">
        <v>50</v>
      </c>
      <c r="G1" t="s">
        <v>51</v>
      </c>
      <c r="H1" t="s">
        <v>52</v>
      </c>
      <c r="I1" t="s">
        <v>92</v>
      </c>
      <c r="J1" t="s">
        <v>53</v>
      </c>
      <c r="K1" t="s">
        <v>21</v>
      </c>
    </row>
    <row r="2" spans="1:11">
      <c r="A2" t="s">
        <v>82</v>
      </c>
      <c r="B2" t="s">
        <v>67</v>
      </c>
      <c r="C2" s="6">
        <v>2</v>
      </c>
      <c r="D2" s="6">
        <v>9</v>
      </c>
      <c r="E2" s="6">
        <v>3</v>
      </c>
      <c r="F2" s="6">
        <v>9</v>
      </c>
      <c r="G2" s="6">
        <v>2</v>
      </c>
      <c r="H2" s="6">
        <v>2</v>
      </c>
      <c r="I2" s="6"/>
      <c r="J2" s="6">
        <v>7</v>
      </c>
    </row>
    <row r="3" spans="1:11">
      <c r="A3" t="s">
        <v>82</v>
      </c>
      <c r="B3" t="s">
        <v>68</v>
      </c>
      <c r="C3" s="6">
        <v>2</v>
      </c>
      <c r="D3" s="6">
        <v>5</v>
      </c>
      <c r="E3" s="6">
        <v>5</v>
      </c>
      <c r="F3" s="6">
        <v>3</v>
      </c>
      <c r="G3" s="6"/>
      <c r="H3" s="6">
        <v>3</v>
      </c>
      <c r="I3" s="6"/>
      <c r="J3" s="6"/>
    </row>
    <row r="4" spans="1:11">
      <c r="A4" t="s">
        <v>82</v>
      </c>
      <c r="B4" t="s">
        <v>89</v>
      </c>
      <c r="C4" s="6">
        <v>4</v>
      </c>
      <c r="D4" s="6">
        <v>9</v>
      </c>
      <c r="E4" s="6">
        <v>2</v>
      </c>
      <c r="F4" s="6">
        <v>4</v>
      </c>
      <c r="G4" s="6"/>
      <c r="H4" s="6"/>
      <c r="I4" s="6"/>
      <c r="J4" s="6">
        <v>3</v>
      </c>
    </row>
    <row r="5" spans="1:11">
      <c r="A5" t="s">
        <v>83</v>
      </c>
      <c r="B5" t="s">
        <v>67</v>
      </c>
      <c r="C5" s="6">
        <v>4</v>
      </c>
      <c r="D5" s="6">
        <v>1</v>
      </c>
      <c r="E5" s="6">
        <v>6</v>
      </c>
      <c r="F5" s="6">
        <v>1</v>
      </c>
      <c r="G5" s="6"/>
      <c r="H5" s="6">
        <v>3</v>
      </c>
      <c r="I5" s="6"/>
      <c r="J5" s="6">
        <v>2</v>
      </c>
    </row>
    <row r="6" spans="1:11">
      <c r="A6" t="s">
        <v>83</v>
      </c>
      <c r="B6" t="s">
        <v>68</v>
      </c>
      <c r="C6" s="6">
        <v>5</v>
      </c>
      <c r="D6" s="6"/>
      <c r="E6" s="6">
        <v>1</v>
      </c>
      <c r="F6" s="6">
        <v>5</v>
      </c>
      <c r="G6" s="6"/>
      <c r="H6" s="6">
        <v>5</v>
      </c>
      <c r="I6" s="6">
        <v>1</v>
      </c>
      <c r="J6" s="6">
        <v>1</v>
      </c>
    </row>
    <row r="7" spans="1:11">
      <c r="A7" t="s">
        <v>83</v>
      </c>
      <c r="B7" t="s">
        <v>89</v>
      </c>
      <c r="C7" s="6"/>
      <c r="D7" s="6"/>
      <c r="E7" s="6"/>
      <c r="F7" s="6">
        <v>2</v>
      </c>
      <c r="G7" s="6"/>
      <c r="H7" s="6">
        <v>2</v>
      </c>
      <c r="I7" s="6">
        <v>5</v>
      </c>
      <c r="J7" s="6">
        <v>1</v>
      </c>
    </row>
    <row r="8" spans="1:11">
      <c r="A8" t="s">
        <v>84</v>
      </c>
      <c r="B8" t="s">
        <v>67</v>
      </c>
      <c r="C8" s="6">
        <v>2</v>
      </c>
      <c r="D8" s="6"/>
      <c r="E8" s="6">
        <v>5</v>
      </c>
      <c r="F8" s="6">
        <v>4</v>
      </c>
      <c r="G8" s="6">
        <v>1</v>
      </c>
      <c r="H8" s="6">
        <v>3</v>
      </c>
      <c r="I8" s="6"/>
      <c r="J8" s="6">
        <v>2</v>
      </c>
    </row>
    <row r="9" spans="1:11">
      <c r="A9" t="s">
        <v>84</v>
      </c>
      <c r="B9" t="s">
        <v>68</v>
      </c>
      <c r="C9" s="6">
        <v>1</v>
      </c>
      <c r="D9" s="6"/>
      <c r="E9" s="6"/>
      <c r="F9" s="6">
        <v>5</v>
      </c>
      <c r="G9" s="6"/>
      <c r="H9" s="6"/>
      <c r="I9" s="6"/>
      <c r="J9" s="6">
        <v>1</v>
      </c>
    </row>
    <row r="10" spans="1:11">
      <c r="A10" t="s">
        <v>84</v>
      </c>
      <c r="B10" t="s">
        <v>89</v>
      </c>
      <c r="C10" s="6"/>
      <c r="D10" s="6">
        <v>4</v>
      </c>
      <c r="E10" s="6">
        <v>3</v>
      </c>
      <c r="F10" s="6">
        <v>12</v>
      </c>
      <c r="G10" s="6">
        <v>1</v>
      </c>
      <c r="H10" s="6">
        <v>1</v>
      </c>
      <c r="I10" s="6"/>
      <c r="J10" s="6">
        <v>3</v>
      </c>
    </row>
    <row r="11" spans="1:11">
      <c r="A11" t="s">
        <v>85</v>
      </c>
      <c r="B11" t="s">
        <v>67</v>
      </c>
      <c r="C11" s="6">
        <v>1</v>
      </c>
      <c r="D11" s="6">
        <v>1</v>
      </c>
      <c r="E11" s="6">
        <v>1</v>
      </c>
      <c r="F11" s="6">
        <v>5</v>
      </c>
      <c r="G11" s="6"/>
      <c r="H11" s="6"/>
      <c r="I11" s="6">
        <v>1</v>
      </c>
      <c r="J11" s="6">
        <v>5</v>
      </c>
    </row>
    <row r="12" spans="1:11">
      <c r="A12" t="s">
        <v>85</v>
      </c>
      <c r="B12" t="s">
        <v>68</v>
      </c>
      <c r="C12" s="6"/>
      <c r="D12" s="6">
        <v>2</v>
      </c>
      <c r="E12" s="6">
        <v>3</v>
      </c>
      <c r="F12" s="6">
        <v>7</v>
      </c>
      <c r="G12" s="6"/>
      <c r="H12" s="6">
        <v>1</v>
      </c>
      <c r="I12" s="6"/>
      <c r="J12" s="6">
        <v>1</v>
      </c>
    </row>
    <row r="13" spans="1:11">
      <c r="A13" t="s">
        <v>85</v>
      </c>
      <c r="B13" t="s">
        <v>89</v>
      </c>
      <c r="C13" s="6">
        <v>2</v>
      </c>
      <c r="D13" s="6"/>
      <c r="E13" s="6"/>
      <c r="F13" s="6">
        <v>7</v>
      </c>
      <c r="G13" s="6"/>
      <c r="H13" s="6">
        <v>4</v>
      </c>
      <c r="I13" s="6"/>
      <c r="J13" s="6">
        <v>2</v>
      </c>
    </row>
    <row r="14" spans="1:11">
      <c r="A14" t="s">
        <v>86</v>
      </c>
      <c r="B14" t="s">
        <v>67</v>
      </c>
      <c r="C14" s="6">
        <v>3</v>
      </c>
      <c r="D14" s="6">
        <v>1</v>
      </c>
      <c r="E14" s="6">
        <v>5</v>
      </c>
      <c r="F14" s="6">
        <v>4</v>
      </c>
      <c r="G14" s="6"/>
      <c r="H14" s="6">
        <v>2</v>
      </c>
      <c r="I14" s="6"/>
      <c r="J14" s="6">
        <v>1</v>
      </c>
    </row>
    <row r="15" spans="1:11">
      <c r="A15" t="s">
        <v>86</v>
      </c>
      <c r="B15" t="s">
        <v>68</v>
      </c>
      <c r="C15" s="6">
        <v>4</v>
      </c>
      <c r="D15" s="6">
        <v>1</v>
      </c>
      <c r="E15" s="6">
        <v>4</v>
      </c>
      <c r="F15" s="6">
        <v>12</v>
      </c>
      <c r="G15" s="6"/>
      <c r="H15" s="6"/>
      <c r="I15" s="6"/>
      <c r="J15" s="6">
        <v>1</v>
      </c>
    </row>
    <row r="16" spans="1:11">
      <c r="A16" t="s">
        <v>86</v>
      </c>
      <c r="B16" t="s">
        <v>89</v>
      </c>
      <c r="C16" s="6">
        <v>2</v>
      </c>
      <c r="D16" s="6"/>
      <c r="E16" s="6"/>
      <c r="F16" s="6">
        <v>2</v>
      </c>
      <c r="G16" s="6">
        <v>1</v>
      </c>
      <c r="H16" s="6"/>
      <c r="I16" s="6"/>
      <c r="J16" s="6">
        <v>2</v>
      </c>
    </row>
    <row r="17" spans="1:10">
      <c r="A17" t="s">
        <v>87</v>
      </c>
      <c r="B17" t="s">
        <v>67</v>
      </c>
      <c r="C17" s="6">
        <v>4</v>
      </c>
      <c r="D17" s="6"/>
      <c r="E17" s="6">
        <v>5</v>
      </c>
      <c r="F17" s="6">
        <v>5</v>
      </c>
      <c r="G17" s="6"/>
      <c r="H17" s="6">
        <v>3</v>
      </c>
      <c r="I17" s="6"/>
      <c r="J17" s="6"/>
    </row>
    <row r="18" spans="1:10">
      <c r="A18" t="s">
        <v>87</v>
      </c>
      <c r="B18" t="s">
        <v>68</v>
      </c>
      <c r="C18" s="6">
        <v>4</v>
      </c>
      <c r="D18" s="6"/>
      <c r="E18" s="6"/>
      <c r="F18" s="6">
        <v>6</v>
      </c>
      <c r="G18" s="6"/>
      <c r="H18" s="6">
        <v>2</v>
      </c>
      <c r="I18" s="6"/>
      <c r="J18" s="6"/>
    </row>
    <row r="19" spans="1:10">
      <c r="A19" t="s">
        <v>87</v>
      </c>
      <c r="B19" t="s">
        <v>89</v>
      </c>
      <c r="C19" s="6"/>
      <c r="D19" s="6"/>
      <c r="E19" s="6">
        <v>1</v>
      </c>
      <c r="F19" s="6"/>
      <c r="G19" s="6">
        <v>1</v>
      </c>
      <c r="H19" s="6">
        <v>1</v>
      </c>
      <c r="I19" s="6"/>
      <c r="J19" s="6"/>
    </row>
    <row r="20" spans="1:10">
      <c r="A20" t="s">
        <v>88</v>
      </c>
      <c r="B20" t="s">
        <v>67</v>
      </c>
      <c r="C20" s="6">
        <v>1</v>
      </c>
      <c r="D20" s="6"/>
      <c r="E20" s="6">
        <v>1</v>
      </c>
      <c r="F20" s="6">
        <v>2</v>
      </c>
      <c r="G20" s="6"/>
      <c r="H20" s="6">
        <v>1</v>
      </c>
      <c r="I20" s="6"/>
      <c r="J20" s="6">
        <v>3</v>
      </c>
    </row>
    <row r="21" spans="1:10">
      <c r="A21" t="s">
        <v>88</v>
      </c>
      <c r="B21" t="s">
        <v>68</v>
      </c>
      <c r="C21" s="6">
        <v>3</v>
      </c>
      <c r="D21" s="6"/>
      <c r="E21" s="6">
        <v>1</v>
      </c>
      <c r="F21" s="6">
        <v>2</v>
      </c>
      <c r="G21" s="6"/>
      <c r="H21" s="6"/>
      <c r="I21" s="6"/>
      <c r="J21" s="6">
        <v>3</v>
      </c>
    </row>
    <row r="22" spans="1:10">
      <c r="A22" t="s">
        <v>88</v>
      </c>
      <c r="B22" t="s">
        <v>89</v>
      </c>
      <c r="C22" s="6">
        <v>2</v>
      </c>
      <c r="D22" s="6"/>
      <c r="E22" s="6"/>
      <c r="F22" s="6">
        <v>1</v>
      </c>
      <c r="G22" s="6"/>
      <c r="H22" s="6">
        <v>1</v>
      </c>
      <c r="I22" s="6"/>
      <c r="J22" s="6"/>
    </row>
    <row r="23" spans="1:10">
      <c r="C23" s="6"/>
      <c r="D23" s="6"/>
      <c r="E23" s="6"/>
      <c r="F23" s="6"/>
      <c r="G23" s="6"/>
      <c r="H23" s="6"/>
      <c r="I23" s="6"/>
      <c r="J23" s="6"/>
    </row>
    <row r="24" spans="1:10">
      <c r="C24" s="6"/>
      <c r="D24" s="6"/>
      <c r="E24" s="6"/>
      <c r="F24" s="6"/>
      <c r="G24" s="6"/>
      <c r="H24" s="6"/>
      <c r="I24" s="6"/>
      <c r="J24" s="6"/>
    </row>
    <row r="25" spans="1:10">
      <c r="C25" s="6"/>
      <c r="D25" s="6"/>
      <c r="E25" s="6"/>
      <c r="F25" s="6"/>
      <c r="G25" s="6"/>
      <c r="H25" s="6"/>
      <c r="I25" s="6"/>
      <c r="J25" s="6"/>
    </row>
    <row r="26" spans="1:10">
      <c r="C26" s="6"/>
      <c r="D26" s="6"/>
      <c r="E26" s="6"/>
      <c r="F26" s="6"/>
      <c r="G26" s="6"/>
      <c r="H26" s="6"/>
      <c r="I26" s="6"/>
      <c r="J26" s="6"/>
    </row>
    <row r="27" spans="1:10">
      <c r="C27" s="6"/>
      <c r="D27" s="6"/>
      <c r="E27" s="6"/>
      <c r="F27" s="6"/>
      <c r="G27" s="6"/>
      <c r="H27" s="6"/>
      <c r="I27" s="6"/>
      <c r="J27" s="6"/>
    </row>
    <row r="28" spans="1:10">
      <c r="C28" s="6"/>
      <c r="D28" s="6"/>
      <c r="E28" s="6"/>
      <c r="F28" s="6"/>
      <c r="G28" s="6"/>
      <c r="H28" s="6"/>
      <c r="I28" s="6"/>
      <c r="J28" s="6"/>
    </row>
    <row r="29" spans="1:10">
      <c r="C29" s="6"/>
      <c r="D29" s="6"/>
      <c r="E29" s="6"/>
      <c r="F29" s="6"/>
      <c r="G29" s="6"/>
      <c r="H29" s="6"/>
      <c r="I29" s="6"/>
      <c r="J29" s="6"/>
    </row>
    <row r="30" spans="1:10">
      <c r="C30" s="6"/>
      <c r="D30" s="6"/>
      <c r="E30" s="6"/>
      <c r="F30" s="6"/>
      <c r="G30" s="6"/>
      <c r="H30" s="6"/>
      <c r="I30" s="6"/>
      <c r="J30" s="6"/>
    </row>
    <row r="31" spans="1:10">
      <c r="C31" s="6"/>
      <c r="D31" s="6"/>
      <c r="E31" s="6"/>
      <c r="F31" s="6"/>
      <c r="G31" s="6"/>
      <c r="H31" s="6"/>
      <c r="I31" s="6"/>
      <c r="J31" s="6"/>
    </row>
    <row r="32" spans="1:10">
      <c r="C32" s="6"/>
      <c r="D32" s="6"/>
      <c r="E32" s="6"/>
      <c r="F32" s="6"/>
      <c r="G32" s="6"/>
      <c r="H32" s="6"/>
      <c r="I32" s="6"/>
      <c r="J32" s="6"/>
    </row>
    <row r="33" spans="3:10">
      <c r="C33" s="6"/>
      <c r="D33" s="6"/>
      <c r="E33" s="6"/>
      <c r="F33" s="6"/>
      <c r="G33" s="6"/>
      <c r="H33" s="6"/>
      <c r="I33" s="6"/>
      <c r="J33" s="6"/>
    </row>
    <row r="34" spans="3:10">
      <c r="C34" s="6"/>
      <c r="D34" s="6"/>
      <c r="E34" s="6"/>
      <c r="F34" s="6"/>
      <c r="G34" s="6"/>
      <c r="H34" s="6"/>
      <c r="I34" s="6"/>
      <c r="J34" s="6"/>
    </row>
    <row r="35" spans="3:10">
      <c r="C35" s="6"/>
      <c r="D35" s="6"/>
      <c r="E35" s="6"/>
      <c r="F35" s="6"/>
      <c r="G35" s="6"/>
      <c r="H35" s="6"/>
      <c r="I35" s="6"/>
      <c r="J35" s="6"/>
    </row>
    <row r="36" spans="3:10">
      <c r="C36" s="6"/>
      <c r="D36" s="6"/>
      <c r="E36" s="6"/>
      <c r="F36" s="6"/>
      <c r="G36" s="6"/>
      <c r="H36" s="6"/>
      <c r="I36" s="6"/>
      <c r="J36"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27"/>
  <sheetViews>
    <sheetView topLeftCell="A19" workbookViewId="0">
      <selection activeCell="I2" sqref="I2"/>
    </sheetView>
  </sheetViews>
  <sheetFormatPr defaultRowHeight="14.5"/>
  <cols>
    <col min="1" max="1" width="12" customWidth="1"/>
    <col min="2" max="2" width="20.7265625" customWidth="1"/>
  </cols>
  <sheetData>
    <row r="1" spans="1:11">
      <c r="A1" t="s">
        <v>45</v>
      </c>
      <c r="B1" t="s">
        <v>46</v>
      </c>
      <c r="C1" t="s">
        <v>47</v>
      </c>
      <c r="D1" t="s">
        <v>48</v>
      </c>
      <c r="E1" s="10" t="s">
        <v>49</v>
      </c>
      <c r="F1" t="s">
        <v>50</v>
      </c>
      <c r="G1" t="s">
        <v>51</v>
      </c>
      <c r="H1" t="s">
        <v>52</v>
      </c>
      <c r="I1" t="s">
        <v>92</v>
      </c>
      <c r="J1" t="s">
        <v>53</v>
      </c>
      <c r="K1" t="s">
        <v>21</v>
      </c>
    </row>
    <row r="2" spans="1:11">
      <c r="A2" t="s">
        <v>82</v>
      </c>
      <c r="B2" t="s">
        <v>67</v>
      </c>
      <c r="C2" s="6">
        <v>303.802001953125</v>
      </c>
      <c r="D2" s="6">
        <v>661.1951904296875</v>
      </c>
      <c r="E2" s="6">
        <v>603.239501953125</v>
      </c>
      <c r="F2" s="6">
        <v>2097.354736328125</v>
      </c>
      <c r="G2" s="6">
        <v>1935.455322265625</v>
      </c>
      <c r="H2" s="6">
        <v>1583.608642578125</v>
      </c>
      <c r="I2" s="6">
        <v>174.04595947265625</v>
      </c>
      <c r="J2" s="6">
        <v>4701.2080078125</v>
      </c>
    </row>
    <row r="3" spans="1:11">
      <c r="A3" t="s">
        <v>82</v>
      </c>
      <c r="B3" t="s">
        <v>68</v>
      </c>
      <c r="C3" s="6">
        <v>77.647697448730469</v>
      </c>
      <c r="D3" s="6">
        <v>381.56826782226563</v>
      </c>
      <c r="E3" s="6">
        <v>206.13414001464844</v>
      </c>
      <c r="F3" s="6">
        <v>1015.3412475585938</v>
      </c>
      <c r="G3" s="6">
        <v>446.89764404296875</v>
      </c>
      <c r="H3" s="6">
        <v>200.90559387207031</v>
      </c>
      <c r="I3" s="6">
        <v>55.301284790039063</v>
      </c>
      <c r="J3" s="6">
        <v>797.61102294921875</v>
      </c>
    </row>
    <row r="4" spans="1:11">
      <c r="A4" t="s">
        <v>82</v>
      </c>
      <c r="B4" t="s">
        <v>89</v>
      </c>
      <c r="C4" s="6">
        <v>23.682693481445313</v>
      </c>
      <c r="D4" s="6">
        <v>64.09765625</v>
      </c>
      <c r="E4" s="6">
        <v>41.367340087890625</v>
      </c>
      <c r="F4" s="6">
        <v>246.65176391601563</v>
      </c>
      <c r="G4" s="6">
        <v>47.620040893554688</v>
      </c>
      <c r="H4" s="6">
        <v>34.819774627685547</v>
      </c>
      <c r="I4" s="6">
        <v>7.6135749816894531</v>
      </c>
      <c r="J4" s="6">
        <v>135.15158081054688</v>
      </c>
    </row>
    <row r="5" spans="1:11">
      <c r="A5" t="s">
        <v>83</v>
      </c>
      <c r="B5" t="s">
        <v>67</v>
      </c>
      <c r="C5" s="6">
        <v>36.586177825927734</v>
      </c>
      <c r="D5" s="6">
        <v>1.3263378143310547</v>
      </c>
      <c r="E5" s="6">
        <v>28.459234237670898</v>
      </c>
      <c r="F5" s="6">
        <v>62.759971618652344</v>
      </c>
      <c r="G5" s="6">
        <v>298.40655517578125</v>
      </c>
      <c r="H5" s="6">
        <v>242.14300537109375</v>
      </c>
      <c r="I5" s="6">
        <v>100.89990234375</v>
      </c>
      <c r="J5" s="6">
        <v>792.25384521484375</v>
      </c>
    </row>
    <row r="6" spans="1:11">
      <c r="A6" t="s">
        <v>83</v>
      </c>
      <c r="B6" t="s">
        <v>68</v>
      </c>
      <c r="C6" s="6">
        <v>10.29473876953125</v>
      </c>
      <c r="D6" s="6"/>
      <c r="E6" s="6">
        <v>3</v>
      </c>
      <c r="F6" s="6">
        <v>10.831225395202637</v>
      </c>
      <c r="G6" s="6">
        <v>45.164016723632813</v>
      </c>
      <c r="H6" s="6">
        <v>34.481632232666016</v>
      </c>
      <c r="I6" s="6">
        <v>50.407444000244141</v>
      </c>
      <c r="J6" s="6">
        <v>105.34268188476563</v>
      </c>
    </row>
    <row r="7" spans="1:11">
      <c r="A7" t="s">
        <v>83</v>
      </c>
      <c r="B7" t="s">
        <v>89</v>
      </c>
      <c r="C7" s="6"/>
      <c r="D7" s="6"/>
      <c r="E7" s="6"/>
      <c r="F7" s="6">
        <v>2</v>
      </c>
      <c r="G7" s="6">
        <v>2.6784934997558594</v>
      </c>
      <c r="H7" s="6">
        <v>3.5345072746276855</v>
      </c>
      <c r="I7" s="6">
        <v>22.000125885009766</v>
      </c>
      <c r="J7" s="6">
        <v>8.2012786865234375</v>
      </c>
    </row>
    <row r="8" spans="1:11">
      <c r="A8" t="s">
        <v>84</v>
      </c>
      <c r="B8" t="s">
        <v>67</v>
      </c>
      <c r="C8" s="6">
        <v>281.64682006835938</v>
      </c>
      <c r="D8" s="6">
        <v>25.959068298339844</v>
      </c>
      <c r="E8" s="6">
        <v>453.041748046875</v>
      </c>
      <c r="F8" s="6">
        <v>850.400390625</v>
      </c>
      <c r="G8" s="6">
        <v>1152.6796875</v>
      </c>
      <c r="H8" s="6">
        <v>1127.8280029296875</v>
      </c>
      <c r="I8" s="6">
        <v>139.98553466796875</v>
      </c>
      <c r="J8" s="6">
        <v>3000.197998046875</v>
      </c>
    </row>
    <row r="9" spans="1:11">
      <c r="A9" t="s">
        <v>84</v>
      </c>
      <c r="B9" t="s">
        <v>68</v>
      </c>
      <c r="C9" s="6">
        <v>105.83416748046875</v>
      </c>
      <c r="D9" s="6">
        <v>24.344488143920898</v>
      </c>
      <c r="E9" s="6">
        <v>189.3336181640625</v>
      </c>
      <c r="F9" s="6">
        <v>352.36373901367188</v>
      </c>
      <c r="G9" s="6">
        <v>192.58493041992188</v>
      </c>
      <c r="H9" s="6">
        <v>162.87596130371094</v>
      </c>
      <c r="I9" s="6"/>
      <c r="J9" s="6">
        <v>476.31289672851563</v>
      </c>
    </row>
    <row r="10" spans="1:11">
      <c r="A10" t="s">
        <v>84</v>
      </c>
      <c r="B10" t="s">
        <v>89</v>
      </c>
      <c r="C10" s="6">
        <v>29.536909103393555</v>
      </c>
      <c r="D10" s="6">
        <v>15.640867233276367</v>
      </c>
      <c r="E10" s="6">
        <v>35.318458557128906</v>
      </c>
      <c r="F10" s="6">
        <v>158.91218566894531</v>
      </c>
      <c r="G10" s="6">
        <v>17.132139205932617</v>
      </c>
      <c r="H10" s="6">
        <v>8.8080625534057617</v>
      </c>
      <c r="I10" s="6"/>
      <c r="J10" s="6">
        <v>73.495750427246094</v>
      </c>
    </row>
    <row r="11" spans="1:11">
      <c r="A11" t="s">
        <v>84</v>
      </c>
      <c r="B11" t="s">
        <v>90</v>
      </c>
      <c r="C11" s="6"/>
      <c r="D11" s="6"/>
      <c r="E11" s="6"/>
      <c r="F11" s="6"/>
      <c r="G11" s="6"/>
      <c r="H11" s="6"/>
      <c r="I11" s="6">
        <v>54.940353393554688</v>
      </c>
      <c r="J11" s="6"/>
    </row>
    <row r="12" spans="1:11">
      <c r="A12" t="s">
        <v>85</v>
      </c>
      <c r="B12" t="s">
        <v>67</v>
      </c>
      <c r="C12" s="6">
        <v>102.99898529052734</v>
      </c>
      <c r="D12" s="6">
        <v>9.676753044128418</v>
      </c>
      <c r="E12" s="6">
        <v>158.35391235351563</v>
      </c>
      <c r="F12" s="6">
        <v>466.25820922851563</v>
      </c>
      <c r="G12" s="6">
        <v>1065.1356201171875</v>
      </c>
      <c r="H12" s="6">
        <v>1112.0093994140625</v>
      </c>
      <c r="I12" s="6">
        <v>195.96290588378906</v>
      </c>
      <c r="J12" s="6">
        <v>4243.25390625</v>
      </c>
    </row>
    <row r="13" spans="1:11">
      <c r="A13" t="s">
        <v>85</v>
      </c>
      <c r="B13" t="s">
        <v>68</v>
      </c>
      <c r="C13" s="6">
        <v>56.7677001953125</v>
      </c>
      <c r="D13" s="6"/>
      <c r="E13" s="6">
        <v>47.256431579589844</v>
      </c>
      <c r="F13" s="6">
        <v>177.38874816894531</v>
      </c>
      <c r="G13" s="6">
        <v>225.6187744140625</v>
      </c>
      <c r="H13" s="6">
        <v>179.61233520507813</v>
      </c>
      <c r="I13" s="6">
        <v>98.587371826171875</v>
      </c>
      <c r="J13" s="6">
        <v>954.8890380859375</v>
      </c>
    </row>
    <row r="14" spans="1:11">
      <c r="A14" t="s">
        <v>85</v>
      </c>
      <c r="B14" t="s">
        <v>89</v>
      </c>
      <c r="C14" s="6">
        <v>16.833303451538086</v>
      </c>
      <c r="D14" s="6"/>
      <c r="E14" s="6">
        <v>8.3781404495239258</v>
      </c>
      <c r="F14" s="6">
        <v>73.18402099609375</v>
      </c>
      <c r="G14" s="6">
        <v>37.763866424560547</v>
      </c>
      <c r="H14" s="6">
        <v>54.842369079589844</v>
      </c>
      <c r="I14" s="6">
        <v>21.570774078369141</v>
      </c>
      <c r="J14" s="6">
        <v>239.31959533691406</v>
      </c>
    </row>
    <row r="15" spans="1:11">
      <c r="A15" t="s">
        <v>85</v>
      </c>
      <c r="B15" t="s">
        <v>90</v>
      </c>
      <c r="C15" s="6"/>
      <c r="D15" s="6">
        <v>7.2238860130310059</v>
      </c>
      <c r="E15" s="6"/>
      <c r="F15" s="6"/>
      <c r="G15" s="6"/>
      <c r="H15" s="6"/>
      <c r="I15" s="6"/>
      <c r="J15" s="6"/>
    </row>
    <row r="16" spans="1:11">
      <c r="A16" t="s">
        <v>86</v>
      </c>
      <c r="B16" t="s">
        <v>67</v>
      </c>
      <c r="C16" s="6">
        <v>103.01638031005859</v>
      </c>
      <c r="D16" s="6">
        <v>2</v>
      </c>
      <c r="E16" s="6">
        <v>38.358840942382813</v>
      </c>
      <c r="F16" s="6">
        <v>157.97198486328125</v>
      </c>
      <c r="G16" s="6">
        <v>241.52742004394531</v>
      </c>
      <c r="H16" s="6">
        <v>305.134521484375</v>
      </c>
      <c r="I16" s="6">
        <v>57.818012237548828</v>
      </c>
      <c r="J16" s="6">
        <v>750.739990234375</v>
      </c>
    </row>
    <row r="17" spans="1:10">
      <c r="A17" t="s">
        <v>86</v>
      </c>
      <c r="B17" t="s">
        <v>68</v>
      </c>
      <c r="C17" s="6">
        <v>37.567264556884766</v>
      </c>
      <c r="D17" s="6"/>
      <c r="E17" s="6"/>
      <c r="F17" s="6">
        <v>64.87689208984375</v>
      </c>
      <c r="G17" s="6">
        <v>40.270233154296875</v>
      </c>
      <c r="H17" s="6"/>
      <c r="I17" s="6">
        <v>14.45137882232666</v>
      </c>
      <c r="J17" s="6">
        <v>103.98715209960938</v>
      </c>
    </row>
    <row r="18" spans="1:10">
      <c r="A18" t="s">
        <v>86</v>
      </c>
      <c r="B18" t="s">
        <v>89</v>
      </c>
      <c r="C18" s="6">
        <v>8.8018226623535156</v>
      </c>
      <c r="D18" s="6"/>
      <c r="E18" s="6"/>
      <c r="F18" s="6">
        <v>24.335147857666016</v>
      </c>
      <c r="G18" s="6">
        <v>4.0223383903503418</v>
      </c>
      <c r="H18" s="6"/>
      <c r="I18" s="6">
        <v>2.448721170425415</v>
      </c>
      <c r="J18" s="6">
        <v>14.670523643493652</v>
      </c>
    </row>
    <row r="19" spans="1:10">
      <c r="A19" t="s">
        <v>86</v>
      </c>
      <c r="B19" t="s">
        <v>90</v>
      </c>
      <c r="C19" s="6"/>
      <c r="D19" s="6">
        <v>1</v>
      </c>
      <c r="E19" s="6">
        <v>16.643407821655273</v>
      </c>
      <c r="F19" s="6"/>
      <c r="G19" s="6"/>
      <c r="H19" s="6">
        <v>61.922225952148438</v>
      </c>
      <c r="I19" s="6"/>
      <c r="J19" s="6"/>
    </row>
    <row r="20" spans="1:10">
      <c r="A20" t="s">
        <v>87</v>
      </c>
      <c r="B20" t="s">
        <v>67</v>
      </c>
      <c r="C20" s="6">
        <v>26.603242874145508</v>
      </c>
      <c r="D20" s="6"/>
      <c r="E20" s="6">
        <v>16.719833374023438</v>
      </c>
      <c r="F20" s="6">
        <v>35.214202880859375</v>
      </c>
      <c r="G20" s="6">
        <v>82.930809020996094</v>
      </c>
      <c r="H20" s="6">
        <v>143.89366149902344</v>
      </c>
      <c r="I20" s="6">
        <v>33.305335998535156</v>
      </c>
      <c r="J20" s="6">
        <v>268.39337158203125</v>
      </c>
    </row>
    <row r="21" spans="1:10">
      <c r="A21" t="s">
        <v>87</v>
      </c>
      <c r="B21" t="s">
        <v>68</v>
      </c>
      <c r="C21" s="6">
        <v>15.249456405639648</v>
      </c>
      <c r="D21" s="6"/>
      <c r="E21" s="6"/>
      <c r="F21" s="6"/>
      <c r="G21" s="6">
        <v>35.518592834472656</v>
      </c>
      <c r="H21" s="6">
        <v>21.380243301391602</v>
      </c>
      <c r="I21" s="6">
        <v>14.232877731323242</v>
      </c>
      <c r="J21" s="6">
        <v>59.276390075683594</v>
      </c>
    </row>
    <row r="22" spans="1:10">
      <c r="A22" t="s">
        <v>87</v>
      </c>
      <c r="B22" t="s">
        <v>89</v>
      </c>
      <c r="C22" s="6">
        <v>6.4182024002075195</v>
      </c>
      <c r="D22" s="6"/>
      <c r="E22" s="6"/>
      <c r="F22" s="6"/>
      <c r="G22" s="6">
        <v>2.2105631828308105</v>
      </c>
      <c r="H22" s="6">
        <v>6.0318164825439453</v>
      </c>
      <c r="I22" s="6">
        <v>5.1944241523742676</v>
      </c>
      <c r="J22" s="6">
        <v>6.9156208038330078</v>
      </c>
    </row>
    <row r="23" spans="1:10">
      <c r="A23" t="s">
        <v>87</v>
      </c>
      <c r="B23" t="s">
        <v>90</v>
      </c>
      <c r="C23" s="6"/>
      <c r="D23" s="6"/>
      <c r="E23" s="6">
        <v>3.5369009971618652</v>
      </c>
      <c r="F23" s="6">
        <v>11.993184089660645</v>
      </c>
      <c r="G23" s="6"/>
      <c r="H23" s="6"/>
      <c r="I23" s="6"/>
      <c r="J23" s="6"/>
    </row>
    <row r="24" spans="1:10">
      <c r="A24" t="s">
        <v>88</v>
      </c>
      <c r="B24" t="s">
        <v>67</v>
      </c>
      <c r="C24" s="6">
        <v>23.505046844482422</v>
      </c>
      <c r="D24" s="6">
        <v>40.427764892578125</v>
      </c>
      <c r="E24" s="6">
        <v>13.062136650085449</v>
      </c>
      <c r="F24" s="6"/>
      <c r="G24" s="6">
        <v>98.370010375976563</v>
      </c>
      <c r="H24" s="6">
        <v>115.95316314697266</v>
      </c>
      <c r="I24" s="6">
        <v>26.156991958618164</v>
      </c>
      <c r="J24" s="6">
        <v>334.39410400390625</v>
      </c>
    </row>
    <row r="25" spans="1:10">
      <c r="A25" t="s">
        <v>88</v>
      </c>
      <c r="B25" t="s">
        <v>68</v>
      </c>
      <c r="C25" s="6">
        <v>10</v>
      </c>
      <c r="D25" s="6"/>
      <c r="E25" s="6"/>
      <c r="F25" s="6">
        <v>7.6577863693237305</v>
      </c>
      <c r="G25" s="6">
        <v>32.002372741699219</v>
      </c>
      <c r="H25" s="6">
        <v>16.332832336425781</v>
      </c>
      <c r="I25" s="6">
        <v>28.035682678222656</v>
      </c>
      <c r="J25" s="6">
        <v>62.752536773681641</v>
      </c>
    </row>
    <row r="26" spans="1:10">
      <c r="A26" t="s">
        <v>88</v>
      </c>
      <c r="B26" t="s">
        <v>89</v>
      </c>
      <c r="C26" s="6">
        <v>2</v>
      </c>
      <c r="D26" s="6"/>
      <c r="E26" s="6"/>
      <c r="F26" s="6">
        <v>1</v>
      </c>
      <c r="G26" s="6">
        <v>6.4807376861572266</v>
      </c>
      <c r="H26" s="6">
        <v>1.3263378143310547</v>
      </c>
      <c r="I26" s="6">
        <v>8.4543142318725586</v>
      </c>
      <c r="J26" s="6">
        <v>10.505311965942383</v>
      </c>
    </row>
    <row r="27" spans="1:10">
      <c r="A27" t="s">
        <v>88</v>
      </c>
      <c r="B27" t="s">
        <v>90</v>
      </c>
      <c r="C27" s="6"/>
      <c r="D27" s="6"/>
      <c r="E27" s="6">
        <v>6.2427935600280762</v>
      </c>
      <c r="F27" s="6"/>
      <c r="G27" s="6"/>
      <c r="H27" s="6"/>
      <c r="I27" s="6"/>
      <c r="J27"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27"/>
  <sheetViews>
    <sheetView workbookViewId="0">
      <selection activeCell="I2" sqref="I2"/>
    </sheetView>
  </sheetViews>
  <sheetFormatPr defaultRowHeight="14.5"/>
  <sheetData>
    <row r="1" spans="1:11">
      <c r="A1" t="s">
        <v>45</v>
      </c>
      <c r="B1" t="s">
        <v>46</v>
      </c>
      <c r="C1" t="s">
        <v>47</v>
      </c>
      <c r="D1" t="s">
        <v>48</v>
      </c>
      <c r="E1" s="10" t="s">
        <v>49</v>
      </c>
      <c r="F1" t="s">
        <v>50</v>
      </c>
      <c r="G1" t="s">
        <v>51</v>
      </c>
      <c r="H1" t="s">
        <v>52</v>
      </c>
      <c r="I1" t="s">
        <v>92</v>
      </c>
      <c r="J1" t="s">
        <v>53</v>
      </c>
      <c r="K1" t="s">
        <v>21</v>
      </c>
    </row>
    <row r="2" spans="1:11">
      <c r="A2" t="s">
        <v>82</v>
      </c>
      <c r="B2" t="s">
        <v>67</v>
      </c>
      <c r="C2" s="6">
        <v>311.13748168945313</v>
      </c>
      <c r="D2" s="6">
        <v>668.14581298828125</v>
      </c>
      <c r="E2" s="6">
        <v>597.30615234375</v>
      </c>
      <c r="F2" s="6">
        <v>2118.9892578125</v>
      </c>
      <c r="G2" s="6">
        <v>1979.8699951171875</v>
      </c>
      <c r="H2" s="6">
        <v>1613.27685546875</v>
      </c>
      <c r="I2" s="6">
        <v>190.06919860839844</v>
      </c>
      <c r="J2" s="6">
        <v>5165.99365234375</v>
      </c>
    </row>
    <row r="3" spans="1:11">
      <c r="A3" t="s">
        <v>82</v>
      </c>
      <c r="B3" t="s">
        <v>68</v>
      </c>
      <c r="C3" s="6">
        <v>78.53570556640625</v>
      </c>
      <c r="D3" s="6">
        <v>380.7945556640625</v>
      </c>
      <c r="E3" s="6">
        <v>201.57376098632813</v>
      </c>
      <c r="F3" s="6">
        <v>1013.0848388671875</v>
      </c>
      <c r="G3" s="6">
        <v>451.48001098632813</v>
      </c>
      <c r="H3" s="6">
        <v>202.12965393066406</v>
      </c>
      <c r="I3" s="6">
        <v>59.643058776855469</v>
      </c>
      <c r="J3" s="6">
        <v>865.5904541015625</v>
      </c>
    </row>
    <row r="4" spans="1:11">
      <c r="A4" t="s">
        <v>82</v>
      </c>
      <c r="B4" t="s">
        <v>89</v>
      </c>
      <c r="C4" s="6">
        <v>22.983346939086914</v>
      </c>
      <c r="D4" s="6">
        <v>61.376792907714844</v>
      </c>
      <c r="E4" s="6">
        <v>38.813720703125</v>
      </c>
      <c r="F4" s="6">
        <v>236.13571166992188</v>
      </c>
      <c r="G4" s="6">
        <v>46.159786224365234</v>
      </c>
      <c r="H4" s="6">
        <v>33.613018035888672</v>
      </c>
      <c r="I4" s="6">
        <v>7.8787431716918945</v>
      </c>
      <c r="J4" s="6">
        <v>140.72979736328125</v>
      </c>
    </row>
    <row r="5" spans="1:11">
      <c r="A5" t="s">
        <v>83</v>
      </c>
      <c r="B5" t="s">
        <v>67</v>
      </c>
      <c r="C5" s="6">
        <v>43.2708740234375</v>
      </c>
      <c r="D5" s="6">
        <v>1.4262694120407104</v>
      </c>
      <c r="E5" s="6">
        <v>32.542228698730469</v>
      </c>
      <c r="F5" s="6">
        <v>73.224525451660156</v>
      </c>
      <c r="G5" s="6">
        <v>352.51593017578125</v>
      </c>
      <c r="H5" s="6">
        <v>284.8720703125</v>
      </c>
      <c r="I5" s="6">
        <v>127.24931335449219</v>
      </c>
      <c r="J5" s="6">
        <v>1005.369384765625</v>
      </c>
    </row>
    <row r="6" spans="1:11">
      <c r="A6" t="s">
        <v>83</v>
      </c>
      <c r="B6" t="s">
        <v>68</v>
      </c>
      <c r="C6" s="6">
        <v>12.024605751037598</v>
      </c>
      <c r="D6" s="6"/>
      <c r="E6" s="6">
        <v>3</v>
      </c>
      <c r="F6" s="6">
        <v>12.48039436340332</v>
      </c>
      <c r="G6" s="6">
        <v>52.691417694091797</v>
      </c>
      <c r="H6" s="6">
        <v>40.062923431396484</v>
      </c>
      <c r="I6" s="6">
        <v>62.782173156738281</v>
      </c>
      <c r="J6" s="6">
        <v>132.02085876464844</v>
      </c>
    </row>
    <row r="7" spans="1:11">
      <c r="A7" t="s">
        <v>83</v>
      </c>
      <c r="B7" t="s">
        <v>89</v>
      </c>
      <c r="C7" s="6"/>
      <c r="D7" s="6"/>
      <c r="E7" s="6"/>
      <c r="F7" s="6">
        <v>2</v>
      </c>
      <c r="G7" s="6">
        <v>2.9983446598052979</v>
      </c>
      <c r="H7" s="6">
        <v>3.9402816295623779</v>
      </c>
      <c r="I7" s="6">
        <v>25.569997787475586</v>
      </c>
      <c r="J7" s="6">
        <v>9.8619613647460938</v>
      </c>
    </row>
    <row r="8" spans="1:11">
      <c r="A8" t="s">
        <v>84</v>
      </c>
      <c r="B8" t="s">
        <v>67</v>
      </c>
      <c r="C8" s="6">
        <v>294.36825561523438</v>
      </c>
      <c r="D8" s="6">
        <v>26.770418167114258</v>
      </c>
      <c r="E8" s="6">
        <v>457.793701171875</v>
      </c>
      <c r="F8" s="6">
        <v>876.8087158203125</v>
      </c>
      <c r="G8" s="6">
        <v>1203.3353271484375</v>
      </c>
      <c r="H8" s="6">
        <v>1172.5418701171875</v>
      </c>
      <c r="I8" s="6">
        <v>156.01106262207031</v>
      </c>
      <c r="J8" s="6">
        <v>3364.486328125</v>
      </c>
    </row>
    <row r="9" spans="1:11">
      <c r="A9" t="s">
        <v>84</v>
      </c>
      <c r="B9" t="s">
        <v>68</v>
      </c>
      <c r="C9" s="6">
        <v>109.24183654785156</v>
      </c>
      <c r="D9" s="6">
        <v>24.793825149536133</v>
      </c>
      <c r="E9" s="6">
        <v>188.94537353515625</v>
      </c>
      <c r="F9" s="6">
        <v>378.9122314453125</v>
      </c>
      <c r="G9" s="6">
        <v>198.5533447265625</v>
      </c>
      <c r="H9" s="6">
        <v>167.23199462890625</v>
      </c>
      <c r="I9" s="6"/>
      <c r="J9" s="6">
        <v>527.51904296875</v>
      </c>
    </row>
    <row r="10" spans="1:11">
      <c r="A10" t="s">
        <v>84</v>
      </c>
      <c r="B10" t="s">
        <v>89</v>
      </c>
      <c r="C10" s="6">
        <v>29.253086090087891</v>
      </c>
      <c r="D10" s="6">
        <v>15.284361839294434</v>
      </c>
      <c r="E10" s="6">
        <v>33.818466186523438</v>
      </c>
      <c r="F10" s="6">
        <v>155.25981140136719</v>
      </c>
      <c r="G10" s="6">
        <v>16.947673797607422</v>
      </c>
      <c r="H10" s="6">
        <v>8.6773357391357422</v>
      </c>
      <c r="I10" s="6"/>
      <c r="J10" s="6">
        <v>78.100112915039063</v>
      </c>
    </row>
    <row r="11" spans="1:11">
      <c r="A11" t="s">
        <v>84</v>
      </c>
      <c r="B11" t="s">
        <v>90</v>
      </c>
      <c r="C11" s="6"/>
      <c r="D11" s="6"/>
      <c r="E11" s="6"/>
      <c r="F11" s="6"/>
      <c r="G11" s="6"/>
      <c r="H11" s="6"/>
      <c r="I11" s="6">
        <v>58.0208740234375</v>
      </c>
      <c r="J11" s="6"/>
    </row>
    <row r="12" spans="1:11">
      <c r="A12" t="s">
        <v>85</v>
      </c>
      <c r="B12" t="s">
        <v>67</v>
      </c>
      <c r="C12" s="6">
        <v>109.85204315185547</v>
      </c>
      <c r="D12" s="6">
        <v>10.183210372924805</v>
      </c>
      <c r="E12" s="6">
        <v>163.28620910644531</v>
      </c>
      <c r="F12" s="6">
        <v>490.5654296875</v>
      </c>
      <c r="G12" s="6">
        <v>1134.67626953125</v>
      </c>
      <c r="H12" s="6">
        <v>1179.73095703125</v>
      </c>
      <c r="I12" s="6">
        <v>222.86152648925781</v>
      </c>
      <c r="J12" s="6">
        <v>4855.7568359375</v>
      </c>
    </row>
    <row r="13" spans="1:11">
      <c r="A13" t="s">
        <v>85</v>
      </c>
      <c r="B13" t="s">
        <v>68</v>
      </c>
      <c r="C13" s="6">
        <v>59.793422698974609</v>
      </c>
      <c r="D13" s="6"/>
      <c r="E13" s="6">
        <v>48.129966735839844</v>
      </c>
      <c r="F13" s="6">
        <v>184.32041931152344</v>
      </c>
      <c r="G13" s="6">
        <v>237.36636352539063</v>
      </c>
      <c r="H13" s="6">
        <v>188.18612670898438</v>
      </c>
      <c r="I13" s="6">
        <v>110.72852325439453</v>
      </c>
      <c r="J13" s="6">
        <v>1079.164794921875</v>
      </c>
    </row>
    <row r="14" spans="1:11">
      <c r="A14" t="s">
        <v>85</v>
      </c>
      <c r="B14" t="s">
        <v>89</v>
      </c>
      <c r="C14" s="6">
        <v>17.012382507324219</v>
      </c>
      <c r="D14" s="6"/>
      <c r="E14" s="6">
        <v>8.1863231658935547</v>
      </c>
      <c r="F14" s="6">
        <v>72.963768005371094</v>
      </c>
      <c r="G14" s="6">
        <v>38.120975494384766</v>
      </c>
      <c r="H14" s="6">
        <v>55.132953643798828</v>
      </c>
      <c r="I14" s="6">
        <v>23.245962142944336</v>
      </c>
      <c r="J14" s="6">
        <v>259.51156616210938</v>
      </c>
    </row>
    <row r="15" spans="1:11">
      <c r="A15" t="s">
        <v>85</v>
      </c>
      <c r="B15" t="s">
        <v>90</v>
      </c>
      <c r="C15" s="6"/>
      <c r="D15" s="6">
        <v>7.2035484313964844</v>
      </c>
      <c r="E15" s="6"/>
      <c r="F15" s="6"/>
      <c r="G15" s="6"/>
      <c r="H15" s="6"/>
      <c r="I15" s="6"/>
      <c r="J15" s="6"/>
    </row>
    <row r="16" spans="1:11">
      <c r="A16" t="s">
        <v>86</v>
      </c>
      <c r="B16" t="s">
        <v>67</v>
      </c>
      <c r="C16" s="6">
        <v>107.56558227539063</v>
      </c>
      <c r="D16" s="6">
        <v>2</v>
      </c>
      <c r="E16" s="6">
        <v>38.723800659179688</v>
      </c>
      <c r="F16" s="6">
        <v>162.72052001953125</v>
      </c>
      <c r="G16" s="6">
        <v>251.89834594726563</v>
      </c>
      <c r="H16" s="6">
        <v>316.92581176757813</v>
      </c>
      <c r="I16" s="6">
        <v>64.374855041503906</v>
      </c>
      <c r="J16" s="6">
        <v>841.08380126953125</v>
      </c>
    </row>
    <row r="17" spans="1:10">
      <c r="A17" t="s">
        <v>86</v>
      </c>
      <c r="B17" t="s">
        <v>68</v>
      </c>
      <c r="C17" s="6">
        <v>38.739456176757813</v>
      </c>
      <c r="D17" s="6"/>
      <c r="E17" s="6"/>
      <c r="F17" s="6">
        <v>65.997756958007813</v>
      </c>
      <c r="G17" s="6">
        <v>41.478202819824219</v>
      </c>
      <c r="H17" s="6"/>
      <c r="I17" s="6">
        <v>15.890564918518066</v>
      </c>
      <c r="J17" s="6">
        <v>115.05521392822266</v>
      </c>
    </row>
    <row r="18" spans="1:10">
      <c r="A18" t="s">
        <v>86</v>
      </c>
      <c r="B18" t="s">
        <v>89</v>
      </c>
      <c r="C18" s="6">
        <v>8.708836555480957</v>
      </c>
      <c r="D18" s="6"/>
      <c r="E18" s="6"/>
      <c r="F18" s="6">
        <v>23.752904891967773</v>
      </c>
      <c r="G18" s="6">
        <v>3.9751906394958496</v>
      </c>
      <c r="H18" s="6"/>
      <c r="I18" s="6">
        <v>2.5835268497467041</v>
      </c>
      <c r="J18" s="6">
        <v>15.574563980102539</v>
      </c>
    </row>
    <row r="19" spans="1:10">
      <c r="A19" t="s">
        <v>86</v>
      </c>
      <c r="B19" t="s">
        <v>90</v>
      </c>
      <c r="C19" s="6"/>
      <c r="D19" s="6">
        <v>1</v>
      </c>
      <c r="E19" s="6">
        <v>15.921182632446289</v>
      </c>
      <c r="F19" s="6"/>
      <c r="G19" s="6"/>
      <c r="H19" s="6">
        <v>60.944355010986328</v>
      </c>
      <c r="I19" s="6"/>
      <c r="J19" s="6"/>
    </row>
    <row r="20" spans="1:10">
      <c r="A20" t="s">
        <v>87</v>
      </c>
      <c r="B20" t="s">
        <v>67</v>
      </c>
      <c r="C20" s="6">
        <v>30.172159194946289</v>
      </c>
      <c r="D20" s="6"/>
      <c r="E20" s="6">
        <v>18.333663940429688</v>
      </c>
      <c r="F20" s="6">
        <v>39.398967742919922</v>
      </c>
      <c r="G20" s="6">
        <v>93.946258544921875</v>
      </c>
      <c r="H20" s="6">
        <v>162.33522033691406</v>
      </c>
      <c r="I20" s="6">
        <v>40.278350830078125</v>
      </c>
      <c r="J20" s="6">
        <v>326.60763549804688</v>
      </c>
    </row>
    <row r="21" spans="1:10">
      <c r="A21" t="s">
        <v>87</v>
      </c>
      <c r="B21" t="s">
        <v>68</v>
      </c>
      <c r="C21" s="6">
        <v>17.080596923828125</v>
      </c>
      <c r="D21" s="6"/>
      <c r="E21" s="6"/>
      <c r="F21" s="6"/>
      <c r="G21" s="6">
        <v>39.737110137939453</v>
      </c>
      <c r="H21" s="6">
        <v>23.833234786987305</v>
      </c>
      <c r="I21" s="6">
        <v>16.999162673950195</v>
      </c>
      <c r="J21" s="6">
        <v>71.238235473632813</v>
      </c>
    </row>
    <row r="22" spans="1:10">
      <c r="A22" t="s">
        <v>87</v>
      </c>
      <c r="B22" t="s">
        <v>89</v>
      </c>
      <c r="C22" s="6">
        <v>6.8977222442626953</v>
      </c>
      <c r="D22" s="6"/>
      <c r="E22" s="6"/>
      <c r="F22" s="6"/>
      <c r="G22" s="6">
        <v>2.3771157264709473</v>
      </c>
      <c r="H22" s="6">
        <v>6.4482183456420898</v>
      </c>
      <c r="I22" s="6">
        <v>5.9527249336242676</v>
      </c>
      <c r="J22" s="6">
        <v>7.974550724029541</v>
      </c>
    </row>
    <row r="23" spans="1:10">
      <c r="A23" t="s">
        <v>87</v>
      </c>
      <c r="B23" t="s">
        <v>90</v>
      </c>
      <c r="C23" s="6"/>
      <c r="D23" s="6"/>
      <c r="E23" s="6">
        <v>3.8033850193023682</v>
      </c>
      <c r="F23" s="6">
        <v>12.715166091918945</v>
      </c>
      <c r="G23" s="6"/>
      <c r="H23" s="6"/>
      <c r="I23" s="6"/>
      <c r="J23" s="6"/>
    </row>
    <row r="24" spans="1:10">
      <c r="A24" t="s">
        <v>88</v>
      </c>
      <c r="B24" t="s">
        <v>67</v>
      </c>
      <c r="C24" s="6">
        <v>24.095188140869141</v>
      </c>
      <c r="D24" s="6">
        <v>40.883125305175781</v>
      </c>
      <c r="E24" s="6">
        <v>12.945798873901367</v>
      </c>
      <c r="F24" s="6"/>
      <c r="G24" s="6">
        <v>100.72186279296875</v>
      </c>
      <c r="H24" s="6">
        <v>118.23637390136719</v>
      </c>
      <c r="I24" s="6">
        <v>28.59190559387207</v>
      </c>
      <c r="J24" s="6">
        <v>367.7989501953125</v>
      </c>
    </row>
    <row r="25" spans="1:10">
      <c r="A25" t="s">
        <v>88</v>
      </c>
      <c r="B25" t="s">
        <v>68</v>
      </c>
      <c r="C25" s="6">
        <v>10</v>
      </c>
      <c r="D25" s="6"/>
      <c r="E25" s="6"/>
      <c r="F25" s="6">
        <v>7.6479406356811523</v>
      </c>
      <c r="G25" s="6">
        <v>32.360866546630859</v>
      </c>
      <c r="H25" s="6">
        <v>16.447765350341797</v>
      </c>
      <c r="I25" s="6">
        <v>30.265182495117188</v>
      </c>
      <c r="J25" s="6">
        <v>68.098823547363281</v>
      </c>
    </row>
    <row r="26" spans="1:10">
      <c r="A26" t="s">
        <v>88</v>
      </c>
      <c r="B26" t="s">
        <v>89</v>
      </c>
      <c r="C26" s="6">
        <v>2</v>
      </c>
      <c r="D26" s="6"/>
      <c r="E26" s="6"/>
      <c r="F26" s="6">
        <v>1</v>
      </c>
      <c r="G26" s="6">
        <v>6.287905216217041</v>
      </c>
      <c r="H26" s="6">
        <v>1.4262694120407104</v>
      </c>
      <c r="I26" s="6">
        <v>8.7569770812988281</v>
      </c>
      <c r="J26" s="6">
        <v>10.949173927307129</v>
      </c>
    </row>
    <row r="27" spans="1:10">
      <c r="A27" t="s">
        <v>88</v>
      </c>
      <c r="B27" t="s">
        <v>90</v>
      </c>
      <c r="C27" s="6"/>
      <c r="D27" s="6"/>
      <c r="E27" s="6">
        <v>5.8629236221313477</v>
      </c>
      <c r="F27" s="6"/>
      <c r="G27" s="6"/>
      <c r="H27" s="6"/>
      <c r="I27" s="6"/>
      <c r="J27"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27"/>
  <sheetViews>
    <sheetView workbookViewId="0">
      <selection activeCell="I2" sqref="I2"/>
    </sheetView>
  </sheetViews>
  <sheetFormatPr defaultRowHeight="14.5"/>
  <sheetData>
    <row r="1" spans="1:11">
      <c r="A1" t="s">
        <v>45</v>
      </c>
      <c r="B1" t="s">
        <v>46</v>
      </c>
      <c r="C1" t="s">
        <v>47</v>
      </c>
      <c r="D1" t="s">
        <v>48</v>
      </c>
      <c r="E1" s="10" t="s">
        <v>49</v>
      </c>
      <c r="F1" t="s">
        <v>50</v>
      </c>
      <c r="G1" t="s">
        <v>51</v>
      </c>
      <c r="H1" t="s">
        <v>52</v>
      </c>
      <c r="I1" t="s">
        <v>92</v>
      </c>
      <c r="J1" t="s">
        <v>53</v>
      </c>
      <c r="K1" t="s">
        <v>21</v>
      </c>
    </row>
    <row r="2" spans="1:11">
      <c r="A2" t="s">
        <v>82</v>
      </c>
      <c r="B2" t="s">
        <v>67</v>
      </c>
      <c r="C2" s="6">
        <v>690.5516357421875</v>
      </c>
      <c r="D2" s="6">
        <v>1358.1202392578125</v>
      </c>
      <c r="E2" s="6">
        <v>1156.2659912109375</v>
      </c>
      <c r="F2" s="6">
        <v>3944.631103515625</v>
      </c>
      <c r="G2" s="6">
        <v>4734.470703125</v>
      </c>
      <c r="H2" s="6">
        <v>3430.279052734375</v>
      </c>
      <c r="I2" s="6">
        <v>356.38894653320313</v>
      </c>
      <c r="J2" s="6">
        <v>10619.0185546875</v>
      </c>
    </row>
    <row r="3" spans="1:11">
      <c r="A3" t="s">
        <v>82</v>
      </c>
      <c r="B3" t="s">
        <v>68</v>
      </c>
      <c r="C3" s="6">
        <v>169.50682067871094</v>
      </c>
      <c r="D3" s="6">
        <v>752.7208251953125</v>
      </c>
      <c r="E3" s="6">
        <v>379.46432495117188</v>
      </c>
      <c r="F3" s="6">
        <v>1834.0015869140625</v>
      </c>
      <c r="G3" s="6">
        <v>1049.90380859375</v>
      </c>
      <c r="H3" s="6">
        <v>417.95230102539063</v>
      </c>
      <c r="I3" s="6">
        <v>108.75484466552734</v>
      </c>
      <c r="J3" s="6">
        <v>1730.2908935546875</v>
      </c>
    </row>
    <row r="4" spans="1:11">
      <c r="A4" t="s">
        <v>82</v>
      </c>
      <c r="B4" t="s">
        <v>89</v>
      </c>
      <c r="C4" s="6">
        <v>43.950721740722656</v>
      </c>
      <c r="D4" s="6">
        <v>107.49298095703125</v>
      </c>
      <c r="E4" s="6">
        <v>64.737342834472656</v>
      </c>
      <c r="F4" s="6">
        <v>378.74615478515625</v>
      </c>
      <c r="G4" s="6">
        <v>95.10589599609375</v>
      </c>
      <c r="H4" s="6">
        <v>61.579605102539063</v>
      </c>
      <c r="I4" s="6">
        <v>12.728531837463379</v>
      </c>
      <c r="J4" s="6">
        <v>249.24441528320313</v>
      </c>
    </row>
    <row r="5" spans="1:11">
      <c r="A5" t="s">
        <v>83</v>
      </c>
      <c r="B5" t="s">
        <v>67</v>
      </c>
      <c r="C5" s="6">
        <v>92.6072998046875</v>
      </c>
      <c r="D5" s="6">
        <v>2.8930063247680664</v>
      </c>
      <c r="E5" s="6">
        <v>60.745460510253906</v>
      </c>
      <c r="F5" s="6">
        <v>131.44375610351563</v>
      </c>
      <c r="G5" s="6">
        <v>812.86663818359375</v>
      </c>
      <c r="H5" s="6">
        <v>584.08514404296875</v>
      </c>
      <c r="I5" s="6">
        <v>230.0772705078125</v>
      </c>
      <c r="J5" s="6">
        <v>1992.7916259765625</v>
      </c>
    </row>
    <row r="6" spans="1:11">
      <c r="A6" t="s">
        <v>83</v>
      </c>
      <c r="B6" t="s">
        <v>68</v>
      </c>
      <c r="C6" s="6">
        <v>25.026296615600586</v>
      </c>
      <c r="D6" s="6"/>
      <c r="E6" s="6">
        <v>4.9516868591308594</v>
      </c>
      <c r="F6" s="6">
        <v>21.786523818969727</v>
      </c>
      <c r="G6" s="6">
        <v>118.15622711181641</v>
      </c>
      <c r="H6" s="6">
        <v>79.88128662109375</v>
      </c>
      <c r="I6" s="6">
        <v>110.39025115966797</v>
      </c>
      <c r="J6" s="6">
        <v>254.48075866699219</v>
      </c>
    </row>
    <row r="7" spans="1:11">
      <c r="A7" t="s">
        <v>83</v>
      </c>
      <c r="B7" t="s">
        <v>89</v>
      </c>
      <c r="C7" s="6"/>
      <c r="D7" s="6"/>
      <c r="E7" s="6"/>
      <c r="F7" s="6">
        <v>2</v>
      </c>
      <c r="G7" s="6">
        <v>5.9570465087890625</v>
      </c>
      <c r="H7" s="6">
        <v>6.960853099822998</v>
      </c>
      <c r="I7" s="6">
        <v>37.645404815673828</v>
      </c>
      <c r="J7" s="6">
        <v>16.842575073242188</v>
      </c>
    </row>
    <row r="8" spans="1:11">
      <c r="A8" t="s">
        <v>84</v>
      </c>
      <c r="B8" t="s">
        <v>67</v>
      </c>
      <c r="C8" s="6">
        <v>606.1268310546875</v>
      </c>
      <c r="D8" s="6">
        <v>50.483657836914063</v>
      </c>
      <c r="E8" s="6">
        <v>822.16552734375</v>
      </c>
      <c r="F8" s="6">
        <v>1514.297607421875</v>
      </c>
      <c r="G8" s="6">
        <v>2669.624267578125</v>
      </c>
      <c r="H8" s="6">
        <v>2313.010498046875</v>
      </c>
      <c r="I8" s="6">
        <v>271.3917236328125</v>
      </c>
      <c r="J8" s="6">
        <v>6416.201171875</v>
      </c>
    </row>
    <row r="9" spans="1:11">
      <c r="A9" t="s">
        <v>84</v>
      </c>
      <c r="B9" t="s">
        <v>68</v>
      </c>
      <c r="C9" s="6">
        <v>218.74479675292969</v>
      </c>
      <c r="D9" s="6">
        <v>45.469005584716797</v>
      </c>
      <c r="E9" s="6">
        <v>329.9908447265625</v>
      </c>
      <c r="F9" s="6">
        <v>768.5753173828125</v>
      </c>
      <c r="G9" s="6">
        <v>428.36785888671875</v>
      </c>
      <c r="H9" s="6">
        <v>320.80770874023438</v>
      </c>
      <c r="I9" s="6"/>
      <c r="J9" s="6">
        <v>978.30328369140625</v>
      </c>
    </row>
    <row r="10" spans="1:11">
      <c r="A10" t="s">
        <v>84</v>
      </c>
      <c r="B10" t="s">
        <v>89</v>
      </c>
      <c r="C10" s="6">
        <v>51.898303985595703</v>
      </c>
      <c r="D10" s="6">
        <v>24.834300994873047</v>
      </c>
      <c r="E10" s="6">
        <v>52.330184936523438</v>
      </c>
      <c r="F10" s="6">
        <v>231.03315734863281</v>
      </c>
      <c r="G10" s="6">
        <v>32.395336151123047</v>
      </c>
      <c r="H10" s="6">
        <v>14.748386383056641</v>
      </c>
      <c r="I10" s="6"/>
      <c r="J10" s="6">
        <v>128.32748413085938</v>
      </c>
    </row>
    <row r="11" spans="1:11">
      <c r="A11" t="s">
        <v>84</v>
      </c>
      <c r="B11" t="s">
        <v>90</v>
      </c>
      <c r="C11" s="6"/>
      <c r="D11" s="6"/>
      <c r="E11" s="6"/>
      <c r="F11" s="6"/>
      <c r="G11" s="6"/>
      <c r="H11" s="6"/>
      <c r="I11" s="6">
        <v>91.920944213867188</v>
      </c>
      <c r="J11" s="6"/>
    </row>
    <row r="12" spans="1:11">
      <c r="A12" t="s">
        <v>85</v>
      </c>
      <c r="B12" t="s">
        <v>67</v>
      </c>
      <c r="C12" s="6">
        <v>248.80274963378906</v>
      </c>
      <c r="D12" s="6">
        <v>21.122968673706055</v>
      </c>
      <c r="E12" s="6">
        <v>322.56216430664063</v>
      </c>
      <c r="F12" s="6">
        <v>931.91815185546875</v>
      </c>
      <c r="G12" s="6">
        <v>2768.9169921875</v>
      </c>
      <c r="H12" s="6">
        <v>2559.80419921875</v>
      </c>
      <c r="I12" s="6">
        <v>426.43304443359375</v>
      </c>
      <c r="J12" s="6">
        <v>10185.6943359375</v>
      </c>
    </row>
    <row r="13" spans="1:11">
      <c r="A13" t="s">
        <v>85</v>
      </c>
      <c r="B13" t="s">
        <v>68</v>
      </c>
      <c r="C13" s="6">
        <v>131.69723510742188</v>
      </c>
      <c r="D13" s="6"/>
      <c r="E13" s="6">
        <v>90.863807678222656</v>
      </c>
      <c r="F13" s="6">
        <v>340.510498046875</v>
      </c>
      <c r="G13" s="6">
        <v>563.291748046875</v>
      </c>
      <c r="H13" s="6">
        <v>397.08868408203125</v>
      </c>
      <c r="I13" s="6">
        <v>206.03993225097656</v>
      </c>
      <c r="J13" s="6">
        <v>2201.393310546875</v>
      </c>
    </row>
    <row r="14" spans="1:11">
      <c r="A14" t="s">
        <v>85</v>
      </c>
      <c r="B14" t="s">
        <v>89</v>
      </c>
      <c r="C14" s="6">
        <v>33.198696136474609</v>
      </c>
      <c r="D14" s="6"/>
      <c r="E14" s="6">
        <v>13.933547019958496</v>
      </c>
      <c r="F14" s="6">
        <v>119.42547607421875</v>
      </c>
      <c r="G14" s="6">
        <v>80.151351928710938</v>
      </c>
      <c r="H14" s="6">
        <v>103.07275390625</v>
      </c>
      <c r="I14" s="6">
        <v>38.324111938476563</v>
      </c>
      <c r="J14" s="6">
        <v>469.028564453125</v>
      </c>
    </row>
    <row r="15" spans="1:11">
      <c r="A15" t="s">
        <v>85</v>
      </c>
      <c r="B15" t="s">
        <v>90</v>
      </c>
      <c r="C15" s="6"/>
      <c r="D15" s="6">
        <v>13.608357429504395</v>
      </c>
      <c r="E15" s="6"/>
      <c r="F15" s="6"/>
      <c r="G15" s="6"/>
      <c r="H15" s="6"/>
      <c r="I15" s="6"/>
      <c r="J15" s="6"/>
    </row>
    <row r="16" spans="1:11">
      <c r="A16" t="s">
        <v>86</v>
      </c>
      <c r="B16" t="s">
        <v>67</v>
      </c>
      <c r="C16" s="6">
        <v>230.52349853515625</v>
      </c>
      <c r="D16" s="6">
        <v>3.8368613719940186</v>
      </c>
      <c r="E16" s="6">
        <v>72.383041381835938</v>
      </c>
      <c r="F16" s="6">
        <v>292.4947509765625</v>
      </c>
      <c r="G16" s="6">
        <v>581.645263671875</v>
      </c>
      <c r="H16" s="6">
        <v>650.693115234375</v>
      </c>
      <c r="I16" s="6">
        <v>116.55390930175781</v>
      </c>
      <c r="J16" s="6">
        <v>1669.4287109375</v>
      </c>
    </row>
    <row r="17" spans="1:10">
      <c r="A17" t="s">
        <v>86</v>
      </c>
      <c r="B17" t="s">
        <v>68</v>
      </c>
      <c r="C17" s="6">
        <v>80.73681640625</v>
      </c>
      <c r="D17" s="6"/>
      <c r="E17" s="6"/>
      <c r="F17" s="6">
        <v>115.36687469482422</v>
      </c>
      <c r="G17" s="6">
        <v>93.138442993164063</v>
      </c>
      <c r="H17" s="6"/>
      <c r="I17" s="6">
        <v>27.978603363037109</v>
      </c>
      <c r="J17" s="6">
        <v>222.08084106445313</v>
      </c>
    </row>
    <row r="18" spans="1:10">
      <c r="A18" t="s">
        <v>86</v>
      </c>
      <c r="B18" t="s">
        <v>89</v>
      </c>
      <c r="C18" s="6">
        <v>16.080921173095703</v>
      </c>
      <c r="D18" s="6"/>
      <c r="E18" s="6"/>
      <c r="F18" s="6">
        <v>36.787590026855469</v>
      </c>
      <c r="G18" s="6">
        <v>7.9086017608642578</v>
      </c>
      <c r="H18" s="6"/>
      <c r="I18" s="6">
        <v>4.0302538871765137</v>
      </c>
      <c r="J18" s="6">
        <v>26.635036468505859</v>
      </c>
    </row>
    <row r="19" spans="1:10">
      <c r="A19" t="s">
        <v>86</v>
      </c>
      <c r="B19" t="s">
        <v>90</v>
      </c>
      <c r="C19" s="6"/>
      <c r="D19" s="6">
        <v>1.9286707639694214</v>
      </c>
      <c r="E19" s="6">
        <v>27.103359222412109</v>
      </c>
      <c r="F19" s="6"/>
      <c r="G19" s="6"/>
      <c r="H19" s="6">
        <v>113.95701599121094</v>
      </c>
      <c r="I19" s="6"/>
      <c r="J19" s="6"/>
    </row>
    <row r="20" spans="1:10">
      <c r="A20" t="s">
        <v>87</v>
      </c>
      <c r="B20" t="s">
        <v>67</v>
      </c>
      <c r="C20" s="6">
        <v>55.933013916015625</v>
      </c>
      <c r="D20" s="6"/>
      <c r="E20" s="6">
        <v>29.643396377563477</v>
      </c>
      <c r="F20" s="6">
        <v>61.260505676269531</v>
      </c>
      <c r="G20" s="6">
        <v>187.64299011230469</v>
      </c>
      <c r="H20" s="6">
        <v>288.30438232421875</v>
      </c>
      <c r="I20" s="6">
        <v>63.081527709960938</v>
      </c>
      <c r="J20" s="6">
        <v>560.7572021484375</v>
      </c>
    </row>
    <row r="21" spans="1:10">
      <c r="A21" t="s">
        <v>87</v>
      </c>
      <c r="B21" t="s">
        <v>68</v>
      </c>
      <c r="C21" s="6">
        <v>30.792226791381836</v>
      </c>
      <c r="D21" s="6"/>
      <c r="E21" s="6"/>
      <c r="F21" s="6"/>
      <c r="G21" s="6">
        <v>77.183647155761719</v>
      </c>
      <c r="H21" s="6">
        <v>40.374862670898438</v>
      </c>
      <c r="I21" s="6">
        <v>25.890129089355469</v>
      </c>
      <c r="J21" s="6">
        <v>118.94271850585938</v>
      </c>
    </row>
    <row r="22" spans="1:10">
      <c r="A22" t="s">
        <v>87</v>
      </c>
      <c r="B22" t="s">
        <v>89</v>
      </c>
      <c r="C22" s="6">
        <v>11.017333030700684</v>
      </c>
      <c r="D22" s="6"/>
      <c r="E22" s="6"/>
      <c r="F22" s="6"/>
      <c r="G22" s="6">
        <v>4.8216772079467773</v>
      </c>
      <c r="H22" s="6">
        <v>9.8670473098754883</v>
      </c>
      <c r="I22" s="6">
        <v>8.0325832366943359</v>
      </c>
      <c r="J22" s="6">
        <v>11.796784400939941</v>
      </c>
    </row>
    <row r="23" spans="1:10">
      <c r="A23" t="s">
        <v>87</v>
      </c>
      <c r="B23" t="s">
        <v>90</v>
      </c>
      <c r="C23" s="6"/>
      <c r="D23" s="6"/>
      <c r="E23" s="6">
        <v>7.7146835327148438</v>
      </c>
      <c r="F23" s="6">
        <v>18.00556755065918</v>
      </c>
      <c r="G23" s="6"/>
      <c r="H23" s="6"/>
      <c r="I23" s="6"/>
      <c r="J23" s="6"/>
    </row>
    <row r="24" spans="1:10">
      <c r="A24" t="s">
        <v>88</v>
      </c>
      <c r="B24" t="s">
        <v>67</v>
      </c>
      <c r="C24" s="6">
        <v>56.961074829101563</v>
      </c>
      <c r="D24" s="6">
        <v>81.0635986328125</v>
      </c>
      <c r="E24" s="6">
        <v>26.692768096923828</v>
      </c>
      <c r="F24" s="6"/>
      <c r="G24" s="6">
        <v>256.54443359375</v>
      </c>
      <c r="H24" s="6">
        <v>267.77847290039063</v>
      </c>
      <c r="I24" s="6">
        <v>57.103092193603516</v>
      </c>
      <c r="J24" s="6">
        <v>805.2764892578125</v>
      </c>
    </row>
    <row r="25" spans="1:10">
      <c r="A25" t="s">
        <v>88</v>
      </c>
      <c r="B25" t="s">
        <v>68</v>
      </c>
      <c r="C25" s="6">
        <v>19.876163482666016</v>
      </c>
      <c r="D25" s="6"/>
      <c r="E25" s="6"/>
      <c r="F25" s="6">
        <v>14.746957778930664</v>
      </c>
      <c r="G25" s="6">
        <v>80.155830383300781</v>
      </c>
      <c r="H25" s="6">
        <v>36.224937438964844</v>
      </c>
      <c r="I25" s="6">
        <v>58.780864715576172</v>
      </c>
      <c r="J25" s="6">
        <v>144.05793762207031</v>
      </c>
    </row>
    <row r="26" spans="1:10">
      <c r="A26" t="s">
        <v>88</v>
      </c>
      <c r="B26" t="s">
        <v>89</v>
      </c>
      <c r="C26" s="6">
        <v>2.6980953216552734</v>
      </c>
      <c r="D26" s="6"/>
      <c r="E26" s="6"/>
      <c r="F26" s="6">
        <v>1.9286708831787109</v>
      </c>
      <c r="G26" s="6">
        <v>13.799192428588867</v>
      </c>
      <c r="H26" s="6">
        <v>2.8930063247680664</v>
      </c>
      <c r="I26" s="6">
        <v>15.068832397460938</v>
      </c>
      <c r="J26" s="6">
        <v>20.654979705810547</v>
      </c>
    </row>
    <row r="27" spans="1:10">
      <c r="A27" t="s">
        <v>88</v>
      </c>
      <c r="B27" t="s">
        <v>90</v>
      </c>
      <c r="C27" s="6"/>
      <c r="D27" s="6"/>
      <c r="E27" s="6">
        <v>11.009510040283203</v>
      </c>
      <c r="F27" s="6"/>
      <c r="G27" s="6"/>
      <c r="H27" s="6"/>
      <c r="I27" s="6"/>
      <c r="J27"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7"/>
  <sheetViews>
    <sheetView topLeftCell="A15" workbookViewId="0">
      <selection activeCell="A23" sqref="A23:XFD48"/>
    </sheetView>
  </sheetViews>
  <sheetFormatPr defaultRowHeight="14.5"/>
  <cols>
    <col min="3" max="3" width="17.54296875" customWidth="1"/>
  </cols>
  <sheetData>
    <row r="1" spans="1:7">
      <c r="A1" t="s">
        <v>58</v>
      </c>
      <c r="B1" t="s">
        <v>59</v>
      </c>
      <c r="C1" t="s">
        <v>64</v>
      </c>
      <c r="D1" t="s">
        <v>78</v>
      </c>
      <c r="E1" t="s">
        <v>79</v>
      </c>
      <c r="F1" t="s">
        <v>80</v>
      </c>
      <c r="G1" t="s">
        <v>81</v>
      </c>
    </row>
    <row r="2" spans="1:7">
      <c r="A2" t="s">
        <v>91</v>
      </c>
      <c r="B2" t="s">
        <v>60</v>
      </c>
      <c r="C2" t="s">
        <v>65</v>
      </c>
      <c r="D2" s="6">
        <v>0.995708167552948</v>
      </c>
      <c r="E2" s="6">
        <v>1</v>
      </c>
      <c r="F2" s="6">
        <v>0.98998570442199707</v>
      </c>
      <c r="G2" s="6">
        <v>0.67916667461395264</v>
      </c>
    </row>
    <row r="3" spans="1:7">
      <c r="A3" t="s">
        <v>91</v>
      </c>
      <c r="B3" t="s">
        <v>60</v>
      </c>
      <c r="C3" t="s">
        <v>66</v>
      </c>
      <c r="D3" s="6">
        <v>0.9967532753944397</v>
      </c>
      <c r="E3" s="6">
        <v>1</v>
      </c>
      <c r="F3" s="6">
        <v>0.99350649118423462</v>
      </c>
      <c r="G3" s="6">
        <v>0.625</v>
      </c>
    </row>
    <row r="4" spans="1:7">
      <c r="A4" t="s">
        <v>91</v>
      </c>
      <c r="B4" t="s">
        <v>61</v>
      </c>
      <c r="C4" t="s">
        <v>67</v>
      </c>
      <c r="D4" s="6">
        <v>0.99132323265075684</v>
      </c>
      <c r="E4" s="6">
        <v>1</v>
      </c>
      <c r="F4" s="6">
        <v>0.98915404081344604</v>
      </c>
      <c r="G4" s="6">
        <v>0.69999998807907104</v>
      </c>
    </row>
    <row r="5" spans="1:7">
      <c r="A5" t="s">
        <v>91</v>
      </c>
      <c r="B5" t="s">
        <v>61</v>
      </c>
      <c r="C5" t="s">
        <v>68</v>
      </c>
      <c r="D5" s="6">
        <v>1</v>
      </c>
      <c r="E5" s="6">
        <v>1</v>
      </c>
      <c r="F5" s="6">
        <v>0.99076920747756958</v>
      </c>
      <c r="G5" s="6">
        <v>0.66883116960525513</v>
      </c>
    </row>
    <row r="6" spans="1:7">
      <c r="A6" t="s">
        <v>91</v>
      </c>
      <c r="B6" t="s">
        <v>61</v>
      </c>
      <c r="C6" t="s">
        <v>69</v>
      </c>
      <c r="D6" s="6">
        <v>1</v>
      </c>
      <c r="E6" s="6">
        <v>1</v>
      </c>
      <c r="F6" s="6">
        <v>0.99547511339187622</v>
      </c>
      <c r="G6" s="6">
        <v>0.55660378932952881</v>
      </c>
    </row>
    <row r="7" spans="1:7">
      <c r="A7" t="s">
        <v>91</v>
      </c>
      <c r="B7" t="s">
        <v>62</v>
      </c>
      <c r="C7" t="s">
        <v>82</v>
      </c>
      <c r="D7" s="6">
        <v>0.98712444305419922</v>
      </c>
      <c r="E7" s="6">
        <v>1</v>
      </c>
      <c r="F7" s="6">
        <v>0.97854077816009521</v>
      </c>
      <c r="G7" s="6">
        <v>0.70072990655899048</v>
      </c>
    </row>
    <row r="8" spans="1:7">
      <c r="A8" t="s">
        <v>91</v>
      </c>
      <c r="B8" t="s">
        <v>62</v>
      </c>
      <c r="C8" t="s">
        <v>83</v>
      </c>
      <c r="D8" s="6">
        <v>1</v>
      </c>
      <c r="E8" s="6">
        <v>1</v>
      </c>
      <c r="F8" s="6">
        <v>0.99009901285171509</v>
      </c>
      <c r="G8" s="6">
        <v>0.76470589637756348</v>
      </c>
    </row>
    <row r="9" spans="1:7">
      <c r="A9" t="s">
        <v>91</v>
      </c>
      <c r="B9" t="s">
        <v>62</v>
      </c>
      <c r="C9" t="s">
        <v>84</v>
      </c>
      <c r="D9" s="6">
        <v>1</v>
      </c>
      <c r="E9" s="6">
        <v>1</v>
      </c>
      <c r="F9" s="6">
        <v>0.99363058805465698</v>
      </c>
      <c r="G9" s="6">
        <v>0.60256409645080566</v>
      </c>
    </row>
    <row r="10" spans="1:7">
      <c r="A10" t="s">
        <v>91</v>
      </c>
      <c r="B10" t="s">
        <v>62</v>
      </c>
      <c r="C10" t="s">
        <v>85</v>
      </c>
      <c r="D10" s="6">
        <v>0.9941176176071167</v>
      </c>
      <c r="E10" s="6">
        <v>1</v>
      </c>
      <c r="F10" s="6">
        <v>0.98823529481887817</v>
      </c>
      <c r="G10" s="6">
        <v>0.48979592323303223</v>
      </c>
    </row>
    <row r="11" spans="1:7">
      <c r="A11" t="s">
        <v>91</v>
      </c>
      <c r="B11" t="s">
        <v>62</v>
      </c>
      <c r="C11" t="s">
        <v>86</v>
      </c>
      <c r="D11" s="6">
        <v>1</v>
      </c>
      <c r="E11" s="6">
        <v>1</v>
      </c>
      <c r="F11" s="6">
        <v>1</v>
      </c>
      <c r="G11" s="6">
        <v>0.57377046346664429</v>
      </c>
    </row>
    <row r="12" spans="1:7">
      <c r="A12" t="s">
        <v>91</v>
      </c>
      <c r="B12" t="s">
        <v>62</v>
      </c>
      <c r="C12" t="s">
        <v>87</v>
      </c>
      <c r="D12" s="6">
        <v>1</v>
      </c>
      <c r="E12" s="6">
        <v>1</v>
      </c>
      <c r="F12" s="6">
        <v>1</v>
      </c>
      <c r="G12" s="6">
        <v>0.65853661298751831</v>
      </c>
    </row>
    <row r="13" spans="1:7">
      <c r="A13" t="s">
        <v>91</v>
      </c>
      <c r="B13" t="s">
        <v>62</v>
      </c>
      <c r="C13" t="s">
        <v>88</v>
      </c>
      <c r="D13" s="6">
        <v>1</v>
      </c>
      <c r="E13" s="6">
        <v>1</v>
      </c>
      <c r="F13" s="6">
        <v>1</v>
      </c>
      <c r="G13" s="6">
        <v>0.82499998807907104</v>
      </c>
    </row>
    <row r="14" spans="1:7">
      <c r="A14" t="s">
        <v>91</v>
      </c>
      <c r="B14" t="s">
        <v>63</v>
      </c>
      <c r="C14" t="s">
        <v>70</v>
      </c>
      <c r="D14" s="6">
        <v>1</v>
      </c>
      <c r="E14" s="6">
        <v>1</v>
      </c>
      <c r="F14" s="6">
        <v>1</v>
      </c>
      <c r="G14" s="6"/>
    </row>
    <row r="15" spans="1:7">
      <c r="A15" t="s">
        <v>91</v>
      </c>
      <c r="B15" t="s">
        <v>63</v>
      </c>
      <c r="C15" t="s">
        <v>71</v>
      </c>
      <c r="D15" s="6">
        <v>1</v>
      </c>
      <c r="E15" s="6">
        <v>1</v>
      </c>
      <c r="F15" s="6">
        <v>1</v>
      </c>
      <c r="G15" s="6">
        <v>0.62162160873413086</v>
      </c>
    </row>
    <row r="16" spans="1:7">
      <c r="A16" t="s">
        <v>91</v>
      </c>
      <c r="B16" t="s">
        <v>63</v>
      </c>
      <c r="C16" t="s">
        <v>72</v>
      </c>
      <c r="D16" s="6">
        <v>1</v>
      </c>
      <c r="E16" s="6">
        <v>1</v>
      </c>
      <c r="F16" s="6">
        <v>1</v>
      </c>
      <c r="G16" s="6">
        <v>0.62727272510528564</v>
      </c>
    </row>
    <row r="17" spans="1:7">
      <c r="A17" t="s">
        <v>91</v>
      </c>
      <c r="B17" t="s">
        <v>63</v>
      </c>
      <c r="C17" t="s">
        <v>73</v>
      </c>
      <c r="D17" s="6">
        <v>1</v>
      </c>
      <c r="E17" s="6">
        <v>1</v>
      </c>
      <c r="F17" s="6">
        <v>1</v>
      </c>
      <c r="G17" s="6">
        <v>0.7816091775894165</v>
      </c>
    </row>
    <row r="18" spans="1:7">
      <c r="A18" t="s">
        <v>91</v>
      </c>
      <c r="B18" t="s">
        <v>63</v>
      </c>
      <c r="C18" t="s">
        <v>74</v>
      </c>
      <c r="D18" s="6">
        <v>1</v>
      </c>
      <c r="E18" s="6">
        <v>1</v>
      </c>
      <c r="F18" s="6">
        <v>1</v>
      </c>
      <c r="G18" s="6"/>
    </row>
    <row r="19" spans="1:7">
      <c r="A19" t="s">
        <v>91</v>
      </c>
      <c r="B19" t="s">
        <v>63</v>
      </c>
      <c r="C19" t="s">
        <v>75</v>
      </c>
      <c r="D19" s="6">
        <v>1</v>
      </c>
      <c r="E19" s="6">
        <v>1</v>
      </c>
      <c r="F19" s="6">
        <v>0.98235291242599487</v>
      </c>
      <c r="G19" s="6">
        <v>0.62130177021026611</v>
      </c>
    </row>
    <row r="20" spans="1:7">
      <c r="A20" t="s">
        <v>91</v>
      </c>
      <c r="B20" t="s">
        <v>63</v>
      </c>
      <c r="C20" t="s">
        <v>76</v>
      </c>
      <c r="D20" s="6">
        <v>0.98429322242736816</v>
      </c>
      <c r="E20" s="6">
        <v>1</v>
      </c>
      <c r="F20" s="6">
        <v>0.97905761003494263</v>
      </c>
      <c r="G20" s="6"/>
    </row>
    <row r="21" spans="1:7">
      <c r="A21" t="s">
        <v>91</v>
      </c>
      <c r="B21" t="s">
        <v>63</v>
      </c>
      <c r="C21" t="s">
        <v>77</v>
      </c>
      <c r="D21" s="6">
        <v>0.99130433797836304</v>
      </c>
      <c r="E21" s="6">
        <v>1</v>
      </c>
      <c r="F21" s="6">
        <v>0.98260867595672607</v>
      </c>
      <c r="G21" s="6"/>
    </row>
    <row r="22" spans="1:7">
      <c r="A22" t="s">
        <v>91</v>
      </c>
      <c r="B22" t="s">
        <v>91</v>
      </c>
      <c r="C22" t="s">
        <v>91</v>
      </c>
      <c r="D22" s="6">
        <v>0.99602782726287842</v>
      </c>
      <c r="E22" s="6">
        <v>1</v>
      </c>
      <c r="F22" s="6">
        <v>0.99106258153915405</v>
      </c>
      <c r="G22" s="6">
        <v>0.65454542636871338</v>
      </c>
    </row>
    <row r="23" spans="1:7">
      <c r="D23" s="6"/>
      <c r="E23" s="6"/>
      <c r="F23" s="6"/>
      <c r="G23" s="6"/>
    </row>
    <row r="24" spans="1:7">
      <c r="D24" s="6"/>
      <c r="E24" s="6"/>
      <c r="F24" s="6"/>
      <c r="G24" s="6"/>
    </row>
    <row r="25" spans="1:7">
      <c r="B25" s="10"/>
      <c r="D25" s="6"/>
      <c r="E25" s="6"/>
      <c r="F25" s="6"/>
      <c r="G25" s="6"/>
    </row>
    <row r="26" spans="1:7">
      <c r="D26" s="6"/>
      <c r="E26" s="6"/>
      <c r="F26" s="6"/>
      <c r="G26" s="6"/>
    </row>
    <row r="27" spans="1:7">
      <c r="B27" s="10"/>
      <c r="D27" s="6"/>
      <c r="E27" s="6"/>
      <c r="F27" s="6"/>
      <c r="G27" s="6"/>
    </row>
  </sheetData>
  <autoFilter ref="A1:G22" xr:uid="{00000000-0009-0000-0000-000014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Mengyi Zhong</cp:lastModifiedBy>
  <dcterms:created xsi:type="dcterms:W3CDTF">2017-10-24T16:55:12Z</dcterms:created>
  <dcterms:modified xsi:type="dcterms:W3CDTF">2024-02-29T13:23:37Z</dcterms:modified>
</cp:coreProperties>
</file>