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O:\FPDEA\Surveys\2024 Enterprise Surveys\Poland\_Implementation Report\"/>
    </mc:Choice>
  </mc:AlternateContent>
  <xr:revisionPtr revIDLastSave="0" documentId="13_ncr:1_{AC3C5394-CC7D-437E-A927-AD844ABA457C}" xr6:coauthVersionLast="47" xr6:coauthVersionMax="47" xr10:uidLastSave="{00000000-0000-0000-0000-000000000000}"/>
  <bookViews>
    <workbookView xWindow="-110" yWindow="-110" windowWidth="25820" windowHeight="15500" tabRatio="747"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state="hidden" r:id="rId12"/>
    <sheet name="frame fresh and panel" sheetId="3" state="hidden" r:id="rId13"/>
    <sheet name="original survey design" sheetId="33" state="hidden" r:id="rId14"/>
    <sheet name="yield calculation" sheetId="26" state="hidden" r:id="rId15"/>
    <sheet name="achieved fresh and panel" sheetId="1" state="hidden" r:id="rId16"/>
    <sheet name="achieved panel" sheetId="2" state="hidden" r:id="rId17"/>
    <sheet name="universe_strict" sheetId="21" state="hidden" r:id="rId18"/>
    <sheet name="universe_median" sheetId="22" state="hidden" r:id="rId19"/>
    <sheet name="universe_weak" sheetId="23" state="hidden" r:id="rId20"/>
    <sheet name="item response" sheetId="30" state="hidden" r:id="rId21"/>
  </sheets>
  <definedNames>
    <definedName name="_xlnm._FilterDatabase" localSheetId="20" hidden="1">'item response'!$A$1:$G$27</definedName>
    <definedName name="_xlnm._FilterDatabase" localSheetId="5" hidden="1">'Table 6 Achieved Total Sample '!$A$1:$K$53</definedName>
    <definedName name="_xlnm._FilterDatabase" localSheetId="6" hidden="1">'Table 7 Achieved Panel Sample'!$A$1:$K$49</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5" i="18" l="1"/>
  <c r="K51" i="18"/>
  <c r="K47" i="18"/>
  <c r="K44" i="18"/>
  <c r="K40" i="18"/>
  <c r="K36" i="18"/>
  <c r="K33" i="18"/>
  <c r="K30" i="18"/>
  <c r="K27" i="18"/>
  <c r="K24" i="18"/>
  <c r="K21" i="18"/>
  <c r="K18" i="18"/>
  <c r="K14" i="18"/>
  <c r="K11" i="18"/>
  <c r="K8" i="18"/>
  <c r="K5" i="18"/>
  <c r="K2" i="18"/>
  <c r="K55" i="19"/>
  <c r="K51" i="19"/>
  <c r="K47" i="19"/>
  <c r="K40" i="19"/>
  <c r="K36" i="19"/>
  <c r="K14" i="19"/>
  <c r="K44" i="19"/>
  <c r="K33" i="19"/>
  <c r="K30" i="19"/>
  <c r="K27" i="19"/>
  <c r="K24" i="19"/>
  <c r="K21" i="19"/>
  <c r="K18" i="19"/>
  <c r="K11" i="19"/>
  <c r="K8" i="19"/>
  <c r="K5" i="19"/>
  <c r="K2" i="19"/>
  <c r="K55" i="20"/>
  <c r="K51" i="20"/>
  <c r="K47" i="20"/>
  <c r="K40" i="20"/>
  <c r="K36" i="20"/>
  <c r="K14" i="20"/>
  <c r="K5" i="20"/>
  <c r="K2" i="20"/>
  <c r="K44" i="20"/>
  <c r="K33" i="20"/>
  <c r="K30" i="20"/>
  <c r="K27" i="20"/>
  <c r="K24" i="20"/>
  <c r="K21" i="20"/>
  <c r="K18" i="20"/>
  <c r="K11" i="20"/>
  <c r="K8" i="20"/>
  <c r="K8" i="16"/>
  <c r="K11" i="16"/>
  <c r="K13" i="16"/>
  <c r="K15" i="16"/>
  <c r="K18" i="16"/>
  <c r="K21" i="16"/>
  <c r="K24" i="16"/>
  <c r="K27" i="16"/>
  <c r="K30" i="16"/>
  <c r="K33" i="16"/>
  <c r="K35" i="16"/>
  <c r="K37" i="16"/>
  <c r="K40" i="16"/>
  <c r="K43" i="16"/>
  <c r="K46" i="16"/>
  <c r="K5" i="16"/>
  <c r="K2" i="16"/>
  <c r="K5" i="17"/>
  <c r="K50" i="17"/>
  <c r="K47" i="17"/>
  <c r="K44" i="17"/>
  <c r="K41" i="17"/>
  <c r="K38" i="17"/>
  <c r="K35" i="17"/>
  <c r="K32" i="17"/>
  <c r="K29" i="17"/>
  <c r="K26" i="17"/>
  <c r="K23" i="17"/>
  <c r="K20" i="17"/>
  <c r="K17" i="17"/>
  <c r="K14" i="17"/>
  <c r="K11" i="17"/>
  <c r="K8" i="17"/>
  <c r="K2" i="17"/>
  <c r="K5" i="32"/>
  <c r="K35" i="32"/>
  <c r="K38" i="32"/>
  <c r="K41" i="32"/>
  <c r="K44" i="32"/>
  <c r="K47" i="32"/>
  <c r="K50" i="32"/>
  <c r="K32" i="32"/>
  <c r="K29" i="32"/>
  <c r="K26" i="32"/>
  <c r="K23" i="32"/>
  <c r="K20" i="32"/>
  <c r="K17" i="32"/>
  <c r="K14" i="32"/>
  <c r="K11" i="32"/>
  <c r="K8" i="32"/>
  <c r="K2" i="32"/>
  <c r="K50" i="14"/>
  <c r="K47" i="14"/>
  <c r="K44" i="14"/>
  <c r="K41" i="14"/>
  <c r="K38" i="14"/>
  <c r="K35" i="14"/>
  <c r="K32" i="14"/>
  <c r="K29" i="14"/>
  <c r="K26" i="14"/>
  <c r="K23" i="14"/>
  <c r="K20" i="14"/>
  <c r="K17" i="14"/>
  <c r="K14" i="14"/>
  <c r="K11" i="14"/>
  <c r="K8" i="14"/>
  <c r="K5" i="14"/>
  <c r="K2" i="14"/>
  <c r="K50" i="25"/>
  <c r="K47" i="25"/>
  <c r="K44" i="25"/>
  <c r="K41" i="25"/>
  <c r="K38" i="25"/>
  <c r="K35" i="25"/>
  <c r="K32" i="25"/>
  <c r="K29" i="25"/>
  <c r="K26" i="25"/>
  <c r="K23" i="25"/>
  <c r="K20" i="25"/>
  <c r="K17" i="25"/>
  <c r="K14" i="25"/>
  <c r="K11" i="25"/>
  <c r="G28" i="29" l="1"/>
  <c r="F28" i="29"/>
  <c r="E28" i="29"/>
  <c r="D28" i="29"/>
  <c r="G27"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J58" i="18"/>
  <c r="I58" i="18"/>
  <c r="H58" i="18"/>
  <c r="G58" i="18"/>
  <c r="F58" i="18"/>
  <c r="E58" i="18"/>
  <c r="D58" i="18"/>
  <c r="C58" i="18"/>
  <c r="B58" i="18"/>
  <c r="A58" i="18"/>
  <c r="J57" i="18"/>
  <c r="I57" i="18"/>
  <c r="H57" i="18"/>
  <c r="G57" i="18"/>
  <c r="F57" i="18"/>
  <c r="E57" i="18"/>
  <c r="D57" i="18"/>
  <c r="C57" i="18"/>
  <c r="B57" i="18"/>
  <c r="A57" i="18"/>
  <c r="J56" i="18"/>
  <c r="I56" i="18"/>
  <c r="H56" i="18"/>
  <c r="G56" i="18"/>
  <c r="F56" i="18"/>
  <c r="E56" i="18"/>
  <c r="D56" i="18"/>
  <c r="C56" i="18"/>
  <c r="B56" i="18"/>
  <c r="A56" i="18"/>
  <c r="J55" i="18"/>
  <c r="I55" i="18"/>
  <c r="H55" i="18"/>
  <c r="G55" i="18"/>
  <c r="F55" i="18"/>
  <c r="E55" i="18"/>
  <c r="D55" i="18"/>
  <c r="C55" i="18"/>
  <c r="B55" i="18"/>
  <c r="A55" i="18"/>
  <c r="J54" i="18"/>
  <c r="I54" i="18"/>
  <c r="H54" i="18"/>
  <c r="G54" i="18"/>
  <c r="F54" i="18"/>
  <c r="E54" i="18"/>
  <c r="D54" i="18"/>
  <c r="C54" i="18"/>
  <c r="B54" i="18"/>
  <c r="A54" i="18"/>
  <c r="J53" i="18"/>
  <c r="I53" i="18"/>
  <c r="H53" i="18"/>
  <c r="G53" i="18"/>
  <c r="F53" i="18"/>
  <c r="E53" i="18"/>
  <c r="D53" i="18"/>
  <c r="C53" i="18"/>
  <c r="B53" i="18"/>
  <c r="A53" i="18"/>
  <c r="J52" i="18"/>
  <c r="I52" i="18"/>
  <c r="H52" i="18"/>
  <c r="G52" i="18"/>
  <c r="F52" i="18"/>
  <c r="E52" i="18"/>
  <c r="D52" i="18"/>
  <c r="C52" i="18"/>
  <c r="B52" i="18"/>
  <c r="A52" i="18"/>
  <c r="J51" i="18"/>
  <c r="I51" i="18"/>
  <c r="H51" i="18"/>
  <c r="G51" i="18"/>
  <c r="F51" i="18"/>
  <c r="E51" i="18"/>
  <c r="D51" i="18"/>
  <c r="C51" i="18"/>
  <c r="B51" i="18"/>
  <c r="A51" i="18"/>
  <c r="J50" i="18"/>
  <c r="I50" i="18"/>
  <c r="H50" i="18"/>
  <c r="G50" i="18"/>
  <c r="F50" i="18"/>
  <c r="E50" i="18"/>
  <c r="D50" i="18"/>
  <c r="C50" i="18"/>
  <c r="B50" i="18"/>
  <c r="A50" i="18"/>
  <c r="J49" i="18"/>
  <c r="I49" i="18"/>
  <c r="H49" i="18"/>
  <c r="G49" i="18"/>
  <c r="F49" i="18"/>
  <c r="E49" i="18"/>
  <c r="D49" i="18"/>
  <c r="C49" i="18"/>
  <c r="B49" i="18"/>
  <c r="A49" i="18"/>
  <c r="J48" i="18"/>
  <c r="I48" i="18"/>
  <c r="H48" i="18"/>
  <c r="G48" i="18"/>
  <c r="F48" i="18"/>
  <c r="E48" i="18"/>
  <c r="D48" i="18"/>
  <c r="C48" i="18"/>
  <c r="B48" i="18"/>
  <c r="A48" i="18"/>
  <c r="J47" i="18"/>
  <c r="I47" i="18"/>
  <c r="H47" i="18"/>
  <c r="G47" i="18"/>
  <c r="F47" i="18"/>
  <c r="E47" i="18"/>
  <c r="D47" i="18"/>
  <c r="C47" i="18"/>
  <c r="B47" i="18"/>
  <c r="A47" i="18"/>
  <c r="J46" i="18"/>
  <c r="I46" i="18"/>
  <c r="H46" i="18"/>
  <c r="G46" i="18"/>
  <c r="F46" i="18"/>
  <c r="E46" i="18"/>
  <c r="D46" i="18"/>
  <c r="C46" i="18"/>
  <c r="B46" i="18"/>
  <c r="A46" i="18"/>
  <c r="J45" i="18"/>
  <c r="I45" i="18"/>
  <c r="H45" i="18"/>
  <c r="G45" i="18"/>
  <c r="F45" i="18"/>
  <c r="E45" i="18"/>
  <c r="D45" i="18"/>
  <c r="C45" i="18"/>
  <c r="B45" i="18"/>
  <c r="A45" i="18"/>
  <c r="J44" i="18"/>
  <c r="I44" i="18"/>
  <c r="H44" i="18"/>
  <c r="G44" i="18"/>
  <c r="F44" i="18"/>
  <c r="E44" i="18"/>
  <c r="D44" i="18"/>
  <c r="C44" i="18"/>
  <c r="B44" i="18"/>
  <c r="A44" i="18"/>
  <c r="J43" i="18"/>
  <c r="I43" i="18"/>
  <c r="H43" i="18"/>
  <c r="G43" i="18"/>
  <c r="F43" i="18"/>
  <c r="E43" i="18"/>
  <c r="D43" i="18"/>
  <c r="C43" i="18"/>
  <c r="B43" i="18"/>
  <c r="A43" i="18"/>
  <c r="J42" i="18"/>
  <c r="I42" i="18"/>
  <c r="H42" i="18"/>
  <c r="G42" i="18"/>
  <c r="F42" i="18"/>
  <c r="E42" i="18"/>
  <c r="D42" i="18"/>
  <c r="C42" i="18"/>
  <c r="B42" i="18"/>
  <c r="A42" i="18"/>
  <c r="J41" i="18"/>
  <c r="I41" i="18"/>
  <c r="H41" i="18"/>
  <c r="G41" i="18"/>
  <c r="F41" i="18"/>
  <c r="E41" i="18"/>
  <c r="D41" i="18"/>
  <c r="C41" i="18"/>
  <c r="B41" i="18"/>
  <c r="A41" i="18"/>
  <c r="J40" i="18"/>
  <c r="I40" i="18"/>
  <c r="H40" i="18"/>
  <c r="G40" i="18"/>
  <c r="F40" i="18"/>
  <c r="E40" i="18"/>
  <c r="D40" i="18"/>
  <c r="C40" i="18"/>
  <c r="B40" i="18"/>
  <c r="A40" i="18"/>
  <c r="J39" i="18"/>
  <c r="I39" i="18"/>
  <c r="H39" i="18"/>
  <c r="G39" i="18"/>
  <c r="F39" i="18"/>
  <c r="E39" i="18"/>
  <c r="D39" i="18"/>
  <c r="C39" i="18"/>
  <c r="B39" i="18"/>
  <c r="A39" i="18"/>
  <c r="J38" i="18"/>
  <c r="I38" i="18"/>
  <c r="H38" i="18"/>
  <c r="G38" i="18"/>
  <c r="F38" i="18"/>
  <c r="E38" i="18"/>
  <c r="D38" i="18"/>
  <c r="C38" i="18"/>
  <c r="B38" i="18"/>
  <c r="A38" i="18"/>
  <c r="J37" i="18"/>
  <c r="I37" i="18"/>
  <c r="H37" i="18"/>
  <c r="G37" i="18"/>
  <c r="F37" i="18"/>
  <c r="E37" i="18"/>
  <c r="D37" i="18"/>
  <c r="C37" i="18"/>
  <c r="B37" i="18"/>
  <c r="A37" i="18"/>
  <c r="J36" i="18"/>
  <c r="I36" i="18"/>
  <c r="H36" i="18"/>
  <c r="G36" i="18"/>
  <c r="F36" i="18"/>
  <c r="E36" i="18"/>
  <c r="D36" i="18"/>
  <c r="C36" i="18"/>
  <c r="B36" i="18"/>
  <c r="A36" i="18"/>
  <c r="J35" i="18"/>
  <c r="I35" i="18"/>
  <c r="H35" i="18"/>
  <c r="G35" i="18"/>
  <c r="F35" i="18"/>
  <c r="E35" i="18"/>
  <c r="D35" i="18"/>
  <c r="C35" i="18"/>
  <c r="B35" i="18"/>
  <c r="A35" i="18"/>
  <c r="J34" i="18"/>
  <c r="I34" i="18"/>
  <c r="H34" i="18"/>
  <c r="G34" i="18"/>
  <c r="F34" i="18"/>
  <c r="E34" i="18"/>
  <c r="D34" i="18"/>
  <c r="C34" i="18"/>
  <c r="B34" i="18"/>
  <c r="A34" i="18"/>
  <c r="J33" i="18"/>
  <c r="I33" i="18"/>
  <c r="H33" i="18"/>
  <c r="G33" i="18"/>
  <c r="F33" i="18"/>
  <c r="E33" i="18"/>
  <c r="D33" i="18"/>
  <c r="C33" i="18"/>
  <c r="B33" i="18"/>
  <c r="A33" i="18"/>
  <c r="J32" i="18"/>
  <c r="I32" i="18"/>
  <c r="H32" i="18"/>
  <c r="G32" i="18"/>
  <c r="F32" i="18"/>
  <c r="E32" i="18"/>
  <c r="D32" i="18"/>
  <c r="C32" i="18"/>
  <c r="B32" i="18"/>
  <c r="A32" i="18"/>
  <c r="J31" i="18"/>
  <c r="I31" i="18"/>
  <c r="H31" i="18"/>
  <c r="G31" i="18"/>
  <c r="F31" i="18"/>
  <c r="E31" i="18"/>
  <c r="D31" i="18"/>
  <c r="C31" i="18"/>
  <c r="B31" i="18"/>
  <c r="A31" i="18"/>
  <c r="J30" i="18"/>
  <c r="I30" i="18"/>
  <c r="H30" i="18"/>
  <c r="G30" i="18"/>
  <c r="F30" i="18"/>
  <c r="E30" i="18"/>
  <c r="D30" i="18"/>
  <c r="C30" i="18"/>
  <c r="B30" i="18"/>
  <c r="A30" i="18"/>
  <c r="J29" i="18"/>
  <c r="I29" i="18"/>
  <c r="H29" i="18"/>
  <c r="G29" i="18"/>
  <c r="F29" i="18"/>
  <c r="E29" i="18"/>
  <c r="D29" i="18"/>
  <c r="C29" i="18"/>
  <c r="B29" i="18"/>
  <c r="A29" i="18"/>
  <c r="J28" i="18"/>
  <c r="I28" i="18"/>
  <c r="H28" i="18"/>
  <c r="G28" i="18"/>
  <c r="F28" i="18"/>
  <c r="E28" i="18"/>
  <c r="D28" i="18"/>
  <c r="C28" i="18"/>
  <c r="B28" i="18"/>
  <c r="A28" i="18"/>
  <c r="J27" i="18"/>
  <c r="I27" i="18"/>
  <c r="H27" i="18"/>
  <c r="G27" i="18"/>
  <c r="F27" i="18"/>
  <c r="E27" i="18"/>
  <c r="D27" i="18"/>
  <c r="C27" i="18"/>
  <c r="B27" i="18"/>
  <c r="A27" i="18"/>
  <c r="J26" i="18"/>
  <c r="I26" i="18"/>
  <c r="H26" i="18"/>
  <c r="G26" i="18"/>
  <c r="F26" i="18"/>
  <c r="E26" i="18"/>
  <c r="D26" i="18"/>
  <c r="C26" i="18"/>
  <c r="B26" i="18"/>
  <c r="A26" i="18"/>
  <c r="J25" i="18"/>
  <c r="I25" i="18"/>
  <c r="H25" i="18"/>
  <c r="G25" i="18"/>
  <c r="F25" i="18"/>
  <c r="E25" i="18"/>
  <c r="D25" i="18"/>
  <c r="C25" i="18"/>
  <c r="B25" i="18"/>
  <c r="A25" i="18"/>
  <c r="J24" i="18"/>
  <c r="I24" i="18"/>
  <c r="H24" i="18"/>
  <c r="G24" i="18"/>
  <c r="F24" i="18"/>
  <c r="E24" i="18"/>
  <c r="D24" i="18"/>
  <c r="C24" i="18"/>
  <c r="B24" i="18"/>
  <c r="A24" i="18"/>
  <c r="J23" i="18"/>
  <c r="I23" i="18"/>
  <c r="H23" i="18"/>
  <c r="G23" i="18"/>
  <c r="F23" i="18"/>
  <c r="E23" i="18"/>
  <c r="D23" i="18"/>
  <c r="C23" i="18"/>
  <c r="B23" i="18"/>
  <c r="A23" i="18"/>
  <c r="J22" i="18"/>
  <c r="I22" i="18"/>
  <c r="H22" i="18"/>
  <c r="G22" i="18"/>
  <c r="F22" i="18"/>
  <c r="E22" i="18"/>
  <c r="D22" i="18"/>
  <c r="C22" i="18"/>
  <c r="B22" i="18"/>
  <c r="A22" i="18"/>
  <c r="J21" i="18"/>
  <c r="I21" i="18"/>
  <c r="H21" i="18"/>
  <c r="G21" i="18"/>
  <c r="F21" i="18"/>
  <c r="E21" i="18"/>
  <c r="D21" i="18"/>
  <c r="C21" i="18"/>
  <c r="B21" i="18"/>
  <c r="A21" i="18"/>
  <c r="J20" i="18"/>
  <c r="I20" i="18"/>
  <c r="H20" i="18"/>
  <c r="G20" i="18"/>
  <c r="F20" i="18"/>
  <c r="E20" i="18"/>
  <c r="D20" i="18"/>
  <c r="C20" i="18"/>
  <c r="B20" i="18"/>
  <c r="A20" i="18"/>
  <c r="J19" i="18"/>
  <c r="I19" i="18"/>
  <c r="H19" i="18"/>
  <c r="G19" i="18"/>
  <c r="F19" i="18"/>
  <c r="E19" i="18"/>
  <c r="D19" i="18"/>
  <c r="C19" i="18"/>
  <c r="B19" i="18"/>
  <c r="A19" i="18"/>
  <c r="J18" i="18"/>
  <c r="I18" i="18"/>
  <c r="H18" i="18"/>
  <c r="G18" i="18"/>
  <c r="F18" i="18"/>
  <c r="E18" i="18"/>
  <c r="D18" i="18"/>
  <c r="C18" i="18"/>
  <c r="B18" i="18"/>
  <c r="A18" i="18"/>
  <c r="J17" i="18"/>
  <c r="I17" i="18"/>
  <c r="H17" i="18"/>
  <c r="G17" i="18"/>
  <c r="F17" i="18"/>
  <c r="E17" i="18"/>
  <c r="D17" i="18"/>
  <c r="C17" i="18"/>
  <c r="B17" i="18"/>
  <c r="A17" i="18"/>
  <c r="J16" i="18"/>
  <c r="I16" i="18"/>
  <c r="H16" i="18"/>
  <c r="G16" i="18"/>
  <c r="F16" i="18"/>
  <c r="E16" i="18"/>
  <c r="D16" i="18"/>
  <c r="C16" i="18"/>
  <c r="B16" i="18"/>
  <c r="A16" i="18"/>
  <c r="J15" i="18"/>
  <c r="I15" i="18"/>
  <c r="H15" i="18"/>
  <c r="G15" i="18"/>
  <c r="F15" i="18"/>
  <c r="E15" i="18"/>
  <c r="D15" i="18"/>
  <c r="C15" i="18"/>
  <c r="B15" i="18"/>
  <c r="A15" i="18"/>
  <c r="J14" i="18"/>
  <c r="I14" i="18"/>
  <c r="H14" i="18"/>
  <c r="G14" i="18"/>
  <c r="F14" i="18"/>
  <c r="E14" i="18"/>
  <c r="D14" i="18"/>
  <c r="C14" i="18"/>
  <c r="B14" i="18"/>
  <c r="A14" i="18"/>
  <c r="J13" i="18"/>
  <c r="I13" i="18"/>
  <c r="H13" i="18"/>
  <c r="G13" i="18"/>
  <c r="F13" i="18"/>
  <c r="E13" i="18"/>
  <c r="D13" i="18"/>
  <c r="C13" i="18"/>
  <c r="B13" i="18"/>
  <c r="A13" i="18"/>
  <c r="J12" i="18"/>
  <c r="I12" i="18"/>
  <c r="H12" i="18"/>
  <c r="G12" i="18"/>
  <c r="F12" i="18"/>
  <c r="E12" i="18"/>
  <c r="D12" i="18"/>
  <c r="C12" i="18"/>
  <c r="B12" i="18"/>
  <c r="A12" i="18"/>
  <c r="J11" i="18"/>
  <c r="I11" i="18"/>
  <c r="H11" i="18"/>
  <c r="G11" i="18"/>
  <c r="F11" i="18"/>
  <c r="E11" i="18"/>
  <c r="D11" i="18"/>
  <c r="C11" i="18"/>
  <c r="B11" i="18"/>
  <c r="A11" i="18"/>
  <c r="J10" i="18"/>
  <c r="I10" i="18"/>
  <c r="H10" i="18"/>
  <c r="G10" i="18"/>
  <c r="F10" i="18"/>
  <c r="E10" i="18"/>
  <c r="D10" i="18"/>
  <c r="C10" i="18"/>
  <c r="B10" i="18"/>
  <c r="A10" i="18"/>
  <c r="J9" i="18"/>
  <c r="I9" i="18"/>
  <c r="H9" i="18"/>
  <c r="G9" i="18"/>
  <c r="F9" i="18"/>
  <c r="E9" i="18"/>
  <c r="D9" i="18"/>
  <c r="C9" i="18"/>
  <c r="B9" i="18"/>
  <c r="A9" i="18"/>
  <c r="J8" i="18"/>
  <c r="I8" i="18"/>
  <c r="H8" i="18"/>
  <c r="G8" i="18"/>
  <c r="F8" i="18"/>
  <c r="E8" i="18"/>
  <c r="D8" i="18"/>
  <c r="C8" i="18"/>
  <c r="B8" i="18"/>
  <c r="A8" i="18"/>
  <c r="J7" i="18"/>
  <c r="I7" i="18"/>
  <c r="H7" i="18"/>
  <c r="G7" i="18"/>
  <c r="F7" i="18"/>
  <c r="E7" i="18"/>
  <c r="D7" i="18"/>
  <c r="C7" i="18"/>
  <c r="B7" i="18"/>
  <c r="A7" i="18"/>
  <c r="J6" i="18"/>
  <c r="I6" i="18"/>
  <c r="H6" i="18"/>
  <c r="G6" i="18"/>
  <c r="F6" i="18"/>
  <c r="E6" i="18"/>
  <c r="D6" i="18"/>
  <c r="C6" i="18"/>
  <c r="B6" i="18"/>
  <c r="A6" i="18"/>
  <c r="J5" i="18"/>
  <c r="I5" i="18"/>
  <c r="H5" i="18"/>
  <c r="G5" i="18"/>
  <c r="F5" i="18"/>
  <c r="E5" i="18"/>
  <c r="D5" i="18"/>
  <c r="C5" i="18"/>
  <c r="B5" i="18"/>
  <c r="A5" i="18"/>
  <c r="J4" i="18"/>
  <c r="I4" i="18"/>
  <c r="H4" i="18"/>
  <c r="G4" i="18"/>
  <c r="F4" i="18"/>
  <c r="E4" i="18"/>
  <c r="D4" i="18"/>
  <c r="C4" i="18"/>
  <c r="B4" i="18"/>
  <c r="A4" i="18"/>
  <c r="J3" i="18"/>
  <c r="I3" i="18"/>
  <c r="H3" i="18"/>
  <c r="G3" i="18"/>
  <c r="F3" i="18"/>
  <c r="E3" i="18"/>
  <c r="D3" i="18"/>
  <c r="C3" i="18"/>
  <c r="B3" i="18"/>
  <c r="A3" i="18"/>
  <c r="J2" i="18"/>
  <c r="I2" i="18"/>
  <c r="H2" i="18"/>
  <c r="G2" i="18"/>
  <c r="F2" i="18"/>
  <c r="E2" i="18"/>
  <c r="D2" i="18"/>
  <c r="C2" i="18"/>
  <c r="B2" i="18"/>
  <c r="A2" i="18"/>
  <c r="K1" i="18"/>
  <c r="J1" i="18"/>
  <c r="I1" i="18"/>
  <c r="H1" i="18"/>
  <c r="G1" i="18"/>
  <c r="F1" i="18"/>
  <c r="E1" i="18"/>
  <c r="D1" i="18"/>
  <c r="C1" i="18"/>
  <c r="J58" i="19"/>
  <c r="I58" i="19"/>
  <c r="H58" i="19"/>
  <c r="G58" i="19"/>
  <c r="F58" i="19"/>
  <c r="E58" i="19"/>
  <c r="D58" i="19"/>
  <c r="C58" i="19"/>
  <c r="B58" i="19"/>
  <c r="A58" i="19"/>
  <c r="J57" i="19"/>
  <c r="I57" i="19"/>
  <c r="H57" i="19"/>
  <c r="G57" i="19"/>
  <c r="F57" i="19"/>
  <c r="E57" i="19"/>
  <c r="D57" i="19"/>
  <c r="C57" i="19"/>
  <c r="B57" i="19"/>
  <c r="A57" i="19"/>
  <c r="J56" i="19"/>
  <c r="I56" i="19"/>
  <c r="H56" i="19"/>
  <c r="G56" i="19"/>
  <c r="F56" i="19"/>
  <c r="E56" i="19"/>
  <c r="D56" i="19"/>
  <c r="C56" i="19"/>
  <c r="B56" i="19"/>
  <c r="A56" i="19"/>
  <c r="J55" i="19"/>
  <c r="I55" i="19"/>
  <c r="H55" i="19"/>
  <c r="G55" i="19"/>
  <c r="F55" i="19"/>
  <c r="E55" i="19"/>
  <c r="D55" i="19"/>
  <c r="C55" i="19"/>
  <c r="B55" i="19"/>
  <c r="A55" i="19"/>
  <c r="J54" i="19"/>
  <c r="I54" i="19"/>
  <c r="H54" i="19"/>
  <c r="G54" i="19"/>
  <c r="F54" i="19"/>
  <c r="E54" i="19"/>
  <c r="D54" i="19"/>
  <c r="C54" i="19"/>
  <c r="B54" i="19"/>
  <c r="A54" i="19"/>
  <c r="J53" i="19"/>
  <c r="I53" i="19"/>
  <c r="H53" i="19"/>
  <c r="G53" i="19"/>
  <c r="F53" i="19"/>
  <c r="E53" i="19"/>
  <c r="D53" i="19"/>
  <c r="C53" i="19"/>
  <c r="B53" i="19"/>
  <c r="A53" i="19"/>
  <c r="J52" i="19"/>
  <c r="I52" i="19"/>
  <c r="H52" i="19"/>
  <c r="G52" i="19"/>
  <c r="F52" i="19"/>
  <c r="E52" i="19"/>
  <c r="D52" i="19"/>
  <c r="C52" i="19"/>
  <c r="B52" i="19"/>
  <c r="A52" i="19"/>
  <c r="J51" i="19"/>
  <c r="I51" i="19"/>
  <c r="H51" i="19"/>
  <c r="G51" i="19"/>
  <c r="F51" i="19"/>
  <c r="E51" i="19"/>
  <c r="D51" i="19"/>
  <c r="C51" i="19"/>
  <c r="B51" i="19"/>
  <c r="A51" i="19"/>
  <c r="J50" i="19"/>
  <c r="I50" i="19"/>
  <c r="H50" i="19"/>
  <c r="G50" i="19"/>
  <c r="F50" i="19"/>
  <c r="E50" i="19"/>
  <c r="D50" i="19"/>
  <c r="C50" i="19"/>
  <c r="B50" i="19"/>
  <c r="A50" i="19"/>
  <c r="J49" i="19"/>
  <c r="I49" i="19"/>
  <c r="H49" i="19"/>
  <c r="G49" i="19"/>
  <c r="F49" i="19"/>
  <c r="E49" i="19"/>
  <c r="D49" i="19"/>
  <c r="C49" i="19"/>
  <c r="B49" i="19"/>
  <c r="A49" i="19"/>
  <c r="J48" i="19"/>
  <c r="I48" i="19"/>
  <c r="H48" i="19"/>
  <c r="G48" i="19"/>
  <c r="F48" i="19"/>
  <c r="E48" i="19"/>
  <c r="D48" i="19"/>
  <c r="C48" i="19"/>
  <c r="B48" i="19"/>
  <c r="A48" i="19"/>
  <c r="J47" i="19"/>
  <c r="I47" i="19"/>
  <c r="H47" i="19"/>
  <c r="G47" i="19"/>
  <c r="F47" i="19"/>
  <c r="E47" i="19"/>
  <c r="D47" i="19"/>
  <c r="C47" i="19"/>
  <c r="B47" i="19"/>
  <c r="A47" i="19"/>
  <c r="J46" i="19"/>
  <c r="I46" i="19"/>
  <c r="H46" i="19"/>
  <c r="G46" i="19"/>
  <c r="F46" i="19"/>
  <c r="E46" i="19"/>
  <c r="D46" i="19"/>
  <c r="C46" i="19"/>
  <c r="B46" i="19"/>
  <c r="A46" i="19"/>
  <c r="J45" i="19"/>
  <c r="I45" i="19"/>
  <c r="H45" i="19"/>
  <c r="G45" i="19"/>
  <c r="F45" i="19"/>
  <c r="E45" i="19"/>
  <c r="D45" i="19"/>
  <c r="C45" i="19"/>
  <c r="B45" i="19"/>
  <c r="A45" i="19"/>
  <c r="J44" i="19"/>
  <c r="I44" i="19"/>
  <c r="H44" i="19"/>
  <c r="G44" i="19"/>
  <c r="F44" i="19"/>
  <c r="E44" i="19"/>
  <c r="D44" i="19"/>
  <c r="C44" i="19"/>
  <c r="B44" i="19"/>
  <c r="A44" i="19"/>
  <c r="J43" i="19"/>
  <c r="I43" i="19"/>
  <c r="H43" i="19"/>
  <c r="G43" i="19"/>
  <c r="F43" i="19"/>
  <c r="E43" i="19"/>
  <c r="D43" i="19"/>
  <c r="C43" i="19"/>
  <c r="B43" i="19"/>
  <c r="A43" i="19"/>
  <c r="J42" i="19"/>
  <c r="I42" i="19"/>
  <c r="H42" i="19"/>
  <c r="G42" i="19"/>
  <c r="F42" i="19"/>
  <c r="E42" i="19"/>
  <c r="D42" i="19"/>
  <c r="C42" i="19"/>
  <c r="B42" i="19"/>
  <c r="A42" i="19"/>
  <c r="J41" i="19"/>
  <c r="I41" i="19"/>
  <c r="H41" i="19"/>
  <c r="G41" i="19"/>
  <c r="F41" i="19"/>
  <c r="E41" i="19"/>
  <c r="D41" i="19"/>
  <c r="C41" i="19"/>
  <c r="B41" i="19"/>
  <c r="A41" i="19"/>
  <c r="J40" i="19"/>
  <c r="I40" i="19"/>
  <c r="H40" i="19"/>
  <c r="G40" i="19"/>
  <c r="F40" i="19"/>
  <c r="E40" i="19"/>
  <c r="D40" i="19"/>
  <c r="C40" i="19"/>
  <c r="B40" i="19"/>
  <c r="A40" i="19"/>
  <c r="J39" i="19"/>
  <c r="I39" i="19"/>
  <c r="H39" i="19"/>
  <c r="G39" i="19"/>
  <c r="F39" i="19"/>
  <c r="E39" i="19"/>
  <c r="D39" i="19"/>
  <c r="C39" i="19"/>
  <c r="B39" i="19"/>
  <c r="A39" i="19"/>
  <c r="J38" i="19"/>
  <c r="I38" i="19"/>
  <c r="H38" i="19"/>
  <c r="G38" i="19"/>
  <c r="F38" i="19"/>
  <c r="E38" i="19"/>
  <c r="D38" i="19"/>
  <c r="C38" i="19"/>
  <c r="B38" i="19"/>
  <c r="A38" i="19"/>
  <c r="J37" i="19"/>
  <c r="I37" i="19"/>
  <c r="H37" i="19"/>
  <c r="G37" i="19"/>
  <c r="F37" i="19"/>
  <c r="E37" i="19"/>
  <c r="D37" i="19"/>
  <c r="C37" i="19"/>
  <c r="B37" i="19"/>
  <c r="A37" i="19"/>
  <c r="J36" i="19"/>
  <c r="I36" i="19"/>
  <c r="H36" i="19"/>
  <c r="G36" i="19"/>
  <c r="F36" i="19"/>
  <c r="E36" i="19"/>
  <c r="D36" i="19"/>
  <c r="C36" i="19"/>
  <c r="B36" i="19"/>
  <c r="A36" i="19"/>
  <c r="J35" i="19"/>
  <c r="I35" i="19"/>
  <c r="H35" i="19"/>
  <c r="G35" i="19"/>
  <c r="F35" i="19"/>
  <c r="E35" i="19"/>
  <c r="D35" i="19"/>
  <c r="C35" i="19"/>
  <c r="B35" i="19"/>
  <c r="A35" i="19"/>
  <c r="J34" i="19"/>
  <c r="I34" i="19"/>
  <c r="H34" i="19"/>
  <c r="G34" i="19"/>
  <c r="F34" i="19"/>
  <c r="E34" i="19"/>
  <c r="D34" i="19"/>
  <c r="C34" i="19"/>
  <c r="B34" i="19"/>
  <c r="A34" i="19"/>
  <c r="J33" i="19"/>
  <c r="I33" i="19"/>
  <c r="H33" i="19"/>
  <c r="G33" i="19"/>
  <c r="F33" i="19"/>
  <c r="E33" i="19"/>
  <c r="D33" i="19"/>
  <c r="C33" i="19"/>
  <c r="B33" i="19"/>
  <c r="A33" i="19"/>
  <c r="J32" i="19"/>
  <c r="I32" i="19"/>
  <c r="H32" i="19"/>
  <c r="G32" i="19"/>
  <c r="F32" i="19"/>
  <c r="E32" i="19"/>
  <c r="D32" i="19"/>
  <c r="C32" i="19"/>
  <c r="B32" i="19"/>
  <c r="A32" i="19"/>
  <c r="J31" i="19"/>
  <c r="I31" i="19"/>
  <c r="H31" i="19"/>
  <c r="G31" i="19"/>
  <c r="F31" i="19"/>
  <c r="E31" i="19"/>
  <c r="D31" i="19"/>
  <c r="C31" i="19"/>
  <c r="B31" i="19"/>
  <c r="A31" i="19"/>
  <c r="J30" i="19"/>
  <c r="I30" i="19"/>
  <c r="H30" i="19"/>
  <c r="G30" i="19"/>
  <c r="F30" i="19"/>
  <c r="E30" i="19"/>
  <c r="D30" i="19"/>
  <c r="C30" i="19"/>
  <c r="B30" i="19"/>
  <c r="A30" i="19"/>
  <c r="J29" i="19"/>
  <c r="I29" i="19"/>
  <c r="H29" i="19"/>
  <c r="G29" i="19"/>
  <c r="F29" i="19"/>
  <c r="E29" i="19"/>
  <c r="D29" i="19"/>
  <c r="C29" i="19"/>
  <c r="B29" i="19"/>
  <c r="A29" i="19"/>
  <c r="J28" i="19"/>
  <c r="I28" i="19"/>
  <c r="H28" i="19"/>
  <c r="G28" i="19"/>
  <c r="F28" i="19"/>
  <c r="E28" i="19"/>
  <c r="D28" i="19"/>
  <c r="C28" i="19"/>
  <c r="B28" i="19"/>
  <c r="A28" i="19"/>
  <c r="J27" i="19"/>
  <c r="I27" i="19"/>
  <c r="H27" i="19"/>
  <c r="G27" i="19"/>
  <c r="F27" i="19"/>
  <c r="E27" i="19"/>
  <c r="D27" i="19"/>
  <c r="C27" i="19"/>
  <c r="B27" i="19"/>
  <c r="A27" i="19"/>
  <c r="J26" i="19"/>
  <c r="I26" i="19"/>
  <c r="H26" i="19"/>
  <c r="G26" i="19"/>
  <c r="F26" i="19"/>
  <c r="E26" i="19"/>
  <c r="D26" i="19"/>
  <c r="C26" i="19"/>
  <c r="B26" i="19"/>
  <c r="A26" i="19"/>
  <c r="J25" i="19"/>
  <c r="I25" i="19"/>
  <c r="H25" i="19"/>
  <c r="G25" i="19"/>
  <c r="F25" i="19"/>
  <c r="E25" i="19"/>
  <c r="D25" i="19"/>
  <c r="C25" i="19"/>
  <c r="B25" i="19"/>
  <c r="A25" i="19"/>
  <c r="J24" i="19"/>
  <c r="I24" i="19"/>
  <c r="H24" i="19"/>
  <c r="G24" i="19"/>
  <c r="F24" i="19"/>
  <c r="E24" i="19"/>
  <c r="D24" i="19"/>
  <c r="C24" i="19"/>
  <c r="B24" i="19"/>
  <c r="A24" i="19"/>
  <c r="J23" i="19"/>
  <c r="I23" i="19"/>
  <c r="H23" i="19"/>
  <c r="G23" i="19"/>
  <c r="F23" i="19"/>
  <c r="E23" i="19"/>
  <c r="D23" i="19"/>
  <c r="C23" i="19"/>
  <c r="B23" i="19"/>
  <c r="A23" i="19"/>
  <c r="J22" i="19"/>
  <c r="I22" i="19"/>
  <c r="H22" i="19"/>
  <c r="G22" i="19"/>
  <c r="F22" i="19"/>
  <c r="E22" i="19"/>
  <c r="D22" i="19"/>
  <c r="C22" i="19"/>
  <c r="B22" i="19"/>
  <c r="A22" i="19"/>
  <c r="J21" i="19"/>
  <c r="I21" i="19"/>
  <c r="H21" i="19"/>
  <c r="G21" i="19"/>
  <c r="F21" i="19"/>
  <c r="E21" i="19"/>
  <c r="D21" i="19"/>
  <c r="C21" i="19"/>
  <c r="B21" i="19"/>
  <c r="A21" i="19"/>
  <c r="J20" i="19"/>
  <c r="I20" i="19"/>
  <c r="H20" i="19"/>
  <c r="G20" i="19"/>
  <c r="F20" i="19"/>
  <c r="E20" i="19"/>
  <c r="D20" i="19"/>
  <c r="C20" i="19"/>
  <c r="B20" i="19"/>
  <c r="A20" i="19"/>
  <c r="J19" i="19"/>
  <c r="I19" i="19"/>
  <c r="H19" i="19"/>
  <c r="G19" i="19"/>
  <c r="F19" i="19"/>
  <c r="E19" i="19"/>
  <c r="D19" i="19"/>
  <c r="C19" i="19"/>
  <c r="B19" i="19"/>
  <c r="A19" i="19"/>
  <c r="J18" i="19"/>
  <c r="I18" i="19"/>
  <c r="H18" i="19"/>
  <c r="G18" i="19"/>
  <c r="F18" i="19"/>
  <c r="E18" i="19"/>
  <c r="D18" i="19"/>
  <c r="C18" i="19"/>
  <c r="B18" i="19"/>
  <c r="A18" i="19"/>
  <c r="J17" i="19"/>
  <c r="I17" i="19"/>
  <c r="H17" i="19"/>
  <c r="G17" i="19"/>
  <c r="F17" i="19"/>
  <c r="E17" i="19"/>
  <c r="D17" i="19"/>
  <c r="C17" i="19"/>
  <c r="B17" i="19"/>
  <c r="A17" i="19"/>
  <c r="J16" i="19"/>
  <c r="I16" i="19"/>
  <c r="H16" i="19"/>
  <c r="G16" i="19"/>
  <c r="F16" i="19"/>
  <c r="E16" i="19"/>
  <c r="D16" i="19"/>
  <c r="C16" i="19"/>
  <c r="B16" i="19"/>
  <c r="A16" i="19"/>
  <c r="J15" i="19"/>
  <c r="I15" i="19"/>
  <c r="H15" i="19"/>
  <c r="G15" i="19"/>
  <c r="F15" i="19"/>
  <c r="E15" i="19"/>
  <c r="D15" i="19"/>
  <c r="C15" i="19"/>
  <c r="B15" i="19"/>
  <c r="A15" i="19"/>
  <c r="J14" i="19"/>
  <c r="I14" i="19"/>
  <c r="H14" i="19"/>
  <c r="G14" i="19"/>
  <c r="F14" i="19"/>
  <c r="E14" i="19"/>
  <c r="D14" i="19"/>
  <c r="C14" i="19"/>
  <c r="B14" i="19"/>
  <c r="A14" i="19"/>
  <c r="J13" i="19"/>
  <c r="I13" i="19"/>
  <c r="H13" i="19"/>
  <c r="G13" i="19"/>
  <c r="F13" i="19"/>
  <c r="E13" i="19"/>
  <c r="D13" i="19"/>
  <c r="C13" i="19"/>
  <c r="B13" i="19"/>
  <c r="A13" i="19"/>
  <c r="J12" i="19"/>
  <c r="I12" i="19"/>
  <c r="H12" i="19"/>
  <c r="G12" i="19"/>
  <c r="F12" i="19"/>
  <c r="E12" i="19"/>
  <c r="D12" i="19"/>
  <c r="C12" i="19"/>
  <c r="B12" i="19"/>
  <c r="A12" i="19"/>
  <c r="J11" i="19"/>
  <c r="I11" i="19"/>
  <c r="H11" i="19"/>
  <c r="G11" i="19"/>
  <c r="F11" i="19"/>
  <c r="E11" i="19"/>
  <c r="D11" i="19"/>
  <c r="C11" i="19"/>
  <c r="B11" i="19"/>
  <c r="A11" i="19"/>
  <c r="J10" i="19"/>
  <c r="I10" i="19"/>
  <c r="H10" i="19"/>
  <c r="G10" i="19"/>
  <c r="F10" i="19"/>
  <c r="E10" i="19"/>
  <c r="D10" i="19"/>
  <c r="C10" i="19"/>
  <c r="B10" i="19"/>
  <c r="A10" i="19"/>
  <c r="J9" i="19"/>
  <c r="I9" i="19"/>
  <c r="H9" i="19"/>
  <c r="G9" i="19"/>
  <c r="F9" i="19"/>
  <c r="E9" i="19"/>
  <c r="D9" i="19"/>
  <c r="C9" i="19"/>
  <c r="B9" i="19"/>
  <c r="A9" i="19"/>
  <c r="J8" i="19"/>
  <c r="I8" i="19"/>
  <c r="H8" i="19"/>
  <c r="G8" i="19"/>
  <c r="F8" i="19"/>
  <c r="E8" i="19"/>
  <c r="D8" i="19"/>
  <c r="C8" i="19"/>
  <c r="B8" i="19"/>
  <c r="A8" i="19"/>
  <c r="J7" i="19"/>
  <c r="I7" i="19"/>
  <c r="H7" i="19"/>
  <c r="G7" i="19"/>
  <c r="F7" i="19"/>
  <c r="E7" i="19"/>
  <c r="D7" i="19"/>
  <c r="C7" i="19"/>
  <c r="B7" i="19"/>
  <c r="A7" i="19"/>
  <c r="J6" i="19"/>
  <c r="I6" i="19"/>
  <c r="H6" i="19"/>
  <c r="G6" i="19"/>
  <c r="F6" i="19"/>
  <c r="E6" i="19"/>
  <c r="D6" i="19"/>
  <c r="C6" i="19"/>
  <c r="B6" i="19"/>
  <c r="A6" i="19"/>
  <c r="J5" i="19"/>
  <c r="I5" i="19"/>
  <c r="H5" i="19"/>
  <c r="G5" i="19"/>
  <c r="F5" i="19"/>
  <c r="E5" i="19"/>
  <c r="D5" i="19"/>
  <c r="C5" i="19"/>
  <c r="B5" i="19"/>
  <c r="A5" i="19"/>
  <c r="J4" i="19"/>
  <c r="I4" i="19"/>
  <c r="H4" i="19"/>
  <c r="G4" i="19"/>
  <c r="F4" i="19"/>
  <c r="E4" i="19"/>
  <c r="D4" i="19"/>
  <c r="C4" i="19"/>
  <c r="B4" i="19"/>
  <c r="A4" i="19"/>
  <c r="J3" i="19"/>
  <c r="I3" i="19"/>
  <c r="H3" i="19"/>
  <c r="G3" i="19"/>
  <c r="F3" i="19"/>
  <c r="E3" i="19"/>
  <c r="D3" i="19"/>
  <c r="C3" i="19"/>
  <c r="B3" i="19"/>
  <c r="A3" i="19"/>
  <c r="J2" i="19"/>
  <c r="I2" i="19"/>
  <c r="H2" i="19"/>
  <c r="G2" i="19"/>
  <c r="F2" i="19"/>
  <c r="E2" i="19"/>
  <c r="D2" i="19"/>
  <c r="C2" i="19"/>
  <c r="B2" i="19"/>
  <c r="A2" i="19"/>
  <c r="K1" i="19"/>
  <c r="J1" i="19"/>
  <c r="I1" i="19"/>
  <c r="H1" i="19"/>
  <c r="G1" i="19"/>
  <c r="F1" i="19"/>
  <c r="E1" i="19"/>
  <c r="D1" i="19"/>
  <c r="C1" i="19"/>
  <c r="J58" i="20"/>
  <c r="I58" i="20"/>
  <c r="H58" i="20"/>
  <c r="G58" i="20"/>
  <c r="F58" i="20"/>
  <c r="E58" i="20"/>
  <c r="D58" i="20"/>
  <c r="C58" i="20"/>
  <c r="B58" i="20"/>
  <c r="A58" i="20"/>
  <c r="J57" i="20"/>
  <c r="I57" i="20"/>
  <c r="H57" i="20"/>
  <c r="G57" i="20"/>
  <c r="F57" i="20"/>
  <c r="E57" i="20"/>
  <c r="D57" i="20"/>
  <c r="C57" i="20"/>
  <c r="B57" i="20"/>
  <c r="A57" i="20"/>
  <c r="J56" i="20"/>
  <c r="I56" i="20"/>
  <c r="H56" i="20"/>
  <c r="G56" i="20"/>
  <c r="F56" i="20"/>
  <c r="E56" i="20"/>
  <c r="D56" i="20"/>
  <c r="C56" i="20"/>
  <c r="B56" i="20"/>
  <c r="A56" i="20"/>
  <c r="J55" i="20"/>
  <c r="I55" i="20"/>
  <c r="H55" i="20"/>
  <c r="G55" i="20"/>
  <c r="F55" i="20"/>
  <c r="E55" i="20"/>
  <c r="D55" i="20"/>
  <c r="C55" i="20"/>
  <c r="B55" i="20"/>
  <c r="A55" i="20"/>
  <c r="J54" i="20"/>
  <c r="I54" i="20"/>
  <c r="H54" i="20"/>
  <c r="G54" i="20"/>
  <c r="F54" i="20"/>
  <c r="E54" i="20"/>
  <c r="D54" i="20"/>
  <c r="C54" i="20"/>
  <c r="B54" i="20"/>
  <c r="A54" i="20"/>
  <c r="J53" i="20"/>
  <c r="I53" i="20"/>
  <c r="H53" i="20"/>
  <c r="G53" i="20"/>
  <c r="F53" i="20"/>
  <c r="E53" i="20"/>
  <c r="D53" i="20"/>
  <c r="C53" i="20"/>
  <c r="B53" i="20"/>
  <c r="A53" i="20"/>
  <c r="J52" i="20"/>
  <c r="I52" i="20"/>
  <c r="H52" i="20"/>
  <c r="G52" i="20"/>
  <c r="F52" i="20"/>
  <c r="E52" i="20"/>
  <c r="D52" i="20"/>
  <c r="C52" i="20"/>
  <c r="B52" i="20"/>
  <c r="A52" i="20"/>
  <c r="J51" i="20"/>
  <c r="I51" i="20"/>
  <c r="H51" i="20"/>
  <c r="G51" i="20"/>
  <c r="F51" i="20"/>
  <c r="E51" i="20"/>
  <c r="D51" i="20"/>
  <c r="C51" i="20"/>
  <c r="B51" i="20"/>
  <c r="A51" i="20"/>
  <c r="J50" i="20"/>
  <c r="I50" i="20"/>
  <c r="H50" i="20"/>
  <c r="G50" i="20"/>
  <c r="F50" i="20"/>
  <c r="E50" i="20"/>
  <c r="D50" i="20"/>
  <c r="C50" i="20"/>
  <c r="B50" i="20"/>
  <c r="A50" i="20"/>
  <c r="J49" i="20"/>
  <c r="I49" i="20"/>
  <c r="H49" i="20"/>
  <c r="G49" i="20"/>
  <c r="F49" i="20"/>
  <c r="E49" i="20"/>
  <c r="D49" i="20"/>
  <c r="C49" i="20"/>
  <c r="B49" i="20"/>
  <c r="A49" i="20"/>
  <c r="J48" i="20"/>
  <c r="I48" i="20"/>
  <c r="H48" i="20"/>
  <c r="G48" i="20"/>
  <c r="F48" i="20"/>
  <c r="E48" i="20"/>
  <c r="D48" i="20"/>
  <c r="C48" i="20"/>
  <c r="B48" i="20"/>
  <c r="A48" i="20"/>
  <c r="J47" i="20"/>
  <c r="I47" i="20"/>
  <c r="H47" i="20"/>
  <c r="G47" i="20"/>
  <c r="F47" i="20"/>
  <c r="E47" i="20"/>
  <c r="D47" i="20"/>
  <c r="C47" i="20"/>
  <c r="B47" i="20"/>
  <c r="A47" i="20"/>
  <c r="J46" i="20"/>
  <c r="I46" i="20"/>
  <c r="H46" i="20"/>
  <c r="G46" i="20"/>
  <c r="F46" i="20"/>
  <c r="E46" i="20"/>
  <c r="D46" i="20"/>
  <c r="C46" i="20"/>
  <c r="B46" i="20"/>
  <c r="A46" i="20"/>
  <c r="J45" i="20"/>
  <c r="I45" i="20"/>
  <c r="H45" i="20"/>
  <c r="G45" i="20"/>
  <c r="F45" i="20"/>
  <c r="E45" i="20"/>
  <c r="D45" i="20"/>
  <c r="C45" i="20"/>
  <c r="B45" i="20"/>
  <c r="A45" i="20"/>
  <c r="J44" i="20"/>
  <c r="I44" i="20"/>
  <c r="H44" i="20"/>
  <c r="G44" i="20"/>
  <c r="F44" i="20"/>
  <c r="E44" i="20"/>
  <c r="D44" i="20"/>
  <c r="C44" i="20"/>
  <c r="B44" i="20"/>
  <c r="A44" i="20"/>
  <c r="J43" i="20"/>
  <c r="I43" i="20"/>
  <c r="H43" i="20"/>
  <c r="G43" i="20"/>
  <c r="F43" i="20"/>
  <c r="E43" i="20"/>
  <c r="D43" i="20"/>
  <c r="C43" i="20"/>
  <c r="B43" i="20"/>
  <c r="A43" i="20"/>
  <c r="J42" i="20"/>
  <c r="I42" i="20"/>
  <c r="H42" i="20"/>
  <c r="G42" i="20"/>
  <c r="F42" i="20"/>
  <c r="E42" i="20"/>
  <c r="D42" i="20"/>
  <c r="C42" i="20"/>
  <c r="B42" i="20"/>
  <c r="A42" i="20"/>
  <c r="J41" i="20"/>
  <c r="I41" i="20"/>
  <c r="H41" i="20"/>
  <c r="G41" i="20"/>
  <c r="F41" i="20"/>
  <c r="E41" i="20"/>
  <c r="D41" i="20"/>
  <c r="C41" i="20"/>
  <c r="B41" i="20"/>
  <c r="A41" i="20"/>
  <c r="J40" i="20"/>
  <c r="I40" i="20"/>
  <c r="H40" i="20"/>
  <c r="G40" i="20"/>
  <c r="F40" i="20"/>
  <c r="E40" i="20"/>
  <c r="D40" i="20"/>
  <c r="C40" i="20"/>
  <c r="B40" i="20"/>
  <c r="A40" i="20"/>
  <c r="J39" i="20"/>
  <c r="I39" i="20"/>
  <c r="H39" i="20"/>
  <c r="G39" i="20"/>
  <c r="F39" i="20"/>
  <c r="E39" i="20"/>
  <c r="D39" i="20"/>
  <c r="C39" i="20"/>
  <c r="B39" i="20"/>
  <c r="A39" i="20"/>
  <c r="J38" i="20"/>
  <c r="I38" i="20"/>
  <c r="H38" i="20"/>
  <c r="G38" i="20"/>
  <c r="F38" i="20"/>
  <c r="E38" i="20"/>
  <c r="D38" i="20"/>
  <c r="C38" i="20"/>
  <c r="B38" i="20"/>
  <c r="A38" i="20"/>
  <c r="J37" i="20"/>
  <c r="I37" i="20"/>
  <c r="H37" i="20"/>
  <c r="G37" i="20"/>
  <c r="F37" i="20"/>
  <c r="E37" i="20"/>
  <c r="D37" i="20"/>
  <c r="C37" i="20"/>
  <c r="B37" i="20"/>
  <c r="A37" i="20"/>
  <c r="J36" i="20"/>
  <c r="I36" i="20"/>
  <c r="H36" i="20"/>
  <c r="G36" i="20"/>
  <c r="F36" i="20"/>
  <c r="E36" i="20"/>
  <c r="D36" i="20"/>
  <c r="C36" i="20"/>
  <c r="B36" i="20"/>
  <c r="A36" i="20"/>
  <c r="J35" i="20"/>
  <c r="I35" i="20"/>
  <c r="H35" i="20"/>
  <c r="G35" i="20"/>
  <c r="F35" i="20"/>
  <c r="E35" i="20"/>
  <c r="D35" i="20"/>
  <c r="C35" i="20"/>
  <c r="B35" i="20"/>
  <c r="A35" i="20"/>
  <c r="J34" i="20"/>
  <c r="I34" i="20"/>
  <c r="H34" i="20"/>
  <c r="G34" i="20"/>
  <c r="F34" i="20"/>
  <c r="E34" i="20"/>
  <c r="D34" i="20"/>
  <c r="C34" i="20"/>
  <c r="B34" i="20"/>
  <c r="A34" i="20"/>
  <c r="J33" i="20"/>
  <c r="I33" i="20"/>
  <c r="H33" i="20"/>
  <c r="G33" i="20"/>
  <c r="F33" i="20"/>
  <c r="E33" i="20"/>
  <c r="D33" i="20"/>
  <c r="C33" i="20"/>
  <c r="B33" i="20"/>
  <c r="A33" i="20"/>
  <c r="J32" i="20"/>
  <c r="I32" i="20"/>
  <c r="H32" i="20"/>
  <c r="G32" i="20"/>
  <c r="F32" i="20"/>
  <c r="E32" i="20"/>
  <c r="D32" i="20"/>
  <c r="C32" i="20"/>
  <c r="B32" i="20"/>
  <c r="A32" i="20"/>
  <c r="J31" i="20"/>
  <c r="I31" i="20"/>
  <c r="H31" i="20"/>
  <c r="G31" i="20"/>
  <c r="F31" i="20"/>
  <c r="E31" i="20"/>
  <c r="D31" i="20"/>
  <c r="C31" i="20"/>
  <c r="B31" i="20"/>
  <c r="A31" i="20"/>
  <c r="J30" i="20"/>
  <c r="I30" i="20"/>
  <c r="H30" i="20"/>
  <c r="G30" i="20"/>
  <c r="F30" i="20"/>
  <c r="E30" i="20"/>
  <c r="D30" i="20"/>
  <c r="C30" i="20"/>
  <c r="B30" i="20"/>
  <c r="A30" i="20"/>
  <c r="J29" i="20"/>
  <c r="I29" i="20"/>
  <c r="H29" i="20"/>
  <c r="G29" i="20"/>
  <c r="F29" i="20"/>
  <c r="E29" i="20"/>
  <c r="D29" i="20"/>
  <c r="C29" i="20"/>
  <c r="B29" i="20"/>
  <c r="A29" i="20"/>
  <c r="J28" i="20"/>
  <c r="I28" i="20"/>
  <c r="H28" i="20"/>
  <c r="G28" i="20"/>
  <c r="F28" i="20"/>
  <c r="E28" i="20"/>
  <c r="D28" i="20"/>
  <c r="C28" i="20"/>
  <c r="B28" i="20"/>
  <c r="A28" i="20"/>
  <c r="J27" i="20"/>
  <c r="I27" i="20"/>
  <c r="H27" i="20"/>
  <c r="G27" i="20"/>
  <c r="F27" i="20"/>
  <c r="E27" i="20"/>
  <c r="D27" i="20"/>
  <c r="C27" i="20"/>
  <c r="B27" i="20"/>
  <c r="A27" i="20"/>
  <c r="J26" i="20"/>
  <c r="I26" i="20"/>
  <c r="H26" i="20"/>
  <c r="G26" i="20"/>
  <c r="F26" i="20"/>
  <c r="E26" i="20"/>
  <c r="D26" i="20"/>
  <c r="C26" i="20"/>
  <c r="B26" i="20"/>
  <c r="A26" i="20"/>
  <c r="J25" i="20"/>
  <c r="I25" i="20"/>
  <c r="H25" i="20"/>
  <c r="G25" i="20"/>
  <c r="F25" i="20"/>
  <c r="E25" i="20"/>
  <c r="D25" i="20"/>
  <c r="C25" i="20"/>
  <c r="B25" i="20"/>
  <c r="A25" i="20"/>
  <c r="J24" i="20"/>
  <c r="I24" i="20"/>
  <c r="H24" i="20"/>
  <c r="G24" i="20"/>
  <c r="F24" i="20"/>
  <c r="E24" i="20"/>
  <c r="D24" i="20"/>
  <c r="C24" i="20"/>
  <c r="B24" i="20"/>
  <c r="A24" i="20"/>
  <c r="J23" i="20"/>
  <c r="I23" i="20"/>
  <c r="H23" i="20"/>
  <c r="G23" i="20"/>
  <c r="F23" i="20"/>
  <c r="E23" i="20"/>
  <c r="D23" i="20"/>
  <c r="C23" i="20"/>
  <c r="B23" i="20"/>
  <c r="A23" i="20"/>
  <c r="J22" i="20"/>
  <c r="I22" i="20"/>
  <c r="H22" i="20"/>
  <c r="G22" i="20"/>
  <c r="F22" i="20"/>
  <c r="E22" i="20"/>
  <c r="D22" i="20"/>
  <c r="C22" i="20"/>
  <c r="B22" i="20"/>
  <c r="A22" i="20"/>
  <c r="J21" i="20"/>
  <c r="I21" i="20"/>
  <c r="H21" i="20"/>
  <c r="G21" i="20"/>
  <c r="F21" i="20"/>
  <c r="E21" i="20"/>
  <c r="D21" i="20"/>
  <c r="C21" i="20"/>
  <c r="B21" i="20"/>
  <c r="A21" i="20"/>
  <c r="J20" i="20"/>
  <c r="I20" i="20"/>
  <c r="H20" i="20"/>
  <c r="G20" i="20"/>
  <c r="F20" i="20"/>
  <c r="E20" i="20"/>
  <c r="D20" i="20"/>
  <c r="C20" i="20"/>
  <c r="B20" i="20"/>
  <c r="A20" i="20"/>
  <c r="J19" i="20"/>
  <c r="I19" i="20"/>
  <c r="H19" i="20"/>
  <c r="G19" i="20"/>
  <c r="F19" i="20"/>
  <c r="E19" i="20"/>
  <c r="D19" i="20"/>
  <c r="C19" i="20"/>
  <c r="B19" i="20"/>
  <c r="A19" i="20"/>
  <c r="J18" i="20"/>
  <c r="I18" i="20"/>
  <c r="H18" i="20"/>
  <c r="G18" i="20"/>
  <c r="F18" i="20"/>
  <c r="E18" i="20"/>
  <c r="D18" i="20"/>
  <c r="C18" i="20"/>
  <c r="B18" i="20"/>
  <c r="A18" i="20"/>
  <c r="J17" i="20"/>
  <c r="I17" i="20"/>
  <c r="H17" i="20"/>
  <c r="G17" i="20"/>
  <c r="F17" i="20"/>
  <c r="E17" i="20"/>
  <c r="D17" i="20"/>
  <c r="C17" i="20"/>
  <c r="B17" i="20"/>
  <c r="A17" i="20"/>
  <c r="J16" i="20"/>
  <c r="I16" i="20"/>
  <c r="H16" i="20"/>
  <c r="G16" i="20"/>
  <c r="F16" i="20"/>
  <c r="E16" i="20"/>
  <c r="D16" i="20"/>
  <c r="C16" i="20"/>
  <c r="B16" i="20"/>
  <c r="A16" i="20"/>
  <c r="J15" i="20"/>
  <c r="I15" i="20"/>
  <c r="H15" i="20"/>
  <c r="G15" i="20"/>
  <c r="F15" i="20"/>
  <c r="E15" i="20"/>
  <c r="D15" i="20"/>
  <c r="C15" i="20"/>
  <c r="B15" i="20"/>
  <c r="A15" i="20"/>
  <c r="J14" i="20"/>
  <c r="I14" i="20"/>
  <c r="H14" i="20"/>
  <c r="G14" i="20"/>
  <c r="F14" i="20"/>
  <c r="E14" i="20"/>
  <c r="D14" i="20"/>
  <c r="C14" i="20"/>
  <c r="B14" i="20"/>
  <c r="A14" i="20"/>
  <c r="J13" i="20"/>
  <c r="I13" i="20"/>
  <c r="H13" i="20"/>
  <c r="G13" i="20"/>
  <c r="F13" i="20"/>
  <c r="E13" i="20"/>
  <c r="D13" i="20"/>
  <c r="C13" i="20"/>
  <c r="B13" i="20"/>
  <c r="A13" i="20"/>
  <c r="J12" i="20"/>
  <c r="I12" i="20"/>
  <c r="H12" i="20"/>
  <c r="G12" i="20"/>
  <c r="F12" i="20"/>
  <c r="E12" i="20"/>
  <c r="D12" i="20"/>
  <c r="C12" i="20"/>
  <c r="B12" i="20"/>
  <c r="A12" i="20"/>
  <c r="J11" i="20"/>
  <c r="I11" i="20"/>
  <c r="H11" i="20"/>
  <c r="G11" i="20"/>
  <c r="F11" i="20"/>
  <c r="E11" i="20"/>
  <c r="D11" i="20"/>
  <c r="C11" i="20"/>
  <c r="B11" i="20"/>
  <c r="A11" i="20"/>
  <c r="J10" i="20"/>
  <c r="I10" i="20"/>
  <c r="H10" i="20"/>
  <c r="G10" i="20"/>
  <c r="F10" i="20"/>
  <c r="E10" i="20"/>
  <c r="D10" i="20"/>
  <c r="C10" i="20"/>
  <c r="B10" i="20"/>
  <c r="A10" i="20"/>
  <c r="J9" i="20"/>
  <c r="I9" i="20"/>
  <c r="H9" i="20"/>
  <c r="G9" i="20"/>
  <c r="F9" i="20"/>
  <c r="E9" i="20"/>
  <c r="D9" i="20"/>
  <c r="C9" i="20"/>
  <c r="B9" i="20"/>
  <c r="A9" i="20"/>
  <c r="J8" i="20"/>
  <c r="I8" i="20"/>
  <c r="H8" i="20"/>
  <c r="G8" i="20"/>
  <c r="F8" i="20"/>
  <c r="E8" i="20"/>
  <c r="D8" i="20"/>
  <c r="C8" i="20"/>
  <c r="B8" i="20"/>
  <c r="A8" i="20"/>
  <c r="J7" i="20"/>
  <c r="I7" i="20"/>
  <c r="H7" i="20"/>
  <c r="G7" i="20"/>
  <c r="F7" i="20"/>
  <c r="E7" i="20"/>
  <c r="D7" i="20"/>
  <c r="C7" i="20"/>
  <c r="B7" i="20"/>
  <c r="A7" i="20"/>
  <c r="J6" i="20"/>
  <c r="I6" i="20"/>
  <c r="H6" i="20"/>
  <c r="G6" i="20"/>
  <c r="F6" i="20"/>
  <c r="E6" i="20"/>
  <c r="D6" i="20"/>
  <c r="C6" i="20"/>
  <c r="B6" i="20"/>
  <c r="A6" i="20"/>
  <c r="J5" i="20"/>
  <c r="I5" i="20"/>
  <c r="H5" i="20"/>
  <c r="G5" i="20"/>
  <c r="F5" i="20"/>
  <c r="E5" i="20"/>
  <c r="D5" i="20"/>
  <c r="C5" i="20"/>
  <c r="B5" i="20"/>
  <c r="A5" i="20"/>
  <c r="J4" i="20"/>
  <c r="I4" i="20"/>
  <c r="H4" i="20"/>
  <c r="G4" i="20"/>
  <c r="F4" i="20"/>
  <c r="E4" i="20"/>
  <c r="D4" i="20"/>
  <c r="C4" i="20"/>
  <c r="B4" i="20"/>
  <c r="A4" i="20"/>
  <c r="J3" i="20"/>
  <c r="I3" i="20"/>
  <c r="H3" i="20"/>
  <c r="G3" i="20"/>
  <c r="F3" i="20"/>
  <c r="E3" i="20"/>
  <c r="D3" i="20"/>
  <c r="C3" i="20"/>
  <c r="B3" i="20"/>
  <c r="A3" i="20"/>
  <c r="J2" i="20"/>
  <c r="I2" i="20"/>
  <c r="H2" i="20"/>
  <c r="G2" i="20"/>
  <c r="F2" i="20"/>
  <c r="E2" i="20"/>
  <c r="D2" i="20"/>
  <c r="C2" i="20"/>
  <c r="B2" i="20"/>
  <c r="A2" i="20"/>
  <c r="K1" i="20"/>
  <c r="J1" i="20"/>
  <c r="I1" i="20"/>
  <c r="H1" i="20"/>
  <c r="G1" i="20"/>
  <c r="F1" i="20"/>
  <c r="E1" i="20"/>
  <c r="D1" i="20"/>
  <c r="C1" i="20"/>
  <c r="J48" i="16"/>
  <c r="I48" i="16"/>
  <c r="H48" i="16"/>
  <c r="G48" i="16"/>
  <c r="F48" i="16"/>
  <c r="E48" i="16"/>
  <c r="D48" i="16"/>
  <c r="C48" i="16"/>
  <c r="B48" i="16"/>
  <c r="A48" i="16"/>
  <c r="J47" i="16"/>
  <c r="I47" i="16"/>
  <c r="H47" i="16"/>
  <c r="G47" i="16"/>
  <c r="F47" i="16"/>
  <c r="E47" i="16"/>
  <c r="D47" i="16"/>
  <c r="C47" i="16"/>
  <c r="B47" i="16"/>
  <c r="A47" i="16"/>
  <c r="J46" i="16"/>
  <c r="I46" i="16"/>
  <c r="H46" i="16"/>
  <c r="G46" i="16"/>
  <c r="F46" i="16"/>
  <c r="E46" i="16"/>
  <c r="D46" i="16"/>
  <c r="C46" i="16"/>
  <c r="B46" i="16"/>
  <c r="A46" i="16"/>
  <c r="J45" i="16"/>
  <c r="I45" i="16"/>
  <c r="H45" i="16"/>
  <c r="G45" i="16"/>
  <c r="F45" i="16"/>
  <c r="E45" i="16"/>
  <c r="D45" i="16"/>
  <c r="C45" i="16"/>
  <c r="B45" i="16"/>
  <c r="A45" i="16"/>
  <c r="J44" i="16"/>
  <c r="I44" i="16"/>
  <c r="H44" i="16"/>
  <c r="G44" i="16"/>
  <c r="F44" i="16"/>
  <c r="E44" i="16"/>
  <c r="D44" i="16"/>
  <c r="C44" i="16"/>
  <c r="B44" i="16"/>
  <c r="A44" i="16"/>
  <c r="J43" i="16"/>
  <c r="I43" i="16"/>
  <c r="H43" i="16"/>
  <c r="G43" i="16"/>
  <c r="F43" i="16"/>
  <c r="E43" i="16"/>
  <c r="D43" i="16"/>
  <c r="C43" i="16"/>
  <c r="B43" i="16"/>
  <c r="A43" i="16"/>
  <c r="J42" i="16"/>
  <c r="I42" i="16"/>
  <c r="H42" i="16"/>
  <c r="G42" i="16"/>
  <c r="F42" i="16"/>
  <c r="E42" i="16"/>
  <c r="D42" i="16"/>
  <c r="C42" i="16"/>
  <c r="B42" i="16"/>
  <c r="A42" i="16"/>
  <c r="J41" i="16"/>
  <c r="I41" i="16"/>
  <c r="H41" i="16"/>
  <c r="G41" i="16"/>
  <c r="F41" i="16"/>
  <c r="E41" i="16"/>
  <c r="D41" i="16"/>
  <c r="C41" i="16"/>
  <c r="B41" i="16"/>
  <c r="A41" i="16"/>
  <c r="J40" i="16"/>
  <c r="I40" i="16"/>
  <c r="H40" i="16"/>
  <c r="G40" i="16"/>
  <c r="F40" i="16"/>
  <c r="E40" i="16"/>
  <c r="D40" i="16"/>
  <c r="C40" i="16"/>
  <c r="B40" i="16"/>
  <c r="A40" i="16"/>
  <c r="J39" i="16"/>
  <c r="I39" i="16"/>
  <c r="H39" i="16"/>
  <c r="G39" i="16"/>
  <c r="F39" i="16"/>
  <c r="E39" i="16"/>
  <c r="D39" i="16"/>
  <c r="C39" i="16"/>
  <c r="B39" i="16"/>
  <c r="A39" i="16"/>
  <c r="J38" i="16"/>
  <c r="I38" i="16"/>
  <c r="H38" i="16"/>
  <c r="G38" i="16"/>
  <c r="F38" i="16"/>
  <c r="E38" i="16"/>
  <c r="D38" i="16"/>
  <c r="C38" i="16"/>
  <c r="B38" i="16"/>
  <c r="A38" i="16"/>
  <c r="J37" i="16"/>
  <c r="I37" i="16"/>
  <c r="H37" i="16"/>
  <c r="G37" i="16"/>
  <c r="F37" i="16"/>
  <c r="E37" i="16"/>
  <c r="D37" i="16"/>
  <c r="C37" i="16"/>
  <c r="B37" i="16"/>
  <c r="A37" i="16"/>
  <c r="J36" i="16"/>
  <c r="I36" i="16"/>
  <c r="H36" i="16"/>
  <c r="G36" i="16"/>
  <c r="F36" i="16"/>
  <c r="E36" i="16"/>
  <c r="D36" i="16"/>
  <c r="C36" i="16"/>
  <c r="B36" i="16"/>
  <c r="A36" i="16"/>
  <c r="J35" i="16"/>
  <c r="I35" i="16"/>
  <c r="H35" i="16"/>
  <c r="G35" i="16"/>
  <c r="F35" i="16"/>
  <c r="E35" i="16"/>
  <c r="D35" i="16"/>
  <c r="C35" i="16"/>
  <c r="B35" i="16"/>
  <c r="A35" i="16"/>
  <c r="J34" i="16"/>
  <c r="I34" i="16"/>
  <c r="H34" i="16"/>
  <c r="G34" i="16"/>
  <c r="F34" i="16"/>
  <c r="E34" i="16"/>
  <c r="D34" i="16"/>
  <c r="C34" i="16"/>
  <c r="B34" i="16"/>
  <c r="A34" i="16"/>
  <c r="J33" i="16"/>
  <c r="I33" i="16"/>
  <c r="H33" i="16"/>
  <c r="G33" i="16"/>
  <c r="F33" i="16"/>
  <c r="E33" i="16"/>
  <c r="D33" i="16"/>
  <c r="C33" i="16"/>
  <c r="B33" i="16"/>
  <c r="A33" i="16"/>
  <c r="J32" i="16"/>
  <c r="I32" i="16"/>
  <c r="H32" i="16"/>
  <c r="G32" i="16"/>
  <c r="F32" i="16"/>
  <c r="E32" i="16"/>
  <c r="D32" i="16"/>
  <c r="C32" i="16"/>
  <c r="B32" i="16"/>
  <c r="A32" i="16"/>
  <c r="J31" i="16"/>
  <c r="I31" i="16"/>
  <c r="H31" i="16"/>
  <c r="G31" i="16"/>
  <c r="F31" i="16"/>
  <c r="E31" i="16"/>
  <c r="D31" i="16"/>
  <c r="C31" i="16"/>
  <c r="B31" i="16"/>
  <c r="A31" i="16"/>
  <c r="J30" i="16"/>
  <c r="I30" i="16"/>
  <c r="H30" i="16"/>
  <c r="G30" i="16"/>
  <c r="F30" i="16"/>
  <c r="E30" i="16"/>
  <c r="D30" i="16"/>
  <c r="C30" i="16"/>
  <c r="B30" i="16"/>
  <c r="A30" i="16"/>
  <c r="J29" i="16"/>
  <c r="I29" i="16"/>
  <c r="H29" i="16"/>
  <c r="G29" i="16"/>
  <c r="F29" i="16"/>
  <c r="E29" i="16"/>
  <c r="D29" i="16"/>
  <c r="C29" i="16"/>
  <c r="B29" i="16"/>
  <c r="A29" i="16"/>
  <c r="J28" i="16"/>
  <c r="I28" i="16"/>
  <c r="H28" i="16"/>
  <c r="G28" i="16"/>
  <c r="F28" i="16"/>
  <c r="E28" i="16"/>
  <c r="D28" i="16"/>
  <c r="C28" i="16"/>
  <c r="B28" i="16"/>
  <c r="A28" i="16"/>
  <c r="J27" i="16"/>
  <c r="I27" i="16"/>
  <c r="H27" i="16"/>
  <c r="G27" i="16"/>
  <c r="F27" i="16"/>
  <c r="E27" i="16"/>
  <c r="D27" i="16"/>
  <c r="C27" i="16"/>
  <c r="B27" i="16"/>
  <c r="A27" i="16"/>
  <c r="J26" i="16"/>
  <c r="I26" i="16"/>
  <c r="H26" i="16"/>
  <c r="G26" i="16"/>
  <c r="F26" i="16"/>
  <c r="E26" i="16"/>
  <c r="D26" i="16"/>
  <c r="C26" i="16"/>
  <c r="B26" i="16"/>
  <c r="A26" i="16"/>
  <c r="J25" i="16"/>
  <c r="I25" i="16"/>
  <c r="H25" i="16"/>
  <c r="G25" i="16"/>
  <c r="F25" i="16"/>
  <c r="E25" i="16"/>
  <c r="D25" i="16"/>
  <c r="C25" i="16"/>
  <c r="B25" i="16"/>
  <c r="A25" i="16"/>
  <c r="J24" i="16"/>
  <c r="I24" i="16"/>
  <c r="H24" i="16"/>
  <c r="G24" i="16"/>
  <c r="F24" i="16"/>
  <c r="E24" i="16"/>
  <c r="D24" i="16"/>
  <c r="C24" i="16"/>
  <c r="B24" i="16"/>
  <c r="A24" i="16"/>
  <c r="J23" i="16"/>
  <c r="I23" i="16"/>
  <c r="H23" i="16"/>
  <c r="G23" i="16"/>
  <c r="F23" i="16"/>
  <c r="E23" i="16"/>
  <c r="D23" i="16"/>
  <c r="C23" i="16"/>
  <c r="B23" i="16"/>
  <c r="A23" i="16"/>
  <c r="J22" i="16"/>
  <c r="I22" i="16"/>
  <c r="H22" i="16"/>
  <c r="G22" i="16"/>
  <c r="F22" i="16"/>
  <c r="E22" i="16"/>
  <c r="D22" i="16"/>
  <c r="C22" i="16"/>
  <c r="B22" i="16"/>
  <c r="A22" i="16"/>
  <c r="J21" i="16"/>
  <c r="I21" i="16"/>
  <c r="H21" i="16"/>
  <c r="G21" i="16"/>
  <c r="F21" i="16"/>
  <c r="E21" i="16"/>
  <c r="D21" i="16"/>
  <c r="C21" i="16"/>
  <c r="B21" i="16"/>
  <c r="A21" i="16"/>
  <c r="J20" i="16"/>
  <c r="I20" i="16"/>
  <c r="H20" i="16"/>
  <c r="G20" i="16"/>
  <c r="F20" i="16"/>
  <c r="E20" i="16"/>
  <c r="D20" i="16"/>
  <c r="C20" i="16"/>
  <c r="B20" i="16"/>
  <c r="A20" i="16"/>
  <c r="J19" i="16"/>
  <c r="I19" i="16"/>
  <c r="H19" i="16"/>
  <c r="G19" i="16"/>
  <c r="F19" i="16"/>
  <c r="E19" i="16"/>
  <c r="D19" i="16"/>
  <c r="C19" i="16"/>
  <c r="B19" i="16"/>
  <c r="A19" i="16"/>
  <c r="J18" i="16"/>
  <c r="I18" i="16"/>
  <c r="H18" i="16"/>
  <c r="G18" i="16"/>
  <c r="F18" i="16"/>
  <c r="E18" i="16"/>
  <c r="D18" i="16"/>
  <c r="C18" i="16"/>
  <c r="B18" i="16"/>
  <c r="A18" i="16"/>
  <c r="J17" i="16"/>
  <c r="I17" i="16"/>
  <c r="H17" i="16"/>
  <c r="G17" i="16"/>
  <c r="F17" i="16"/>
  <c r="E17" i="16"/>
  <c r="D17" i="16"/>
  <c r="C17" i="16"/>
  <c r="B17" i="16"/>
  <c r="A17" i="16"/>
  <c r="J16" i="16"/>
  <c r="I16" i="16"/>
  <c r="H16" i="16"/>
  <c r="G16" i="16"/>
  <c r="F16" i="16"/>
  <c r="E16" i="16"/>
  <c r="D16" i="16"/>
  <c r="C16" i="16"/>
  <c r="B16" i="16"/>
  <c r="A16" i="16"/>
  <c r="J15" i="16"/>
  <c r="I15" i="16"/>
  <c r="H15" i="16"/>
  <c r="G15" i="16"/>
  <c r="F15" i="16"/>
  <c r="E15" i="16"/>
  <c r="D15" i="16"/>
  <c r="C15" i="16"/>
  <c r="B15" i="16"/>
  <c r="A15" i="16"/>
  <c r="J14" i="16"/>
  <c r="I14" i="16"/>
  <c r="H14" i="16"/>
  <c r="G14" i="16"/>
  <c r="F14" i="16"/>
  <c r="E14" i="16"/>
  <c r="D14" i="16"/>
  <c r="C14" i="16"/>
  <c r="B14" i="16"/>
  <c r="A14" i="16"/>
  <c r="J13" i="16"/>
  <c r="I13" i="16"/>
  <c r="H13" i="16"/>
  <c r="G13" i="16"/>
  <c r="F13" i="16"/>
  <c r="E13" i="16"/>
  <c r="D13" i="16"/>
  <c r="C13" i="16"/>
  <c r="B13" i="16"/>
  <c r="A13" i="16"/>
  <c r="J12" i="16"/>
  <c r="I12" i="16"/>
  <c r="H12" i="16"/>
  <c r="G12" i="16"/>
  <c r="F12" i="16"/>
  <c r="E12" i="16"/>
  <c r="D12" i="16"/>
  <c r="C12" i="16"/>
  <c r="B12" i="16"/>
  <c r="A12" i="16"/>
  <c r="J11" i="16"/>
  <c r="I11" i="16"/>
  <c r="H11" i="16"/>
  <c r="G11" i="16"/>
  <c r="F11" i="16"/>
  <c r="E11" i="16"/>
  <c r="D11" i="16"/>
  <c r="C11" i="16"/>
  <c r="B11" i="16"/>
  <c r="A11" i="16"/>
  <c r="J10" i="16"/>
  <c r="I10" i="16"/>
  <c r="H10" i="16"/>
  <c r="G10" i="16"/>
  <c r="F10" i="16"/>
  <c r="E10" i="16"/>
  <c r="D10" i="16"/>
  <c r="C10" i="16"/>
  <c r="B10" i="16"/>
  <c r="A10" i="16"/>
  <c r="J9" i="16"/>
  <c r="I9" i="16"/>
  <c r="H9" i="16"/>
  <c r="G9" i="16"/>
  <c r="F9" i="16"/>
  <c r="E9" i="16"/>
  <c r="D9" i="16"/>
  <c r="C9" i="16"/>
  <c r="B9" i="16"/>
  <c r="A9" i="16"/>
  <c r="J8" i="16"/>
  <c r="I8" i="16"/>
  <c r="H8" i="16"/>
  <c r="G8" i="16"/>
  <c r="F8" i="16"/>
  <c r="E8" i="16"/>
  <c r="D8" i="16"/>
  <c r="C8" i="16"/>
  <c r="B8" i="16"/>
  <c r="A8" i="16"/>
  <c r="J7" i="16"/>
  <c r="I7" i="16"/>
  <c r="H7" i="16"/>
  <c r="G7" i="16"/>
  <c r="F7" i="16"/>
  <c r="E7" i="16"/>
  <c r="D7" i="16"/>
  <c r="C7" i="16"/>
  <c r="B7" i="16"/>
  <c r="A7" i="16"/>
  <c r="J6" i="16"/>
  <c r="I6" i="16"/>
  <c r="H6" i="16"/>
  <c r="G6" i="16"/>
  <c r="F6" i="16"/>
  <c r="E6" i="16"/>
  <c r="D6" i="16"/>
  <c r="C6" i="16"/>
  <c r="B6" i="16"/>
  <c r="A6" i="16"/>
  <c r="J5" i="16"/>
  <c r="I5" i="16"/>
  <c r="H5" i="16"/>
  <c r="G5" i="16"/>
  <c r="F5" i="16"/>
  <c r="E5" i="16"/>
  <c r="D5" i="16"/>
  <c r="C5" i="16"/>
  <c r="B5" i="16"/>
  <c r="A5" i="16"/>
  <c r="J4" i="16"/>
  <c r="I4" i="16"/>
  <c r="H4" i="16"/>
  <c r="G4" i="16"/>
  <c r="F4" i="16"/>
  <c r="E4" i="16"/>
  <c r="D4" i="16"/>
  <c r="C4" i="16"/>
  <c r="B4" i="16"/>
  <c r="A4" i="16"/>
  <c r="J3" i="16"/>
  <c r="I3" i="16"/>
  <c r="H3" i="16"/>
  <c r="G3" i="16"/>
  <c r="F3" i="16"/>
  <c r="E3" i="16"/>
  <c r="D3" i="16"/>
  <c r="C3" i="16"/>
  <c r="B3" i="16"/>
  <c r="A3" i="16"/>
  <c r="J2" i="16"/>
  <c r="I2" i="16"/>
  <c r="H2" i="16"/>
  <c r="G2" i="16"/>
  <c r="F2" i="16"/>
  <c r="E2" i="16"/>
  <c r="D2" i="16"/>
  <c r="C2" i="16"/>
  <c r="B2" i="16"/>
  <c r="A2" i="16"/>
  <c r="K1" i="16"/>
  <c r="J1" i="16"/>
  <c r="I1" i="16"/>
  <c r="H1" i="16"/>
  <c r="G1" i="16"/>
  <c r="F1" i="16"/>
  <c r="E1" i="16"/>
  <c r="D1" i="16"/>
  <c r="C1" i="16"/>
  <c r="J52" i="17"/>
  <c r="I52" i="17"/>
  <c r="H52" i="17"/>
  <c r="G52" i="17"/>
  <c r="F52" i="17"/>
  <c r="E52" i="17"/>
  <c r="D52" i="17"/>
  <c r="C52" i="17"/>
  <c r="B52" i="17"/>
  <c r="A52" i="17"/>
  <c r="J51" i="17"/>
  <c r="I51" i="17"/>
  <c r="H51" i="17"/>
  <c r="G51" i="17"/>
  <c r="F51" i="17"/>
  <c r="E51" i="17"/>
  <c r="D51" i="17"/>
  <c r="C51" i="17"/>
  <c r="B51" i="17"/>
  <c r="A51" i="17"/>
  <c r="J50" i="17"/>
  <c r="I50" i="17"/>
  <c r="H50" i="17"/>
  <c r="G50" i="17"/>
  <c r="F50" i="17"/>
  <c r="E50" i="17"/>
  <c r="D50" i="17"/>
  <c r="C50" i="17"/>
  <c r="B50" i="17"/>
  <c r="A50" i="17"/>
  <c r="J49" i="17"/>
  <c r="I49" i="17"/>
  <c r="H49" i="17"/>
  <c r="G49" i="17"/>
  <c r="F49" i="17"/>
  <c r="E49" i="17"/>
  <c r="D49" i="17"/>
  <c r="C49" i="17"/>
  <c r="B49" i="17"/>
  <c r="A49" i="17"/>
  <c r="J48" i="17"/>
  <c r="I48" i="17"/>
  <c r="H48" i="17"/>
  <c r="G48" i="17"/>
  <c r="F48" i="17"/>
  <c r="E48" i="17"/>
  <c r="D48" i="17"/>
  <c r="C48" i="17"/>
  <c r="B48" i="17"/>
  <c r="A48" i="17"/>
  <c r="J47" i="17"/>
  <c r="I47" i="17"/>
  <c r="H47" i="17"/>
  <c r="G47" i="17"/>
  <c r="F47" i="17"/>
  <c r="E47" i="17"/>
  <c r="D47" i="17"/>
  <c r="C47" i="17"/>
  <c r="B47" i="17"/>
  <c r="A47" i="17"/>
  <c r="J46" i="17"/>
  <c r="I46" i="17"/>
  <c r="H46" i="17"/>
  <c r="G46" i="17"/>
  <c r="F46" i="17"/>
  <c r="E46" i="17"/>
  <c r="D46" i="17"/>
  <c r="C46" i="17"/>
  <c r="B46" i="17"/>
  <c r="A46" i="17"/>
  <c r="J45" i="17"/>
  <c r="I45" i="17"/>
  <c r="H45" i="17"/>
  <c r="G45" i="17"/>
  <c r="F45" i="17"/>
  <c r="E45" i="17"/>
  <c r="D45" i="17"/>
  <c r="C45" i="17"/>
  <c r="B45" i="17"/>
  <c r="A45" i="17"/>
  <c r="J44" i="17"/>
  <c r="I44" i="17"/>
  <c r="H44" i="17"/>
  <c r="G44" i="17"/>
  <c r="F44" i="17"/>
  <c r="E44" i="17"/>
  <c r="D44" i="17"/>
  <c r="C44" i="17"/>
  <c r="B44" i="17"/>
  <c r="A44" i="17"/>
  <c r="J43" i="17"/>
  <c r="I43" i="17"/>
  <c r="H43" i="17"/>
  <c r="G43" i="17"/>
  <c r="F43" i="17"/>
  <c r="E43" i="17"/>
  <c r="D43" i="17"/>
  <c r="C43" i="17"/>
  <c r="B43" i="17"/>
  <c r="A43" i="17"/>
  <c r="J42" i="17"/>
  <c r="I42" i="17"/>
  <c r="H42" i="17"/>
  <c r="G42" i="17"/>
  <c r="F42" i="17"/>
  <c r="E42" i="17"/>
  <c r="D42" i="17"/>
  <c r="C42" i="17"/>
  <c r="B42" i="17"/>
  <c r="A42" i="17"/>
  <c r="J41" i="17"/>
  <c r="I41" i="17"/>
  <c r="H41" i="17"/>
  <c r="G41" i="17"/>
  <c r="F41" i="17"/>
  <c r="E41" i="17"/>
  <c r="D41" i="17"/>
  <c r="C41" i="17"/>
  <c r="B41" i="17"/>
  <c r="A41" i="17"/>
  <c r="J40" i="17"/>
  <c r="I40" i="17"/>
  <c r="H40" i="17"/>
  <c r="G40" i="17"/>
  <c r="F40" i="17"/>
  <c r="E40" i="17"/>
  <c r="D40" i="17"/>
  <c r="C40" i="17"/>
  <c r="B40" i="17"/>
  <c r="A40" i="17"/>
  <c r="J39" i="17"/>
  <c r="I39" i="17"/>
  <c r="H39" i="17"/>
  <c r="G39" i="17"/>
  <c r="F39" i="17"/>
  <c r="E39" i="17"/>
  <c r="D39" i="17"/>
  <c r="C39" i="17"/>
  <c r="B39" i="17"/>
  <c r="A39" i="17"/>
  <c r="J38" i="17"/>
  <c r="I38" i="17"/>
  <c r="H38" i="17"/>
  <c r="G38" i="17"/>
  <c r="F38" i="17"/>
  <c r="E38" i="17"/>
  <c r="D38" i="17"/>
  <c r="C38" i="17"/>
  <c r="B38" i="17"/>
  <c r="A38" i="17"/>
  <c r="J37" i="17"/>
  <c r="I37" i="17"/>
  <c r="H37" i="17"/>
  <c r="G37" i="17"/>
  <c r="F37" i="17"/>
  <c r="E37" i="17"/>
  <c r="D37" i="17"/>
  <c r="C37" i="17"/>
  <c r="B37" i="17"/>
  <c r="A37" i="17"/>
  <c r="J36" i="17"/>
  <c r="I36" i="17"/>
  <c r="H36" i="17"/>
  <c r="G36" i="17"/>
  <c r="F36" i="17"/>
  <c r="E36" i="17"/>
  <c r="D36" i="17"/>
  <c r="C36" i="17"/>
  <c r="B36" i="17"/>
  <c r="A36" i="17"/>
  <c r="J35" i="17"/>
  <c r="I35" i="17"/>
  <c r="H35" i="17"/>
  <c r="G35" i="17"/>
  <c r="F35" i="17"/>
  <c r="E35" i="17"/>
  <c r="D35" i="17"/>
  <c r="C35" i="17"/>
  <c r="B35" i="17"/>
  <c r="A35" i="17"/>
  <c r="J34" i="17"/>
  <c r="I34" i="17"/>
  <c r="H34" i="17"/>
  <c r="G34" i="17"/>
  <c r="F34" i="17"/>
  <c r="E34" i="17"/>
  <c r="D34" i="17"/>
  <c r="C34" i="17"/>
  <c r="B34" i="17"/>
  <c r="A34" i="17"/>
  <c r="J33" i="17"/>
  <c r="I33" i="17"/>
  <c r="H33" i="17"/>
  <c r="G33" i="17"/>
  <c r="F33" i="17"/>
  <c r="E33" i="17"/>
  <c r="D33" i="17"/>
  <c r="C33" i="17"/>
  <c r="B33" i="17"/>
  <c r="A33" i="17"/>
  <c r="J32" i="17"/>
  <c r="I32" i="17"/>
  <c r="H32" i="17"/>
  <c r="G32" i="17"/>
  <c r="F32" i="17"/>
  <c r="E32" i="17"/>
  <c r="D32" i="17"/>
  <c r="C32" i="17"/>
  <c r="B32" i="17"/>
  <c r="A32" i="17"/>
  <c r="J31" i="17"/>
  <c r="I31" i="17"/>
  <c r="H31" i="17"/>
  <c r="G31" i="17"/>
  <c r="F31" i="17"/>
  <c r="E31" i="17"/>
  <c r="D31" i="17"/>
  <c r="C31" i="17"/>
  <c r="B31" i="17"/>
  <c r="A31" i="17"/>
  <c r="J30" i="17"/>
  <c r="I30" i="17"/>
  <c r="H30" i="17"/>
  <c r="G30" i="17"/>
  <c r="F30" i="17"/>
  <c r="E30" i="17"/>
  <c r="D30" i="17"/>
  <c r="C30" i="17"/>
  <c r="B30" i="17"/>
  <c r="A30" i="17"/>
  <c r="J29" i="17"/>
  <c r="I29" i="17"/>
  <c r="H29" i="17"/>
  <c r="G29" i="17"/>
  <c r="F29" i="17"/>
  <c r="E29" i="17"/>
  <c r="D29" i="17"/>
  <c r="C29" i="17"/>
  <c r="B29" i="17"/>
  <c r="A29" i="17"/>
  <c r="J28" i="17"/>
  <c r="I28" i="17"/>
  <c r="H28" i="17"/>
  <c r="G28" i="17"/>
  <c r="F28" i="17"/>
  <c r="E28" i="17"/>
  <c r="D28" i="17"/>
  <c r="C28" i="17"/>
  <c r="B28" i="17"/>
  <c r="A28" i="17"/>
  <c r="J27" i="17"/>
  <c r="I27" i="17"/>
  <c r="H27" i="17"/>
  <c r="G27" i="17"/>
  <c r="F27" i="17"/>
  <c r="E27" i="17"/>
  <c r="D27" i="17"/>
  <c r="C27" i="17"/>
  <c r="B27" i="17"/>
  <c r="A27" i="17"/>
  <c r="J26" i="17"/>
  <c r="I26" i="17"/>
  <c r="H26" i="17"/>
  <c r="G26" i="17"/>
  <c r="F26" i="17"/>
  <c r="E26" i="17"/>
  <c r="D26" i="17"/>
  <c r="C26" i="17"/>
  <c r="B26" i="17"/>
  <c r="A26" i="17"/>
  <c r="J25" i="17"/>
  <c r="I25" i="17"/>
  <c r="H25" i="17"/>
  <c r="G25" i="17"/>
  <c r="F25" i="17"/>
  <c r="E25" i="17"/>
  <c r="D25" i="17"/>
  <c r="C25" i="17"/>
  <c r="B25" i="17"/>
  <c r="A25" i="17"/>
  <c r="J24" i="17"/>
  <c r="I24" i="17"/>
  <c r="H24" i="17"/>
  <c r="G24" i="17"/>
  <c r="F24" i="17"/>
  <c r="E24" i="17"/>
  <c r="D24" i="17"/>
  <c r="C24" i="17"/>
  <c r="B24" i="17"/>
  <c r="A24" i="17"/>
  <c r="J23" i="17"/>
  <c r="I23" i="17"/>
  <c r="H23" i="17"/>
  <c r="G23" i="17"/>
  <c r="F23" i="17"/>
  <c r="E23" i="17"/>
  <c r="D23" i="17"/>
  <c r="C23" i="17"/>
  <c r="B23" i="17"/>
  <c r="A23" i="17"/>
  <c r="J22" i="17"/>
  <c r="I22" i="17"/>
  <c r="H22" i="17"/>
  <c r="G22" i="17"/>
  <c r="F22" i="17"/>
  <c r="E22" i="17"/>
  <c r="D22" i="17"/>
  <c r="C22" i="17"/>
  <c r="B22" i="17"/>
  <c r="A22" i="17"/>
  <c r="J21" i="17"/>
  <c r="I21" i="17"/>
  <c r="H21" i="17"/>
  <c r="G21" i="17"/>
  <c r="F21" i="17"/>
  <c r="E21" i="17"/>
  <c r="D21" i="17"/>
  <c r="C21" i="17"/>
  <c r="B21" i="17"/>
  <c r="A21" i="17"/>
  <c r="J20" i="17"/>
  <c r="I20" i="17"/>
  <c r="H20" i="17"/>
  <c r="G20" i="17"/>
  <c r="F20" i="17"/>
  <c r="E20" i="17"/>
  <c r="D20" i="17"/>
  <c r="C20" i="17"/>
  <c r="B20" i="17"/>
  <c r="A20" i="17"/>
  <c r="J19" i="17"/>
  <c r="I19" i="17"/>
  <c r="H19" i="17"/>
  <c r="G19" i="17"/>
  <c r="F19" i="17"/>
  <c r="E19" i="17"/>
  <c r="D19" i="17"/>
  <c r="C19" i="17"/>
  <c r="B19" i="17"/>
  <c r="A19" i="17"/>
  <c r="J18" i="17"/>
  <c r="I18" i="17"/>
  <c r="H18" i="17"/>
  <c r="G18" i="17"/>
  <c r="F18" i="17"/>
  <c r="E18" i="17"/>
  <c r="D18" i="17"/>
  <c r="C18" i="17"/>
  <c r="B18" i="17"/>
  <c r="A18" i="17"/>
  <c r="J17" i="17"/>
  <c r="I17" i="17"/>
  <c r="H17" i="17"/>
  <c r="G17" i="17"/>
  <c r="F17" i="17"/>
  <c r="E17" i="17"/>
  <c r="D17" i="17"/>
  <c r="C17" i="17"/>
  <c r="B17" i="17"/>
  <c r="A17" i="17"/>
  <c r="J16" i="17"/>
  <c r="I16" i="17"/>
  <c r="H16" i="17"/>
  <c r="G16" i="17"/>
  <c r="F16" i="17"/>
  <c r="E16" i="17"/>
  <c r="D16" i="17"/>
  <c r="C16" i="17"/>
  <c r="B16" i="17"/>
  <c r="A16" i="17"/>
  <c r="J15" i="17"/>
  <c r="I15" i="17"/>
  <c r="H15" i="17"/>
  <c r="G15" i="17"/>
  <c r="F15" i="17"/>
  <c r="E15" i="17"/>
  <c r="D15" i="17"/>
  <c r="C15" i="17"/>
  <c r="B15" i="17"/>
  <c r="A15" i="17"/>
  <c r="J14" i="17"/>
  <c r="I14" i="17"/>
  <c r="H14" i="17"/>
  <c r="G14" i="17"/>
  <c r="F14" i="17"/>
  <c r="E14" i="17"/>
  <c r="D14" i="17"/>
  <c r="C14" i="17"/>
  <c r="B14" i="17"/>
  <c r="A14" i="17"/>
  <c r="J13" i="17"/>
  <c r="I13" i="17"/>
  <c r="H13" i="17"/>
  <c r="G13" i="17"/>
  <c r="F13" i="17"/>
  <c r="E13" i="17"/>
  <c r="D13" i="17"/>
  <c r="C13" i="17"/>
  <c r="B13" i="17"/>
  <c r="A13" i="17"/>
  <c r="J12" i="17"/>
  <c r="I12" i="17"/>
  <c r="H12" i="17"/>
  <c r="G12" i="17"/>
  <c r="F12" i="17"/>
  <c r="E12" i="17"/>
  <c r="D12" i="17"/>
  <c r="C12" i="17"/>
  <c r="B12" i="17"/>
  <c r="A12" i="17"/>
  <c r="J11" i="17"/>
  <c r="I11" i="17"/>
  <c r="H11" i="17"/>
  <c r="G11" i="17"/>
  <c r="F11" i="17"/>
  <c r="E11" i="17"/>
  <c r="D11" i="17"/>
  <c r="C11" i="17"/>
  <c r="B11" i="17"/>
  <c r="A11" i="17"/>
  <c r="J10" i="17"/>
  <c r="I10" i="17"/>
  <c r="H10" i="17"/>
  <c r="G10" i="17"/>
  <c r="F10" i="17"/>
  <c r="E10" i="17"/>
  <c r="D10" i="17"/>
  <c r="C10" i="17"/>
  <c r="B10" i="17"/>
  <c r="A10" i="17"/>
  <c r="J9" i="17"/>
  <c r="I9" i="17"/>
  <c r="H9" i="17"/>
  <c r="G9" i="17"/>
  <c r="F9" i="17"/>
  <c r="E9" i="17"/>
  <c r="D9" i="17"/>
  <c r="C9" i="17"/>
  <c r="B9" i="17"/>
  <c r="A9" i="17"/>
  <c r="J8" i="17"/>
  <c r="I8" i="17"/>
  <c r="H8" i="17"/>
  <c r="G8" i="17"/>
  <c r="F8" i="17"/>
  <c r="E8" i="17"/>
  <c r="D8" i="17"/>
  <c r="C8" i="17"/>
  <c r="B8" i="17"/>
  <c r="A8" i="17"/>
  <c r="J7" i="17"/>
  <c r="I7" i="17"/>
  <c r="H7" i="17"/>
  <c r="G7" i="17"/>
  <c r="F7" i="17"/>
  <c r="E7" i="17"/>
  <c r="D7" i="17"/>
  <c r="C7" i="17"/>
  <c r="B7" i="17"/>
  <c r="A7" i="17"/>
  <c r="J6" i="17"/>
  <c r="I6" i="17"/>
  <c r="H6" i="17"/>
  <c r="G6" i="17"/>
  <c r="F6" i="17"/>
  <c r="E6" i="17"/>
  <c r="D6" i="17"/>
  <c r="C6" i="17"/>
  <c r="B6" i="17"/>
  <c r="A6" i="17"/>
  <c r="J5" i="17"/>
  <c r="I5" i="17"/>
  <c r="H5" i="17"/>
  <c r="G5" i="17"/>
  <c r="F5" i="17"/>
  <c r="E5" i="17"/>
  <c r="D5" i="17"/>
  <c r="C5" i="17"/>
  <c r="B5" i="17"/>
  <c r="A5" i="17"/>
  <c r="J4" i="17"/>
  <c r="I4" i="17"/>
  <c r="H4" i="17"/>
  <c r="G4" i="17"/>
  <c r="F4" i="17"/>
  <c r="E4" i="17"/>
  <c r="D4" i="17"/>
  <c r="C4" i="17"/>
  <c r="B4" i="17"/>
  <c r="A4" i="17"/>
  <c r="J3" i="17"/>
  <c r="I3" i="17"/>
  <c r="H3" i="17"/>
  <c r="G3" i="17"/>
  <c r="F3" i="17"/>
  <c r="E3" i="17"/>
  <c r="D3" i="17"/>
  <c r="C3" i="17"/>
  <c r="B3" i="17"/>
  <c r="A3" i="17"/>
  <c r="J2" i="17"/>
  <c r="I2" i="17"/>
  <c r="H2" i="17"/>
  <c r="G2" i="17"/>
  <c r="F2" i="17"/>
  <c r="E2" i="17"/>
  <c r="D2" i="17"/>
  <c r="C2" i="17"/>
  <c r="B2" i="17"/>
  <c r="A2" i="17"/>
  <c r="K1" i="17"/>
  <c r="J1" i="17"/>
  <c r="I1" i="17"/>
  <c r="H1" i="17"/>
  <c r="G1" i="17"/>
  <c r="F1" i="17"/>
  <c r="E1" i="17"/>
  <c r="D1" i="17"/>
  <c r="C1" i="17"/>
  <c r="F33" i="27"/>
  <c r="E33" i="27"/>
  <c r="D33" i="27"/>
  <c r="F32" i="27"/>
  <c r="E32" i="27"/>
  <c r="D32" i="27"/>
  <c r="F31" i="27"/>
  <c r="E31" i="27"/>
  <c r="D31" i="27"/>
  <c r="F30" i="27"/>
  <c r="E30" i="27"/>
  <c r="D30" i="2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J52" i="32"/>
  <c r="I52" i="32"/>
  <c r="H52" i="32"/>
  <c r="G52" i="32"/>
  <c r="F52" i="32"/>
  <c r="E52" i="32"/>
  <c r="D52" i="32"/>
  <c r="C52" i="32"/>
  <c r="B52" i="32"/>
  <c r="A52" i="32"/>
  <c r="J51" i="32"/>
  <c r="I51" i="32"/>
  <c r="H51" i="32"/>
  <c r="G51" i="32"/>
  <c r="F51" i="32"/>
  <c r="E51" i="32"/>
  <c r="D51" i="32"/>
  <c r="C51" i="32"/>
  <c r="B51" i="32"/>
  <c r="A51" i="32"/>
  <c r="J50" i="32"/>
  <c r="I50" i="32"/>
  <c r="H50" i="32"/>
  <c r="G50" i="32"/>
  <c r="F50" i="32"/>
  <c r="E50" i="32"/>
  <c r="D50" i="32"/>
  <c r="C50" i="32"/>
  <c r="B50" i="32"/>
  <c r="A50" i="32"/>
  <c r="J49" i="32"/>
  <c r="I49" i="32"/>
  <c r="H49" i="32"/>
  <c r="G49" i="32"/>
  <c r="F49" i="32"/>
  <c r="E49" i="32"/>
  <c r="D49" i="32"/>
  <c r="C49" i="32"/>
  <c r="B49" i="32"/>
  <c r="A49" i="32"/>
  <c r="J48" i="32"/>
  <c r="I48" i="32"/>
  <c r="H48" i="32"/>
  <c r="G48" i="32"/>
  <c r="F48" i="32"/>
  <c r="E48" i="32"/>
  <c r="D48" i="32"/>
  <c r="C48" i="32"/>
  <c r="B48" i="32"/>
  <c r="A48" i="32"/>
  <c r="J47" i="32"/>
  <c r="I47" i="32"/>
  <c r="H47" i="32"/>
  <c r="G47" i="32"/>
  <c r="F47" i="32"/>
  <c r="E47" i="32"/>
  <c r="D47" i="32"/>
  <c r="C47" i="32"/>
  <c r="B47" i="32"/>
  <c r="A47" i="32"/>
  <c r="J46" i="32"/>
  <c r="I46" i="32"/>
  <c r="H46" i="32"/>
  <c r="G46" i="32"/>
  <c r="F46" i="32"/>
  <c r="E46" i="32"/>
  <c r="D46" i="32"/>
  <c r="C46" i="32"/>
  <c r="B46" i="32"/>
  <c r="A46" i="32"/>
  <c r="J45" i="32"/>
  <c r="I45" i="32"/>
  <c r="H45" i="32"/>
  <c r="G45" i="32"/>
  <c r="F45" i="32"/>
  <c r="E45" i="32"/>
  <c r="D45" i="32"/>
  <c r="C45" i="32"/>
  <c r="B45" i="32"/>
  <c r="A45" i="32"/>
  <c r="J44" i="32"/>
  <c r="I44" i="32"/>
  <c r="H44" i="32"/>
  <c r="G44" i="32"/>
  <c r="F44" i="32"/>
  <c r="E44" i="32"/>
  <c r="D44" i="32"/>
  <c r="C44" i="32"/>
  <c r="B44" i="32"/>
  <c r="A44" i="32"/>
  <c r="J43" i="32"/>
  <c r="I43" i="32"/>
  <c r="H43" i="32"/>
  <c r="G43" i="32"/>
  <c r="F43" i="32"/>
  <c r="E43" i="32"/>
  <c r="D43" i="32"/>
  <c r="C43" i="32"/>
  <c r="B43" i="32"/>
  <c r="A43" i="32"/>
  <c r="J42" i="32"/>
  <c r="I42" i="32"/>
  <c r="H42" i="32"/>
  <c r="G42" i="32"/>
  <c r="F42" i="32"/>
  <c r="E42" i="32"/>
  <c r="D42" i="32"/>
  <c r="C42" i="32"/>
  <c r="B42" i="32"/>
  <c r="A42" i="32"/>
  <c r="J41" i="32"/>
  <c r="I41" i="32"/>
  <c r="H41" i="32"/>
  <c r="G41" i="32"/>
  <c r="F41" i="32"/>
  <c r="E41" i="32"/>
  <c r="D41" i="32"/>
  <c r="C41" i="32"/>
  <c r="B41" i="32"/>
  <c r="A41" i="32"/>
  <c r="J40" i="32"/>
  <c r="I40" i="32"/>
  <c r="H40" i="32"/>
  <c r="G40" i="32"/>
  <c r="F40" i="32"/>
  <c r="E40" i="32"/>
  <c r="D40" i="32"/>
  <c r="C40" i="32"/>
  <c r="B40" i="32"/>
  <c r="A40" i="32"/>
  <c r="J39" i="32"/>
  <c r="I39" i="32"/>
  <c r="H39" i="32"/>
  <c r="G39" i="32"/>
  <c r="F39" i="32"/>
  <c r="E39" i="32"/>
  <c r="D39" i="32"/>
  <c r="C39" i="32"/>
  <c r="B39" i="32"/>
  <c r="A39" i="32"/>
  <c r="J38" i="32"/>
  <c r="I38" i="32"/>
  <c r="H38" i="32"/>
  <c r="G38" i="32"/>
  <c r="F38" i="32"/>
  <c r="E38" i="32"/>
  <c r="D38" i="32"/>
  <c r="C38" i="32"/>
  <c r="B38" i="32"/>
  <c r="A38" i="32"/>
  <c r="J37" i="32"/>
  <c r="I37" i="32"/>
  <c r="H37" i="32"/>
  <c r="G37" i="32"/>
  <c r="F37" i="32"/>
  <c r="E37" i="32"/>
  <c r="D37" i="32"/>
  <c r="C37" i="32"/>
  <c r="B37" i="32"/>
  <c r="A37" i="32"/>
  <c r="J36" i="32"/>
  <c r="I36" i="32"/>
  <c r="H36" i="32"/>
  <c r="G36" i="32"/>
  <c r="F36" i="32"/>
  <c r="E36" i="32"/>
  <c r="D36" i="32"/>
  <c r="C36" i="32"/>
  <c r="B36" i="32"/>
  <c r="A36" i="32"/>
  <c r="J35" i="32"/>
  <c r="I35" i="32"/>
  <c r="H35" i="32"/>
  <c r="G35" i="32"/>
  <c r="F35" i="32"/>
  <c r="E35" i="32"/>
  <c r="D35" i="32"/>
  <c r="C35" i="32"/>
  <c r="B35" i="32"/>
  <c r="A35" i="32"/>
  <c r="J34" i="32"/>
  <c r="I34" i="32"/>
  <c r="H34" i="32"/>
  <c r="G34" i="32"/>
  <c r="F34" i="32"/>
  <c r="E34" i="32"/>
  <c r="D34" i="32"/>
  <c r="C34" i="32"/>
  <c r="B34" i="32"/>
  <c r="A34" i="32"/>
  <c r="J33" i="32"/>
  <c r="I33" i="32"/>
  <c r="H33" i="32"/>
  <c r="G33" i="32"/>
  <c r="F33" i="32"/>
  <c r="E33" i="32"/>
  <c r="D33" i="32"/>
  <c r="C33" i="32"/>
  <c r="B33" i="32"/>
  <c r="A33" i="32"/>
  <c r="J32" i="32"/>
  <c r="I32" i="32"/>
  <c r="H32" i="32"/>
  <c r="G32" i="32"/>
  <c r="F32" i="32"/>
  <c r="E32" i="32"/>
  <c r="D32" i="32"/>
  <c r="C32" i="32"/>
  <c r="B32" i="32"/>
  <c r="A32" i="32"/>
  <c r="J31" i="32"/>
  <c r="I31" i="32"/>
  <c r="H31" i="32"/>
  <c r="G31" i="32"/>
  <c r="F31" i="32"/>
  <c r="E31" i="32"/>
  <c r="D31" i="32"/>
  <c r="C31" i="32"/>
  <c r="B31" i="32"/>
  <c r="A31" i="32"/>
  <c r="J30" i="32"/>
  <c r="I30" i="32"/>
  <c r="H30" i="32"/>
  <c r="G30" i="32"/>
  <c r="F30" i="32"/>
  <c r="E30" i="32"/>
  <c r="D30" i="32"/>
  <c r="C30" i="32"/>
  <c r="B30" i="32"/>
  <c r="A30" i="32"/>
  <c r="J29" i="32"/>
  <c r="I29" i="32"/>
  <c r="H29" i="32"/>
  <c r="G29" i="32"/>
  <c r="F29" i="32"/>
  <c r="E29" i="32"/>
  <c r="D29" i="32"/>
  <c r="C29" i="32"/>
  <c r="B29" i="32"/>
  <c r="A29" i="32"/>
  <c r="J28" i="32"/>
  <c r="I28" i="32"/>
  <c r="H28" i="32"/>
  <c r="G28" i="32"/>
  <c r="F28" i="32"/>
  <c r="E28" i="32"/>
  <c r="D28" i="32"/>
  <c r="C28" i="32"/>
  <c r="B28" i="32"/>
  <c r="A28" i="32"/>
  <c r="J27" i="32"/>
  <c r="I27" i="32"/>
  <c r="H27" i="32"/>
  <c r="G27" i="32"/>
  <c r="F27" i="32"/>
  <c r="E27" i="32"/>
  <c r="D27" i="32"/>
  <c r="C27" i="32"/>
  <c r="B27" i="32"/>
  <c r="A27" i="32"/>
  <c r="J26" i="32"/>
  <c r="I26" i="32"/>
  <c r="H26" i="32"/>
  <c r="G26" i="32"/>
  <c r="F26" i="32"/>
  <c r="E26" i="32"/>
  <c r="D26" i="32"/>
  <c r="C26" i="32"/>
  <c r="B26" i="32"/>
  <c r="A26" i="32"/>
  <c r="J25" i="32"/>
  <c r="I25" i="32"/>
  <c r="H25" i="32"/>
  <c r="G25" i="32"/>
  <c r="F25" i="32"/>
  <c r="E25" i="32"/>
  <c r="D25" i="32"/>
  <c r="C25" i="32"/>
  <c r="B25" i="32"/>
  <c r="A25" i="32"/>
  <c r="J24" i="32"/>
  <c r="I24" i="32"/>
  <c r="H24" i="32"/>
  <c r="G24" i="32"/>
  <c r="F24" i="32"/>
  <c r="E24" i="32"/>
  <c r="D24" i="32"/>
  <c r="C24" i="32"/>
  <c r="B24" i="32"/>
  <c r="A24" i="32"/>
  <c r="J23" i="32"/>
  <c r="I23" i="32"/>
  <c r="H23" i="32"/>
  <c r="G23" i="32"/>
  <c r="F23" i="32"/>
  <c r="E23" i="32"/>
  <c r="D23" i="32"/>
  <c r="C23" i="32"/>
  <c r="B23" i="32"/>
  <c r="A23" i="32"/>
  <c r="J22" i="32"/>
  <c r="I22" i="32"/>
  <c r="H22" i="32"/>
  <c r="G22" i="32"/>
  <c r="F22" i="32"/>
  <c r="E22" i="32"/>
  <c r="D22" i="32"/>
  <c r="C22" i="32"/>
  <c r="B22" i="32"/>
  <c r="A22" i="32"/>
  <c r="J21" i="32"/>
  <c r="I21" i="32"/>
  <c r="H21" i="32"/>
  <c r="G21" i="32"/>
  <c r="F21" i="32"/>
  <c r="E21" i="32"/>
  <c r="D21" i="32"/>
  <c r="C21" i="32"/>
  <c r="B21" i="32"/>
  <c r="A21" i="32"/>
  <c r="J20" i="32"/>
  <c r="I20" i="32"/>
  <c r="H20" i="32"/>
  <c r="G20" i="32"/>
  <c r="F20" i="32"/>
  <c r="E20" i="32"/>
  <c r="D20" i="32"/>
  <c r="C20" i="32"/>
  <c r="B20" i="32"/>
  <c r="A20" i="32"/>
  <c r="J19" i="32"/>
  <c r="I19" i="32"/>
  <c r="H19" i="32"/>
  <c r="G19" i="32"/>
  <c r="F19" i="32"/>
  <c r="E19" i="32"/>
  <c r="D19" i="32"/>
  <c r="C19" i="32"/>
  <c r="B19" i="32"/>
  <c r="A19" i="32"/>
  <c r="J18" i="32"/>
  <c r="I18" i="32"/>
  <c r="H18" i="32"/>
  <c r="G18" i="32"/>
  <c r="F18" i="32"/>
  <c r="E18" i="32"/>
  <c r="D18" i="32"/>
  <c r="C18" i="32"/>
  <c r="B18" i="32"/>
  <c r="A18" i="32"/>
  <c r="J17" i="32"/>
  <c r="I17" i="32"/>
  <c r="H17" i="32"/>
  <c r="G17" i="32"/>
  <c r="F17" i="32"/>
  <c r="E17" i="32"/>
  <c r="D17" i="32"/>
  <c r="C17" i="32"/>
  <c r="B17" i="32"/>
  <c r="A17" i="32"/>
  <c r="J16" i="32"/>
  <c r="I16" i="32"/>
  <c r="H16" i="32"/>
  <c r="G16" i="32"/>
  <c r="F16" i="32"/>
  <c r="E16" i="32"/>
  <c r="D16" i="32"/>
  <c r="C16" i="32"/>
  <c r="B16" i="32"/>
  <c r="A16" i="32"/>
  <c r="J15" i="32"/>
  <c r="I15" i="32"/>
  <c r="H15" i="32"/>
  <c r="G15" i="32"/>
  <c r="F15" i="32"/>
  <c r="E15" i="32"/>
  <c r="D15" i="32"/>
  <c r="C15" i="32"/>
  <c r="B15" i="32"/>
  <c r="A15" i="32"/>
  <c r="J14" i="32"/>
  <c r="I14" i="32"/>
  <c r="H14" i="32"/>
  <c r="G14" i="32"/>
  <c r="F14" i="32"/>
  <c r="E14" i="32"/>
  <c r="D14" i="32"/>
  <c r="C14" i="32"/>
  <c r="B14" i="32"/>
  <c r="A14" i="32"/>
  <c r="J13" i="32"/>
  <c r="I13" i="32"/>
  <c r="H13" i="32"/>
  <c r="G13" i="32"/>
  <c r="F13" i="32"/>
  <c r="E13" i="32"/>
  <c r="D13" i="32"/>
  <c r="C13" i="32"/>
  <c r="B13" i="32"/>
  <c r="A13" i="32"/>
  <c r="J12" i="32"/>
  <c r="I12" i="32"/>
  <c r="H12" i="32"/>
  <c r="G12" i="32"/>
  <c r="F12" i="32"/>
  <c r="E12" i="32"/>
  <c r="D12" i="32"/>
  <c r="C12" i="32"/>
  <c r="B12" i="32"/>
  <c r="A12" i="32"/>
  <c r="J11" i="32"/>
  <c r="I11" i="32"/>
  <c r="H11" i="32"/>
  <c r="G11" i="32"/>
  <c r="F11" i="32"/>
  <c r="E11" i="32"/>
  <c r="D11" i="32"/>
  <c r="C11" i="32"/>
  <c r="B11" i="32"/>
  <c r="A11" i="32"/>
  <c r="J10" i="32"/>
  <c r="I10" i="32"/>
  <c r="H10" i="32"/>
  <c r="G10" i="32"/>
  <c r="F10" i="32"/>
  <c r="E10" i="32"/>
  <c r="D10" i="32"/>
  <c r="C10" i="32"/>
  <c r="B10" i="32"/>
  <c r="A10" i="32"/>
  <c r="J9" i="32"/>
  <c r="I9" i="32"/>
  <c r="H9" i="32"/>
  <c r="G9" i="32"/>
  <c r="F9" i="32"/>
  <c r="E9" i="32"/>
  <c r="D9" i="32"/>
  <c r="C9" i="32"/>
  <c r="B9" i="32"/>
  <c r="A9" i="32"/>
  <c r="J8" i="32"/>
  <c r="I8" i="32"/>
  <c r="H8" i="32"/>
  <c r="G8" i="32"/>
  <c r="F8" i="32"/>
  <c r="E8" i="32"/>
  <c r="D8" i="32"/>
  <c r="C8" i="32"/>
  <c r="B8" i="32"/>
  <c r="A8" i="32"/>
  <c r="J7" i="32"/>
  <c r="I7" i="32"/>
  <c r="H7" i="32"/>
  <c r="G7" i="32"/>
  <c r="F7" i="32"/>
  <c r="E7" i="32"/>
  <c r="D7" i="32"/>
  <c r="C7" i="32"/>
  <c r="B7" i="32"/>
  <c r="A7" i="32"/>
  <c r="J6" i="32"/>
  <c r="I6" i="32"/>
  <c r="H6" i="32"/>
  <c r="G6" i="32"/>
  <c r="F6" i="32"/>
  <c r="E6" i="32"/>
  <c r="D6" i="32"/>
  <c r="C6" i="32"/>
  <c r="B6" i="32"/>
  <c r="A6" i="32"/>
  <c r="J5" i="32"/>
  <c r="I5" i="32"/>
  <c r="H5" i="32"/>
  <c r="G5" i="32"/>
  <c r="F5" i="32"/>
  <c r="E5" i="32"/>
  <c r="D5" i="32"/>
  <c r="C5" i="32"/>
  <c r="B5" i="32"/>
  <c r="A5" i="32"/>
  <c r="J4" i="32"/>
  <c r="I4" i="32"/>
  <c r="H4" i="32"/>
  <c r="G4" i="32"/>
  <c r="F4" i="32"/>
  <c r="E4" i="32"/>
  <c r="D4" i="32"/>
  <c r="C4" i="32"/>
  <c r="B4" i="32"/>
  <c r="A4" i="32"/>
  <c r="J3" i="32"/>
  <c r="I3" i="32"/>
  <c r="H3" i="32"/>
  <c r="G3" i="32"/>
  <c r="F3" i="32"/>
  <c r="E3" i="32"/>
  <c r="D3" i="32"/>
  <c r="C3" i="32"/>
  <c r="B3" i="32"/>
  <c r="A3" i="32"/>
  <c r="J2" i="32"/>
  <c r="I2" i="32"/>
  <c r="H2" i="32"/>
  <c r="G2" i="32"/>
  <c r="F2" i="32"/>
  <c r="E2" i="32"/>
  <c r="D2" i="32"/>
  <c r="C2" i="32"/>
  <c r="B2" i="32"/>
  <c r="A2" i="32"/>
  <c r="K1" i="32"/>
  <c r="J1" i="32"/>
  <c r="I1" i="32"/>
  <c r="H1" i="32"/>
  <c r="G1" i="32"/>
  <c r="F1" i="32"/>
  <c r="E1" i="32"/>
  <c r="D1" i="32"/>
  <c r="C1" i="32"/>
  <c r="J52" i="14"/>
  <c r="I52" i="14"/>
  <c r="H52" i="14"/>
  <c r="G52" i="14"/>
  <c r="F52" i="14"/>
  <c r="E52" i="14"/>
  <c r="D52" i="14"/>
  <c r="C52" i="14"/>
  <c r="B52" i="14"/>
  <c r="A52" i="14"/>
  <c r="J51" i="14"/>
  <c r="I51" i="14"/>
  <c r="H51" i="14"/>
  <c r="G51" i="14"/>
  <c r="F51" i="14"/>
  <c r="E51" i="14"/>
  <c r="D51" i="14"/>
  <c r="C51" i="14"/>
  <c r="B51" i="14"/>
  <c r="A51" i="14"/>
  <c r="J50" i="14"/>
  <c r="I50" i="14"/>
  <c r="H50" i="14"/>
  <c r="G50" i="14"/>
  <c r="F50" i="14"/>
  <c r="E50" i="14"/>
  <c r="D50" i="14"/>
  <c r="C50" i="14"/>
  <c r="B50" i="14"/>
  <c r="A50" i="14"/>
  <c r="J49" i="14"/>
  <c r="I49" i="14"/>
  <c r="H49" i="14"/>
  <c r="G49" i="14"/>
  <c r="F49" i="14"/>
  <c r="E49" i="14"/>
  <c r="D49" i="14"/>
  <c r="C49" i="14"/>
  <c r="B49" i="14"/>
  <c r="A49" i="14"/>
  <c r="J48" i="14"/>
  <c r="I48" i="14"/>
  <c r="H48" i="14"/>
  <c r="G48" i="14"/>
  <c r="F48" i="14"/>
  <c r="E48" i="14"/>
  <c r="D48" i="14"/>
  <c r="C48" i="14"/>
  <c r="B48" i="14"/>
  <c r="A48" i="14"/>
  <c r="J47" i="14"/>
  <c r="I47" i="14"/>
  <c r="H47" i="14"/>
  <c r="G47" i="14"/>
  <c r="F47" i="14"/>
  <c r="E47" i="14"/>
  <c r="D47" i="14"/>
  <c r="C47" i="14"/>
  <c r="B47" i="14"/>
  <c r="A47" i="14"/>
  <c r="J46" i="14"/>
  <c r="I46" i="14"/>
  <c r="H46" i="14"/>
  <c r="G46" i="14"/>
  <c r="F46" i="14"/>
  <c r="E46" i="14"/>
  <c r="D46" i="14"/>
  <c r="C46" i="14"/>
  <c r="B46" i="14"/>
  <c r="A46" i="14"/>
  <c r="J45" i="14"/>
  <c r="I45" i="14"/>
  <c r="H45" i="14"/>
  <c r="G45" i="14"/>
  <c r="F45" i="14"/>
  <c r="E45" i="14"/>
  <c r="D45" i="14"/>
  <c r="C45" i="14"/>
  <c r="B45" i="14"/>
  <c r="A45" i="14"/>
  <c r="J44" i="14"/>
  <c r="I44" i="14"/>
  <c r="H44" i="14"/>
  <c r="G44" i="14"/>
  <c r="F44" i="14"/>
  <c r="E44" i="14"/>
  <c r="D44" i="14"/>
  <c r="C44" i="14"/>
  <c r="B44" i="14"/>
  <c r="A44" i="14"/>
  <c r="J43" i="14"/>
  <c r="I43" i="14"/>
  <c r="H43" i="14"/>
  <c r="G43" i="14"/>
  <c r="F43" i="14"/>
  <c r="E43" i="14"/>
  <c r="D43" i="14"/>
  <c r="C43" i="14"/>
  <c r="B43" i="14"/>
  <c r="A43" i="14"/>
  <c r="J42" i="14"/>
  <c r="I42" i="14"/>
  <c r="H42" i="14"/>
  <c r="G42" i="14"/>
  <c r="F42" i="14"/>
  <c r="E42" i="14"/>
  <c r="D42" i="14"/>
  <c r="C42" i="14"/>
  <c r="B42" i="14"/>
  <c r="A42" i="14"/>
  <c r="J41" i="14"/>
  <c r="I41" i="14"/>
  <c r="H41" i="14"/>
  <c r="G41" i="14"/>
  <c r="F41" i="14"/>
  <c r="E41" i="14"/>
  <c r="D41" i="14"/>
  <c r="C41" i="14"/>
  <c r="B41" i="14"/>
  <c r="A41" i="14"/>
  <c r="J40" i="14"/>
  <c r="I40" i="14"/>
  <c r="H40" i="14"/>
  <c r="G40" i="14"/>
  <c r="F40" i="14"/>
  <c r="E40" i="14"/>
  <c r="D40" i="14"/>
  <c r="C40" i="14"/>
  <c r="B40" i="14"/>
  <c r="A40" i="14"/>
  <c r="J39" i="14"/>
  <c r="I39" i="14"/>
  <c r="H39" i="14"/>
  <c r="G39" i="14"/>
  <c r="F39" i="14"/>
  <c r="E39" i="14"/>
  <c r="D39" i="14"/>
  <c r="C39" i="14"/>
  <c r="B39" i="14"/>
  <c r="A39" i="14"/>
  <c r="J38" i="14"/>
  <c r="I38" i="14"/>
  <c r="H38" i="14"/>
  <c r="G38" i="14"/>
  <c r="F38" i="14"/>
  <c r="E38" i="14"/>
  <c r="D38" i="14"/>
  <c r="C38" i="14"/>
  <c r="B38" i="14"/>
  <c r="A38" i="14"/>
  <c r="J37" i="14"/>
  <c r="I37" i="14"/>
  <c r="H37" i="14"/>
  <c r="G37" i="14"/>
  <c r="F37" i="14"/>
  <c r="E37" i="14"/>
  <c r="D37" i="14"/>
  <c r="C37" i="14"/>
  <c r="B37" i="14"/>
  <c r="A37" i="14"/>
  <c r="J36" i="14"/>
  <c r="I36" i="14"/>
  <c r="H36" i="14"/>
  <c r="G36" i="14"/>
  <c r="F36" i="14"/>
  <c r="E36" i="14"/>
  <c r="D36" i="14"/>
  <c r="C36" i="14"/>
  <c r="B36" i="14"/>
  <c r="A36" i="14"/>
  <c r="J35" i="14"/>
  <c r="I35" i="14"/>
  <c r="H35" i="14"/>
  <c r="G35" i="14"/>
  <c r="F35" i="14"/>
  <c r="E35" i="14"/>
  <c r="D35" i="14"/>
  <c r="C35" i="14"/>
  <c r="B35" i="14"/>
  <c r="A35" i="14"/>
  <c r="J34" i="14"/>
  <c r="I34" i="14"/>
  <c r="H34" i="14"/>
  <c r="G34" i="14"/>
  <c r="F34" i="14"/>
  <c r="E34" i="14"/>
  <c r="D34" i="14"/>
  <c r="C34" i="14"/>
  <c r="B34" i="14"/>
  <c r="A34" i="14"/>
  <c r="J33" i="14"/>
  <c r="I33" i="14"/>
  <c r="H33" i="14"/>
  <c r="G33" i="14"/>
  <c r="F33" i="14"/>
  <c r="E33" i="14"/>
  <c r="D33" i="14"/>
  <c r="C33" i="14"/>
  <c r="B33" i="14"/>
  <c r="A33" i="14"/>
  <c r="J32" i="14"/>
  <c r="I32" i="14"/>
  <c r="H32" i="14"/>
  <c r="G32" i="14"/>
  <c r="F32" i="14"/>
  <c r="E32" i="14"/>
  <c r="D32" i="14"/>
  <c r="C32" i="14"/>
  <c r="B32" i="14"/>
  <c r="A32" i="14"/>
  <c r="J31" i="14"/>
  <c r="I31" i="14"/>
  <c r="H31" i="14"/>
  <c r="G31" i="14"/>
  <c r="F31" i="14"/>
  <c r="E31" i="14"/>
  <c r="D31" i="14"/>
  <c r="C31" i="14"/>
  <c r="B31" i="14"/>
  <c r="A31" i="14"/>
  <c r="J30" i="14"/>
  <c r="I30" i="14"/>
  <c r="H30" i="14"/>
  <c r="G30" i="14"/>
  <c r="F30" i="14"/>
  <c r="E30" i="14"/>
  <c r="D30" i="14"/>
  <c r="C30" i="14"/>
  <c r="B30" i="14"/>
  <c r="A30" i="14"/>
  <c r="J29" i="14"/>
  <c r="I29" i="14"/>
  <c r="H29" i="14"/>
  <c r="G29" i="14"/>
  <c r="F29" i="14"/>
  <c r="E29" i="14"/>
  <c r="D29" i="14"/>
  <c r="C29" i="14"/>
  <c r="B29" i="14"/>
  <c r="A29" i="14"/>
  <c r="J28" i="14"/>
  <c r="I28" i="14"/>
  <c r="H28" i="14"/>
  <c r="G28" i="14"/>
  <c r="F28" i="14"/>
  <c r="E28" i="14"/>
  <c r="D28" i="14"/>
  <c r="C28" i="14"/>
  <c r="B28" i="14"/>
  <c r="A28" i="14"/>
  <c r="J27" i="14"/>
  <c r="I27" i="14"/>
  <c r="H27" i="14"/>
  <c r="G27" i="14"/>
  <c r="F27" i="14"/>
  <c r="E27" i="14"/>
  <c r="D27" i="14"/>
  <c r="C27" i="14"/>
  <c r="B27" i="14"/>
  <c r="A27" i="14"/>
  <c r="J26" i="14"/>
  <c r="I26" i="14"/>
  <c r="H26" i="14"/>
  <c r="G26" i="14"/>
  <c r="F26" i="14"/>
  <c r="E26" i="14"/>
  <c r="D26" i="14"/>
  <c r="C26" i="14"/>
  <c r="B26" i="14"/>
  <c r="A26" i="14"/>
  <c r="J25" i="14"/>
  <c r="I25" i="14"/>
  <c r="H25" i="14"/>
  <c r="G25" i="14"/>
  <c r="F25" i="14"/>
  <c r="E25" i="14"/>
  <c r="D25" i="14"/>
  <c r="C25" i="14"/>
  <c r="B25" i="14"/>
  <c r="A25" i="14"/>
  <c r="J24" i="14"/>
  <c r="I24" i="14"/>
  <c r="H24" i="14"/>
  <c r="G24" i="14"/>
  <c r="F24" i="14"/>
  <c r="E24" i="14"/>
  <c r="D24" i="14"/>
  <c r="C24" i="14"/>
  <c r="B24" i="14"/>
  <c r="A24" i="14"/>
  <c r="J23" i="14"/>
  <c r="I23" i="14"/>
  <c r="H23" i="14"/>
  <c r="G23" i="14"/>
  <c r="F23" i="14"/>
  <c r="E23" i="14"/>
  <c r="D23" i="14"/>
  <c r="C23" i="14"/>
  <c r="B23" i="14"/>
  <c r="A23" i="14"/>
  <c r="J22" i="14"/>
  <c r="I22" i="14"/>
  <c r="H22" i="14"/>
  <c r="G22" i="14"/>
  <c r="F22" i="14"/>
  <c r="E22" i="14"/>
  <c r="D22" i="14"/>
  <c r="C22" i="14"/>
  <c r="B22" i="14"/>
  <c r="A22" i="14"/>
  <c r="J21" i="14"/>
  <c r="I21" i="14"/>
  <c r="H21" i="14"/>
  <c r="G21" i="14"/>
  <c r="F21" i="14"/>
  <c r="E21" i="14"/>
  <c r="D21" i="14"/>
  <c r="C21" i="14"/>
  <c r="B21" i="14"/>
  <c r="A21" i="14"/>
  <c r="J20" i="14"/>
  <c r="I20" i="14"/>
  <c r="H20" i="14"/>
  <c r="G20" i="14"/>
  <c r="F20" i="14"/>
  <c r="E20" i="14"/>
  <c r="D20" i="14"/>
  <c r="C20" i="14"/>
  <c r="B20" i="14"/>
  <c r="A20" i="14"/>
  <c r="J19" i="14"/>
  <c r="I19" i="14"/>
  <c r="H19" i="14"/>
  <c r="G19" i="14"/>
  <c r="F19" i="14"/>
  <c r="E19" i="14"/>
  <c r="D19" i="14"/>
  <c r="C19" i="14"/>
  <c r="B19" i="14"/>
  <c r="A19" i="14"/>
  <c r="J18" i="14"/>
  <c r="I18" i="14"/>
  <c r="H18" i="14"/>
  <c r="G18" i="14"/>
  <c r="F18" i="14"/>
  <c r="E18" i="14"/>
  <c r="D18" i="14"/>
  <c r="C18" i="14"/>
  <c r="B18" i="14"/>
  <c r="A18" i="14"/>
  <c r="J17" i="14"/>
  <c r="I17" i="14"/>
  <c r="H17" i="14"/>
  <c r="G17" i="14"/>
  <c r="F17" i="14"/>
  <c r="E17" i="14"/>
  <c r="D17" i="14"/>
  <c r="C17" i="14"/>
  <c r="B17" i="14"/>
  <c r="A17" i="14"/>
  <c r="J16" i="14"/>
  <c r="I16" i="14"/>
  <c r="H16" i="14"/>
  <c r="G16" i="14"/>
  <c r="F16" i="14"/>
  <c r="E16" i="14"/>
  <c r="D16" i="14"/>
  <c r="C16" i="14"/>
  <c r="B16" i="14"/>
  <c r="A16" i="14"/>
  <c r="J15" i="14"/>
  <c r="I15" i="14"/>
  <c r="H15" i="14"/>
  <c r="G15" i="14"/>
  <c r="F15" i="14"/>
  <c r="E15" i="14"/>
  <c r="D15" i="14"/>
  <c r="C15" i="14"/>
  <c r="B15" i="14"/>
  <c r="A15" i="14"/>
  <c r="J14" i="14"/>
  <c r="I14" i="14"/>
  <c r="H14" i="14"/>
  <c r="G14" i="14"/>
  <c r="F14" i="14"/>
  <c r="E14" i="14"/>
  <c r="D14" i="14"/>
  <c r="C14" i="14"/>
  <c r="B14" i="14"/>
  <c r="A14" i="14"/>
  <c r="J13" i="14"/>
  <c r="I13" i="14"/>
  <c r="H13" i="14"/>
  <c r="G13" i="14"/>
  <c r="F13" i="14"/>
  <c r="E13" i="14"/>
  <c r="D13" i="14"/>
  <c r="C13" i="14"/>
  <c r="B13" i="14"/>
  <c r="A13" i="14"/>
  <c r="J12" i="14"/>
  <c r="I12" i="14"/>
  <c r="H12" i="14"/>
  <c r="G12" i="14"/>
  <c r="F12" i="14"/>
  <c r="E12" i="14"/>
  <c r="D12" i="14"/>
  <c r="C12" i="14"/>
  <c r="B12" i="14"/>
  <c r="A12" i="14"/>
  <c r="J11" i="14"/>
  <c r="I11" i="14"/>
  <c r="H11" i="14"/>
  <c r="G11" i="14"/>
  <c r="F11" i="14"/>
  <c r="E11" i="14"/>
  <c r="D11" i="14"/>
  <c r="C11" i="14"/>
  <c r="B11" i="14"/>
  <c r="A11" i="14"/>
  <c r="J10" i="14"/>
  <c r="I10" i="14"/>
  <c r="H10" i="14"/>
  <c r="G10" i="14"/>
  <c r="F10" i="14"/>
  <c r="E10" i="14"/>
  <c r="D10" i="14"/>
  <c r="C10" i="14"/>
  <c r="B10" i="14"/>
  <c r="A10" i="14"/>
  <c r="J9" i="14"/>
  <c r="I9" i="14"/>
  <c r="H9" i="14"/>
  <c r="G9" i="14"/>
  <c r="F9" i="14"/>
  <c r="E9" i="14"/>
  <c r="D9" i="14"/>
  <c r="C9" i="14"/>
  <c r="B9" i="14"/>
  <c r="A9" i="14"/>
  <c r="J8" i="14"/>
  <c r="I8" i="14"/>
  <c r="H8" i="14"/>
  <c r="G8" i="14"/>
  <c r="F8" i="14"/>
  <c r="E8" i="14"/>
  <c r="D8" i="14"/>
  <c r="C8" i="14"/>
  <c r="B8" i="14"/>
  <c r="A8" i="14"/>
  <c r="J7" i="14"/>
  <c r="I7" i="14"/>
  <c r="H7" i="14"/>
  <c r="G7" i="14"/>
  <c r="F7" i="14"/>
  <c r="E7" i="14"/>
  <c r="D7" i="14"/>
  <c r="C7" i="14"/>
  <c r="B7" i="14"/>
  <c r="A7" i="14"/>
  <c r="J6" i="14"/>
  <c r="I6" i="14"/>
  <c r="H6" i="14"/>
  <c r="G6" i="14"/>
  <c r="F6" i="14"/>
  <c r="E6" i="14"/>
  <c r="D6" i="14"/>
  <c r="C6" i="14"/>
  <c r="B6" i="14"/>
  <c r="A6" i="14"/>
  <c r="J5" i="14"/>
  <c r="I5" i="14"/>
  <c r="H5" i="14"/>
  <c r="G5" i="14"/>
  <c r="F5" i="14"/>
  <c r="E5" i="14"/>
  <c r="D5" i="14"/>
  <c r="C5" i="14"/>
  <c r="B5" i="14"/>
  <c r="A5" i="14"/>
  <c r="J4" i="14"/>
  <c r="I4" i="14"/>
  <c r="H4" i="14"/>
  <c r="G4" i="14"/>
  <c r="F4" i="14"/>
  <c r="E4" i="14"/>
  <c r="D4" i="14"/>
  <c r="C4" i="14"/>
  <c r="B4" i="14"/>
  <c r="A4" i="14"/>
  <c r="J3" i="14"/>
  <c r="I3" i="14"/>
  <c r="H3" i="14"/>
  <c r="G3" i="14"/>
  <c r="F3" i="14"/>
  <c r="E3" i="14"/>
  <c r="D3" i="14"/>
  <c r="C3" i="14"/>
  <c r="B3" i="14"/>
  <c r="A3" i="14"/>
  <c r="J2" i="14"/>
  <c r="I2" i="14"/>
  <c r="H2" i="14"/>
  <c r="G2" i="14"/>
  <c r="F2" i="14"/>
  <c r="E2" i="14"/>
  <c r="D2" i="14"/>
  <c r="C2" i="14"/>
  <c r="B2" i="14"/>
  <c r="A2" i="14"/>
  <c r="K1" i="14"/>
  <c r="J1" i="14"/>
  <c r="I1" i="14"/>
  <c r="H1" i="14"/>
  <c r="G1" i="14"/>
  <c r="F1" i="14"/>
  <c r="E1" i="14"/>
  <c r="D1" i="14"/>
  <c r="C1" i="14"/>
  <c r="J52" i="25"/>
  <c r="I52" i="25"/>
  <c r="H52" i="25"/>
  <c r="G52" i="25"/>
  <c r="F52" i="25"/>
  <c r="E52" i="25"/>
  <c r="D52" i="25"/>
  <c r="C52" i="25"/>
  <c r="B52" i="25"/>
  <c r="A52" i="25"/>
  <c r="J51" i="25"/>
  <c r="I51" i="25"/>
  <c r="H51" i="25"/>
  <c r="G51" i="25"/>
  <c r="F51" i="25"/>
  <c r="E51" i="25"/>
  <c r="D51" i="25"/>
  <c r="C51" i="25"/>
  <c r="B51" i="25"/>
  <c r="A51" i="25"/>
  <c r="J50" i="25"/>
  <c r="I50" i="25"/>
  <c r="H50" i="25"/>
  <c r="G50" i="25"/>
  <c r="F50" i="25"/>
  <c r="E50" i="25"/>
  <c r="D50" i="25"/>
  <c r="C50" i="25"/>
  <c r="B50" i="25"/>
  <c r="A50" i="25"/>
  <c r="J49" i="25"/>
  <c r="I49" i="25"/>
  <c r="H49" i="25"/>
  <c r="G49" i="25"/>
  <c r="F49" i="25"/>
  <c r="E49" i="25"/>
  <c r="D49" i="25"/>
  <c r="C49" i="25"/>
  <c r="B49" i="25"/>
  <c r="A49" i="25"/>
  <c r="J48" i="25"/>
  <c r="I48" i="25"/>
  <c r="H48" i="25"/>
  <c r="G48" i="25"/>
  <c r="F48" i="25"/>
  <c r="E48" i="25"/>
  <c r="D48" i="25"/>
  <c r="C48" i="25"/>
  <c r="B48" i="25"/>
  <c r="A48" i="25"/>
  <c r="J47" i="25"/>
  <c r="I47" i="25"/>
  <c r="H47" i="25"/>
  <c r="G47" i="25"/>
  <c r="F47" i="25"/>
  <c r="E47" i="25"/>
  <c r="D47" i="25"/>
  <c r="C47" i="25"/>
  <c r="B47" i="25"/>
  <c r="A47" i="25"/>
  <c r="J46" i="25"/>
  <c r="I46" i="25"/>
  <c r="H46" i="25"/>
  <c r="G46" i="25"/>
  <c r="F46" i="25"/>
  <c r="E46" i="25"/>
  <c r="D46" i="25"/>
  <c r="C46" i="25"/>
  <c r="B46" i="25"/>
  <c r="A46" i="25"/>
  <c r="J45" i="25"/>
  <c r="I45" i="25"/>
  <c r="H45" i="25"/>
  <c r="G45" i="25"/>
  <c r="F45" i="25"/>
  <c r="E45" i="25"/>
  <c r="D45" i="25"/>
  <c r="C45" i="25"/>
  <c r="B45" i="25"/>
  <c r="A45" i="25"/>
  <c r="J44" i="25"/>
  <c r="I44" i="25"/>
  <c r="H44" i="25"/>
  <c r="G44" i="25"/>
  <c r="F44" i="25"/>
  <c r="E44" i="25"/>
  <c r="D44" i="25"/>
  <c r="C44" i="25"/>
  <c r="B44" i="25"/>
  <c r="A44" i="25"/>
  <c r="J43" i="25"/>
  <c r="I43" i="25"/>
  <c r="H43" i="25"/>
  <c r="G43" i="25"/>
  <c r="F43" i="25"/>
  <c r="E43" i="25"/>
  <c r="D43" i="25"/>
  <c r="C43" i="25"/>
  <c r="B43" i="25"/>
  <c r="A43" i="25"/>
  <c r="J42" i="25"/>
  <c r="I42" i="25"/>
  <c r="H42" i="25"/>
  <c r="G42" i="25"/>
  <c r="F42" i="25"/>
  <c r="E42" i="25"/>
  <c r="D42" i="25"/>
  <c r="C42" i="25"/>
  <c r="B42" i="25"/>
  <c r="A42" i="25"/>
  <c r="J41" i="25"/>
  <c r="I41" i="25"/>
  <c r="H41" i="25"/>
  <c r="G41" i="25"/>
  <c r="F41" i="25"/>
  <c r="E41" i="25"/>
  <c r="D41" i="25"/>
  <c r="C41" i="25"/>
  <c r="B41" i="25"/>
  <c r="A41" i="25"/>
  <c r="J40" i="25"/>
  <c r="I40" i="25"/>
  <c r="H40" i="25"/>
  <c r="G40" i="25"/>
  <c r="F40" i="25"/>
  <c r="E40" i="25"/>
  <c r="D40" i="25"/>
  <c r="C40" i="25"/>
  <c r="B40" i="25"/>
  <c r="A40" i="25"/>
  <c r="J39" i="25"/>
  <c r="I39" i="25"/>
  <c r="H39" i="25"/>
  <c r="G39" i="25"/>
  <c r="F39" i="25"/>
  <c r="E39" i="25"/>
  <c r="D39" i="25"/>
  <c r="C39" i="25"/>
  <c r="B39" i="25"/>
  <c r="A39" i="25"/>
  <c r="J38" i="25"/>
  <c r="I38" i="25"/>
  <c r="H38" i="25"/>
  <c r="G38" i="25"/>
  <c r="F38" i="25"/>
  <c r="E38" i="25"/>
  <c r="D38" i="25"/>
  <c r="C38" i="25"/>
  <c r="B38" i="25"/>
  <c r="A38" i="25"/>
  <c r="J37" i="25"/>
  <c r="I37" i="25"/>
  <c r="H37" i="25"/>
  <c r="G37" i="25"/>
  <c r="F37" i="25"/>
  <c r="E37" i="25"/>
  <c r="D37" i="25"/>
  <c r="C37" i="25"/>
  <c r="B37" i="25"/>
  <c r="A37" i="25"/>
  <c r="J36" i="25"/>
  <c r="I36" i="25"/>
  <c r="H36" i="25"/>
  <c r="G36" i="25"/>
  <c r="F36" i="25"/>
  <c r="E36" i="25"/>
  <c r="D36" i="25"/>
  <c r="C36" i="25"/>
  <c r="B36" i="25"/>
  <c r="A36" i="25"/>
  <c r="J35" i="25"/>
  <c r="I35" i="25"/>
  <c r="H35" i="25"/>
  <c r="G35" i="25"/>
  <c r="F35" i="25"/>
  <c r="E35" i="25"/>
  <c r="D35" i="25"/>
  <c r="C35" i="25"/>
  <c r="B35" i="25"/>
  <c r="A35" i="25"/>
  <c r="J34" i="25"/>
  <c r="I34" i="25"/>
  <c r="H34" i="25"/>
  <c r="G34" i="25"/>
  <c r="F34" i="25"/>
  <c r="E34" i="25"/>
  <c r="D34" i="25"/>
  <c r="C34" i="25"/>
  <c r="B34" i="25"/>
  <c r="A34" i="25"/>
  <c r="J33" i="25"/>
  <c r="I33" i="25"/>
  <c r="H33" i="25"/>
  <c r="G33" i="25"/>
  <c r="F33" i="25"/>
  <c r="E33" i="25"/>
  <c r="D33" i="25"/>
  <c r="C33" i="25"/>
  <c r="B33" i="25"/>
  <c r="A33" i="25"/>
  <c r="J32" i="25"/>
  <c r="I32" i="25"/>
  <c r="H32" i="25"/>
  <c r="G32" i="25"/>
  <c r="F32" i="25"/>
  <c r="E32" i="25"/>
  <c r="D32" i="25"/>
  <c r="C32" i="25"/>
  <c r="B32" i="25"/>
  <c r="A32" i="25"/>
  <c r="J31" i="25"/>
  <c r="I31" i="25"/>
  <c r="H31" i="25"/>
  <c r="G31" i="25"/>
  <c r="F31" i="25"/>
  <c r="E31" i="25"/>
  <c r="D31" i="25"/>
  <c r="C31" i="25"/>
  <c r="B31" i="25"/>
  <c r="A31" i="25"/>
  <c r="J30" i="25"/>
  <c r="I30" i="25"/>
  <c r="H30" i="25"/>
  <c r="G30" i="25"/>
  <c r="F30" i="25"/>
  <c r="E30" i="25"/>
  <c r="D30" i="25"/>
  <c r="C30" i="25"/>
  <c r="B30" i="25"/>
  <c r="A30" i="25"/>
  <c r="J29" i="25"/>
  <c r="I29" i="25"/>
  <c r="H29" i="25"/>
  <c r="G29" i="25"/>
  <c r="F29" i="25"/>
  <c r="E29" i="25"/>
  <c r="D29" i="25"/>
  <c r="C29" i="25"/>
  <c r="B29" i="25"/>
  <c r="A29" i="25"/>
  <c r="J28" i="25"/>
  <c r="I28" i="25"/>
  <c r="H28" i="25"/>
  <c r="G28" i="25"/>
  <c r="F28" i="25"/>
  <c r="E28" i="25"/>
  <c r="D28" i="25"/>
  <c r="C28" i="25"/>
  <c r="B28" i="25"/>
  <c r="A28" i="25"/>
  <c r="J27" i="25"/>
  <c r="I27" i="25"/>
  <c r="H27" i="25"/>
  <c r="G27" i="25"/>
  <c r="F27" i="25"/>
  <c r="E27" i="25"/>
  <c r="D27" i="25"/>
  <c r="C27" i="25"/>
  <c r="B27" i="25"/>
  <c r="A27" i="25"/>
  <c r="J26" i="25"/>
  <c r="I26" i="25"/>
  <c r="H26" i="25"/>
  <c r="G26" i="25"/>
  <c r="F26" i="25"/>
  <c r="E26" i="25"/>
  <c r="D26" i="25"/>
  <c r="C26" i="25"/>
  <c r="B26" i="25"/>
  <c r="A26" i="25"/>
  <c r="J25" i="25"/>
  <c r="I25" i="25"/>
  <c r="H25" i="25"/>
  <c r="G25" i="25"/>
  <c r="F25" i="25"/>
  <c r="E25" i="25"/>
  <c r="D25" i="25"/>
  <c r="C25" i="25"/>
  <c r="B25" i="25"/>
  <c r="A25" i="25"/>
  <c r="J24" i="25"/>
  <c r="I24" i="25"/>
  <c r="H24" i="25"/>
  <c r="G24" i="25"/>
  <c r="F24" i="25"/>
  <c r="E24" i="25"/>
  <c r="D24" i="25"/>
  <c r="C24" i="25"/>
  <c r="B24" i="25"/>
  <c r="A24" i="25"/>
  <c r="J23" i="25"/>
  <c r="I23" i="25"/>
  <c r="H23" i="25"/>
  <c r="G23" i="25"/>
  <c r="F23" i="25"/>
  <c r="E23" i="25"/>
  <c r="D23" i="25"/>
  <c r="C23" i="25"/>
  <c r="B23" i="25"/>
  <c r="A23" i="25"/>
  <c r="J22" i="25"/>
  <c r="I22" i="25"/>
  <c r="H22" i="25"/>
  <c r="G22" i="25"/>
  <c r="F22" i="25"/>
  <c r="E22" i="25"/>
  <c r="D22" i="25"/>
  <c r="C22" i="25"/>
  <c r="B22" i="25"/>
  <c r="A22" i="25"/>
  <c r="J21" i="25"/>
  <c r="I21" i="25"/>
  <c r="H21" i="25"/>
  <c r="G21" i="25"/>
  <c r="F21" i="25"/>
  <c r="E21" i="25"/>
  <c r="D21" i="25"/>
  <c r="C21" i="25"/>
  <c r="B21" i="25"/>
  <c r="A21" i="25"/>
  <c r="J20" i="25"/>
  <c r="I20" i="25"/>
  <c r="H20" i="25"/>
  <c r="G20" i="25"/>
  <c r="F20" i="25"/>
  <c r="E20" i="25"/>
  <c r="D20" i="25"/>
  <c r="C20" i="25"/>
  <c r="B20" i="25"/>
  <c r="A20" i="25"/>
  <c r="J19" i="25"/>
  <c r="I19" i="25"/>
  <c r="H19" i="25"/>
  <c r="G19" i="25"/>
  <c r="F19" i="25"/>
  <c r="E19" i="25"/>
  <c r="D19" i="25"/>
  <c r="C19" i="25"/>
  <c r="B19" i="25"/>
  <c r="A19" i="25"/>
  <c r="J18" i="25"/>
  <c r="I18" i="25"/>
  <c r="H18" i="25"/>
  <c r="G18" i="25"/>
  <c r="F18" i="25"/>
  <c r="E18" i="25"/>
  <c r="D18" i="25"/>
  <c r="C18" i="25"/>
  <c r="B18" i="25"/>
  <c r="A18" i="25"/>
  <c r="J17" i="25"/>
  <c r="I17" i="25"/>
  <c r="H17" i="25"/>
  <c r="G17" i="25"/>
  <c r="F17" i="25"/>
  <c r="E17" i="25"/>
  <c r="D17" i="25"/>
  <c r="C17" i="25"/>
  <c r="B17" i="25"/>
  <c r="A17" i="25"/>
  <c r="J16" i="25"/>
  <c r="I16" i="25"/>
  <c r="H16" i="25"/>
  <c r="G16" i="25"/>
  <c r="F16" i="25"/>
  <c r="E16" i="25"/>
  <c r="D16" i="25"/>
  <c r="C16" i="25"/>
  <c r="B16" i="25"/>
  <c r="A16" i="25"/>
  <c r="J15" i="25"/>
  <c r="I15" i="25"/>
  <c r="H15" i="25"/>
  <c r="G15" i="25"/>
  <c r="F15" i="25"/>
  <c r="E15" i="25"/>
  <c r="D15" i="25"/>
  <c r="C15" i="25"/>
  <c r="B15" i="25"/>
  <c r="A15" i="25"/>
  <c r="J14" i="25"/>
  <c r="I14" i="25"/>
  <c r="H14" i="25"/>
  <c r="G14" i="25"/>
  <c r="F14" i="25"/>
  <c r="E14" i="25"/>
  <c r="D14" i="25"/>
  <c r="C14" i="25"/>
  <c r="B14" i="25"/>
  <c r="A14" i="25"/>
  <c r="J13" i="25"/>
  <c r="I13" i="25"/>
  <c r="H13" i="25"/>
  <c r="G13" i="25"/>
  <c r="F13" i="25"/>
  <c r="E13" i="25"/>
  <c r="D13" i="25"/>
  <c r="C13" i="25"/>
  <c r="B13" i="25"/>
  <c r="A13" i="25"/>
  <c r="J12" i="25"/>
  <c r="I12" i="25"/>
  <c r="H12" i="25"/>
  <c r="G12" i="25"/>
  <c r="F12" i="25"/>
  <c r="E12" i="25"/>
  <c r="D12" i="25"/>
  <c r="C12" i="25"/>
  <c r="B12" i="25"/>
  <c r="A12" i="25"/>
  <c r="J11" i="25"/>
  <c r="I11" i="25"/>
  <c r="H11" i="25"/>
  <c r="G11" i="25"/>
  <c r="F11" i="25"/>
  <c r="E11" i="25"/>
  <c r="D11" i="25"/>
  <c r="C11" i="25"/>
  <c r="B11" i="25"/>
  <c r="A11" i="25"/>
  <c r="J10" i="25"/>
  <c r="I10" i="25"/>
  <c r="H10" i="25"/>
  <c r="G10" i="25"/>
  <c r="F10" i="25"/>
  <c r="E10" i="25"/>
  <c r="D10" i="25"/>
  <c r="C10" i="25"/>
  <c r="B10" i="25"/>
  <c r="A10" i="25"/>
  <c r="J9" i="25"/>
  <c r="I9" i="25"/>
  <c r="H9" i="25"/>
  <c r="G9" i="25"/>
  <c r="F9" i="25"/>
  <c r="E9" i="25"/>
  <c r="D9" i="25"/>
  <c r="C9" i="25"/>
  <c r="B9" i="25"/>
  <c r="A9" i="25"/>
  <c r="J8" i="25"/>
  <c r="I8" i="25"/>
  <c r="H8" i="25"/>
  <c r="G8" i="25"/>
  <c r="F8" i="25"/>
  <c r="E8" i="25"/>
  <c r="D8" i="25"/>
  <c r="C8" i="25"/>
  <c r="B8" i="25"/>
  <c r="A8" i="25"/>
  <c r="J7" i="25"/>
  <c r="I7" i="25"/>
  <c r="H7" i="25"/>
  <c r="G7" i="25"/>
  <c r="F7" i="25"/>
  <c r="E7" i="25"/>
  <c r="D7" i="25"/>
  <c r="C7" i="25"/>
  <c r="B7" i="25"/>
  <c r="A7" i="25"/>
  <c r="J6" i="25"/>
  <c r="I6" i="25"/>
  <c r="H6" i="25"/>
  <c r="G6" i="25"/>
  <c r="F6" i="25"/>
  <c r="E6" i="25"/>
  <c r="D6" i="25"/>
  <c r="C6" i="25"/>
  <c r="B6" i="25"/>
  <c r="A6" i="25"/>
  <c r="J5" i="25"/>
  <c r="I5" i="25"/>
  <c r="H5" i="25"/>
  <c r="G5" i="25"/>
  <c r="F5" i="25"/>
  <c r="E5" i="25"/>
  <c r="D5" i="25"/>
  <c r="C5" i="25"/>
  <c r="B5" i="25"/>
  <c r="A5" i="25"/>
  <c r="J4" i="25"/>
  <c r="I4" i="25"/>
  <c r="H4" i="25"/>
  <c r="G4" i="25"/>
  <c r="F4" i="25"/>
  <c r="E4" i="25"/>
  <c r="D4" i="25"/>
  <c r="C4" i="25"/>
  <c r="B4" i="25"/>
  <c r="A4" i="25"/>
  <c r="J3" i="25"/>
  <c r="I3" i="25"/>
  <c r="H3" i="25"/>
  <c r="G3" i="25"/>
  <c r="F3" i="25"/>
  <c r="E3" i="25"/>
  <c r="D3" i="25"/>
  <c r="C3" i="25"/>
  <c r="B3" i="25"/>
  <c r="A3" i="25"/>
  <c r="J2" i="25"/>
  <c r="I2" i="25"/>
  <c r="H2" i="25"/>
  <c r="G2" i="25"/>
  <c r="F2" i="25"/>
  <c r="E2" i="25"/>
  <c r="D2" i="25"/>
  <c r="C2" i="25"/>
  <c r="B2" i="25"/>
  <c r="A2" i="25"/>
  <c r="K1" i="25"/>
  <c r="J1" i="25"/>
  <c r="I1" i="25"/>
  <c r="H1" i="25"/>
  <c r="G1" i="25"/>
  <c r="F1" i="25"/>
  <c r="E1" i="25"/>
  <c r="D1" i="25"/>
  <c r="C1" i="25"/>
  <c r="E59" i="18" l="1"/>
  <c r="I59" i="18"/>
  <c r="G53" i="14"/>
  <c r="F53" i="14"/>
  <c r="J53" i="14"/>
  <c r="K5" i="25"/>
  <c r="K2" i="25"/>
  <c r="K8" i="25"/>
  <c r="E53" i="25"/>
  <c r="C53" i="25"/>
  <c r="G53" i="25"/>
  <c r="I53" i="25"/>
  <c r="C53" i="32"/>
  <c r="J53" i="32"/>
  <c r="F53" i="32"/>
  <c r="E53" i="32"/>
  <c r="F59" i="20"/>
  <c r="J59" i="20"/>
  <c r="D59" i="20"/>
  <c r="H59" i="20"/>
  <c r="G59" i="20"/>
  <c r="J59" i="19"/>
  <c r="D59" i="18"/>
  <c r="H59" i="18"/>
  <c r="D49" i="16"/>
  <c r="H49" i="16"/>
  <c r="H53" i="17"/>
  <c r="H59" i="19"/>
  <c r="F59" i="19"/>
  <c r="I53" i="14"/>
  <c r="D53" i="32"/>
  <c r="H53" i="32"/>
  <c r="I53" i="32"/>
  <c r="G53" i="32"/>
  <c r="E53" i="14"/>
  <c r="F53" i="25"/>
  <c r="J53" i="25"/>
  <c r="C53" i="14"/>
  <c r="E53" i="17"/>
  <c r="I53" i="17"/>
  <c r="C53" i="17"/>
  <c r="G53" i="17"/>
  <c r="D53" i="17"/>
  <c r="C59" i="20"/>
  <c r="F59" i="18"/>
  <c r="J59" i="18"/>
  <c r="D53" i="25"/>
  <c r="H53" i="25"/>
  <c r="F53" i="17"/>
  <c r="J53" i="17"/>
  <c r="E49" i="16"/>
  <c r="I49" i="16"/>
  <c r="C49" i="16"/>
  <c r="G49" i="16"/>
  <c r="E59" i="19"/>
  <c r="I59" i="19"/>
  <c r="C59" i="19"/>
  <c r="G59" i="19"/>
  <c r="D53" i="14"/>
  <c r="H53" i="14"/>
  <c r="F49" i="16"/>
  <c r="J49" i="16"/>
  <c r="E59" i="20"/>
  <c r="I59" i="20"/>
  <c r="K59" i="19"/>
  <c r="C59" i="18"/>
  <c r="G59" i="18"/>
  <c r="D59" i="19"/>
  <c r="K53" i="17" l="1"/>
  <c r="K53" i="14"/>
  <c r="K53" i="25"/>
  <c r="K49" i="16"/>
  <c r="K59" i="20"/>
  <c r="K59" i="18"/>
  <c r="K53" i="32"/>
</calcChain>
</file>

<file path=xl/sharedStrings.xml><?xml version="1.0" encoding="utf-8"?>
<sst xmlns="http://schemas.openxmlformats.org/spreadsheetml/2006/main" count="1213" uniqueCount="110">
  <si>
    <t>Other Services</t>
  </si>
  <si>
    <t>Screening phase</t>
  </si>
  <si>
    <t>Eligibles</t>
  </si>
  <si>
    <t>Ineligible + out of target</t>
  </si>
  <si>
    <t>Stratification</t>
  </si>
  <si>
    <t>Small (5-19)</t>
  </si>
  <si>
    <t>Medium (20-99)</t>
  </si>
  <si>
    <t/>
  </si>
  <si>
    <t>Region</t>
  </si>
  <si>
    <t>Sector</t>
  </si>
  <si>
    <t>Size</t>
  </si>
  <si>
    <t>Food</t>
  </si>
  <si>
    <t>Fabricated Metal Products</t>
  </si>
  <si>
    <t>Motor Vehicles</t>
  </si>
  <si>
    <t>Other Manufacturing</t>
  </si>
  <si>
    <t>Construction</t>
  </si>
  <si>
    <t>Retail</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</si>
  <si>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</si>
  <si>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</si>
  <si>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</si>
  <si>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</si>
  <si>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</si>
  <si>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</si>
  <si>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</si>
  <si>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</si>
  <si>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</si>
  <si>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</si>
  <si>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</si>
  <si>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</si>
  <si>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</si>
  <si>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</si>
  <si>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</si>
  <si>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</si>
  <si>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</si>
  <si>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</si>
  <si>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</si>
  <si>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</si>
  <si>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</si>
  <si>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</si>
  <si>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</si>
  <si>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</si>
  <si>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</si>
  <si>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</si>
  <si>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</si>
  <si>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</si>
  <si>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</si>
  <si>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_Food</t>
  </si>
  <si>
    <t>_Fabricated_Metal_Products</t>
  </si>
  <si>
    <t>_Motor_Vehicles</t>
  </si>
  <si>
    <t>_Other_Manufacturing</t>
  </si>
  <si>
    <t>_Construction</t>
  </si>
  <si>
    <t>_Retail</t>
  </si>
  <si>
    <t>Large (100-199)</t>
  </si>
  <si>
    <t>Yield</t>
  </si>
  <si>
    <t>Survey_response_rate</t>
  </si>
  <si>
    <t>Frame_quality</t>
  </si>
  <si>
    <t>Survey</t>
  </si>
  <si>
    <t>Cell</t>
  </si>
  <si>
    <t>Fresh/Panel</t>
  </si>
  <si>
    <t>Size</t>
  </si>
  <si>
    <t>Region</t>
  </si>
  <si>
    <t>Sector</t>
  </si>
  <si>
    <t>Name</t>
  </si>
  <si>
    <t>Fresh</t>
  </si>
  <si>
    <t>Panel</t>
  </si>
  <si>
    <t>Small (5-19)</t>
  </si>
  <si>
    <t>Medium (20-99)</t>
  </si>
  <si>
    <t>Large (100+)</t>
  </si>
  <si>
    <t>Construction</t>
  </si>
  <si>
    <t>Fabricated Metal Products</t>
  </si>
  <si>
    <t>Food</t>
  </si>
  <si>
    <t>Motor Vehicles</t>
  </si>
  <si>
    <t>Other Manufacturing</t>
  </si>
  <si>
    <t>Other Services</t>
  </si>
  <si>
    <t>Retail</t>
  </si>
  <si>
    <t>rr_d2</t>
  </si>
  <si>
    <t>rr_l1</t>
  </si>
  <si>
    <t>rr_n2a</t>
  </si>
  <si>
    <t>rr_TFP</t>
  </si>
  <si>
    <t>Małopolskie (PL21)</t>
  </si>
  <si>
    <t>Śląskie (PL22)</t>
  </si>
  <si>
    <t>Wielkopolskie (PL41)</t>
  </si>
  <si>
    <t>Zachodniopomorskie (PL42)</t>
  </si>
  <si>
    <t>Lubuskie (PL43)</t>
  </si>
  <si>
    <t>Dolnośląskie (PL51)</t>
  </si>
  <si>
    <t>Opolskie (PL52)</t>
  </si>
  <si>
    <t>Kujawsko-Pomorskie (PL61)</t>
  </si>
  <si>
    <t>Warmińsko-Mazurskie (PL62)</t>
  </si>
  <si>
    <t>Pomorskie (PL63)</t>
  </si>
  <si>
    <t>Łódzkie (PL71)</t>
  </si>
  <si>
    <t>Świętokrzyskie (PL72)</t>
  </si>
  <si>
    <t>Lubelskie (PL81)</t>
  </si>
  <si>
    <t>Podkarpackie (PL82)</t>
  </si>
  <si>
    <t>Podlaskie (PL84)</t>
  </si>
  <si>
    <t>Region Warszawski Stołeczny (PL91)</t>
  </si>
  <si>
    <t>Region Mazowiecki Regionalny (PL92)</t>
  </si>
  <si>
    <t>Large (100 or more)</t>
  </si>
  <si>
    <t>_Other_services</t>
  </si>
  <si>
    <t>_Professional_Activities</t>
  </si>
  <si>
    <t>Medium and Large (20+)</t>
  </si>
  <si>
    <t>Poland 2025</t>
  </si>
  <si>
    <t>Professional Services</t>
  </si>
  <si>
    <t>Other services</t>
  </si>
  <si>
    <t>Zachodniopomorskie (PL42) and Lubuskie (PL43)</t>
  </si>
  <si>
    <t>Makroregion Południowo-Zachodni (PL5)</t>
  </si>
  <si>
    <t>Kujawsko-Pomorskie (PL61) and Pomorskie (PL63)</t>
  </si>
  <si>
    <t>Makroregion Centralny (PL7)</t>
  </si>
  <si>
    <t>Lubelskie (PL81) and Podlaskie (PL84)</t>
  </si>
  <si>
    <t>Professional Activities</t>
  </si>
  <si>
    <t>Source: Orbis Database (Bureau van Dijk) as of 2024 (Establishment-level)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</si>
</sst>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11"/>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164" fontId="11" fillId="0" borderId="3" xfId="1" applyNumberFormat="1" applyFont="1" applyFill="1" applyBorder="1"/>
    <xf numFmtId="164" fontId="11" fillId="0" borderId="3" xfId="1" applyNumberFormat="1" applyFont="1" applyFill="1" applyBorder="1" applyAlignment="1">
      <alignment horizontal="right"/>
    </xf>
    <xf numFmtId="164" fontId="11" fillId="0" borderId="5" xfId="1" applyNumberFormat="1" applyFont="1" applyFill="1" applyBorder="1" applyAlignment="1">
      <alignment horizontal="right"/>
    </xf>
    <xf numFmtId="0" fontId="6" fillId="0" borderId="7" xfId="0" applyFont="1" applyBorder="1" applyAlignment="1">
      <alignment horizontal="left" vertical="top" wrapText="1"/>
    </xf>
    <xf numFmtId="0" fontId="6" fillId="0" borderId="3" xfId="0" applyFont="1" applyBorder="1" applyAlignment="1">
      <alignment horizontal="left" vertical="top" wrapText="1"/>
    </xf>
    <xf numFmtId="0" fontId="14" fillId="0" borderId="0" xfId="0" applyFont="1" applyAlignment="1">
      <alignment vertical="center"/>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sheetPr>
    <pageSetUpPr fitToPage="1"/>
  </sheetPr>
  <dimension ref="A1:K54"/>
  <sheetViews>
    <sheetView tabSelected="1" workbookViewId="0"/>
  </sheetViews>
  <sheetFormatPr defaultRowHeight="14.5" x14ac:dyDescent="0.35"/>
  <cols>
    <col min="1" max="1" width="33.453125" customWidth="1"/>
    <col min="2" max="2" width="19.81640625" bestFit="1" customWidth="1"/>
    <col min="3" max="4" width="13.1796875" bestFit="1" customWidth="1"/>
    <col min="5" max="5" width="13.1796875" style="8" bestFit="1" customWidth="1"/>
    <col min="6" max="6" width="16.453125" bestFit="1" customWidth="1"/>
    <col min="7" max="7" width="15.26953125" bestFit="1" customWidth="1"/>
    <col min="8" max="8" width="12" bestFit="1" customWidth="1"/>
    <col min="9" max="9" width="13.26953125" bestFit="1" customWidth="1"/>
    <col min="10" max="10" width="13" bestFit="1" customWidth="1"/>
    <col min="11" max="11" width="14.54296875" style="26" bestFit="1" customWidth="1"/>
  </cols>
  <sheetData>
    <row r="1" spans="1:11" ht="27" thickBot="1" x14ac:dyDescent="0.4">
      <c r="A1" s="12"/>
      <c r="B1" s="12"/>
      <c r="C1" s="13" t="str">
        <f>RIGHT(SUBSTITUTE(universe!C1,"_"," "),LEN(SUBSTITUTE(universe!C1,"_"," "))-1)</f>
        <v>Food</v>
      </c>
      <c r="D1" s="13" t="str">
        <f>RIGHT(SUBSTITUTE(universe!D1,"_"," "),LEN(SUBSTITUTE(universe!D1,"_"," "))-1)</f>
        <v>Fabricated Metal Products</v>
      </c>
      <c r="E1" s="13" t="str">
        <f>RIGHT(SUBSTITUTE(universe!E1,"_"," "),LEN(SUBSTITUTE(universe!E1,"_"," "))-1)</f>
        <v>Motor Vehicles</v>
      </c>
      <c r="F1" s="13" t="str">
        <f>RIGHT(SUBSTITUTE(universe!F1,"_"," "),LEN(SUBSTITUTE(universe!F1,"_"," "))-1)</f>
        <v>Other Manufacturing</v>
      </c>
      <c r="G1" s="13" t="str">
        <f>RIGHT(SUBSTITUTE(universe!G1,"_"," "),LEN(SUBSTITUTE(universe!G1,"_"," "))-1)</f>
        <v>Retail</v>
      </c>
      <c r="H1" s="13" t="str">
        <f>RIGHT(SUBSTITUTE(universe!H1,"_"," "),LEN(SUBSTITUTE(universe!H1,"_"," "))-1)</f>
        <v>Construction</v>
      </c>
      <c r="I1" s="13" t="str">
        <f>RIGHT(SUBSTITUTE(universe!I1,"_"," "),LEN(SUBSTITUTE(universe!I1,"_"," "))-1)</f>
        <v>Professional Activities</v>
      </c>
      <c r="J1" s="13" t="str">
        <f>RIGHT(SUBSTITUTE(universe!J1,"_"," "),LEN(SUBSTITUTE(universe!J1,"_"," "))-1)</f>
        <v>Other services</v>
      </c>
      <c r="K1" s="23" t="str">
        <f>RIGHT(SUBSTITUTE(universe!K1,"_"," "),LEN(SUBSTITUTE(universe!K1,"_"," "))-1)</f>
        <v>Grand Total</v>
      </c>
    </row>
    <row r="2" spans="1:11" x14ac:dyDescent="0.35">
      <c r="A2" s="4" t="str">
        <f>universe!A2</f>
        <v>Małopolskie (PL21)</v>
      </c>
      <c r="B2" s="2" t="str">
        <f>LEFT(universe!B2,FIND(")",universe!B2))</f>
        <v>Small (5-19)</v>
      </c>
      <c r="C2" s="2">
        <f>universe!C2</f>
        <v>1621</v>
      </c>
      <c r="D2" s="2">
        <f>universe!D2</f>
        <v>3586</v>
      </c>
      <c r="E2" s="2">
        <f>universe!E2</f>
        <v>128</v>
      </c>
      <c r="F2" s="2">
        <f>universe!F2</f>
        <v>19585</v>
      </c>
      <c r="G2" s="2">
        <f>universe!G2</f>
        <v>24592</v>
      </c>
      <c r="H2" s="2">
        <f>universe!H2</f>
        <v>42203</v>
      </c>
      <c r="I2" s="2">
        <f>universe!I2</f>
        <v>25737</v>
      </c>
      <c r="J2" s="2">
        <f>universe!J2</f>
        <v>56727</v>
      </c>
      <c r="K2" s="24">
        <f>SUM(C2:J4)</f>
        <v>182262</v>
      </c>
    </row>
    <row r="3" spans="1:11" x14ac:dyDescent="0.35">
      <c r="A3" s="4" t="str">
        <f>universe!A3</f>
        <v>Małopolskie (PL21)</v>
      </c>
      <c r="B3" s="2" t="str">
        <f>LEFT(universe!B3,FIND(")",universe!B3))</f>
        <v>Medium (20-99)</v>
      </c>
      <c r="C3" s="2">
        <f>universe!C3</f>
        <v>461</v>
      </c>
      <c r="D3" s="2">
        <f>universe!D3</f>
        <v>280</v>
      </c>
      <c r="E3" s="2">
        <f>universe!E3</f>
        <v>18</v>
      </c>
      <c r="F3" s="2">
        <f>universe!F3</f>
        <v>1335</v>
      </c>
      <c r="G3" s="2">
        <f>universe!G3</f>
        <v>1100</v>
      </c>
      <c r="H3" s="2">
        <f>universe!H3</f>
        <v>1227</v>
      </c>
      <c r="I3" s="2">
        <f>universe!I3</f>
        <v>449</v>
      </c>
      <c r="J3" s="2">
        <f>universe!J3</f>
        <v>2171</v>
      </c>
      <c r="K3" s="24"/>
    </row>
    <row r="4" spans="1:11" x14ac:dyDescent="0.35">
      <c r="A4" s="4" t="str">
        <f>universe!A4</f>
        <v>Małopolskie (PL21)</v>
      </c>
      <c r="B4" s="2" t="str">
        <f>LEFT(universe!B4,FIND(")",universe!B4))</f>
        <v>Large (100-199)</v>
      </c>
      <c r="C4" s="2">
        <f>universe!C4</f>
        <v>87</v>
      </c>
      <c r="D4" s="2">
        <f>universe!D4</f>
        <v>73</v>
      </c>
      <c r="E4" s="2">
        <f>universe!E4</f>
        <v>12</v>
      </c>
      <c r="F4" s="2">
        <f>universe!F4</f>
        <v>309</v>
      </c>
      <c r="G4" s="2">
        <f>universe!G4</f>
        <v>101</v>
      </c>
      <c r="H4" s="2">
        <f>universe!H4</f>
        <v>115</v>
      </c>
      <c r="I4" s="2">
        <f>universe!I4</f>
        <v>73</v>
      </c>
      <c r="J4" s="2">
        <f>universe!J4</f>
        <v>272</v>
      </c>
      <c r="K4" s="24"/>
    </row>
    <row r="5" spans="1:11" x14ac:dyDescent="0.35">
      <c r="A5" s="4" t="str">
        <f>universe!A5</f>
        <v>Śląskie (PL22)</v>
      </c>
      <c r="B5" s="2" t="str">
        <f>LEFT(universe!B5,FIND(")",universe!B5))</f>
        <v>Small (5-19)</v>
      </c>
      <c r="C5" s="2">
        <f>universe!C5</f>
        <v>1816</v>
      </c>
      <c r="D5" s="2">
        <f>universe!D5</f>
        <v>5965</v>
      </c>
      <c r="E5" s="2">
        <f>universe!E5</f>
        <v>201</v>
      </c>
      <c r="F5" s="2">
        <f>universe!F5</f>
        <v>22149</v>
      </c>
      <c r="G5" s="2">
        <f>universe!G5</f>
        <v>32710</v>
      </c>
      <c r="H5" s="2">
        <f>universe!H5</f>
        <v>38575</v>
      </c>
      <c r="I5" s="2">
        <f>universe!I5</f>
        <v>28592</v>
      </c>
      <c r="J5" s="2">
        <f>universe!J5</f>
        <v>67574</v>
      </c>
      <c r="K5" s="24">
        <f>SUM(C5:J7)</f>
        <v>209301</v>
      </c>
    </row>
    <row r="6" spans="1:11" x14ac:dyDescent="0.35">
      <c r="A6" s="4" t="str">
        <f>universe!A6</f>
        <v>Śląskie (PL22)</v>
      </c>
      <c r="B6" s="2" t="str">
        <f>LEFT(universe!B6,FIND(")",universe!B6))</f>
        <v>Medium (20-99)</v>
      </c>
      <c r="C6" s="2">
        <f>universe!C6</f>
        <v>634</v>
      </c>
      <c r="D6" s="2">
        <f>universe!D6</f>
        <v>574</v>
      </c>
      <c r="E6" s="2">
        <f>universe!E6</f>
        <v>65</v>
      </c>
      <c r="F6" s="2">
        <f>universe!F6</f>
        <v>2010</v>
      </c>
      <c r="G6" s="2">
        <f>universe!G6</f>
        <v>1499</v>
      </c>
      <c r="H6" s="2">
        <f>universe!H6</f>
        <v>1735</v>
      </c>
      <c r="I6" s="2">
        <f>universe!I6</f>
        <v>613</v>
      </c>
      <c r="J6" s="2">
        <f>universe!J6</f>
        <v>3142</v>
      </c>
    </row>
    <row r="7" spans="1:11" x14ac:dyDescent="0.35">
      <c r="A7" s="4" t="str">
        <f>universe!A7</f>
        <v>Śląskie (PL22)</v>
      </c>
      <c r="B7" s="2" t="str">
        <f>LEFT(universe!B7,FIND(")",universe!B7))</f>
        <v>Large (100-199)</v>
      </c>
      <c r="C7" s="2">
        <f>universe!C7</f>
        <v>115</v>
      </c>
      <c r="D7" s="2">
        <f>universe!D7</f>
        <v>109</v>
      </c>
      <c r="E7" s="2">
        <f>universe!E7</f>
        <v>80</v>
      </c>
      <c r="F7" s="2">
        <f>universe!F7</f>
        <v>471</v>
      </c>
      <c r="G7" s="2">
        <f>universe!G7</f>
        <v>77</v>
      </c>
      <c r="H7" s="2">
        <f>universe!H7</f>
        <v>150</v>
      </c>
      <c r="I7" s="2">
        <f>universe!I7</f>
        <v>80</v>
      </c>
      <c r="J7" s="2">
        <f>universe!J7</f>
        <v>365</v>
      </c>
      <c r="K7" s="24"/>
    </row>
    <row r="8" spans="1:11" x14ac:dyDescent="0.35">
      <c r="A8" s="4" t="str">
        <f>universe!A8</f>
        <v>Wielkopolskie (PL41)</v>
      </c>
      <c r="B8" s="2" t="str">
        <f>LEFT(universe!B8,FIND(")",universe!B8))</f>
        <v>Small (5-19)</v>
      </c>
      <c r="C8" s="2">
        <f>universe!C8</f>
        <v>1796</v>
      </c>
      <c r="D8" s="2">
        <f>universe!D8</f>
        <v>4413</v>
      </c>
      <c r="E8" s="2">
        <f>universe!E8</f>
        <v>201</v>
      </c>
      <c r="F8" s="2">
        <f>universe!F8</f>
        <v>22972</v>
      </c>
      <c r="G8" s="2">
        <f>universe!G8</f>
        <v>25244</v>
      </c>
      <c r="H8" s="2">
        <f>universe!H8</f>
        <v>41336</v>
      </c>
      <c r="I8" s="2">
        <f>universe!I8</f>
        <v>26472</v>
      </c>
      <c r="J8" s="2">
        <f>universe!J8</f>
        <v>60472</v>
      </c>
      <c r="K8" s="24">
        <f>SUM(C8:J10)</f>
        <v>193344</v>
      </c>
    </row>
    <row r="9" spans="1:11" x14ac:dyDescent="0.35">
      <c r="A9" s="4" t="str">
        <f>universe!A9</f>
        <v>Wielkopolskie (PL41)</v>
      </c>
      <c r="B9" s="2" t="str">
        <f>LEFT(universe!B9,FIND(")",universe!B9))</f>
        <v>Medium (20-99)</v>
      </c>
      <c r="C9" s="2">
        <f>universe!C9</f>
        <v>561</v>
      </c>
      <c r="D9" s="2">
        <f>universe!D9</f>
        <v>527</v>
      </c>
      <c r="E9" s="2">
        <f>universe!E9</f>
        <v>39</v>
      </c>
      <c r="F9" s="2">
        <f>universe!F9</f>
        <v>2159</v>
      </c>
      <c r="G9" s="2">
        <f>universe!G9</f>
        <v>1183</v>
      </c>
      <c r="H9" s="2">
        <f>universe!H9</f>
        <v>1300</v>
      </c>
      <c r="I9" s="2">
        <f>universe!I9</f>
        <v>480</v>
      </c>
      <c r="J9" s="2">
        <f>universe!J9</f>
        <v>2730</v>
      </c>
      <c r="K9" s="24"/>
    </row>
    <row r="10" spans="1:11" x14ac:dyDescent="0.35">
      <c r="A10" s="4" t="str">
        <f>universe!A10</f>
        <v>Wielkopolskie (PL41)</v>
      </c>
      <c r="B10" s="2" t="str">
        <f>LEFT(universe!B10,FIND(")",universe!B10))</f>
        <v>Large (100-199)</v>
      </c>
      <c r="C10" s="2">
        <f>universe!C10</f>
        <v>159</v>
      </c>
      <c r="D10" s="2">
        <f>universe!D10</f>
        <v>91</v>
      </c>
      <c r="E10" s="2">
        <f>universe!E10</f>
        <v>39</v>
      </c>
      <c r="F10" s="2">
        <f>universe!F10</f>
        <v>587</v>
      </c>
      <c r="G10" s="2">
        <f>universe!G10</f>
        <v>104</v>
      </c>
      <c r="H10" s="2">
        <f>universe!H10</f>
        <v>95</v>
      </c>
      <c r="I10" s="2">
        <f>universe!I10</f>
        <v>55</v>
      </c>
      <c r="J10" s="2">
        <f>universe!J10</f>
        <v>329</v>
      </c>
    </row>
    <row r="11" spans="1:11" x14ac:dyDescent="0.35">
      <c r="A11" s="4" t="str">
        <f>universe!A11</f>
        <v>Zachodniopomorskie (PL42)</v>
      </c>
      <c r="B11" s="2" t="str">
        <f>LEFT(universe!B11,FIND(")",universe!B11))</f>
        <v>Small (5-19)</v>
      </c>
      <c r="C11" s="2">
        <f>universe!C11</f>
        <v>692</v>
      </c>
      <c r="D11" s="2">
        <f>universe!D11</f>
        <v>2210</v>
      </c>
      <c r="E11" s="2">
        <f>universe!E11</f>
        <v>53</v>
      </c>
      <c r="F11" s="2">
        <f>universe!F11</f>
        <v>10409</v>
      </c>
      <c r="G11" s="2">
        <f>universe!G11</f>
        <v>11852</v>
      </c>
      <c r="H11" s="2">
        <f>universe!H11</f>
        <v>22066</v>
      </c>
      <c r="I11" s="2">
        <f>universe!I11</f>
        <v>10158</v>
      </c>
      <c r="J11" s="2">
        <f>universe!J11</f>
        <v>26170</v>
      </c>
      <c r="K11" s="24">
        <f>SUM(C11:J13)</f>
        <v>87013</v>
      </c>
    </row>
    <row r="12" spans="1:11" x14ac:dyDescent="0.35">
      <c r="A12" s="4" t="str">
        <f>universe!A12</f>
        <v>Zachodniopomorskie (PL42)</v>
      </c>
      <c r="B12" s="2" t="str">
        <f>LEFT(universe!B12,FIND(")",universe!B12))</f>
        <v>Medium (20-99)</v>
      </c>
      <c r="C12" s="2">
        <f>universe!C12</f>
        <v>197</v>
      </c>
      <c r="D12" s="2">
        <f>universe!D12</f>
        <v>134</v>
      </c>
      <c r="E12" s="2">
        <f>universe!E12</f>
        <v>8</v>
      </c>
      <c r="F12" s="2">
        <f>universe!F12</f>
        <v>667</v>
      </c>
      <c r="G12" s="2">
        <f>universe!G12</f>
        <v>418</v>
      </c>
      <c r="H12" s="2">
        <f>universe!H12</f>
        <v>478</v>
      </c>
      <c r="I12" s="2">
        <f>universe!I12</f>
        <v>133</v>
      </c>
      <c r="J12" s="2">
        <f>universe!J12</f>
        <v>990</v>
      </c>
      <c r="K12" s="24"/>
    </row>
    <row r="13" spans="1:11" x14ac:dyDescent="0.35">
      <c r="A13" s="4" t="str">
        <f>universe!A13</f>
        <v>Zachodniopomorskie (PL42)</v>
      </c>
      <c r="B13" s="2" t="str">
        <f>LEFT(universe!B13,FIND(")",universe!B13))</f>
        <v>Large (100-199)</v>
      </c>
      <c r="C13" s="2">
        <f>universe!C13</f>
        <v>45</v>
      </c>
      <c r="D13" s="2">
        <f>universe!D13</f>
        <v>38</v>
      </c>
      <c r="E13" s="2">
        <f>universe!E13</f>
        <v>7</v>
      </c>
      <c r="F13" s="2">
        <f>universe!F13</f>
        <v>152</v>
      </c>
      <c r="G13" s="2">
        <f>universe!G13</f>
        <v>10</v>
      </c>
      <c r="H13" s="2">
        <f>universe!H13</f>
        <v>30</v>
      </c>
      <c r="I13" s="2">
        <f>universe!I13</f>
        <v>7</v>
      </c>
      <c r="J13" s="2">
        <f>universe!J13</f>
        <v>89</v>
      </c>
      <c r="K13" s="24"/>
    </row>
    <row r="14" spans="1:11" x14ac:dyDescent="0.35">
      <c r="A14" s="4" t="str">
        <f>universe!A14</f>
        <v>Lubuskie (PL43)</v>
      </c>
      <c r="B14" s="2" t="str">
        <f>LEFT(universe!B14,FIND(")",universe!B14))</f>
        <v>Small (5-19)</v>
      </c>
      <c r="C14" s="2">
        <f>universe!C14</f>
        <v>392</v>
      </c>
      <c r="D14" s="2">
        <f>universe!D14</f>
        <v>1129</v>
      </c>
      <c r="E14" s="2">
        <f>universe!E14</f>
        <v>39</v>
      </c>
      <c r="F14" s="2">
        <f>universe!F14</f>
        <v>5771</v>
      </c>
      <c r="G14" s="2">
        <f>universe!G14</f>
        <v>7572</v>
      </c>
      <c r="H14" s="2">
        <f>universe!H14</f>
        <v>12217</v>
      </c>
      <c r="I14" s="2">
        <f>universe!I14</f>
        <v>4931</v>
      </c>
      <c r="J14" s="2">
        <f>universe!J14</f>
        <v>15047</v>
      </c>
      <c r="K14" s="24">
        <f>SUM(C14:J16)</f>
        <v>49501</v>
      </c>
    </row>
    <row r="15" spans="1:11" x14ac:dyDescent="0.35">
      <c r="A15" s="4" t="str">
        <f>universe!A15</f>
        <v>Lubuskie (PL43)</v>
      </c>
      <c r="B15" s="2" t="str">
        <f>LEFT(universe!B15,FIND(")",universe!B15))</f>
        <v>Medium (20-99)</v>
      </c>
      <c r="C15" s="2">
        <f>universe!C15</f>
        <v>137</v>
      </c>
      <c r="D15" s="2">
        <f>universe!D15</f>
        <v>115</v>
      </c>
      <c r="E15" s="2">
        <f>universe!E15</f>
        <v>11</v>
      </c>
      <c r="F15" s="2">
        <f>universe!F15</f>
        <v>489</v>
      </c>
      <c r="G15" s="2">
        <f>universe!G15</f>
        <v>310</v>
      </c>
      <c r="H15" s="2">
        <f>universe!H15</f>
        <v>323</v>
      </c>
      <c r="I15" s="2">
        <f>universe!I15</f>
        <v>78</v>
      </c>
      <c r="J15" s="2">
        <f>universe!J15</f>
        <v>627</v>
      </c>
      <c r="K15" s="24"/>
    </row>
    <row r="16" spans="1:11" x14ac:dyDescent="0.35">
      <c r="A16" s="4" t="str">
        <f>universe!A16</f>
        <v>Lubuskie (PL43)</v>
      </c>
      <c r="B16" s="2" t="str">
        <f>LEFT(universe!B16,FIND(")",universe!B16))</f>
        <v>Large (100-199)</v>
      </c>
      <c r="C16" s="2">
        <f>universe!C16</f>
        <v>21</v>
      </c>
      <c r="D16" s="2">
        <f>universe!D16</f>
        <v>29</v>
      </c>
      <c r="E16" s="2">
        <f>universe!E16</f>
        <v>9</v>
      </c>
      <c r="F16" s="2">
        <f>universe!F16</f>
        <v>132</v>
      </c>
      <c r="G16" s="2">
        <f>universe!G16</f>
        <v>19</v>
      </c>
      <c r="H16" s="2">
        <f>universe!H16</f>
        <v>24</v>
      </c>
      <c r="I16" s="2">
        <f>universe!I16</f>
        <v>5</v>
      </c>
      <c r="J16" s="2">
        <f>universe!J16</f>
        <v>74</v>
      </c>
      <c r="K16" s="24"/>
    </row>
    <row r="17" spans="1:11" x14ac:dyDescent="0.35">
      <c r="A17" s="4" t="str">
        <f>universe!A17</f>
        <v>Dolnośląskie (PL51)</v>
      </c>
      <c r="B17" s="2" t="str">
        <f>LEFT(universe!B17,FIND(")",universe!B17))</f>
        <v>Small (5-19)</v>
      </c>
      <c r="C17" s="2">
        <f>universe!C17</f>
        <v>1098</v>
      </c>
      <c r="D17" s="2">
        <f>universe!D17</f>
        <v>3126</v>
      </c>
      <c r="E17" s="2">
        <f>universe!E17</f>
        <v>139</v>
      </c>
      <c r="F17" s="2">
        <f>universe!F17</f>
        <v>15226</v>
      </c>
      <c r="G17" s="2">
        <f>universe!G17</f>
        <v>24817</v>
      </c>
      <c r="H17" s="2">
        <f>universe!H17</f>
        <v>35349</v>
      </c>
      <c r="I17" s="2">
        <f>universe!I17</f>
        <v>23658</v>
      </c>
      <c r="J17" s="2">
        <f>universe!J17</f>
        <v>49180</v>
      </c>
      <c r="K17" s="24">
        <f>SUM(C17:J19)</f>
        <v>158975</v>
      </c>
    </row>
    <row r="18" spans="1:11" x14ac:dyDescent="0.35">
      <c r="A18" s="4" t="str">
        <f>universe!A18</f>
        <v>Dolnośląskie (PL51)</v>
      </c>
      <c r="B18" s="2" t="str">
        <f>LEFT(universe!B18,FIND(")",universe!B18))</f>
        <v>Medium (20-99)</v>
      </c>
      <c r="C18" s="2">
        <f>universe!C18</f>
        <v>304</v>
      </c>
      <c r="D18" s="2">
        <f>universe!D18</f>
        <v>288</v>
      </c>
      <c r="E18" s="2">
        <f>universe!E18</f>
        <v>29</v>
      </c>
      <c r="F18" s="2">
        <f>universe!F18</f>
        <v>1140</v>
      </c>
      <c r="G18" s="2">
        <f>universe!G18</f>
        <v>680</v>
      </c>
      <c r="H18" s="2">
        <f>universe!H18</f>
        <v>966</v>
      </c>
      <c r="I18" s="2">
        <f>universe!I18</f>
        <v>364</v>
      </c>
      <c r="J18" s="2">
        <f>universe!J18</f>
        <v>1749</v>
      </c>
      <c r="K18" s="24"/>
    </row>
    <row r="19" spans="1:11" x14ac:dyDescent="0.35">
      <c r="A19" s="4" t="str">
        <f>universe!A19</f>
        <v>Dolnośląskie (PL51)</v>
      </c>
      <c r="B19" s="2" t="str">
        <f>LEFT(universe!B19,FIND(")",universe!B19))</f>
        <v>Large (100-199)</v>
      </c>
      <c r="C19" s="2">
        <f>universe!C19</f>
        <v>32</v>
      </c>
      <c r="D19" s="2">
        <f>universe!D19</f>
        <v>80</v>
      </c>
      <c r="E19" s="2">
        <f>universe!E19</f>
        <v>51</v>
      </c>
      <c r="F19" s="2">
        <f>universe!F19</f>
        <v>310</v>
      </c>
      <c r="G19" s="2">
        <f>universe!G19</f>
        <v>56</v>
      </c>
      <c r="H19" s="2">
        <f>universe!H19</f>
        <v>66</v>
      </c>
      <c r="I19" s="2">
        <f>universe!I19</f>
        <v>62</v>
      </c>
      <c r="J19" s="2">
        <f>universe!J19</f>
        <v>205</v>
      </c>
      <c r="K19" s="24"/>
    </row>
    <row r="20" spans="1:11" x14ac:dyDescent="0.35">
      <c r="A20" s="4" t="str">
        <f>universe!A20</f>
        <v>Opolskie (PL52)</v>
      </c>
      <c r="B20" s="2" t="str">
        <f>LEFT(universe!B20,FIND(")",universe!B20))</f>
        <v>Small (5-19)</v>
      </c>
      <c r="C20" s="2">
        <f>universe!C20</f>
        <v>435</v>
      </c>
      <c r="D20" s="2">
        <f>universe!D20</f>
        <v>1170</v>
      </c>
      <c r="E20" s="2">
        <f>universe!E20</f>
        <v>21</v>
      </c>
      <c r="F20" s="2">
        <f>universe!F20</f>
        <v>5467</v>
      </c>
      <c r="G20" s="2">
        <f>universe!G20</f>
        <v>5210</v>
      </c>
      <c r="H20" s="2">
        <f>universe!H20</f>
        <v>9558</v>
      </c>
      <c r="I20" s="2">
        <f>universe!I20</f>
        <v>4549</v>
      </c>
      <c r="J20" s="2">
        <f>universe!J20</f>
        <v>11005</v>
      </c>
      <c r="K20" s="24">
        <f>SUM(C20:J22)</f>
        <v>39500</v>
      </c>
    </row>
    <row r="21" spans="1:11" x14ac:dyDescent="0.35">
      <c r="A21" s="4" t="str">
        <f>universe!A21</f>
        <v>Opolskie (PL52)</v>
      </c>
      <c r="B21" s="2" t="str">
        <f>LEFT(universe!B21,FIND(")",universe!B21))</f>
        <v>Medium (20-99)</v>
      </c>
      <c r="C21" s="2">
        <f>universe!C21</f>
        <v>125</v>
      </c>
      <c r="D21" s="2">
        <f>universe!D21</f>
        <v>119</v>
      </c>
      <c r="E21" s="2">
        <f>universe!E21</f>
        <v>11</v>
      </c>
      <c r="F21" s="2">
        <f>universe!F21</f>
        <v>413</v>
      </c>
      <c r="G21" s="2">
        <f>universe!G21</f>
        <v>272</v>
      </c>
      <c r="H21" s="2">
        <f>universe!H21</f>
        <v>317</v>
      </c>
      <c r="I21" s="2">
        <f>universe!I21</f>
        <v>73</v>
      </c>
      <c r="J21" s="2">
        <f>universe!J21</f>
        <v>501</v>
      </c>
      <c r="K21" s="24"/>
    </row>
    <row r="22" spans="1:11" x14ac:dyDescent="0.35">
      <c r="A22" s="4" t="str">
        <f>universe!A22</f>
        <v>Opolskie (PL52)</v>
      </c>
      <c r="B22" s="2" t="str">
        <f>LEFT(universe!B22,FIND(")",universe!B22))</f>
        <v>Large (100-199)</v>
      </c>
      <c r="C22" s="2">
        <f>universe!C22</f>
        <v>17</v>
      </c>
      <c r="D22" s="2">
        <f>universe!D22</f>
        <v>26</v>
      </c>
      <c r="E22" s="2">
        <f>universe!E22</f>
        <v>9</v>
      </c>
      <c r="F22" s="2">
        <f>universe!F22</f>
        <v>110</v>
      </c>
      <c r="G22" s="2">
        <f>universe!G22</f>
        <v>6</v>
      </c>
      <c r="H22" s="2">
        <f>universe!H22</f>
        <v>24</v>
      </c>
      <c r="I22" s="2">
        <f>universe!I22</f>
        <v>10</v>
      </c>
      <c r="J22" s="2">
        <f>universe!J22</f>
        <v>52</v>
      </c>
      <c r="K22" s="24"/>
    </row>
    <row r="23" spans="1:11" x14ac:dyDescent="0.35">
      <c r="A23" s="4" t="str">
        <f>universe!A23</f>
        <v>Kujawsko-Pomorskie (PL61)</v>
      </c>
      <c r="B23" s="2" t="str">
        <f>LEFT(universe!B23,FIND(")",universe!B23))</f>
        <v>Small (5-19)</v>
      </c>
      <c r="C23" s="2">
        <f>universe!C23</f>
        <v>757</v>
      </c>
      <c r="D23" s="2">
        <f>universe!D23</f>
        <v>2269</v>
      </c>
      <c r="E23" s="2">
        <f>universe!E23</f>
        <v>67</v>
      </c>
      <c r="F23" s="2">
        <f>universe!F23</f>
        <v>9799</v>
      </c>
      <c r="G23" s="2">
        <f>universe!G23</f>
        <v>13148</v>
      </c>
      <c r="H23" s="2">
        <f>universe!H23</f>
        <v>18922</v>
      </c>
      <c r="I23" s="2">
        <f>universe!I23</f>
        <v>10216</v>
      </c>
      <c r="J23" s="2">
        <f>universe!J23</f>
        <v>26405</v>
      </c>
      <c r="K23" s="24">
        <f>SUM(C23:J25)</f>
        <v>86210</v>
      </c>
    </row>
    <row r="24" spans="1:11" x14ac:dyDescent="0.35">
      <c r="A24" s="4" t="str">
        <f>universe!A24</f>
        <v>Kujawsko-Pomorskie (PL61)</v>
      </c>
      <c r="B24" s="2" t="str">
        <f>LEFT(universe!B24,FIND(")",universe!B24))</f>
        <v>Medium (20-99)</v>
      </c>
      <c r="C24" s="2">
        <f>universe!C24</f>
        <v>250</v>
      </c>
      <c r="D24" s="2">
        <f>universe!D24</f>
        <v>223</v>
      </c>
      <c r="E24" s="2">
        <f>universe!E24</f>
        <v>23</v>
      </c>
      <c r="F24" s="2">
        <f>universe!F24</f>
        <v>972</v>
      </c>
      <c r="G24" s="2">
        <f>universe!G24</f>
        <v>562</v>
      </c>
      <c r="H24" s="2">
        <f>universe!H24</f>
        <v>655</v>
      </c>
      <c r="I24" s="2">
        <f>universe!I24</f>
        <v>178</v>
      </c>
      <c r="J24" s="2">
        <f>universe!J24</f>
        <v>1158</v>
      </c>
      <c r="K24" s="24"/>
    </row>
    <row r="25" spans="1:11" x14ac:dyDescent="0.35">
      <c r="A25" s="4" t="str">
        <f>universe!A25</f>
        <v>Kujawsko-Pomorskie (PL61)</v>
      </c>
      <c r="B25" s="2" t="str">
        <f>LEFT(universe!B25,FIND(")",universe!B25))</f>
        <v>Large (100-199)</v>
      </c>
      <c r="C25" s="2">
        <f>universe!C25</f>
        <v>72</v>
      </c>
      <c r="D25" s="2">
        <f>universe!D25</f>
        <v>54</v>
      </c>
      <c r="E25" s="2">
        <f>universe!E25</f>
        <v>6</v>
      </c>
      <c r="F25" s="2">
        <f>universe!F25</f>
        <v>256</v>
      </c>
      <c r="G25" s="2">
        <f>universe!G25</f>
        <v>32</v>
      </c>
      <c r="H25" s="2">
        <f>universe!H25</f>
        <v>54</v>
      </c>
      <c r="I25" s="2">
        <f>universe!I25</f>
        <v>16</v>
      </c>
      <c r="J25" s="2">
        <f>universe!J25</f>
        <v>116</v>
      </c>
      <c r="K25" s="24"/>
    </row>
    <row r="26" spans="1:11" x14ac:dyDescent="0.35">
      <c r="A26" s="4" t="str">
        <f>universe!A26</f>
        <v>Warmińsko-Mazurskie (PL62)</v>
      </c>
      <c r="B26" s="2" t="str">
        <f>LEFT(universe!B26,FIND(")",universe!B26))</f>
        <v>Small (5-19)</v>
      </c>
      <c r="C26" s="2">
        <f>universe!C26</f>
        <v>413</v>
      </c>
      <c r="D26" s="2">
        <f>universe!D26</f>
        <v>1483</v>
      </c>
      <c r="E26" s="2">
        <f>universe!E26</f>
        <v>25</v>
      </c>
      <c r="F26" s="2">
        <f>universe!F26</f>
        <v>7468</v>
      </c>
      <c r="G26" s="2">
        <f>universe!G26</f>
        <v>8293</v>
      </c>
      <c r="H26" s="2">
        <f>universe!H26</f>
        <v>13042</v>
      </c>
      <c r="I26" s="2">
        <f>universe!I26</f>
        <v>6566</v>
      </c>
      <c r="J26" s="2">
        <f>universe!J26</f>
        <v>15303</v>
      </c>
      <c r="K26" s="24">
        <f>SUM(C26:J28)</f>
        <v>55288</v>
      </c>
    </row>
    <row r="27" spans="1:11" x14ac:dyDescent="0.35">
      <c r="A27" s="4" t="str">
        <f>universe!A27</f>
        <v>Warmińsko-Mazurskie (PL62)</v>
      </c>
      <c r="B27" s="2" t="str">
        <f>LEFT(universe!B27,FIND(")",universe!B27))</f>
        <v>Medium (20-99)</v>
      </c>
      <c r="C27" s="2">
        <f>universe!C27</f>
        <v>134</v>
      </c>
      <c r="D27" s="2">
        <f>universe!D27</f>
        <v>90</v>
      </c>
      <c r="E27" s="2">
        <f>universe!E27</f>
        <v>4</v>
      </c>
      <c r="F27" s="2">
        <f>universe!F27</f>
        <v>611</v>
      </c>
      <c r="G27" s="2">
        <f>universe!G27</f>
        <v>416</v>
      </c>
      <c r="H27" s="2">
        <f>universe!H27</f>
        <v>367</v>
      </c>
      <c r="I27" s="2">
        <f>universe!I27</f>
        <v>92</v>
      </c>
      <c r="J27" s="2">
        <f>universe!J27</f>
        <v>638</v>
      </c>
      <c r="K27" s="24"/>
    </row>
    <row r="28" spans="1:11" x14ac:dyDescent="0.35">
      <c r="A28" s="4" t="str">
        <f>universe!A28</f>
        <v>Warmińsko-Mazurskie (PL62)</v>
      </c>
      <c r="B28" s="2" t="str">
        <f>LEFT(universe!B28,FIND(")",universe!B28))</f>
        <v>Large (100-199)</v>
      </c>
      <c r="C28" s="2">
        <f>universe!C28</f>
        <v>35</v>
      </c>
      <c r="D28" s="2">
        <f>universe!D28</f>
        <v>31</v>
      </c>
      <c r="E28" s="2">
        <f>universe!E28</f>
        <v>1</v>
      </c>
      <c r="F28" s="2">
        <f>universe!F28</f>
        <v>176</v>
      </c>
      <c r="G28" s="2">
        <f>universe!G28</f>
        <v>16</v>
      </c>
      <c r="H28" s="2">
        <f>universe!H28</f>
        <v>28</v>
      </c>
      <c r="I28" s="2">
        <f>universe!I28</f>
        <v>6</v>
      </c>
      <c r="J28" s="2">
        <f>universe!J28</f>
        <v>50</v>
      </c>
      <c r="K28" s="24"/>
    </row>
    <row r="29" spans="1:11" x14ac:dyDescent="0.35">
      <c r="A29" s="4" t="str">
        <f>universe!A29</f>
        <v>Pomorskie (PL63)</v>
      </c>
      <c r="B29" s="2" t="str">
        <f>LEFT(universe!B29,FIND(")",universe!B29))</f>
        <v>Small (5-19)</v>
      </c>
      <c r="C29" s="2">
        <f>universe!C29</f>
        <v>808</v>
      </c>
      <c r="D29" s="2">
        <f>universe!D29</f>
        <v>5046</v>
      </c>
      <c r="E29" s="2">
        <f>universe!E29</f>
        <v>87</v>
      </c>
      <c r="F29" s="2">
        <f>universe!F29</f>
        <v>15620</v>
      </c>
      <c r="G29" s="2">
        <f>universe!G29</f>
        <v>15705</v>
      </c>
      <c r="H29" s="2">
        <f>universe!H29</f>
        <v>28999</v>
      </c>
      <c r="I29" s="2">
        <f>universe!I29</f>
        <v>18342</v>
      </c>
      <c r="J29" s="2">
        <f>universe!J29</f>
        <v>39166</v>
      </c>
      <c r="K29" s="24">
        <f>SUM(C29:J31)</f>
        <v>129295</v>
      </c>
    </row>
    <row r="30" spans="1:11" x14ac:dyDescent="0.35">
      <c r="A30" s="4" t="str">
        <f>universe!A30</f>
        <v>Pomorskie (PL63)</v>
      </c>
      <c r="B30" s="2" t="str">
        <f>LEFT(universe!B30,FIND(")",universe!B30))</f>
        <v>Medium (20-99)</v>
      </c>
      <c r="C30" s="2">
        <f>universe!C30</f>
        <v>263</v>
      </c>
      <c r="D30" s="2">
        <f>universe!D30</f>
        <v>230</v>
      </c>
      <c r="E30" s="2">
        <f>universe!E30</f>
        <v>15</v>
      </c>
      <c r="F30" s="2">
        <f>universe!F30</f>
        <v>1024</v>
      </c>
      <c r="G30" s="2">
        <f>universe!G30</f>
        <v>694</v>
      </c>
      <c r="H30" s="2">
        <f>universe!H30</f>
        <v>807</v>
      </c>
      <c r="I30" s="2">
        <f>universe!I30</f>
        <v>243</v>
      </c>
      <c r="J30" s="2">
        <f>universe!J30</f>
        <v>1506</v>
      </c>
      <c r="K30" s="24"/>
    </row>
    <row r="31" spans="1:11" x14ac:dyDescent="0.35">
      <c r="A31" s="4" t="str">
        <f>universe!A31</f>
        <v>Pomorskie (PL63)</v>
      </c>
      <c r="B31" s="2" t="str">
        <f>LEFT(universe!B31,FIND(")",universe!B31))</f>
        <v>Large (100-199)</v>
      </c>
      <c r="C31" s="2">
        <f>universe!C31</f>
        <v>64</v>
      </c>
      <c r="D31" s="2">
        <f>universe!D31</f>
        <v>72</v>
      </c>
      <c r="E31" s="2">
        <f>universe!E31</f>
        <v>9</v>
      </c>
      <c r="F31" s="2">
        <f>universe!F31</f>
        <v>252</v>
      </c>
      <c r="G31" s="2">
        <f>universe!G31</f>
        <v>46</v>
      </c>
      <c r="H31" s="2">
        <f>universe!H31</f>
        <v>65</v>
      </c>
      <c r="I31" s="2">
        <f>universe!I31</f>
        <v>40</v>
      </c>
      <c r="J31" s="2">
        <f>universe!J31</f>
        <v>192</v>
      </c>
      <c r="K31" s="24"/>
    </row>
    <row r="32" spans="1:11" x14ac:dyDescent="0.35">
      <c r="A32" s="4" t="str">
        <f>universe!A32</f>
        <v>Łódzkie (PL71)</v>
      </c>
      <c r="B32" s="2" t="str">
        <f>LEFT(universe!B32,FIND(")",universe!B32))</f>
        <v>Small (5-19)</v>
      </c>
      <c r="C32" s="2">
        <f>universe!C32</f>
        <v>1166</v>
      </c>
      <c r="D32" s="2">
        <f>universe!D32</f>
        <v>2239</v>
      </c>
      <c r="E32" s="2">
        <f>universe!E32</f>
        <v>102</v>
      </c>
      <c r="F32" s="2">
        <f>universe!F32</f>
        <v>16091</v>
      </c>
      <c r="G32" s="2">
        <f>universe!G32</f>
        <v>19374</v>
      </c>
      <c r="H32" s="2">
        <f>universe!H32</f>
        <v>20564</v>
      </c>
      <c r="I32" s="2">
        <f>universe!I32</f>
        <v>14609</v>
      </c>
      <c r="J32" s="2">
        <f>universe!J32</f>
        <v>35721</v>
      </c>
      <c r="K32" s="24">
        <f>SUM(C32:J34)</f>
        <v>116237</v>
      </c>
    </row>
    <row r="33" spans="1:11" x14ac:dyDescent="0.35">
      <c r="A33" s="4" t="str">
        <f>universe!A33</f>
        <v>Łódzkie (PL71)</v>
      </c>
      <c r="B33" s="2" t="str">
        <f>LEFT(universe!B33,FIND(")",universe!B33))</f>
        <v>Medium (20-99)</v>
      </c>
      <c r="C33" s="2">
        <f>universe!C33</f>
        <v>423</v>
      </c>
      <c r="D33" s="2">
        <f>universe!D33</f>
        <v>191</v>
      </c>
      <c r="E33" s="2">
        <f>universe!E33</f>
        <v>24</v>
      </c>
      <c r="F33" s="2">
        <f>universe!F33</f>
        <v>1829</v>
      </c>
      <c r="G33" s="2">
        <f>universe!G33</f>
        <v>648</v>
      </c>
      <c r="H33" s="2">
        <f>universe!H33</f>
        <v>732</v>
      </c>
      <c r="I33" s="2">
        <f>universe!I33</f>
        <v>258</v>
      </c>
      <c r="J33" s="2">
        <f>universe!J33</f>
        <v>1547</v>
      </c>
      <c r="K33" s="24"/>
    </row>
    <row r="34" spans="1:11" x14ac:dyDescent="0.35">
      <c r="A34" s="4" t="str">
        <f>universe!A34</f>
        <v>Łódzkie (PL71)</v>
      </c>
      <c r="B34" s="2" t="str">
        <f>LEFT(universe!B34,FIND(")",universe!B34))</f>
        <v>Large (100-199)</v>
      </c>
      <c r="C34" s="2">
        <f>universe!C34</f>
        <v>88</v>
      </c>
      <c r="D34" s="2">
        <f>universe!D34</f>
        <v>29</v>
      </c>
      <c r="E34" s="2">
        <f>universe!E34</f>
        <v>16</v>
      </c>
      <c r="F34" s="2">
        <f>universe!F34</f>
        <v>326</v>
      </c>
      <c r="G34" s="2">
        <f>universe!G34</f>
        <v>44</v>
      </c>
      <c r="H34" s="2">
        <f>universe!H34</f>
        <v>54</v>
      </c>
      <c r="I34" s="2">
        <f>universe!I34</f>
        <v>22</v>
      </c>
      <c r="J34" s="2">
        <f>universe!J34</f>
        <v>140</v>
      </c>
      <c r="K34" s="24"/>
    </row>
    <row r="35" spans="1:11" x14ac:dyDescent="0.35">
      <c r="A35" s="4" t="str">
        <f>universe!A35</f>
        <v>Świętokrzyskie (PL72)</v>
      </c>
      <c r="B35" s="2" t="str">
        <f>LEFT(universe!B35,FIND(")",universe!B35))</f>
        <v>Small (5-19)</v>
      </c>
      <c r="C35" s="2">
        <f>universe!C35</f>
        <v>419</v>
      </c>
      <c r="D35" s="2">
        <f>universe!D35</f>
        <v>1366</v>
      </c>
      <c r="E35" s="2">
        <f>universe!E35</f>
        <v>49</v>
      </c>
      <c r="F35" s="2">
        <f>universe!F35</f>
        <v>5252</v>
      </c>
      <c r="G35" s="2">
        <f>universe!G35</f>
        <v>11189</v>
      </c>
      <c r="H35" s="2">
        <f>universe!H35</f>
        <v>10807</v>
      </c>
      <c r="I35" s="2">
        <f>universe!I35</f>
        <v>5886</v>
      </c>
      <c r="J35" s="2">
        <f>universe!J35</f>
        <v>14958</v>
      </c>
      <c r="K35" s="24">
        <f>SUM(C35:J37)</f>
        <v>52169</v>
      </c>
    </row>
    <row r="36" spans="1:11" x14ac:dyDescent="0.35">
      <c r="A36" s="4" t="str">
        <f>universe!A36</f>
        <v>Świętokrzyskie (PL72)</v>
      </c>
      <c r="B36" s="2" t="str">
        <f>LEFT(universe!B36,FIND(")",universe!B36))</f>
        <v>Medium (20-99)</v>
      </c>
      <c r="C36" s="2">
        <f>universe!C36</f>
        <v>171</v>
      </c>
      <c r="D36" s="2">
        <f>universe!D36</f>
        <v>120</v>
      </c>
      <c r="E36" s="2">
        <f>universe!E36</f>
        <v>10</v>
      </c>
      <c r="F36" s="2">
        <f>universe!F36</f>
        <v>396</v>
      </c>
      <c r="G36" s="2">
        <f>universe!G36</f>
        <v>320</v>
      </c>
      <c r="H36" s="2">
        <f>universe!H36</f>
        <v>354</v>
      </c>
      <c r="I36" s="2">
        <f>universe!I36</f>
        <v>87</v>
      </c>
      <c r="J36" s="2">
        <f>universe!J36</f>
        <v>536</v>
      </c>
      <c r="K36" s="24"/>
    </row>
    <row r="37" spans="1:11" x14ac:dyDescent="0.35">
      <c r="A37" s="4" t="str">
        <f>universe!A37</f>
        <v>Świętokrzyskie (PL72)</v>
      </c>
      <c r="B37" s="2" t="str">
        <f>LEFT(universe!B37,FIND(")",universe!B37))</f>
        <v>Large (100-199)</v>
      </c>
      <c r="C37" s="2">
        <f>universe!C37</f>
        <v>18</v>
      </c>
      <c r="D37" s="2">
        <f>universe!D37</f>
        <v>31</v>
      </c>
      <c r="E37" s="2">
        <f>universe!E37</f>
        <v>10</v>
      </c>
      <c r="F37" s="2">
        <f>universe!F37</f>
        <v>91</v>
      </c>
      <c r="G37" s="2">
        <f>universe!G37</f>
        <v>23</v>
      </c>
      <c r="H37" s="2">
        <f>universe!H37</f>
        <v>19</v>
      </c>
      <c r="I37" s="2">
        <f>universe!I37</f>
        <v>5</v>
      </c>
      <c r="J37" s="2">
        <f>universe!J37</f>
        <v>52</v>
      </c>
      <c r="K37" s="24"/>
    </row>
    <row r="38" spans="1:11" x14ac:dyDescent="0.35">
      <c r="A38" s="4" t="str">
        <f>universe!A38</f>
        <v>Lubelskie (PL81)</v>
      </c>
      <c r="B38" s="2" t="str">
        <f>LEFT(universe!B38,FIND(")",universe!B38))</f>
        <v>Small (5-19)</v>
      </c>
      <c r="C38" s="2">
        <f>universe!C38</f>
        <v>784</v>
      </c>
      <c r="D38" s="2">
        <f>universe!D38</f>
        <v>1472</v>
      </c>
      <c r="E38" s="2">
        <f>universe!E38</f>
        <v>48</v>
      </c>
      <c r="F38" s="2">
        <f>universe!F38</f>
        <v>8432</v>
      </c>
      <c r="G38" s="2">
        <f>universe!G38</f>
        <v>12677</v>
      </c>
      <c r="H38" s="2">
        <f>universe!H38</f>
        <v>17581</v>
      </c>
      <c r="I38" s="2">
        <f>universe!I38</f>
        <v>9459</v>
      </c>
      <c r="J38" s="2">
        <f>universe!J38</f>
        <v>25000</v>
      </c>
      <c r="K38" s="24">
        <f>SUM(C38:J40)</f>
        <v>78573</v>
      </c>
    </row>
    <row r="39" spans="1:11" x14ac:dyDescent="0.35">
      <c r="A39" s="4" t="str">
        <f>universe!A39</f>
        <v>Lubelskie (PL81)</v>
      </c>
      <c r="B39" s="2" t="str">
        <f>LEFT(universe!B39,FIND(")",universe!B39))</f>
        <v>Medium (20-99)</v>
      </c>
      <c r="C39" s="2">
        <f>universe!C39</f>
        <v>241</v>
      </c>
      <c r="D39" s="2">
        <f>universe!D39</f>
        <v>105</v>
      </c>
      <c r="E39" s="2">
        <f>universe!E39</f>
        <v>16</v>
      </c>
      <c r="F39" s="2">
        <f>universe!F39</f>
        <v>488</v>
      </c>
      <c r="G39" s="2">
        <f>universe!G39</f>
        <v>514</v>
      </c>
      <c r="H39" s="2">
        <f>universe!H39</f>
        <v>407</v>
      </c>
      <c r="I39" s="2">
        <f>universe!I39</f>
        <v>115</v>
      </c>
      <c r="J39" s="2">
        <f>universe!J39</f>
        <v>867</v>
      </c>
      <c r="K39" s="24"/>
    </row>
    <row r="40" spans="1:11" x14ac:dyDescent="0.35">
      <c r="A40" s="4" t="str">
        <f>universe!A40</f>
        <v>Lubelskie (PL81)</v>
      </c>
      <c r="B40" s="2" t="str">
        <f>LEFT(universe!B40,FIND(")",universe!B40))</f>
        <v>Large (100-199)</v>
      </c>
      <c r="C40" s="2">
        <f>universe!C40</f>
        <v>51</v>
      </c>
      <c r="D40" s="2">
        <f>universe!D40</f>
        <v>21</v>
      </c>
      <c r="E40" s="2">
        <f>universe!E40</f>
        <v>8</v>
      </c>
      <c r="F40" s="2">
        <f>universe!F40</f>
        <v>117</v>
      </c>
      <c r="G40" s="2">
        <f>universe!G40</f>
        <v>26</v>
      </c>
      <c r="H40" s="2">
        <f>universe!H40</f>
        <v>38</v>
      </c>
      <c r="I40" s="2">
        <f>universe!I40</f>
        <v>17</v>
      </c>
      <c r="J40" s="2">
        <f>universe!J40</f>
        <v>89</v>
      </c>
      <c r="K40" s="24"/>
    </row>
    <row r="41" spans="1:11" x14ac:dyDescent="0.35">
      <c r="A41" s="4" t="str">
        <f>universe!A41</f>
        <v>Podkarpackie (PL82)</v>
      </c>
      <c r="B41" s="2" t="str">
        <f>LEFT(universe!B41,FIND(")",universe!B41))</f>
        <v>Small (5-19)</v>
      </c>
      <c r="C41" s="2">
        <f>universe!C41</f>
        <v>712</v>
      </c>
      <c r="D41" s="2">
        <f>universe!D41</f>
        <v>2188</v>
      </c>
      <c r="E41" s="2">
        <f>universe!E41</f>
        <v>93</v>
      </c>
      <c r="F41" s="2">
        <f>universe!F41</f>
        <v>9034</v>
      </c>
      <c r="G41" s="2">
        <f>universe!G41</f>
        <v>11114</v>
      </c>
      <c r="H41" s="2">
        <f>universe!H41</f>
        <v>17691</v>
      </c>
      <c r="I41" s="2">
        <f>universe!I41</f>
        <v>9434</v>
      </c>
      <c r="J41" s="2">
        <f>universe!J41</f>
        <v>24585</v>
      </c>
      <c r="K41" s="24">
        <f>SUM(C41:J43)</f>
        <v>78477</v>
      </c>
    </row>
    <row r="42" spans="1:11" x14ac:dyDescent="0.35">
      <c r="A42" s="4" t="str">
        <f>universe!A42</f>
        <v>Podkarpackie (PL82)</v>
      </c>
      <c r="B42" s="2" t="str">
        <f>LEFT(universe!B42,FIND(")",universe!B42))</f>
        <v>Medium (20-99)</v>
      </c>
      <c r="C42" s="2">
        <f>universe!C42</f>
        <v>224</v>
      </c>
      <c r="D42" s="2">
        <f>universe!D42</f>
        <v>178</v>
      </c>
      <c r="E42" s="2">
        <f>universe!E42</f>
        <v>24</v>
      </c>
      <c r="F42" s="2">
        <f>universe!F42</f>
        <v>750</v>
      </c>
      <c r="G42" s="2">
        <f>universe!G42</f>
        <v>532</v>
      </c>
      <c r="H42" s="2">
        <f>universe!H42</f>
        <v>481</v>
      </c>
      <c r="I42" s="2">
        <f>universe!I42</f>
        <v>98</v>
      </c>
      <c r="J42" s="2">
        <f>universe!J42</f>
        <v>859</v>
      </c>
      <c r="K42" s="24"/>
    </row>
    <row r="43" spans="1:11" x14ac:dyDescent="0.35">
      <c r="A43" s="4" t="str">
        <f>universe!A43</f>
        <v>Podkarpackie (PL82)</v>
      </c>
      <c r="B43" s="2" t="str">
        <f>LEFT(universe!B43,FIND(")",universe!B43))</f>
        <v>Large (100-199)</v>
      </c>
      <c r="C43" s="2">
        <f>universe!C43</f>
        <v>27</v>
      </c>
      <c r="D43" s="2">
        <f>universe!D43</f>
        <v>45</v>
      </c>
      <c r="E43" s="2">
        <f>universe!E43</f>
        <v>10</v>
      </c>
      <c r="F43" s="2">
        <f>universe!F43</f>
        <v>201</v>
      </c>
      <c r="G43" s="2">
        <f>universe!G43</f>
        <v>51</v>
      </c>
      <c r="H43" s="2">
        <f>universe!H43</f>
        <v>45</v>
      </c>
      <c r="I43" s="2">
        <f>universe!I43</f>
        <v>9</v>
      </c>
      <c r="J43" s="2">
        <f>universe!J43</f>
        <v>92</v>
      </c>
      <c r="K43" s="24"/>
    </row>
    <row r="44" spans="1:11" x14ac:dyDescent="0.35">
      <c r="A44" s="4" t="str">
        <f>universe!A44</f>
        <v>Podlaskie (PL84)</v>
      </c>
      <c r="B44" s="2" t="str">
        <f>LEFT(universe!B44,FIND(")",universe!B44))</f>
        <v>Small (5-19)</v>
      </c>
      <c r="C44" s="2">
        <f>universe!C44</f>
        <v>419</v>
      </c>
      <c r="D44" s="2">
        <f>universe!D44</f>
        <v>758</v>
      </c>
      <c r="E44" s="2">
        <f>universe!E44</f>
        <v>31</v>
      </c>
      <c r="F44" s="2">
        <f>universe!F44</f>
        <v>5413</v>
      </c>
      <c r="G44" s="2">
        <f>universe!G44</f>
        <v>9351</v>
      </c>
      <c r="H44" s="2">
        <f>universe!H44</f>
        <v>10455</v>
      </c>
      <c r="I44" s="2">
        <f>universe!I44</f>
        <v>6395</v>
      </c>
      <c r="J44" s="2">
        <f>universe!J44</f>
        <v>14615</v>
      </c>
      <c r="K44" s="24">
        <f>SUM(C44:J46)</f>
        <v>49380</v>
      </c>
    </row>
    <row r="45" spans="1:11" x14ac:dyDescent="0.35">
      <c r="A45" s="4" t="str">
        <f>universe!A45</f>
        <v>Podlaskie (PL84)</v>
      </c>
      <c r="B45" s="2" t="str">
        <f>LEFT(universe!B45,FIND(")",universe!B45))</f>
        <v>Medium (20-99)</v>
      </c>
      <c r="C45" s="2">
        <f>universe!C45</f>
        <v>142</v>
      </c>
      <c r="D45" s="2">
        <f>universe!D45</f>
        <v>64</v>
      </c>
      <c r="E45" s="2">
        <f>universe!E45</f>
        <v>9</v>
      </c>
      <c r="F45" s="2">
        <f>universe!F45</f>
        <v>355</v>
      </c>
      <c r="G45" s="2">
        <f>universe!G45</f>
        <v>259</v>
      </c>
      <c r="H45" s="2">
        <f>universe!H45</f>
        <v>265</v>
      </c>
      <c r="I45" s="2">
        <f>universe!I45</f>
        <v>68</v>
      </c>
      <c r="J45" s="2">
        <f>universe!J45</f>
        <v>547</v>
      </c>
      <c r="K45" s="24"/>
    </row>
    <row r="46" spans="1:11" x14ac:dyDescent="0.35">
      <c r="A46" s="4" t="str">
        <f>universe!A46</f>
        <v>Podlaskie (PL84)</v>
      </c>
      <c r="B46" s="2" t="str">
        <f>LEFT(universe!B46,FIND(")",universe!B46))</f>
        <v>Large (100-199)</v>
      </c>
      <c r="C46" s="2">
        <f>universe!C46</f>
        <v>35</v>
      </c>
      <c r="D46" s="2">
        <f>universe!D46</f>
        <v>11</v>
      </c>
      <c r="E46" s="2">
        <f>universe!E46</f>
        <v>2</v>
      </c>
      <c r="F46" s="2">
        <f>universe!F46</f>
        <v>72</v>
      </c>
      <c r="G46" s="2">
        <f>universe!G46</f>
        <v>31</v>
      </c>
      <c r="H46" s="2">
        <f>universe!H46</f>
        <v>25</v>
      </c>
      <c r="I46" s="2">
        <f>universe!I46</f>
        <v>3</v>
      </c>
      <c r="J46" s="2">
        <f>universe!J46</f>
        <v>55</v>
      </c>
      <c r="K46" s="24"/>
    </row>
    <row r="47" spans="1:11" x14ac:dyDescent="0.35">
      <c r="A47" s="4" t="str">
        <f>universe!A47</f>
        <v>Region Warszawski Stołeczny (PL91)</v>
      </c>
      <c r="B47" s="2" t="str">
        <f>LEFT(universe!B47,FIND(")",universe!B47))</f>
        <v>Small (5-19)</v>
      </c>
      <c r="C47" s="2">
        <f>universe!C47</f>
        <v>2049</v>
      </c>
      <c r="D47" s="2">
        <f>universe!D47</f>
        <v>2734</v>
      </c>
      <c r="E47" s="2">
        <f>universe!E47</f>
        <v>239</v>
      </c>
      <c r="F47" s="2">
        <f>universe!F47</f>
        <v>21057</v>
      </c>
      <c r="G47" s="2">
        <f>universe!G47</f>
        <v>34584</v>
      </c>
      <c r="H47" s="2">
        <f>universe!H47</f>
        <v>38161</v>
      </c>
      <c r="I47" s="2">
        <f>universe!I47</f>
        <v>70229</v>
      </c>
      <c r="J47" s="2">
        <f>universe!J47</f>
        <v>107360</v>
      </c>
      <c r="K47" s="24">
        <f>SUM(C47:J49)</f>
        <v>288408</v>
      </c>
    </row>
    <row r="48" spans="1:11" x14ac:dyDescent="0.35">
      <c r="A48" s="4" t="str">
        <f>universe!A48</f>
        <v>Region Warszawski Stołeczny (PL91)</v>
      </c>
      <c r="B48" s="2" t="str">
        <f>LEFT(universe!B48,FIND(")",universe!B48))</f>
        <v>Medium (20-99)</v>
      </c>
      <c r="C48" s="2">
        <f>universe!C48</f>
        <v>342</v>
      </c>
      <c r="D48" s="2">
        <f>universe!D48</f>
        <v>236</v>
      </c>
      <c r="E48" s="2">
        <f>universe!E48</f>
        <v>36</v>
      </c>
      <c r="F48" s="2">
        <f>universe!F48</f>
        <v>1560</v>
      </c>
      <c r="G48" s="2">
        <f>universe!G48</f>
        <v>1135</v>
      </c>
      <c r="H48" s="2">
        <f>universe!H48</f>
        <v>1461</v>
      </c>
      <c r="I48" s="2">
        <f>universe!I48</f>
        <v>1256</v>
      </c>
      <c r="J48" s="2">
        <f>universe!J48</f>
        <v>3957</v>
      </c>
      <c r="K48" s="24"/>
    </row>
    <row r="49" spans="1:11" x14ac:dyDescent="0.35">
      <c r="A49" s="4" t="str">
        <f>universe!A49</f>
        <v>Region Warszawski Stołeczny (PL91)</v>
      </c>
      <c r="B49" s="2" t="str">
        <f>LEFT(universe!B49,FIND(")",universe!B49))</f>
        <v>Large (100-199)</v>
      </c>
      <c r="C49" s="2">
        <f>universe!C49</f>
        <v>108</v>
      </c>
      <c r="D49" s="2">
        <f>universe!D49</f>
        <v>44</v>
      </c>
      <c r="E49" s="2">
        <f>universe!E49</f>
        <v>15</v>
      </c>
      <c r="F49" s="2">
        <f>universe!F49</f>
        <v>368</v>
      </c>
      <c r="G49" s="2">
        <f>universe!G49</f>
        <v>188</v>
      </c>
      <c r="H49" s="2">
        <f>universe!H49</f>
        <v>189</v>
      </c>
      <c r="I49" s="2">
        <f>universe!I49</f>
        <v>326</v>
      </c>
      <c r="J49" s="2">
        <f>universe!J49</f>
        <v>774</v>
      </c>
      <c r="K49" s="24"/>
    </row>
    <row r="50" spans="1:11" x14ac:dyDescent="0.35">
      <c r="A50" s="4" t="str">
        <f>universe!A50</f>
        <v>Region Mazowiecki Regionalny (PL92)</v>
      </c>
      <c r="B50" s="2" t="str">
        <f>LEFT(universe!B50,FIND(")",universe!B50))</f>
        <v>Small (5-19)</v>
      </c>
      <c r="C50" s="2">
        <f>universe!C50</f>
        <v>872</v>
      </c>
      <c r="D50" s="2">
        <f>universe!D50</f>
        <v>2398</v>
      </c>
      <c r="E50" s="2">
        <f>universe!E50</f>
        <v>47</v>
      </c>
      <c r="F50" s="2">
        <f>universe!F50</f>
        <v>11353</v>
      </c>
      <c r="G50" s="2">
        <f>universe!G50</f>
        <v>14591</v>
      </c>
      <c r="H50" s="2">
        <f>universe!H50</f>
        <v>20461</v>
      </c>
      <c r="I50" s="2">
        <f>universe!I50</f>
        <v>9072</v>
      </c>
      <c r="J50" s="2">
        <f>universe!J50</f>
        <v>28483</v>
      </c>
      <c r="K50" s="24">
        <f>SUM(C50:J52)</f>
        <v>91236</v>
      </c>
    </row>
    <row r="51" spans="1:11" x14ac:dyDescent="0.35">
      <c r="A51" s="4" t="str">
        <f>universe!A51</f>
        <v>Region Mazowiecki Regionalny (PL92)</v>
      </c>
      <c r="B51" s="2" t="str">
        <f>LEFT(universe!B51,FIND(")",universe!B51))</f>
        <v>Medium (20-99)</v>
      </c>
      <c r="C51" s="2">
        <f>universe!C51</f>
        <v>298</v>
      </c>
      <c r="D51" s="2">
        <f>universe!D51</f>
        <v>180</v>
      </c>
      <c r="E51" s="2">
        <f>universe!E51</f>
        <v>18</v>
      </c>
      <c r="F51" s="2">
        <f>universe!F51</f>
        <v>783</v>
      </c>
      <c r="G51" s="2">
        <f>universe!G51</f>
        <v>455</v>
      </c>
      <c r="H51" s="2">
        <f>universe!H51</f>
        <v>560</v>
      </c>
      <c r="I51" s="2">
        <f>universe!I51</f>
        <v>113</v>
      </c>
      <c r="J51" s="2">
        <f>universe!J51</f>
        <v>1095</v>
      </c>
      <c r="K51" s="24"/>
    </row>
    <row r="52" spans="1:11" x14ac:dyDescent="0.35">
      <c r="A52" s="4" t="str">
        <f>universe!A52</f>
        <v>Region Mazowiecki Regionalny (PL92)</v>
      </c>
      <c r="B52" s="2" t="str">
        <f>LEFT(universe!B52,FIND(")",universe!B52))</f>
        <v>Large (100-199)</v>
      </c>
      <c r="C52" s="2">
        <f>universe!C52</f>
        <v>72</v>
      </c>
      <c r="D52" s="2">
        <f>universe!D52</f>
        <v>50</v>
      </c>
      <c r="E52" s="2">
        <f>universe!E52</f>
        <v>2</v>
      </c>
      <c r="F52" s="2">
        <f>universe!F52</f>
        <v>147</v>
      </c>
      <c r="G52" s="2">
        <f>universe!G52</f>
        <v>34</v>
      </c>
      <c r="H52" s="2">
        <f>universe!H52</f>
        <v>45</v>
      </c>
      <c r="I52" s="2">
        <f>universe!I52</f>
        <v>14</v>
      </c>
      <c r="J52" s="2">
        <f>universe!J52</f>
        <v>93</v>
      </c>
      <c r="K52" s="24"/>
    </row>
    <row r="53" spans="1:11" s="26" customFormat="1" ht="15" thickBot="1" x14ac:dyDescent="0.4">
      <c r="A53" s="25"/>
      <c r="B53" s="25"/>
      <c r="C53" s="25">
        <f t="shared" ref="C53:K53" si="0">SUM(C2:C52)</f>
        <v>22202</v>
      </c>
      <c r="D53" s="25">
        <f t="shared" si="0"/>
        <v>48040</v>
      </c>
      <c r="E53" s="25">
        <f t="shared" si="0"/>
        <v>2216</v>
      </c>
      <c r="F53" s="25">
        <f t="shared" si="0"/>
        <v>232156</v>
      </c>
      <c r="G53" s="25">
        <f t="shared" si="0"/>
        <v>293884</v>
      </c>
      <c r="H53" s="25">
        <f t="shared" si="0"/>
        <v>411488</v>
      </c>
      <c r="I53" s="25">
        <f t="shared" si="0"/>
        <v>289753</v>
      </c>
      <c r="J53" s="25">
        <f t="shared" si="0"/>
        <v>645430</v>
      </c>
      <c r="K53" s="25">
        <f t="shared" si="0"/>
        <v>1945169</v>
      </c>
    </row>
    <row r="54" spans="1:11" ht="15" thickTop="1" x14ac:dyDescent="0.35">
      <c r="A54" s="38" t="s">
        <v>109</v>
      </c>
    </row>
  </sheetData>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topLeftCell="A29" workbookViewId="0">
      <selection activeCell="C60" sqref="C60"/>
    </sheetView>
  </sheetViews>
  <sheetFormatPr defaultRowHeight="14.5" x14ac:dyDescent="0.35"/>
  <cols>
    <col min="1" max="1" width="24.1796875" customWidth="1"/>
    <col min="2" max="2" width="15.7265625" bestFit="1" customWidth="1"/>
    <col min="3" max="3" width="12.81640625" customWidth="1"/>
    <col min="4" max="4" width="14.1796875" customWidth="1"/>
    <col min="5" max="5" width="9.1796875" style="8"/>
    <col min="6" max="6" width="16.81640625" customWidth="1"/>
    <col min="7" max="7" width="16.453125" customWidth="1"/>
    <col min="9" max="9" width="15.7265625" customWidth="1"/>
    <col min="10" max="10" width="13.81640625" customWidth="1"/>
    <col min="11" max="11" width="10" bestFit="1" customWidth="1"/>
  </cols>
  <sheetData>
    <row r="1" spans="1:11" ht="27" thickBot="1" x14ac:dyDescent="0.4">
      <c r="A1" s="3"/>
      <c r="B1" s="3"/>
      <c r="C1" s="1" t="str">
        <f>RIGHT(SUBSTITUTE('frame fresh and panel'!C1,"_"," "),LEN(SUBSTITUTE('frame fresh and panel'!C1,"_"," "))-1)</f>
        <v>Food</v>
      </c>
      <c r="D1" s="1" t="str">
        <f>RIGHT(SUBSTITUTE('frame fresh and panel'!D1,"_"," "),LEN(SUBSTITUTE('frame fresh and panel'!D1,"_"," "))-1)</f>
        <v>Fabricated Metal Products</v>
      </c>
      <c r="E1" s="1" t="str">
        <f>RIGHT(SUBSTITUTE('frame fresh and panel'!E1,"_"," "),LEN(SUBSTITUTE('frame fresh and panel'!E1,"_"," "))-1)</f>
        <v>Motor Vehicles</v>
      </c>
      <c r="F1" s="1" t="str">
        <f>RIGHT(SUBSTITUTE('frame fresh and panel'!F1,"_"," "),LEN(SUBSTITUTE('frame fresh and panel'!F1,"_"," "))-1)</f>
        <v>Other Manufacturing</v>
      </c>
      <c r="G1" s="1" t="str">
        <f>RIGHT(SUBSTITUTE('frame fresh and panel'!G1,"_"," "),LEN(SUBSTITUTE('frame fresh and panel'!G1,"_"," "))-1)</f>
        <v>Retail</v>
      </c>
      <c r="H1" s="1" t="str">
        <f>RIGHT(SUBSTITUTE('frame fresh and panel'!H1,"_"," "),LEN(SUBSTITUTE('frame fresh and panel'!H1,"_"," "))-1)</f>
        <v>Construction</v>
      </c>
      <c r="I1" s="1" t="str">
        <f>RIGHT(SUBSTITUTE('frame fresh and panel'!I1,"_"," "),LEN(SUBSTITUTE('frame fresh and panel'!I1,"_"," "))-1)</f>
        <v>Professional Activities</v>
      </c>
      <c r="J1" s="1" t="str">
        <f>RIGHT(SUBSTITUTE('frame fresh and panel'!J1,"_"," "),LEN(SUBSTITUTE('frame fresh and panel'!J1,"_"," "))-1)</f>
        <v>Other services</v>
      </c>
      <c r="K1" s="1" t="str">
        <f>RIGHT(SUBSTITUTE('frame fresh and panel'!K1,"_"," "),LEN(SUBSTITUTE('frame fresh and panel'!K1,"_"," "))-1)</f>
        <v>Grand Total</v>
      </c>
    </row>
    <row r="2" spans="1:11" x14ac:dyDescent="0.35">
      <c r="A2" s="4" t="str">
        <f>'frame fresh and panel'!A2</f>
        <v>Małopolskie (PL21)</v>
      </c>
      <c r="B2" s="2" t="str">
        <f>LEFT('frame fresh and panel'!B2,FIND(")",'frame fresh and panel'!B2))</f>
        <v>Small (5-19)</v>
      </c>
      <c r="C2" s="2">
        <f>'frame fresh and panel'!C2</f>
        <v>1623</v>
      </c>
      <c r="D2" s="2">
        <f>'frame fresh and panel'!D2</f>
        <v>3589</v>
      </c>
      <c r="E2" s="2">
        <f>'frame fresh and panel'!E2</f>
        <v>128</v>
      </c>
      <c r="F2" s="2">
        <f>'frame fresh and panel'!F2</f>
        <v>19607</v>
      </c>
      <c r="G2" s="2">
        <f>'frame fresh and panel'!G2</f>
        <v>24596</v>
      </c>
      <c r="H2" s="2">
        <f>'frame fresh and panel'!H2</f>
        <v>42205</v>
      </c>
      <c r="I2" s="2">
        <f>'frame fresh and panel'!I2</f>
        <v>25737</v>
      </c>
      <c r="J2" s="2">
        <f>'frame fresh and panel'!J2</f>
        <v>56740</v>
      </c>
      <c r="K2" s="8">
        <f>SUM(C2:J4)</f>
        <v>182358</v>
      </c>
    </row>
    <row r="3" spans="1:11" x14ac:dyDescent="0.35">
      <c r="A3" s="4" t="str">
        <f>'frame fresh and panel'!A3</f>
        <v>Małopolskie (PL21)</v>
      </c>
      <c r="B3" s="2" t="str">
        <f>LEFT('frame fresh and panel'!B3,FIND(")",'frame fresh and panel'!B3))</f>
        <v>Medium (20-99)</v>
      </c>
      <c r="C3" s="2">
        <f>'frame fresh and panel'!C3</f>
        <v>464</v>
      </c>
      <c r="D3" s="2">
        <f>'frame fresh and panel'!D3</f>
        <v>282</v>
      </c>
      <c r="E3" s="2">
        <f>'frame fresh and panel'!E3</f>
        <v>18</v>
      </c>
      <c r="F3" s="2">
        <f>'frame fresh and panel'!F3</f>
        <v>1349</v>
      </c>
      <c r="G3" s="2">
        <f>'frame fresh and panel'!G3</f>
        <v>1102</v>
      </c>
      <c r="H3" s="2">
        <f>'frame fresh and panel'!H3</f>
        <v>1228</v>
      </c>
      <c r="I3" s="2">
        <f>'frame fresh and panel'!I3</f>
        <v>449</v>
      </c>
      <c r="J3" s="2">
        <f>'frame fresh and panel'!J3</f>
        <v>2176</v>
      </c>
      <c r="K3" s="8"/>
    </row>
    <row r="4" spans="1:11" x14ac:dyDescent="0.35">
      <c r="A4" s="4" t="str">
        <f>'frame fresh and panel'!A4</f>
        <v>Małopolskie (PL21)</v>
      </c>
      <c r="B4" s="2" t="str">
        <f>LEFT('frame fresh and panel'!B4,FIND(")",'frame fresh and panel'!B4))</f>
        <v>Large (100 or more)</v>
      </c>
      <c r="C4" s="2">
        <f>'frame fresh and panel'!C4</f>
        <v>92</v>
      </c>
      <c r="D4" s="2">
        <f>'frame fresh and panel'!D4</f>
        <v>73</v>
      </c>
      <c r="E4" s="2">
        <f>'frame fresh and panel'!E4</f>
        <v>12</v>
      </c>
      <c r="F4" s="2">
        <f>'frame fresh and panel'!F4</f>
        <v>322</v>
      </c>
      <c r="G4" s="2">
        <f>'frame fresh and panel'!G4</f>
        <v>103</v>
      </c>
      <c r="H4" s="2">
        <f>'frame fresh and panel'!H4</f>
        <v>116</v>
      </c>
      <c r="I4" s="2">
        <f>'frame fresh and panel'!I4</f>
        <v>73</v>
      </c>
      <c r="J4" s="2">
        <f>'frame fresh and panel'!J4</f>
        <v>274</v>
      </c>
      <c r="K4" s="8"/>
    </row>
    <row r="5" spans="1:11" x14ac:dyDescent="0.35">
      <c r="A5" s="4" t="str">
        <f>'frame fresh and panel'!A5</f>
        <v>Śląskie (PL22)</v>
      </c>
      <c r="B5" s="2" t="str">
        <f>LEFT('frame fresh and panel'!B5,FIND(")",'frame fresh and panel'!B5))</f>
        <v>Small (5-19)</v>
      </c>
      <c r="C5" s="2">
        <f>'frame fresh and panel'!C5</f>
        <v>1821</v>
      </c>
      <c r="D5" s="2">
        <f>'frame fresh and panel'!D5</f>
        <v>5967</v>
      </c>
      <c r="E5" s="2">
        <f>'frame fresh and panel'!E5</f>
        <v>201</v>
      </c>
      <c r="F5" s="2">
        <f>'frame fresh and panel'!F5</f>
        <v>22191</v>
      </c>
      <c r="G5" s="2">
        <f>'frame fresh and panel'!G5</f>
        <v>32722</v>
      </c>
      <c r="H5" s="2">
        <f>'frame fresh and panel'!H5</f>
        <v>38584</v>
      </c>
      <c r="I5" s="2">
        <f>'frame fresh and panel'!I5</f>
        <v>28592</v>
      </c>
      <c r="J5" s="2">
        <f>'frame fresh and panel'!J5</f>
        <v>67590</v>
      </c>
      <c r="K5" s="8">
        <f>SUM(C5:J7)</f>
        <v>209434</v>
      </c>
    </row>
    <row r="6" spans="1:11" x14ac:dyDescent="0.35">
      <c r="A6" s="4" t="str">
        <f>'frame fresh and panel'!A6</f>
        <v>Śląskie (PL22)</v>
      </c>
      <c r="B6" s="2" t="str">
        <f>LEFT('frame fresh and panel'!B6,FIND(")",'frame fresh and panel'!B6))</f>
        <v>Medium (20-99)</v>
      </c>
      <c r="C6" s="2">
        <f>'frame fresh and panel'!C6</f>
        <v>636</v>
      </c>
      <c r="D6" s="2">
        <f>'frame fresh and panel'!D6</f>
        <v>581</v>
      </c>
      <c r="E6" s="2">
        <f>'frame fresh and panel'!E6</f>
        <v>65</v>
      </c>
      <c r="F6" s="2">
        <f>'frame fresh and panel'!F6</f>
        <v>2029</v>
      </c>
      <c r="G6" s="2">
        <f>'frame fresh and panel'!G6</f>
        <v>1500</v>
      </c>
      <c r="H6" s="2">
        <f>'frame fresh and panel'!H6</f>
        <v>1735</v>
      </c>
      <c r="I6" s="2">
        <f>'frame fresh and panel'!I6</f>
        <v>613</v>
      </c>
      <c r="J6" s="2">
        <f>'frame fresh and panel'!J6</f>
        <v>3145</v>
      </c>
      <c r="K6" s="8"/>
    </row>
    <row r="7" spans="1:11" x14ac:dyDescent="0.35">
      <c r="A7" s="4" t="str">
        <f>'frame fresh and panel'!A7</f>
        <v>Śląskie (PL22)</v>
      </c>
      <c r="B7" s="2" t="str">
        <f>LEFT('frame fresh and panel'!B7,FIND(")",'frame fresh and panel'!B7))</f>
        <v>Large (100 or more)</v>
      </c>
      <c r="C7" s="2">
        <f>'frame fresh and panel'!C7</f>
        <v>118</v>
      </c>
      <c r="D7" s="2">
        <f>'frame fresh and panel'!D7</f>
        <v>111</v>
      </c>
      <c r="E7" s="2">
        <f>'frame fresh and panel'!E7</f>
        <v>81</v>
      </c>
      <c r="F7" s="2">
        <f>'frame fresh and panel'!F7</f>
        <v>478</v>
      </c>
      <c r="G7" s="2">
        <f>'frame fresh and panel'!G7</f>
        <v>78</v>
      </c>
      <c r="H7" s="2">
        <f>'frame fresh and panel'!H7</f>
        <v>150</v>
      </c>
      <c r="I7" s="2">
        <f>'frame fresh and panel'!I7</f>
        <v>80</v>
      </c>
      <c r="J7" s="2">
        <f>'frame fresh and panel'!J7</f>
        <v>366</v>
      </c>
      <c r="K7" s="8"/>
    </row>
    <row r="8" spans="1:11" x14ac:dyDescent="0.35">
      <c r="A8" s="4" t="str">
        <f>'frame fresh and panel'!A8</f>
        <v>Wielkopolskie (PL41)</v>
      </c>
      <c r="B8" s="2" t="str">
        <f>LEFT('frame fresh and panel'!B8,FIND(")",'frame fresh and panel'!B8))</f>
        <v>Small (5-19)</v>
      </c>
      <c r="C8" s="2">
        <f>'frame fresh and panel'!C8</f>
        <v>1799</v>
      </c>
      <c r="D8" s="2">
        <f>'frame fresh and panel'!D8</f>
        <v>4417</v>
      </c>
      <c r="E8" s="2">
        <f>'frame fresh and panel'!E8</f>
        <v>202</v>
      </c>
      <c r="F8" s="2">
        <f>'frame fresh and panel'!F8</f>
        <v>23002</v>
      </c>
      <c r="G8" s="2">
        <f>'frame fresh and panel'!G8</f>
        <v>25255</v>
      </c>
      <c r="H8" s="2">
        <f>'frame fresh and panel'!H8</f>
        <v>41342</v>
      </c>
      <c r="I8" s="2">
        <f>'frame fresh and panel'!I8</f>
        <v>26472</v>
      </c>
      <c r="J8" s="2">
        <f>'frame fresh and panel'!J8</f>
        <v>60482</v>
      </c>
      <c r="K8" s="8">
        <f>SUM(C8:J10)</f>
        <v>193475</v>
      </c>
    </row>
    <row r="9" spans="1:11" x14ac:dyDescent="0.35">
      <c r="A9" s="4" t="str">
        <f>'frame fresh and panel'!A9</f>
        <v>Wielkopolskie (PL41)</v>
      </c>
      <c r="B9" s="2" t="str">
        <f>LEFT('frame fresh and panel'!B9,FIND(")",'frame fresh and panel'!B9))</f>
        <v>Medium (20-99)</v>
      </c>
      <c r="C9" s="2">
        <f>'frame fresh and panel'!C9</f>
        <v>566</v>
      </c>
      <c r="D9" s="2">
        <f>'frame fresh and panel'!D9</f>
        <v>529</v>
      </c>
      <c r="E9" s="2">
        <f>'frame fresh and panel'!E9</f>
        <v>39</v>
      </c>
      <c r="F9" s="2">
        <f>'frame fresh and panel'!F9</f>
        <v>2183</v>
      </c>
      <c r="G9" s="2">
        <f>'frame fresh and panel'!G9</f>
        <v>1186</v>
      </c>
      <c r="H9" s="2">
        <f>'frame fresh and panel'!H9</f>
        <v>1301</v>
      </c>
      <c r="I9" s="2">
        <f>'frame fresh and panel'!I9</f>
        <v>480</v>
      </c>
      <c r="J9" s="2">
        <f>'frame fresh and panel'!J9</f>
        <v>2731</v>
      </c>
      <c r="K9" s="8"/>
    </row>
    <row r="10" spans="1:11" x14ac:dyDescent="0.35">
      <c r="A10" s="4" t="str">
        <f>'frame fresh and panel'!A10</f>
        <v>Wielkopolskie (PL41)</v>
      </c>
      <c r="B10" s="2" t="str">
        <f>LEFT('frame fresh and panel'!B10,FIND(")",'frame fresh and panel'!B10))</f>
        <v>Large (100 or more)</v>
      </c>
      <c r="C10" s="2">
        <f>'frame fresh and panel'!C10</f>
        <v>163</v>
      </c>
      <c r="D10" s="2">
        <f>'frame fresh and panel'!D10</f>
        <v>97</v>
      </c>
      <c r="E10" s="2">
        <f>'frame fresh and panel'!E10</f>
        <v>39</v>
      </c>
      <c r="F10" s="2">
        <f>'frame fresh and panel'!F10</f>
        <v>604</v>
      </c>
      <c r="G10" s="2">
        <f>'frame fresh and panel'!G10</f>
        <v>105</v>
      </c>
      <c r="H10" s="2">
        <f>'frame fresh and panel'!H10</f>
        <v>95</v>
      </c>
      <c r="I10" s="2">
        <f>'frame fresh and panel'!I10</f>
        <v>55</v>
      </c>
      <c r="J10" s="2">
        <f>'frame fresh and panel'!J10</f>
        <v>331</v>
      </c>
      <c r="K10" s="8"/>
    </row>
    <row r="11" spans="1:11" x14ac:dyDescent="0.35">
      <c r="A11" s="4" t="str">
        <f>'frame fresh and panel'!A11</f>
        <v>Zachodniopomorskie (PL42)</v>
      </c>
      <c r="B11" s="2" t="str">
        <f>LEFT('frame fresh and panel'!B11,FIND(")",'frame fresh and panel'!B11))</f>
        <v>Small (5-19)</v>
      </c>
      <c r="C11" s="2">
        <f>'frame fresh and panel'!C11</f>
        <v>694</v>
      </c>
      <c r="D11" s="2">
        <f>'frame fresh and panel'!D11</f>
        <v>2211</v>
      </c>
      <c r="E11" s="2">
        <f>'frame fresh and panel'!E11</f>
        <v>53</v>
      </c>
      <c r="F11" s="2">
        <f>'frame fresh and panel'!F11</f>
        <v>10414</v>
      </c>
      <c r="G11" s="2">
        <f>'frame fresh and panel'!G11</f>
        <v>11856</v>
      </c>
      <c r="H11" s="2">
        <f>'frame fresh and panel'!H11</f>
        <v>22073</v>
      </c>
      <c r="I11" s="2">
        <f>'frame fresh and panel'!I11</f>
        <v>10158</v>
      </c>
      <c r="J11" s="2">
        <f>'frame fresh and panel'!J11</f>
        <v>26173</v>
      </c>
      <c r="K11" s="8">
        <f>SUM(C11:J13)</f>
        <v>87049</v>
      </c>
    </row>
    <row r="12" spans="1:11" x14ac:dyDescent="0.35">
      <c r="A12" s="4" t="str">
        <f>'frame fresh and panel'!A12</f>
        <v>Zachodniopomorskie (PL42)</v>
      </c>
      <c r="B12" s="2" t="str">
        <f>LEFT('frame fresh and panel'!B12,FIND(")",'frame fresh and panel'!B12))</f>
        <v>Medium (20-99)</v>
      </c>
      <c r="C12" s="2">
        <f>'frame fresh and panel'!C12</f>
        <v>198</v>
      </c>
      <c r="D12" s="2">
        <f>'frame fresh and panel'!D12</f>
        <v>134</v>
      </c>
      <c r="E12" s="2">
        <f>'frame fresh and panel'!E12</f>
        <v>8</v>
      </c>
      <c r="F12" s="2">
        <f>'frame fresh and panel'!F12</f>
        <v>674</v>
      </c>
      <c r="G12" s="2">
        <f>'frame fresh and panel'!G12</f>
        <v>418</v>
      </c>
      <c r="H12" s="2">
        <f>'frame fresh and panel'!H12</f>
        <v>479</v>
      </c>
      <c r="I12" s="2">
        <f>'frame fresh and panel'!I12</f>
        <v>133</v>
      </c>
      <c r="J12" s="2">
        <f>'frame fresh and panel'!J12</f>
        <v>990</v>
      </c>
      <c r="K12" s="8"/>
    </row>
    <row r="13" spans="1:11" x14ac:dyDescent="0.35">
      <c r="A13" s="4" t="str">
        <f>'frame fresh and panel'!A13</f>
        <v>Zachodniopomorskie (PL42)</v>
      </c>
      <c r="B13" s="2" t="str">
        <f>LEFT('frame fresh and panel'!B13,FIND(")",'frame fresh and panel'!B13))</f>
        <v>Large (100 or more)</v>
      </c>
      <c r="C13" s="2">
        <f>'frame fresh and panel'!C13</f>
        <v>46</v>
      </c>
      <c r="D13" s="2">
        <f>'frame fresh and panel'!D13</f>
        <v>38</v>
      </c>
      <c r="E13" s="2">
        <f>'frame fresh and panel'!E13</f>
        <v>7</v>
      </c>
      <c r="F13" s="2">
        <f>'frame fresh and panel'!F13</f>
        <v>155</v>
      </c>
      <c r="G13" s="2">
        <f>'frame fresh and panel'!G13</f>
        <v>11</v>
      </c>
      <c r="H13" s="2">
        <f>'frame fresh and panel'!H13</f>
        <v>30</v>
      </c>
      <c r="I13" s="2">
        <f>'frame fresh and panel'!I13</f>
        <v>7</v>
      </c>
      <c r="J13" s="2">
        <f>'frame fresh and panel'!J13</f>
        <v>89</v>
      </c>
      <c r="K13" s="8"/>
    </row>
    <row r="14" spans="1:11" x14ac:dyDescent="0.35">
      <c r="A14" s="4" t="str">
        <f>'frame fresh and panel'!A14</f>
        <v>Lubuskie (PL43)</v>
      </c>
      <c r="B14" s="2" t="str">
        <f>LEFT('frame fresh and panel'!B14,FIND(")",'frame fresh and panel'!B14))</f>
        <v>Small (5-19)</v>
      </c>
      <c r="C14" s="2">
        <f>'frame fresh and panel'!C14</f>
        <v>394</v>
      </c>
      <c r="D14" s="2">
        <f>'frame fresh and panel'!D14</f>
        <v>1131</v>
      </c>
      <c r="E14" s="2">
        <f>'frame fresh and panel'!E14</f>
        <v>39</v>
      </c>
      <c r="F14" s="2">
        <f>'frame fresh and panel'!F14</f>
        <v>5774</v>
      </c>
      <c r="G14" s="2">
        <f>'frame fresh and panel'!G14</f>
        <v>7573</v>
      </c>
      <c r="H14" s="2">
        <f>'frame fresh and panel'!H14</f>
        <v>12219</v>
      </c>
      <c r="I14" s="2">
        <f>'frame fresh and panel'!I14</f>
        <v>4931</v>
      </c>
      <c r="J14" s="2">
        <f>'frame fresh and panel'!J14</f>
        <v>15050</v>
      </c>
      <c r="K14" s="8">
        <f>SUM(C14:J16)</f>
        <v>49530</v>
      </c>
    </row>
    <row r="15" spans="1:11" x14ac:dyDescent="0.35">
      <c r="A15" s="4" t="str">
        <f>'frame fresh and panel'!A15</f>
        <v>Lubuskie (PL43)</v>
      </c>
      <c r="B15" s="2" t="str">
        <f>LEFT('frame fresh and panel'!B15,FIND(")",'frame fresh and panel'!B15))</f>
        <v>Medium (20-99)</v>
      </c>
      <c r="C15" s="2">
        <f>'frame fresh and panel'!C15</f>
        <v>139</v>
      </c>
      <c r="D15" s="2">
        <f>'frame fresh and panel'!D15</f>
        <v>118</v>
      </c>
      <c r="E15" s="2">
        <f>'frame fresh and panel'!E15</f>
        <v>11</v>
      </c>
      <c r="F15" s="2">
        <f>'frame fresh and panel'!F15</f>
        <v>496</v>
      </c>
      <c r="G15" s="2">
        <f>'frame fresh and panel'!G15</f>
        <v>310</v>
      </c>
      <c r="H15" s="2">
        <f>'frame fresh and panel'!H15</f>
        <v>323</v>
      </c>
      <c r="I15" s="2">
        <f>'frame fresh and panel'!I15</f>
        <v>78</v>
      </c>
      <c r="J15" s="2">
        <f>'frame fresh and panel'!J15</f>
        <v>628</v>
      </c>
      <c r="K15" s="8"/>
    </row>
    <row r="16" spans="1:11" x14ac:dyDescent="0.35">
      <c r="A16" s="4" t="str">
        <f>'frame fresh and panel'!A16</f>
        <v>Lubuskie (PL43)</v>
      </c>
      <c r="B16" s="2" t="str">
        <f>LEFT('frame fresh and panel'!B16,FIND(")",'frame fresh and panel'!B16))</f>
        <v>Large (100 or more)</v>
      </c>
      <c r="C16" s="2">
        <f>'frame fresh and panel'!C16</f>
        <v>22</v>
      </c>
      <c r="D16" s="2">
        <f>'frame fresh and panel'!D16</f>
        <v>29</v>
      </c>
      <c r="E16" s="2">
        <f>'frame fresh and panel'!E16</f>
        <v>9</v>
      </c>
      <c r="F16" s="2">
        <f>'frame fresh and panel'!F16</f>
        <v>134</v>
      </c>
      <c r="G16" s="2">
        <f>'frame fresh and panel'!G16</f>
        <v>19</v>
      </c>
      <c r="H16" s="2">
        <f>'frame fresh and panel'!H16</f>
        <v>24</v>
      </c>
      <c r="I16" s="2">
        <f>'frame fresh and panel'!I16</f>
        <v>5</v>
      </c>
      <c r="J16" s="2">
        <f>'frame fresh and panel'!J16</f>
        <v>74</v>
      </c>
      <c r="K16" s="8"/>
    </row>
    <row r="17" spans="1:11" x14ac:dyDescent="0.35">
      <c r="A17" s="4" t="str">
        <f>'frame fresh and panel'!A17</f>
        <v>Dolnośląskie (PL51)</v>
      </c>
      <c r="B17" s="2" t="str">
        <f>LEFT('frame fresh and panel'!B17,FIND(")",'frame fresh and panel'!B17))</f>
        <v>Small (5-19)</v>
      </c>
      <c r="C17" s="2">
        <f>'frame fresh and panel'!C17</f>
        <v>1108</v>
      </c>
      <c r="D17" s="2">
        <f>'frame fresh and panel'!D17</f>
        <v>3139</v>
      </c>
      <c r="E17" s="2">
        <f>'frame fresh and panel'!E17</f>
        <v>139</v>
      </c>
      <c r="F17" s="2">
        <f>'frame fresh and panel'!F17</f>
        <v>15264</v>
      </c>
      <c r="G17" s="2">
        <f>'frame fresh and panel'!G17</f>
        <v>24823</v>
      </c>
      <c r="H17" s="2">
        <f>'frame fresh and panel'!H17</f>
        <v>35356</v>
      </c>
      <c r="I17" s="2">
        <f>'frame fresh and panel'!I17</f>
        <v>23658</v>
      </c>
      <c r="J17" s="2">
        <f>'frame fresh and panel'!J17</f>
        <v>49191</v>
      </c>
      <c r="K17" s="8">
        <f>SUM(C17:J19)</f>
        <v>159165</v>
      </c>
    </row>
    <row r="18" spans="1:11" x14ac:dyDescent="0.35">
      <c r="A18" s="4" t="str">
        <f>'frame fresh and panel'!A18</f>
        <v>Dolnośląskie (PL51)</v>
      </c>
      <c r="B18" s="2" t="str">
        <f>LEFT('frame fresh and panel'!B18,FIND(")",'frame fresh and panel'!B18))</f>
        <v>Medium (20-99)</v>
      </c>
      <c r="C18" s="2">
        <f>'frame fresh and panel'!C18</f>
        <v>312</v>
      </c>
      <c r="D18" s="2">
        <f>'frame fresh and panel'!D18</f>
        <v>296</v>
      </c>
      <c r="E18" s="2">
        <f>'frame fresh and panel'!E18</f>
        <v>29</v>
      </c>
      <c r="F18" s="2">
        <f>'frame fresh and panel'!F18</f>
        <v>1180</v>
      </c>
      <c r="G18" s="2">
        <f>'frame fresh and panel'!G18</f>
        <v>682</v>
      </c>
      <c r="H18" s="2">
        <f>'frame fresh and panel'!H18</f>
        <v>967</v>
      </c>
      <c r="I18" s="2">
        <f>'frame fresh and panel'!I18</f>
        <v>364</v>
      </c>
      <c r="J18" s="2">
        <f>'frame fresh and panel'!J18</f>
        <v>1752</v>
      </c>
      <c r="K18" s="8"/>
    </row>
    <row r="19" spans="1:11" x14ac:dyDescent="0.35">
      <c r="A19" s="4" t="str">
        <f>'frame fresh and panel'!A19</f>
        <v>Dolnośląskie (PL51)</v>
      </c>
      <c r="B19" s="2" t="str">
        <f>LEFT('frame fresh and panel'!B19,FIND(")",'frame fresh and panel'!B19))</f>
        <v>Large (100 or more)</v>
      </c>
      <c r="C19" s="2">
        <f>'frame fresh and panel'!C19</f>
        <v>39</v>
      </c>
      <c r="D19" s="2">
        <f>'frame fresh and panel'!D19</f>
        <v>87</v>
      </c>
      <c r="E19" s="2">
        <f>'frame fresh and panel'!E19</f>
        <v>54</v>
      </c>
      <c r="F19" s="2">
        <f>'frame fresh and panel'!F19</f>
        <v>334</v>
      </c>
      <c r="G19" s="2">
        <f>'frame fresh and panel'!G19</f>
        <v>56</v>
      </c>
      <c r="H19" s="2">
        <f>'frame fresh and panel'!H19</f>
        <v>67</v>
      </c>
      <c r="I19" s="2">
        <f>'frame fresh and panel'!I19</f>
        <v>62</v>
      </c>
      <c r="J19" s="2">
        <f>'frame fresh and panel'!J19</f>
        <v>206</v>
      </c>
      <c r="K19" s="8"/>
    </row>
    <row r="20" spans="1:11" x14ac:dyDescent="0.35">
      <c r="A20" s="4" t="str">
        <f>'frame fresh and panel'!A20</f>
        <v>Opolskie (PL52)</v>
      </c>
      <c r="B20" s="2" t="str">
        <f>LEFT('frame fresh and panel'!B20,FIND(")",'frame fresh and panel'!B20))</f>
        <v>Small (5-19)</v>
      </c>
      <c r="C20" s="2">
        <f>'frame fresh and panel'!C20</f>
        <v>436</v>
      </c>
      <c r="D20" s="2">
        <f>'frame fresh and panel'!D20</f>
        <v>1172</v>
      </c>
      <c r="E20" s="2">
        <f>'frame fresh and panel'!E20</f>
        <v>21</v>
      </c>
      <c r="F20" s="2">
        <f>'frame fresh and panel'!F20</f>
        <v>5472</v>
      </c>
      <c r="G20" s="2">
        <f>'frame fresh and panel'!G20</f>
        <v>5210</v>
      </c>
      <c r="H20" s="2">
        <f>'frame fresh and panel'!H20</f>
        <v>9558</v>
      </c>
      <c r="I20" s="2">
        <f>'frame fresh and panel'!I20</f>
        <v>4549</v>
      </c>
      <c r="J20" s="2">
        <f>'frame fresh and panel'!J20</f>
        <v>11007</v>
      </c>
      <c r="K20" s="8">
        <f>SUM(C20:J22)</f>
        <v>39529</v>
      </c>
    </row>
    <row r="21" spans="1:11" x14ac:dyDescent="0.35">
      <c r="A21" s="4" t="str">
        <f>'frame fresh and panel'!A21</f>
        <v>Opolskie (PL52)</v>
      </c>
      <c r="B21" s="2" t="str">
        <f>LEFT('frame fresh and panel'!B21,FIND(")",'frame fresh and panel'!B21))</f>
        <v>Medium (20-99)</v>
      </c>
      <c r="C21" s="2">
        <f>'frame fresh and panel'!C21</f>
        <v>128</v>
      </c>
      <c r="D21" s="2">
        <f>'frame fresh and panel'!D21</f>
        <v>120</v>
      </c>
      <c r="E21" s="2">
        <f>'frame fresh and panel'!E21</f>
        <v>11</v>
      </c>
      <c r="F21" s="2">
        <f>'frame fresh and panel'!F21</f>
        <v>418</v>
      </c>
      <c r="G21" s="2">
        <f>'frame fresh and panel'!G21</f>
        <v>273</v>
      </c>
      <c r="H21" s="2">
        <f>'frame fresh and panel'!H21</f>
        <v>317</v>
      </c>
      <c r="I21" s="2">
        <f>'frame fresh and panel'!I21</f>
        <v>73</v>
      </c>
      <c r="J21" s="2">
        <f>'frame fresh and panel'!J21</f>
        <v>502</v>
      </c>
      <c r="K21" s="8"/>
    </row>
    <row r="22" spans="1:11" x14ac:dyDescent="0.35">
      <c r="A22" s="4" t="str">
        <f>'frame fresh and panel'!A22</f>
        <v>Opolskie (PL52)</v>
      </c>
      <c r="B22" s="2" t="str">
        <f>LEFT('frame fresh and panel'!B22,FIND(")",'frame fresh and panel'!B22))</f>
        <v>Large (100 or more)</v>
      </c>
      <c r="C22" s="2">
        <f>'frame fresh and panel'!C22</f>
        <v>17</v>
      </c>
      <c r="D22" s="2">
        <f>'frame fresh and panel'!D22</f>
        <v>28</v>
      </c>
      <c r="E22" s="2">
        <f>'frame fresh and panel'!E22</f>
        <v>9</v>
      </c>
      <c r="F22" s="2">
        <f>'frame fresh and panel'!F22</f>
        <v>114</v>
      </c>
      <c r="G22" s="2">
        <f>'frame fresh and panel'!G22</f>
        <v>6</v>
      </c>
      <c r="H22" s="2">
        <f>'frame fresh and panel'!H22</f>
        <v>25</v>
      </c>
      <c r="I22" s="2">
        <f>'frame fresh and panel'!I22</f>
        <v>10</v>
      </c>
      <c r="J22" s="2">
        <f>'frame fresh and panel'!J22</f>
        <v>53</v>
      </c>
      <c r="K22" s="8"/>
    </row>
    <row r="23" spans="1:11" x14ac:dyDescent="0.35">
      <c r="A23" s="4" t="str">
        <f>'frame fresh and panel'!A23</f>
        <v>Kujawsko-Pomorskie (PL61)</v>
      </c>
      <c r="B23" s="2" t="str">
        <f>LEFT('frame fresh and panel'!B23,FIND(")",'frame fresh and panel'!B23))</f>
        <v>Small (5-19)</v>
      </c>
      <c r="C23" s="2">
        <f>'frame fresh and panel'!C23</f>
        <v>758</v>
      </c>
      <c r="D23" s="2">
        <f>'frame fresh and panel'!D23</f>
        <v>2273</v>
      </c>
      <c r="E23" s="2">
        <f>'frame fresh and panel'!E23</f>
        <v>67</v>
      </c>
      <c r="F23" s="2">
        <f>'frame fresh and panel'!F23</f>
        <v>9809</v>
      </c>
      <c r="G23" s="2">
        <f>'frame fresh and panel'!G23</f>
        <v>13151</v>
      </c>
      <c r="H23" s="2">
        <f>'frame fresh and panel'!H23</f>
        <v>18924</v>
      </c>
      <c r="I23" s="2">
        <f>'frame fresh and panel'!I23</f>
        <v>10216</v>
      </c>
      <c r="J23" s="2">
        <f>'frame fresh and panel'!J23</f>
        <v>26407</v>
      </c>
      <c r="K23" s="8">
        <f>SUM(C23:J25)</f>
        <v>86277</v>
      </c>
    </row>
    <row r="24" spans="1:11" x14ac:dyDescent="0.35">
      <c r="A24" s="4" t="str">
        <f>'frame fresh and panel'!A24</f>
        <v>Kujawsko-Pomorskie (PL61)</v>
      </c>
      <c r="B24" s="2" t="str">
        <f>LEFT('frame fresh and panel'!B24,FIND(")",'frame fresh and panel'!B24))</f>
        <v>Medium (20-99)</v>
      </c>
      <c r="C24" s="2">
        <f>'frame fresh and panel'!C24</f>
        <v>252</v>
      </c>
      <c r="D24" s="2">
        <f>'frame fresh and panel'!D24</f>
        <v>226</v>
      </c>
      <c r="E24" s="2">
        <f>'frame fresh and panel'!E24</f>
        <v>23</v>
      </c>
      <c r="F24" s="2">
        <f>'frame fresh and panel'!F24</f>
        <v>990</v>
      </c>
      <c r="G24" s="2">
        <f>'frame fresh and panel'!G24</f>
        <v>564</v>
      </c>
      <c r="H24" s="2">
        <f>'frame fresh and panel'!H24</f>
        <v>658</v>
      </c>
      <c r="I24" s="2">
        <f>'frame fresh and panel'!I24</f>
        <v>178</v>
      </c>
      <c r="J24" s="2">
        <f>'frame fresh and panel'!J24</f>
        <v>1158</v>
      </c>
      <c r="K24" s="8"/>
    </row>
    <row r="25" spans="1:11" x14ac:dyDescent="0.35">
      <c r="A25" s="4" t="str">
        <f>'frame fresh and panel'!A25</f>
        <v>Kujawsko-Pomorskie (PL61)</v>
      </c>
      <c r="B25" s="2" t="str">
        <f>LEFT('frame fresh and panel'!B25,FIND(")",'frame fresh and panel'!B25))</f>
        <v>Large (100 or more)</v>
      </c>
      <c r="C25" s="2">
        <f>'frame fresh and panel'!C25</f>
        <v>75</v>
      </c>
      <c r="D25" s="2">
        <f>'frame fresh and panel'!D25</f>
        <v>57</v>
      </c>
      <c r="E25" s="2">
        <f>'frame fresh and panel'!E25</f>
        <v>6</v>
      </c>
      <c r="F25" s="2">
        <f>'frame fresh and panel'!F25</f>
        <v>266</v>
      </c>
      <c r="G25" s="2">
        <f>'frame fresh and panel'!G25</f>
        <v>33</v>
      </c>
      <c r="H25" s="2">
        <f>'frame fresh and panel'!H25</f>
        <v>54</v>
      </c>
      <c r="I25" s="2">
        <f>'frame fresh and panel'!I25</f>
        <v>16</v>
      </c>
      <c r="J25" s="2">
        <f>'frame fresh and panel'!J25</f>
        <v>116</v>
      </c>
      <c r="K25" s="8"/>
    </row>
    <row r="26" spans="1:11" x14ac:dyDescent="0.35">
      <c r="A26" s="4" t="str">
        <f>'frame fresh and panel'!A26</f>
        <v>Warmińsko-Mazurskie (PL62)</v>
      </c>
      <c r="B26" s="2" t="str">
        <f>LEFT('frame fresh and panel'!B26,FIND(")",'frame fresh and panel'!B26))</f>
        <v>Small (5-19)</v>
      </c>
      <c r="C26" s="2">
        <f>'frame fresh and panel'!C26</f>
        <v>417</v>
      </c>
      <c r="D26" s="2">
        <f>'frame fresh and panel'!D26</f>
        <v>1484</v>
      </c>
      <c r="E26" s="2">
        <f>'frame fresh and panel'!E26</f>
        <v>25</v>
      </c>
      <c r="F26" s="2">
        <f>'frame fresh and panel'!F26</f>
        <v>7475</v>
      </c>
      <c r="G26" s="2">
        <f>'frame fresh and panel'!G26</f>
        <v>8294</v>
      </c>
      <c r="H26" s="2">
        <f>'frame fresh and panel'!H26</f>
        <v>13045</v>
      </c>
      <c r="I26" s="2">
        <f>'frame fresh and panel'!I26</f>
        <v>6566</v>
      </c>
      <c r="J26" s="2">
        <f>'frame fresh and panel'!J26</f>
        <v>15305</v>
      </c>
      <c r="K26" s="8">
        <f>SUM(C26:J28)</f>
        <v>55331</v>
      </c>
    </row>
    <row r="27" spans="1:11" x14ac:dyDescent="0.35">
      <c r="A27" s="4" t="str">
        <f>'frame fresh and panel'!A27</f>
        <v>Warmińsko-Mazurskie (PL62)</v>
      </c>
      <c r="B27" s="2" t="str">
        <f>LEFT('frame fresh and panel'!B27,FIND(")",'frame fresh and panel'!B27))</f>
        <v>Medium (20-99)</v>
      </c>
      <c r="C27" s="2">
        <f>'frame fresh and panel'!C27</f>
        <v>135</v>
      </c>
      <c r="D27" s="2">
        <f>'frame fresh and panel'!D27</f>
        <v>90</v>
      </c>
      <c r="E27" s="2">
        <f>'frame fresh and panel'!E27</f>
        <v>4</v>
      </c>
      <c r="F27" s="2">
        <f>'frame fresh and panel'!F27</f>
        <v>618</v>
      </c>
      <c r="G27" s="2">
        <f>'frame fresh and panel'!G27</f>
        <v>417</v>
      </c>
      <c r="H27" s="2">
        <f>'frame fresh and panel'!H27</f>
        <v>367</v>
      </c>
      <c r="I27" s="2">
        <f>'frame fresh and panel'!I27</f>
        <v>92</v>
      </c>
      <c r="J27" s="2">
        <f>'frame fresh and panel'!J27</f>
        <v>641</v>
      </c>
      <c r="K27" s="8"/>
    </row>
    <row r="28" spans="1:11" x14ac:dyDescent="0.35">
      <c r="A28" s="4" t="str">
        <f>'frame fresh and panel'!A28</f>
        <v>Warmińsko-Mazurskie (PL62)</v>
      </c>
      <c r="B28" s="2" t="str">
        <f>LEFT('frame fresh and panel'!B28,FIND(")",'frame fresh and panel'!B28))</f>
        <v>Large (100 or more)</v>
      </c>
      <c r="C28" s="2">
        <f>'frame fresh and panel'!C28</f>
        <v>36</v>
      </c>
      <c r="D28" s="2">
        <f>'frame fresh and panel'!D28</f>
        <v>31</v>
      </c>
      <c r="E28" s="2">
        <f>'frame fresh and panel'!E28</f>
        <v>2</v>
      </c>
      <c r="F28" s="2">
        <f>'frame fresh and panel'!F28</f>
        <v>185</v>
      </c>
      <c r="G28" s="2">
        <f>'frame fresh and panel'!G28</f>
        <v>16</v>
      </c>
      <c r="H28" s="2">
        <f>'frame fresh and panel'!H28</f>
        <v>30</v>
      </c>
      <c r="I28" s="2">
        <f>'frame fresh and panel'!I28</f>
        <v>6</v>
      </c>
      <c r="J28" s="2">
        <f>'frame fresh and panel'!J28</f>
        <v>50</v>
      </c>
      <c r="K28" s="8"/>
    </row>
    <row r="29" spans="1:11" x14ac:dyDescent="0.35">
      <c r="A29" s="4" t="str">
        <f>'frame fresh and panel'!A29</f>
        <v>Pomorskie (PL63)</v>
      </c>
      <c r="B29" s="2" t="str">
        <f>LEFT('frame fresh and panel'!B29,FIND(")",'frame fresh and panel'!B29))</f>
        <v>Small (5-19)</v>
      </c>
      <c r="C29" s="2">
        <f>'frame fresh and panel'!C29</f>
        <v>814</v>
      </c>
      <c r="D29" s="2">
        <f>'frame fresh and panel'!D29</f>
        <v>5050</v>
      </c>
      <c r="E29" s="2">
        <f>'frame fresh and panel'!E29</f>
        <v>88</v>
      </c>
      <c r="F29" s="2">
        <f>'frame fresh and panel'!F29</f>
        <v>15634</v>
      </c>
      <c r="G29" s="2">
        <f>'frame fresh and panel'!G29</f>
        <v>15710</v>
      </c>
      <c r="H29" s="2">
        <f>'frame fresh and panel'!H29</f>
        <v>29003</v>
      </c>
      <c r="I29" s="2">
        <f>'frame fresh and panel'!I29</f>
        <v>18342</v>
      </c>
      <c r="J29" s="2">
        <f>'frame fresh and panel'!J29</f>
        <v>39178</v>
      </c>
      <c r="K29" s="8">
        <f>SUM(C29:J31)</f>
        <v>129389</v>
      </c>
    </row>
    <row r="30" spans="1:11" x14ac:dyDescent="0.35">
      <c r="A30" s="4" t="str">
        <f>'frame fresh and panel'!A30</f>
        <v>Pomorskie (PL63)</v>
      </c>
      <c r="B30" s="2" t="str">
        <f>LEFT('frame fresh and panel'!B30,FIND(")",'frame fresh and panel'!B30))</f>
        <v>Medium (20-99)</v>
      </c>
      <c r="C30" s="2">
        <f>'frame fresh and panel'!C30</f>
        <v>266</v>
      </c>
      <c r="D30" s="2">
        <f>'frame fresh and panel'!D30</f>
        <v>233</v>
      </c>
      <c r="E30" s="2">
        <f>'frame fresh and panel'!E30</f>
        <v>15</v>
      </c>
      <c r="F30" s="2">
        <f>'frame fresh and panel'!F30</f>
        <v>1045</v>
      </c>
      <c r="G30" s="2">
        <f>'frame fresh and panel'!G30</f>
        <v>695</v>
      </c>
      <c r="H30" s="2">
        <f>'frame fresh and panel'!H30</f>
        <v>807</v>
      </c>
      <c r="I30" s="2">
        <f>'frame fresh and panel'!I30</f>
        <v>243</v>
      </c>
      <c r="J30" s="2">
        <f>'frame fresh and panel'!J30</f>
        <v>1508</v>
      </c>
      <c r="K30" s="8"/>
    </row>
    <row r="31" spans="1:11" x14ac:dyDescent="0.35">
      <c r="A31" s="4" t="str">
        <f>'frame fresh and panel'!A31</f>
        <v>Pomorskie (PL63)</v>
      </c>
      <c r="B31" s="2" t="str">
        <f>LEFT('frame fresh and panel'!B31,FIND(")",'frame fresh and panel'!B31))</f>
        <v>Large (100 or more)</v>
      </c>
      <c r="C31" s="2">
        <f>'frame fresh and panel'!C31</f>
        <v>67</v>
      </c>
      <c r="D31" s="2">
        <f>'frame fresh and panel'!D31</f>
        <v>74</v>
      </c>
      <c r="E31" s="2">
        <f>'frame fresh and panel'!E31</f>
        <v>9</v>
      </c>
      <c r="F31" s="2">
        <f>'frame fresh and panel'!F31</f>
        <v>261</v>
      </c>
      <c r="G31" s="2">
        <f>'frame fresh and panel'!G31</f>
        <v>48</v>
      </c>
      <c r="H31" s="2">
        <f>'frame fresh and panel'!H31</f>
        <v>66</v>
      </c>
      <c r="I31" s="2">
        <f>'frame fresh and panel'!I31</f>
        <v>40</v>
      </c>
      <c r="J31" s="2">
        <f>'frame fresh and panel'!J31</f>
        <v>193</v>
      </c>
      <c r="K31" s="8"/>
    </row>
    <row r="32" spans="1:11" x14ac:dyDescent="0.35">
      <c r="A32" s="4" t="str">
        <f>'frame fresh and panel'!A32</f>
        <v>Łódzkie (PL71)</v>
      </c>
      <c r="B32" s="2" t="str">
        <f>LEFT('frame fresh and panel'!B32,FIND(")",'frame fresh and panel'!B32))</f>
        <v>Small (5-19)</v>
      </c>
      <c r="C32" s="2">
        <f>'frame fresh and panel'!C32</f>
        <v>1171</v>
      </c>
      <c r="D32" s="2">
        <f>'frame fresh and panel'!D32</f>
        <v>2240</v>
      </c>
      <c r="E32" s="2">
        <f>'frame fresh and panel'!E32</f>
        <v>102</v>
      </c>
      <c r="F32" s="2">
        <f>'frame fresh and panel'!F32</f>
        <v>16114</v>
      </c>
      <c r="G32" s="2">
        <f>'frame fresh and panel'!G32</f>
        <v>19379</v>
      </c>
      <c r="H32" s="2">
        <f>'frame fresh and panel'!H32</f>
        <v>20569</v>
      </c>
      <c r="I32" s="2">
        <f>'frame fresh and panel'!I32</f>
        <v>14609</v>
      </c>
      <c r="J32" s="2">
        <f>'frame fresh and panel'!J32</f>
        <v>35730</v>
      </c>
      <c r="K32" s="8">
        <f>SUM(C32:J34)</f>
        <v>116325</v>
      </c>
    </row>
    <row r="33" spans="1:11" x14ac:dyDescent="0.35">
      <c r="A33" s="4" t="str">
        <f>'frame fresh and panel'!A33</f>
        <v>Łódzkie (PL71)</v>
      </c>
      <c r="B33" s="2" t="str">
        <f>LEFT('frame fresh and panel'!B33,FIND(")",'frame fresh and panel'!B33))</f>
        <v>Medium (20-99)</v>
      </c>
      <c r="C33" s="2">
        <f>'frame fresh and panel'!C33</f>
        <v>425</v>
      </c>
      <c r="D33" s="2">
        <f>'frame fresh and panel'!D33</f>
        <v>193</v>
      </c>
      <c r="E33" s="2">
        <f>'frame fresh and panel'!E33</f>
        <v>24</v>
      </c>
      <c r="F33" s="2">
        <f>'frame fresh and panel'!F33</f>
        <v>1846</v>
      </c>
      <c r="G33" s="2">
        <f>'frame fresh and panel'!G33</f>
        <v>648</v>
      </c>
      <c r="H33" s="2">
        <f>'frame fresh and panel'!H33</f>
        <v>733</v>
      </c>
      <c r="I33" s="2">
        <f>'frame fresh and panel'!I33</f>
        <v>258</v>
      </c>
      <c r="J33" s="2">
        <f>'frame fresh and panel'!J33</f>
        <v>1550</v>
      </c>
      <c r="K33" s="8"/>
    </row>
    <row r="34" spans="1:11" x14ac:dyDescent="0.35">
      <c r="A34" s="4" t="str">
        <f>'frame fresh and panel'!A34</f>
        <v>Łódzkie (PL71)</v>
      </c>
      <c r="B34" s="2" t="str">
        <f>LEFT('frame fresh and panel'!B34,FIND(")",'frame fresh and panel'!B34))</f>
        <v>Large (100 or more)</v>
      </c>
      <c r="C34" s="2">
        <f>'frame fresh and panel'!C34</f>
        <v>90</v>
      </c>
      <c r="D34" s="2">
        <f>'frame fresh and panel'!D34</f>
        <v>29</v>
      </c>
      <c r="E34" s="2">
        <f>'frame fresh and panel'!E34</f>
        <v>16</v>
      </c>
      <c r="F34" s="2">
        <f>'frame fresh and panel'!F34</f>
        <v>336</v>
      </c>
      <c r="G34" s="2">
        <f>'frame fresh and panel'!G34</f>
        <v>45</v>
      </c>
      <c r="H34" s="2">
        <f>'frame fresh and panel'!H34</f>
        <v>56</v>
      </c>
      <c r="I34" s="2">
        <f>'frame fresh and panel'!I34</f>
        <v>22</v>
      </c>
      <c r="J34" s="2">
        <f>'frame fresh and panel'!J34</f>
        <v>140</v>
      </c>
      <c r="K34" s="8"/>
    </row>
    <row r="35" spans="1:11" x14ac:dyDescent="0.35">
      <c r="A35" s="4" t="str">
        <f>'frame fresh and panel'!A35</f>
        <v>Świętokrzyskie (PL72)</v>
      </c>
      <c r="B35" s="2" t="str">
        <f>LEFT('frame fresh and panel'!B35,FIND(")",'frame fresh and panel'!B35))</f>
        <v>Small (5-19)</v>
      </c>
      <c r="C35" s="2">
        <f>'frame fresh and panel'!C35</f>
        <v>420</v>
      </c>
      <c r="D35" s="2">
        <f>'frame fresh and panel'!D35</f>
        <v>1366</v>
      </c>
      <c r="E35" s="2">
        <f>'frame fresh and panel'!E35</f>
        <v>49</v>
      </c>
      <c r="F35" s="2">
        <f>'frame fresh and panel'!F35</f>
        <v>5266</v>
      </c>
      <c r="G35" s="2">
        <f>'frame fresh and panel'!G35</f>
        <v>11191</v>
      </c>
      <c r="H35" s="2">
        <f>'frame fresh and panel'!H35</f>
        <v>10810</v>
      </c>
      <c r="I35" s="2">
        <f>'frame fresh and panel'!I35</f>
        <v>5886</v>
      </c>
      <c r="J35" s="2">
        <f>'frame fresh and panel'!J35</f>
        <v>14961</v>
      </c>
      <c r="K35" s="8">
        <f>SUM(C35:J37)</f>
        <v>52218</v>
      </c>
    </row>
    <row r="36" spans="1:11" x14ac:dyDescent="0.35">
      <c r="A36" s="4" t="str">
        <f>'frame fresh and panel'!A36</f>
        <v>Świętokrzyskie (PL72)</v>
      </c>
      <c r="B36" s="2" t="str">
        <f>LEFT('frame fresh and panel'!B36,FIND(")",'frame fresh and panel'!B36))</f>
        <v>Medium (20-99)</v>
      </c>
      <c r="C36" s="2">
        <f>'frame fresh and panel'!C36</f>
        <v>176</v>
      </c>
      <c r="D36" s="2">
        <f>'frame fresh and panel'!D36</f>
        <v>123</v>
      </c>
      <c r="E36" s="2">
        <f>'frame fresh and panel'!E36</f>
        <v>10</v>
      </c>
      <c r="F36" s="2">
        <f>'frame fresh and panel'!F36</f>
        <v>407</v>
      </c>
      <c r="G36" s="2">
        <f>'frame fresh and panel'!G36</f>
        <v>320</v>
      </c>
      <c r="H36" s="2">
        <f>'frame fresh and panel'!H36</f>
        <v>355</v>
      </c>
      <c r="I36" s="2">
        <f>'frame fresh and panel'!I36</f>
        <v>87</v>
      </c>
      <c r="J36" s="2">
        <f>'frame fresh and panel'!J36</f>
        <v>537</v>
      </c>
      <c r="K36" s="8"/>
    </row>
    <row r="37" spans="1:11" x14ac:dyDescent="0.35">
      <c r="A37" s="4" t="str">
        <f>'frame fresh and panel'!A37</f>
        <v>Świętokrzyskie (PL72)</v>
      </c>
      <c r="B37" s="2" t="str">
        <f>LEFT('frame fresh and panel'!B37,FIND(")",'frame fresh and panel'!B37))</f>
        <v>Large (100 or more)</v>
      </c>
      <c r="C37" s="2">
        <f>'frame fresh and panel'!C37</f>
        <v>18</v>
      </c>
      <c r="D37" s="2">
        <f>'frame fresh and panel'!D37</f>
        <v>35</v>
      </c>
      <c r="E37" s="2">
        <f>'frame fresh and panel'!E37</f>
        <v>10</v>
      </c>
      <c r="F37" s="2">
        <f>'frame fresh and panel'!F37</f>
        <v>92</v>
      </c>
      <c r="G37" s="2">
        <f>'frame fresh and panel'!G37</f>
        <v>23</v>
      </c>
      <c r="H37" s="2">
        <f>'frame fresh and panel'!H37</f>
        <v>19</v>
      </c>
      <c r="I37" s="2">
        <f>'frame fresh and panel'!I37</f>
        <v>5</v>
      </c>
      <c r="J37" s="2">
        <f>'frame fresh and panel'!J37</f>
        <v>52</v>
      </c>
      <c r="K37" s="8"/>
    </row>
    <row r="38" spans="1:11" x14ac:dyDescent="0.35">
      <c r="A38" s="4" t="str">
        <f>'frame fresh and panel'!A38</f>
        <v>Lubelskie (PL81)</v>
      </c>
      <c r="B38" s="2" t="str">
        <f>LEFT('frame fresh and panel'!B38,FIND(")",'frame fresh and panel'!B38))</f>
        <v>Small (5-19)</v>
      </c>
      <c r="C38" s="2">
        <f>'frame fresh and panel'!C38</f>
        <v>789</v>
      </c>
      <c r="D38" s="2">
        <f>'frame fresh and panel'!D38</f>
        <v>1474</v>
      </c>
      <c r="E38" s="2">
        <f>'frame fresh and panel'!E38</f>
        <v>48</v>
      </c>
      <c r="F38" s="2">
        <f>'frame fresh and panel'!F38</f>
        <v>8447</v>
      </c>
      <c r="G38" s="2">
        <f>'frame fresh and panel'!G38</f>
        <v>12681</v>
      </c>
      <c r="H38" s="2">
        <f>'frame fresh and panel'!H38</f>
        <v>17581</v>
      </c>
      <c r="I38" s="2">
        <f>'frame fresh and panel'!I38</f>
        <v>9459</v>
      </c>
      <c r="J38" s="2">
        <f>'frame fresh and panel'!J38</f>
        <v>25006</v>
      </c>
      <c r="K38" s="8">
        <f>SUM(C38:J40)</f>
        <v>78647</v>
      </c>
    </row>
    <row r="39" spans="1:11" x14ac:dyDescent="0.35">
      <c r="A39" s="4" t="str">
        <f>'frame fresh and panel'!A39</f>
        <v>Lubelskie (PL81)</v>
      </c>
      <c r="B39" s="2" t="str">
        <f>LEFT('frame fresh and panel'!B39,FIND(")",'frame fresh and panel'!B39))</f>
        <v>Medium (20-99)</v>
      </c>
      <c r="C39" s="2">
        <f>'frame fresh and panel'!C39</f>
        <v>245</v>
      </c>
      <c r="D39" s="2">
        <f>'frame fresh and panel'!D39</f>
        <v>107</v>
      </c>
      <c r="E39" s="2">
        <f>'frame fresh and panel'!E39</f>
        <v>16</v>
      </c>
      <c r="F39" s="2">
        <f>'frame fresh and panel'!F39</f>
        <v>506</v>
      </c>
      <c r="G39" s="2">
        <f>'frame fresh and panel'!G39</f>
        <v>514</v>
      </c>
      <c r="H39" s="2">
        <f>'frame fresh and panel'!H39</f>
        <v>407</v>
      </c>
      <c r="I39" s="2">
        <f>'frame fresh and panel'!I39</f>
        <v>115</v>
      </c>
      <c r="J39" s="2">
        <f>'frame fresh and panel'!J39</f>
        <v>870</v>
      </c>
      <c r="K39" s="8"/>
    </row>
    <row r="40" spans="1:11" x14ac:dyDescent="0.35">
      <c r="A40" s="4" t="str">
        <f>'frame fresh and panel'!A40</f>
        <v>Lubelskie (PL81)</v>
      </c>
      <c r="B40" s="2" t="str">
        <f>LEFT('frame fresh and panel'!B40,FIND(")",'frame fresh and panel'!B40))</f>
        <v>Large (100 or more)</v>
      </c>
      <c r="C40" s="2">
        <f>'frame fresh and panel'!C40</f>
        <v>54</v>
      </c>
      <c r="D40" s="2">
        <f>'frame fresh and panel'!D40</f>
        <v>21</v>
      </c>
      <c r="E40" s="2">
        <f>'frame fresh and panel'!E40</f>
        <v>8</v>
      </c>
      <c r="F40" s="2">
        <f>'frame fresh and panel'!F40</f>
        <v>127</v>
      </c>
      <c r="G40" s="2">
        <f>'frame fresh and panel'!G40</f>
        <v>27</v>
      </c>
      <c r="H40" s="2">
        <f>'frame fresh and panel'!H40</f>
        <v>39</v>
      </c>
      <c r="I40" s="2">
        <f>'frame fresh and panel'!I40</f>
        <v>17</v>
      </c>
      <c r="J40" s="2">
        <f>'frame fresh and panel'!J40</f>
        <v>89</v>
      </c>
      <c r="K40" s="8"/>
    </row>
    <row r="41" spans="1:11" x14ac:dyDescent="0.35">
      <c r="A41" s="4" t="str">
        <f>'frame fresh and panel'!A41</f>
        <v>Podkarpackie (PL82)</v>
      </c>
      <c r="B41" s="2" t="str">
        <f>LEFT('frame fresh and panel'!B41,FIND(")",'frame fresh and panel'!B41))</f>
        <v>Small (5-19)</v>
      </c>
      <c r="C41" s="2">
        <f>'frame fresh and panel'!C41</f>
        <v>714</v>
      </c>
      <c r="D41" s="2">
        <f>'frame fresh and panel'!D41</f>
        <v>2190</v>
      </c>
      <c r="E41" s="2">
        <f>'frame fresh and panel'!E41</f>
        <v>93</v>
      </c>
      <c r="F41" s="2">
        <f>'frame fresh and panel'!F41</f>
        <v>9051</v>
      </c>
      <c r="G41" s="2">
        <f>'frame fresh and panel'!G41</f>
        <v>11122</v>
      </c>
      <c r="H41" s="2">
        <f>'frame fresh and panel'!H41</f>
        <v>17696</v>
      </c>
      <c r="I41" s="2">
        <f>'frame fresh and panel'!I41</f>
        <v>9434</v>
      </c>
      <c r="J41" s="2">
        <f>'frame fresh and panel'!J41</f>
        <v>24589</v>
      </c>
      <c r="K41" s="8">
        <f>SUM(C41:J43)</f>
        <v>78537</v>
      </c>
    </row>
    <row r="42" spans="1:11" x14ac:dyDescent="0.35">
      <c r="A42" s="4" t="str">
        <f>'frame fresh and panel'!A42</f>
        <v>Podkarpackie (PL82)</v>
      </c>
      <c r="B42" s="2" t="str">
        <f>LEFT('frame fresh and panel'!B42,FIND(")",'frame fresh and panel'!B42))</f>
        <v>Medium (20-99)</v>
      </c>
      <c r="C42" s="2">
        <f>'frame fresh and panel'!C42</f>
        <v>226</v>
      </c>
      <c r="D42" s="2">
        <f>'frame fresh and panel'!D42</f>
        <v>181</v>
      </c>
      <c r="E42" s="2">
        <f>'frame fresh and panel'!E42</f>
        <v>24</v>
      </c>
      <c r="F42" s="2">
        <f>'frame fresh and panel'!F42</f>
        <v>757</v>
      </c>
      <c r="G42" s="2">
        <f>'frame fresh and panel'!G42</f>
        <v>532</v>
      </c>
      <c r="H42" s="2">
        <f>'frame fresh and panel'!H42</f>
        <v>481</v>
      </c>
      <c r="I42" s="2">
        <f>'frame fresh and panel'!I42</f>
        <v>98</v>
      </c>
      <c r="J42" s="2">
        <f>'frame fresh and panel'!J42</f>
        <v>861</v>
      </c>
      <c r="K42" s="8"/>
    </row>
    <row r="43" spans="1:11" x14ac:dyDescent="0.35">
      <c r="A43" s="4" t="str">
        <f>'frame fresh and panel'!A43</f>
        <v>Podkarpackie (PL82)</v>
      </c>
      <c r="B43" s="2" t="str">
        <f>LEFT('frame fresh and panel'!B43,FIND(")",'frame fresh and panel'!B43))</f>
        <v>Large (100 or more)</v>
      </c>
      <c r="C43" s="2">
        <f>'frame fresh and panel'!C43</f>
        <v>28</v>
      </c>
      <c r="D43" s="2">
        <f>'frame fresh and panel'!D43</f>
        <v>46</v>
      </c>
      <c r="E43" s="2">
        <f>'frame fresh and panel'!E43</f>
        <v>10</v>
      </c>
      <c r="F43" s="2">
        <f>'frame fresh and panel'!F43</f>
        <v>205</v>
      </c>
      <c r="G43" s="2">
        <f>'frame fresh and panel'!G43</f>
        <v>52</v>
      </c>
      <c r="H43" s="2">
        <f>'frame fresh and panel'!H43</f>
        <v>46</v>
      </c>
      <c r="I43" s="2">
        <f>'frame fresh and panel'!I43</f>
        <v>9</v>
      </c>
      <c r="J43" s="2">
        <f>'frame fresh and panel'!J43</f>
        <v>92</v>
      </c>
      <c r="K43" s="8"/>
    </row>
    <row r="44" spans="1:11" x14ac:dyDescent="0.35">
      <c r="A44" s="4" t="str">
        <f>'frame fresh and panel'!A44</f>
        <v>Podlaskie (PL84)</v>
      </c>
      <c r="B44" s="2" t="str">
        <f>LEFT('frame fresh and panel'!B44,FIND(")",'frame fresh and panel'!B44))</f>
        <v>Small (5-19)</v>
      </c>
      <c r="C44" s="2">
        <f>'frame fresh and panel'!C44</f>
        <v>421</v>
      </c>
      <c r="D44" s="2">
        <f>'frame fresh and panel'!D44</f>
        <v>759</v>
      </c>
      <c r="E44" s="2">
        <f>'frame fresh and panel'!E44</f>
        <v>31</v>
      </c>
      <c r="F44" s="2">
        <f>'frame fresh and panel'!F44</f>
        <v>5419</v>
      </c>
      <c r="G44" s="2">
        <f>'frame fresh and panel'!G44</f>
        <v>9352</v>
      </c>
      <c r="H44" s="2">
        <f>'frame fresh and panel'!H44</f>
        <v>10456</v>
      </c>
      <c r="I44" s="2">
        <f>'frame fresh and panel'!I44</f>
        <v>6395</v>
      </c>
      <c r="J44" s="2">
        <f>'frame fresh and panel'!J44</f>
        <v>14617</v>
      </c>
      <c r="K44" s="8">
        <f>SUM(C44:J46)</f>
        <v>49408</v>
      </c>
    </row>
    <row r="45" spans="1:11" x14ac:dyDescent="0.35">
      <c r="A45" s="4" t="str">
        <f>'frame fresh and panel'!A45</f>
        <v>Podlaskie (PL84)</v>
      </c>
      <c r="B45" s="2" t="str">
        <f>LEFT('frame fresh and panel'!B45,FIND(")",'frame fresh and panel'!B45))</f>
        <v>Medium (20-99)</v>
      </c>
      <c r="C45" s="2">
        <f>'frame fresh and panel'!C45</f>
        <v>145</v>
      </c>
      <c r="D45" s="2">
        <f>'frame fresh and panel'!D45</f>
        <v>64</v>
      </c>
      <c r="E45" s="2">
        <f>'frame fresh and panel'!E45</f>
        <v>9</v>
      </c>
      <c r="F45" s="2">
        <f>'frame fresh and panel'!F45</f>
        <v>356</v>
      </c>
      <c r="G45" s="2">
        <f>'frame fresh and panel'!G45</f>
        <v>260</v>
      </c>
      <c r="H45" s="2">
        <f>'frame fresh and panel'!H45</f>
        <v>266</v>
      </c>
      <c r="I45" s="2">
        <f>'frame fresh and panel'!I45</f>
        <v>68</v>
      </c>
      <c r="J45" s="2">
        <f>'frame fresh and panel'!J45</f>
        <v>548</v>
      </c>
      <c r="K45" s="8"/>
    </row>
    <row r="46" spans="1:11" x14ac:dyDescent="0.35">
      <c r="A46" s="4" t="str">
        <f>'frame fresh and panel'!A46</f>
        <v>Podlaskie (PL84)</v>
      </c>
      <c r="B46" s="2" t="str">
        <f>LEFT('frame fresh and panel'!B46,FIND(")",'frame fresh and panel'!B46))</f>
        <v>Large (100 or more)</v>
      </c>
      <c r="C46" s="2">
        <f>'frame fresh and panel'!C46</f>
        <v>37</v>
      </c>
      <c r="D46" s="2">
        <f>'frame fresh and panel'!D46</f>
        <v>11</v>
      </c>
      <c r="E46" s="2">
        <f>'frame fresh and panel'!E46</f>
        <v>2</v>
      </c>
      <c r="F46" s="2">
        <f>'frame fresh and panel'!F46</f>
        <v>77</v>
      </c>
      <c r="G46" s="2">
        <f>'frame fresh and panel'!G46</f>
        <v>31</v>
      </c>
      <c r="H46" s="2">
        <f>'frame fresh and panel'!H46</f>
        <v>25</v>
      </c>
      <c r="I46" s="2">
        <f>'frame fresh and panel'!I46</f>
        <v>3</v>
      </c>
      <c r="J46" s="2">
        <f>'frame fresh and panel'!J46</f>
        <v>56</v>
      </c>
      <c r="K46" s="8"/>
    </row>
    <row r="47" spans="1:11" x14ac:dyDescent="0.35">
      <c r="A47" s="4" t="str">
        <f>'frame fresh and panel'!A47</f>
        <v>Region Warszawski Stołeczny (PL91)</v>
      </c>
      <c r="B47" s="2" t="str">
        <f>LEFT('frame fresh and panel'!B47,FIND(")",'frame fresh and panel'!B47))</f>
        <v>Small (5-19)</v>
      </c>
      <c r="C47" s="2">
        <f>'frame fresh and panel'!C47</f>
        <v>2053</v>
      </c>
      <c r="D47" s="2">
        <f>'frame fresh and panel'!D47</f>
        <v>2741</v>
      </c>
      <c r="E47" s="2">
        <f>'frame fresh and panel'!E47</f>
        <v>239</v>
      </c>
      <c r="F47" s="2">
        <f>'frame fresh and panel'!F47</f>
        <v>21092</v>
      </c>
      <c r="G47" s="2">
        <f>'frame fresh and panel'!G47</f>
        <v>34593</v>
      </c>
      <c r="H47" s="2">
        <f>'frame fresh and panel'!H47</f>
        <v>38169</v>
      </c>
      <c r="I47" s="2">
        <f>'frame fresh and panel'!I47</f>
        <v>70229</v>
      </c>
      <c r="J47" s="2">
        <f>'frame fresh and panel'!J47</f>
        <v>107372</v>
      </c>
      <c r="K47" s="8">
        <f>SUM(C47:J49)</f>
        <v>288540</v>
      </c>
    </row>
    <row r="48" spans="1:11" x14ac:dyDescent="0.35">
      <c r="A48" s="4" t="str">
        <f>'frame fresh and panel'!A48</f>
        <v>Region Warszawski Stołeczny (PL91)</v>
      </c>
      <c r="B48" s="2" t="str">
        <f>LEFT('frame fresh and panel'!B48,FIND(")",'frame fresh and panel'!B48))</f>
        <v>Medium (20-99)</v>
      </c>
      <c r="C48" s="2">
        <f>'frame fresh and panel'!C48</f>
        <v>345</v>
      </c>
      <c r="D48" s="2">
        <f>'frame fresh and panel'!D48</f>
        <v>238</v>
      </c>
      <c r="E48" s="2">
        <f>'frame fresh and panel'!E48</f>
        <v>36</v>
      </c>
      <c r="F48" s="2">
        <f>'frame fresh and panel'!F48</f>
        <v>1576</v>
      </c>
      <c r="G48" s="2">
        <f>'frame fresh and panel'!G48</f>
        <v>1135</v>
      </c>
      <c r="H48" s="2">
        <f>'frame fresh and panel'!H48</f>
        <v>1464</v>
      </c>
      <c r="I48" s="2">
        <f>'frame fresh and panel'!I48</f>
        <v>1256</v>
      </c>
      <c r="J48" s="2">
        <f>'frame fresh and panel'!J48</f>
        <v>3959</v>
      </c>
      <c r="K48" s="8"/>
    </row>
    <row r="49" spans="1:11" x14ac:dyDescent="0.35">
      <c r="A49" s="4" t="str">
        <f>'frame fresh and panel'!A49</f>
        <v>Region Warszawski Stołeczny (PL91)</v>
      </c>
      <c r="B49" s="2" t="str">
        <f>LEFT('frame fresh and panel'!B49,FIND(")",'frame fresh and panel'!B49))</f>
        <v>Large (100 or more)</v>
      </c>
      <c r="C49" s="2">
        <f>'frame fresh and panel'!C49</f>
        <v>113</v>
      </c>
      <c r="D49" s="2">
        <f>'frame fresh and panel'!D49</f>
        <v>47</v>
      </c>
      <c r="E49" s="2">
        <f>'frame fresh and panel'!E49</f>
        <v>15</v>
      </c>
      <c r="F49" s="2">
        <f>'frame fresh and panel'!F49</f>
        <v>389</v>
      </c>
      <c r="G49" s="2">
        <f>'frame fresh and panel'!G49</f>
        <v>189</v>
      </c>
      <c r="H49" s="2">
        <f>'frame fresh and panel'!H49</f>
        <v>189</v>
      </c>
      <c r="I49" s="2">
        <f>'frame fresh and panel'!I49</f>
        <v>326</v>
      </c>
      <c r="J49" s="2">
        <f>'frame fresh and panel'!J49</f>
        <v>775</v>
      </c>
      <c r="K49" s="8"/>
    </row>
    <row r="50" spans="1:11" x14ac:dyDescent="0.35">
      <c r="A50" s="4" t="str">
        <f>'frame fresh and panel'!A50</f>
        <v>Region Mazowiecki Regionalny (PL92)</v>
      </c>
      <c r="B50" s="2" t="str">
        <f>LEFT('frame fresh and panel'!B50,FIND(")",'frame fresh and panel'!B50))</f>
        <v>Small (5-19)</v>
      </c>
      <c r="C50" s="2">
        <f>'frame fresh and panel'!C50</f>
        <v>881</v>
      </c>
      <c r="D50" s="2">
        <f>'frame fresh and panel'!D50</f>
        <v>2404</v>
      </c>
      <c r="E50" s="2">
        <f>'frame fresh and panel'!E50</f>
        <v>47</v>
      </c>
      <c r="F50" s="2">
        <f>'frame fresh and panel'!F50</f>
        <v>11372</v>
      </c>
      <c r="G50" s="2">
        <f>'frame fresh and panel'!G50</f>
        <v>14601</v>
      </c>
      <c r="H50" s="2">
        <f>'frame fresh and panel'!H50</f>
        <v>20463</v>
      </c>
      <c r="I50" s="2">
        <f>'frame fresh and panel'!I50</f>
        <v>9072</v>
      </c>
      <c r="J50" s="2">
        <f>'frame fresh and panel'!J50</f>
        <v>28490</v>
      </c>
      <c r="K50" s="8">
        <f>SUM(C50:J52)</f>
        <v>91326</v>
      </c>
    </row>
    <row r="51" spans="1:11" x14ac:dyDescent="0.35">
      <c r="A51" s="4" t="str">
        <f>'frame fresh and panel'!A51</f>
        <v>Region Mazowiecki Regionalny (PL92)</v>
      </c>
      <c r="B51" s="2" t="str">
        <f>LEFT('frame fresh and panel'!B51,FIND(")",'frame fresh and panel'!B51))</f>
        <v>Medium (20-99)</v>
      </c>
      <c r="C51" s="2">
        <f>'frame fresh and panel'!C51</f>
        <v>301</v>
      </c>
      <c r="D51" s="2">
        <f>'frame fresh and panel'!D51</f>
        <v>182</v>
      </c>
      <c r="E51" s="2">
        <f>'frame fresh and panel'!E51</f>
        <v>18</v>
      </c>
      <c r="F51" s="2">
        <f>'frame fresh and panel'!F51</f>
        <v>793</v>
      </c>
      <c r="G51" s="2">
        <f>'frame fresh and panel'!G51</f>
        <v>457</v>
      </c>
      <c r="H51" s="2">
        <f>'frame fresh and panel'!H51</f>
        <v>563</v>
      </c>
      <c r="I51" s="2">
        <f>'frame fresh and panel'!I51</f>
        <v>113</v>
      </c>
      <c r="J51" s="2">
        <f>'frame fresh and panel'!J51</f>
        <v>1096</v>
      </c>
      <c r="K51" s="8"/>
    </row>
    <row r="52" spans="1:11" x14ac:dyDescent="0.35">
      <c r="A52" s="4" t="str">
        <f>'frame fresh and panel'!A52</f>
        <v>Region Mazowiecki Regionalny (PL92)</v>
      </c>
      <c r="B52" s="2" t="str">
        <f>LEFT('frame fresh and panel'!B52,FIND(")",'frame fresh and panel'!B52))</f>
        <v>Large (100 or more)</v>
      </c>
      <c r="C52" s="2">
        <f>'frame fresh and panel'!C52</f>
        <v>76</v>
      </c>
      <c r="D52" s="2">
        <f>'frame fresh and panel'!D52</f>
        <v>52</v>
      </c>
      <c r="E52" s="2">
        <f>'frame fresh and panel'!E52</f>
        <v>2</v>
      </c>
      <c r="F52" s="2">
        <f>'frame fresh and panel'!F52</f>
        <v>155</v>
      </c>
      <c r="G52" s="2">
        <f>'frame fresh and panel'!G52</f>
        <v>34</v>
      </c>
      <c r="H52" s="2">
        <f>'frame fresh and panel'!H52</f>
        <v>47</v>
      </c>
      <c r="I52" s="2">
        <f>'frame fresh and panel'!I52</f>
        <v>14</v>
      </c>
      <c r="J52" s="2">
        <f>'frame fresh and panel'!J52</f>
        <v>93</v>
      </c>
      <c r="K52" s="8"/>
    </row>
    <row r="53" spans="1:11" s="26" customFormat="1" ht="15" thickBot="1" x14ac:dyDescent="0.4">
      <c r="A53" s="25"/>
      <c r="B53" s="25"/>
      <c r="C53" s="25">
        <f t="shared" ref="C53:K53" si="0">SUM(C2:C52)</f>
        <v>22363</v>
      </c>
      <c r="D53" s="25">
        <f t="shared" si="0"/>
        <v>48170</v>
      </c>
      <c r="E53" s="25">
        <f t="shared" si="0"/>
        <v>2223</v>
      </c>
      <c r="F53" s="25">
        <f t="shared" si="0"/>
        <v>232860</v>
      </c>
      <c r="G53" s="25">
        <f t="shared" si="0"/>
        <v>293998</v>
      </c>
      <c r="H53" s="25">
        <f t="shared" si="0"/>
        <v>411582</v>
      </c>
      <c r="I53" s="25">
        <f t="shared" si="0"/>
        <v>289753</v>
      </c>
      <c r="J53" s="25">
        <f t="shared" si="0"/>
        <v>645589</v>
      </c>
      <c r="K53" s="25">
        <f t="shared" si="0"/>
        <v>1946538</v>
      </c>
    </row>
    <row r="54" spans="1:11" ht="15" thickTop="1" x14ac:dyDescent="0.35">
      <c r="A54" s="38" t="s">
        <v>109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K54"/>
  <sheetViews>
    <sheetView workbookViewId="0">
      <selection activeCell="K52" sqref="K52"/>
    </sheetView>
  </sheetViews>
  <sheetFormatPr defaultRowHeight="14.5" x14ac:dyDescent="0.35"/>
  <cols>
    <col min="1" max="1" width="15" customWidth="1"/>
    <col min="2" max="2" width="19.81640625" bestFit="1" customWidth="1"/>
    <col min="3" max="4" width="10.1796875" customWidth="1"/>
    <col min="5" max="5" width="10.1796875" style="8" customWidth="1"/>
    <col min="6" max="6" width="11.81640625" customWidth="1"/>
    <col min="7" max="7" width="12.26953125" customWidth="1"/>
    <col min="8" max="10" width="10.1796875" customWidth="1"/>
    <col min="11" max="11" width="14.54296875" style="26" bestFit="1" customWidth="1"/>
  </cols>
  <sheetData>
    <row r="1" spans="1:11" ht="40" thickBot="1" x14ac:dyDescent="0.4">
      <c r="A1" s="12"/>
      <c r="B1" s="12"/>
      <c r="C1" s="13" t="str">
        <f>RIGHT(SUBSTITUTE('original survey design'!C1,"_"," "),LEN(SUBSTITUTE('original survey design'!C1,"_"," "))-1)</f>
        <v>Food</v>
      </c>
      <c r="D1" s="13" t="str">
        <f>RIGHT(SUBSTITUTE('original survey design'!D1,"_"," "),LEN(SUBSTITUTE('original survey design'!D1,"_"," "))-1)</f>
        <v>Fabricated Metal Products</v>
      </c>
      <c r="E1" s="13" t="str">
        <f>RIGHT(SUBSTITUTE('original survey design'!E1,"_"," "),LEN(SUBSTITUTE('original survey design'!E1,"_"," "))-1)</f>
        <v>Motor Vehicles</v>
      </c>
      <c r="F1" s="13" t="str">
        <f>RIGHT(SUBSTITUTE('original survey design'!F1,"_"," "),LEN(SUBSTITUTE('original survey design'!F1,"_"," "))-1)</f>
        <v>Other Manufacturing</v>
      </c>
      <c r="G1" s="13" t="str">
        <f>RIGHT(SUBSTITUTE('original survey design'!G1,"_"," "),LEN(SUBSTITUTE('original survey design'!G1,"_"," "))-1)</f>
        <v>Retail</v>
      </c>
      <c r="H1" s="13" t="str">
        <f>RIGHT(SUBSTITUTE('original survey design'!H1,"_"," "),LEN(SUBSTITUTE('original survey design'!H1,"_"," "))-1)</f>
        <v>Construction</v>
      </c>
      <c r="I1" s="13" t="str">
        <f>RIGHT(SUBSTITUTE('original survey design'!I1,"_"," "),LEN(SUBSTITUTE('original survey design'!I1,"_"," "))-1)</f>
        <v>Professional Activities</v>
      </c>
      <c r="J1" s="13" t="str">
        <f>RIGHT(SUBSTITUTE('original survey design'!J1,"_"," "),LEN(SUBSTITUTE('original survey design'!J1,"_"," "))-1)</f>
        <v>Other services</v>
      </c>
      <c r="K1" s="23" t="str">
        <f>RIGHT(SUBSTITUTE('original survey design'!K1,"_"," "),LEN(SUBSTITUTE('original survey design'!K1,"_"," "))-1)</f>
        <v>Grand Total</v>
      </c>
    </row>
    <row r="2" spans="1:11" x14ac:dyDescent="0.35">
      <c r="A2" s="4" t="str">
        <f>'original survey design'!A2</f>
        <v>Małopolskie (PL21)</v>
      </c>
      <c r="B2" s="2" t="str">
        <f>LEFT('original survey design'!B2,FIND(")",'original survey design'!B2))</f>
        <v>Small (5-19)</v>
      </c>
      <c r="C2" s="27">
        <f>'original survey design'!C2</f>
        <v>2</v>
      </c>
      <c r="D2" s="27">
        <f>'original survey design'!D2</f>
        <v>2</v>
      </c>
      <c r="E2" s="27">
        <f>'original survey design'!E2</f>
        <v>2</v>
      </c>
      <c r="F2" s="27">
        <f>'original survey design'!F2</f>
        <v>3</v>
      </c>
      <c r="G2" s="27">
        <f>'original survey design'!G2</f>
        <v>4</v>
      </c>
      <c r="H2" s="27">
        <f>'original survey design'!H2</f>
        <v>6</v>
      </c>
      <c r="I2" s="27">
        <f>'original survey design'!I2</f>
        <v>4</v>
      </c>
      <c r="J2" s="27">
        <f>'original survey design'!J2</f>
        <v>8</v>
      </c>
      <c r="K2" s="24">
        <f>SUM(C2:J4)</f>
        <v>68</v>
      </c>
    </row>
    <row r="3" spans="1:11" x14ac:dyDescent="0.35">
      <c r="A3" s="4" t="str">
        <f>'original survey design'!A3</f>
        <v>Małopolskie (PL21)</v>
      </c>
      <c r="B3" s="2" t="str">
        <f>LEFT('original survey design'!B3,FIND(")",'original survey design'!B3))</f>
        <v>Medium (20-99)</v>
      </c>
      <c r="C3" s="27">
        <f>'original survey design'!C3</f>
        <v>2</v>
      </c>
      <c r="D3" s="27">
        <f>'original survey design'!D3</f>
        <v>2</v>
      </c>
      <c r="E3" s="27">
        <f>'original survey design'!E3</f>
        <v>2</v>
      </c>
      <c r="F3" s="27">
        <f>'original survey design'!F3</f>
        <v>2</v>
      </c>
      <c r="G3" s="27">
        <f>'original survey design'!G3</f>
        <v>2</v>
      </c>
      <c r="H3" s="27">
        <f>'original survey design'!H3</f>
        <v>2</v>
      </c>
      <c r="I3" s="27">
        <f>'original survey design'!I3</f>
        <v>2</v>
      </c>
      <c r="J3" s="27">
        <f>'original survey design'!J3</f>
        <v>3</v>
      </c>
      <c r="K3" s="24"/>
    </row>
    <row r="4" spans="1:11" x14ac:dyDescent="0.35">
      <c r="A4" s="4" t="str">
        <f>'original survey design'!A4</f>
        <v>Małopolskie (PL21)</v>
      </c>
      <c r="B4" s="2" t="str">
        <f>LEFT('original survey design'!B4,FIND(")",'original survey design'!B4))</f>
        <v>Large (100-199)</v>
      </c>
      <c r="C4" s="27">
        <f>'original survey design'!C4</f>
        <v>2</v>
      </c>
      <c r="D4" s="27">
        <f>'original survey design'!D4</f>
        <v>2</v>
      </c>
      <c r="E4" s="27">
        <f>'original survey design'!E4</f>
        <v>2</v>
      </c>
      <c r="F4" s="27">
        <f>'original survey design'!F4</f>
        <v>3</v>
      </c>
      <c r="G4" s="27">
        <f>'original survey design'!G4</f>
        <v>3</v>
      </c>
      <c r="H4" s="27">
        <f>'original survey design'!H4</f>
        <v>3</v>
      </c>
      <c r="I4" s="27">
        <f>'original survey design'!I4</f>
        <v>2</v>
      </c>
      <c r="J4" s="27">
        <f>'original survey design'!J4</f>
        <v>3</v>
      </c>
      <c r="K4" s="24"/>
    </row>
    <row r="5" spans="1:11" x14ac:dyDescent="0.35">
      <c r="A5" s="4" t="str">
        <f>'original survey design'!A5</f>
        <v>Śląskie (PL22)</v>
      </c>
      <c r="B5" s="2" t="str">
        <f>LEFT('original survey design'!B5,FIND(")",'original survey design'!B5))</f>
        <v>Small (5-19)</v>
      </c>
      <c r="C5" s="27">
        <f>'original survey design'!C5</f>
        <v>2</v>
      </c>
      <c r="D5" s="27">
        <f>'original survey design'!D5</f>
        <v>2</v>
      </c>
      <c r="E5" s="27">
        <f>'original survey design'!E5</f>
        <v>2</v>
      </c>
      <c r="F5" s="27">
        <f>'original survey design'!F5</f>
        <v>3</v>
      </c>
      <c r="G5" s="27">
        <f>'original survey design'!G5</f>
        <v>5</v>
      </c>
      <c r="H5" s="27">
        <f>'original survey design'!H5</f>
        <v>5</v>
      </c>
      <c r="I5" s="27">
        <f>'original survey design'!I5</f>
        <v>4</v>
      </c>
      <c r="J5" s="27">
        <f>'original survey design'!J5</f>
        <v>14</v>
      </c>
      <c r="K5" s="24">
        <f>SUM(C5:J7)</f>
        <v>87</v>
      </c>
    </row>
    <row r="6" spans="1:11" x14ac:dyDescent="0.35">
      <c r="A6" s="4" t="str">
        <f>'original survey design'!A6</f>
        <v>Śląskie (PL22)</v>
      </c>
      <c r="B6" s="2" t="str">
        <f>LEFT('original survey design'!B6,FIND(")",'original survey design'!B6))</f>
        <v>Medium (20-99)</v>
      </c>
      <c r="C6" s="27">
        <f>'original survey design'!C6</f>
        <v>2</v>
      </c>
      <c r="D6" s="27">
        <f>'original survey design'!D6</f>
        <v>2</v>
      </c>
      <c r="E6" s="27">
        <f>'original survey design'!E6</f>
        <v>7</v>
      </c>
      <c r="F6" s="27">
        <f>'original survey design'!F6</f>
        <v>2.9999999999999982</v>
      </c>
      <c r="G6" s="27">
        <f>'original survey design'!G6</f>
        <v>2</v>
      </c>
      <c r="H6" s="27">
        <f>'original survey design'!H6</f>
        <v>2</v>
      </c>
      <c r="I6" s="27">
        <f>'original survey design'!I6</f>
        <v>2</v>
      </c>
      <c r="J6" s="27">
        <f>'original survey design'!J6</f>
        <v>3</v>
      </c>
      <c r="K6" s="24"/>
    </row>
    <row r="7" spans="1:11" x14ac:dyDescent="0.35">
      <c r="A7" s="4" t="str">
        <f>'original survey design'!A7</f>
        <v>Śląskie (PL22)</v>
      </c>
      <c r="B7" s="2" t="str">
        <f>LEFT('original survey design'!B7,FIND(")",'original survey design'!B7))</f>
        <v>Large (100-199)</v>
      </c>
      <c r="C7" s="27">
        <f>'original survey design'!C7</f>
        <v>3</v>
      </c>
      <c r="D7" s="27">
        <f>'original survey design'!D7</f>
        <v>2</v>
      </c>
      <c r="E7" s="27">
        <f>'original survey design'!E7</f>
        <v>9</v>
      </c>
      <c r="F7" s="27">
        <f>'original survey design'!F7</f>
        <v>3</v>
      </c>
      <c r="G7" s="27">
        <f>'original survey design'!G7</f>
        <v>2</v>
      </c>
      <c r="H7" s="27">
        <f>'original survey design'!H7</f>
        <v>3</v>
      </c>
      <c r="I7" s="27">
        <f>'original survey design'!I7</f>
        <v>2</v>
      </c>
      <c r="J7" s="27">
        <f>'original survey design'!J7</f>
        <v>3</v>
      </c>
      <c r="K7" s="24"/>
    </row>
    <row r="8" spans="1:11" x14ac:dyDescent="0.35">
      <c r="A8" s="4" t="str">
        <f>'original survey design'!A8</f>
        <v>Wielkopolskie (PL41)</v>
      </c>
      <c r="B8" s="2" t="str">
        <f>LEFT('original survey design'!B8,FIND(")",'original survey design'!B8))</f>
        <v>Small (5-19)</v>
      </c>
      <c r="C8" s="27">
        <f>'original survey design'!C8</f>
        <v>2</v>
      </c>
      <c r="D8" s="27">
        <f>'original survey design'!D8</f>
        <v>2</v>
      </c>
      <c r="E8" s="27">
        <f>'original survey design'!E8</f>
        <v>2</v>
      </c>
      <c r="F8" s="27">
        <f>'original survey design'!F8</f>
        <v>3</v>
      </c>
      <c r="G8" s="27">
        <f>'original survey design'!G8</f>
        <v>4</v>
      </c>
      <c r="H8" s="27">
        <f>'original survey design'!H8</f>
        <v>6</v>
      </c>
      <c r="I8" s="27">
        <f>'original survey design'!I8</f>
        <v>4</v>
      </c>
      <c r="J8" s="27">
        <f>'original survey design'!J8</f>
        <v>9</v>
      </c>
      <c r="K8" s="24">
        <f>SUM(C8:J10)</f>
        <v>73</v>
      </c>
    </row>
    <row r="9" spans="1:11" x14ac:dyDescent="0.35">
      <c r="A9" s="4" t="str">
        <f>'original survey design'!A9</f>
        <v>Wielkopolskie (PL41)</v>
      </c>
      <c r="B9" s="2" t="str">
        <f>LEFT('original survey design'!B9,FIND(")",'original survey design'!B9))</f>
        <v>Medium (20-99)</v>
      </c>
      <c r="C9" s="27">
        <f>'original survey design'!C9</f>
        <v>2</v>
      </c>
      <c r="D9" s="27">
        <f>'original survey design'!D9</f>
        <v>2</v>
      </c>
      <c r="E9" s="27">
        <f>'original survey design'!E9</f>
        <v>4</v>
      </c>
      <c r="F9" s="27">
        <f>'original survey design'!F9</f>
        <v>3</v>
      </c>
      <c r="G9" s="27">
        <f>'original survey design'!G9</f>
        <v>2</v>
      </c>
      <c r="H9" s="27">
        <f>'original survey design'!H9</f>
        <v>2</v>
      </c>
      <c r="I9" s="27">
        <f>'original survey design'!I9</f>
        <v>2</v>
      </c>
      <c r="J9" s="27">
        <f>'original survey design'!J9</f>
        <v>3</v>
      </c>
      <c r="K9" s="24"/>
    </row>
    <row r="10" spans="1:11" x14ac:dyDescent="0.35">
      <c r="A10" s="4" t="str">
        <f>'original survey design'!A10</f>
        <v>Wielkopolskie (PL41)</v>
      </c>
      <c r="B10" s="2" t="str">
        <f>LEFT('original survey design'!B10,FIND(")",'original survey design'!B10))</f>
        <v>Large (100-199)</v>
      </c>
      <c r="C10" s="27">
        <f>'original survey design'!C10</f>
        <v>3</v>
      </c>
      <c r="D10" s="27">
        <f>'original survey design'!D10</f>
        <v>2</v>
      </c>
      <c r="E10" s="27">
        <f>'original survey design'!E10</f>
        <v>4</v>
      </c>
      <c r="F10" s="27">
        <f>'original survey design'!F10</f>
        <v>3</v>
      </c>
      <c r="G10" s="27">
        <f>'original survey design'!G10</f>
        <v>2</v>
      </c>
      <c r="H10" s="27">
        <f>'original survey design'!H10</f>
        <v>2</v>
      </c>
      <c r="I10" s="27">
        <f>'original survey design'!I10</f>
        <v>2</v>
      </c>
      <c r="J10" s="27">
        <f>'original survey design'!J10</f>
        <v>3</v>
      </c>
      <c r="K10" s="24"/>
    </row>
    <row r="11" spans="1:11" x14ac:dyDescent="0.35">
      <c r="A11" s="4" t="str">
        <f>'original survey design'!A11</f>
        <v>Zachodniopomorskie (PL42)</v>
      </c>
      <c r="B11" s="2" t="str">
        <f>LEFT('original survey design'!B11,FIND(")",'original survey design'!B11))</f>
        <v>Small (5-19)</v>
      </c>
      <c r="C11" s="27">
        <f>'original survey design'!C11</f>
        <v>2</v>
      </c>
      <c r="D11" s="27">
        <f>'original survey design'!D11</f>
        <v>2</v>
      </c>
      <c r="E11" s="27">
        <f>'original survey design'!E11</f>
        <v>3</v>
      </c>
      <c r="F11" s="27">
        <f>'original survey design'!F11</f>
        <v>2</v>
      </c>
      <c r="G11" s="27">
        <f>'original survey design'!G11</f>
        <v>2</v>
      </c>
      <c r="H11" s="27">
        <f>'original survey design'!H11</f>
        <v>3</v>
      </c>
      <c r="I11" s="27">
        <f>'original survey design'!I11</f>
        <v>2</v>
      </c>
      <c r="J11" s="27">
        <f>'original survey design'!J11</f>
        <v>4</v>
      </c>
      <c r="K11" s="24">
        <f>SUM(C11:J13)</f>
        <v>68</v>
      </c>
    </row>
    <row r="12" spans="1:11" x14ac:dyDescent="0.35">
      <c r="A12" s="4" t="str">
        <f>'original survey design'!A12</f>
        <v>Zachodniopomorskie (PL42)</v>
      </c>
      <c r="B12" s="2" t="str">
        <f>LEFT('original survey design'!B12,FIND(")",'original survey design'!B12))</f>
        <v>Medium (20-99)</v>
      </c>
      <c r="C12" s="27">
        <f>'original survey design'!C12</f>
        <v>3</v>
      </c>
      <c r="D12" s="27">
        <f>'original survey design'!D12</f>
        <v>3</v>
      </c>
      <c r="E12" s="27">
        <f>'original survey design'!E12</f>
        <v>1</v>
      </c>
      <c r="F12" s="27">
        <f>'original survey design'!F12</f>
        <v>4</v>
      </c>
      <c r="G12" s="27">
        <f>'original survey design'!G12</f>
        <v>3</v>
      </c>
      <c r="H12" s="27">
        <f>'original survey design'!H12</f>
        <v>4</v>
      </c>
      <c r="I12" s="27">
        <f>'original survey design'!I12</f>
        <v>3</v>
      </c>
      <c r="J12" s="27">
        <f>'original survey design'!J12</f>
        <v>4</v>
      </c>
      <c r="K12" s="24"/>
    </row>
    <row r="13" spans="1:11" x14ac:dyDescent="0.35">
      <c r="A13" s="4" t="str">
        <f>'original survey design'!A13</f>
        <v>Zachodniopomorskie (PL42)</v>
      </c>
      <c r="B13" s="2" t="str">
        <f>LEFT('original survey design'!B13,FIND(")",'original survey design'!B13))</f>
        <v>Large (100-199)</v>
      </c>
      <c r="C13" s="27">
        <f>'original survey design'!C13</f>
        <v>4</v>
      </c>
      <c r="D13" s="27">
        <f>'original survey design'!D13</f>
        <v>4</v>
      </c>
      <c r="E13" s="27">
        <f>'original survey design'!E13</f>
        <v>1</v>
      </c>
      <c r="F13" s="27">
        <f>'original survey design'!F13</f>
        <v>4</v>
      </c>
      <c r="G13" s="27">
        <f>'original survey design'!G13</f>
        <v>2</v>
      </c>
      <c r="H13" s="27">
        <f>'original survey design'!H13</f>
        <v>3</v>
      </c>
      <c r="I13" s="27">
        <f>'original survey design'!I13</f>
        <v>1</v>
      </c>
      <c r="J13" s="27">
        <f>'original survey design'!J13</f>
        <v>4</v>
      </c>
      <c r="K13" s="24"/>
    </row>
    <row r="14" spans="1:11" x14ac:dyDescent="0.35">
      <c r="A14" s="4" t="str">
        <f>'original survey design'!A14</f>
        <v>Lubuskie (PL43)</v>
      </c>
      <c r="B14" s="2" t="str">
        <f>LEFT('original survey design'!B14,FIND(")",'original survey design'!B14))</f>
        <v>Small (5-19)</v>
      </c>
      <c r="C14" s="27">
        <f>'original survey design'!C14</f>
        <v>2</v>
      </c>
      <c r="D14" s="27">
        <f>'original survey design'!D14</f>
        <v>2</v>
      </c>
      <c r="E14" s="27">
        <f>'original survey design'!E14</f>
        <v>3</v>
      </c>
      <c r="F14" s="27">
        <f>'original survey design'!F14</f>
        <v>2</v>
      </c>
      <c r="G14" s="27">
        <f>'original survey design'!G14</f>
        <v>2</v>
      </c>
      <c r="H14" s="27">
        <f>'original survey design'!H14</f>
        <v>2</v>
      </c>
      <c r="I14" s="27">
        <f>'original survey design'!I14</f>
        <v>2</v>
      </c>
      <c r="J14" s="27">
        <f>'original survey design'!J14</f>
        <v>2</v>
      </c>
      <c r="K14" s="24">
        <f>SUM(C14:J16)</f>
        <v>68</v>
      </c>
    </row>
    <row r="15" spans="1:11" x14ac:dyDescent="0.35">
      <c r="A15" s="4" t="str">
        <f>'original survey design'!A15</f>
        <v>Lubuskie (PL43)</v>
      </c>
      <c r="B15" s="2" t="str">
        <f>LEFT('original survey design'!B15,FIND(")",'original survey design'!B15))</f>
        <v>Medium (20-99)</v>
      </c>
      <c r="C15" s="27">
        <f>'original survey design'!C15</f>
        <v>4</v>
      </c>
      <c r="D15" s="27">
        <f>'original survey design'!D15</f>
        <v>3</v>
      </c>
      <c r="E15" s="27">
        <f>'original survey design'!E15</f>
        <v>2</v>
      </c>
      <c r="F15" s="27">
        <f>'original survey design'!F15</f>
        <v>4</v>
      </c>
      <c r="G15" s="27">
        <f>'original survey design'!G15</f>
        <v>4</v>
      </c>
      <c r="H15" s="27">
        <f>'original survey design'!H15</f>
        <v>4</v>
      </c>
      <c r="I15" s="27">
        <f>'original survey design'!I15</f>
        <v>3</v>
      </c>
      <c r="J15" s="27">
        <f>'original survey design'!J15</f>
        <v>4</v>
      </c>
      <c r="K15" s="24"/>
    </row>
    <row r="16" spans="1:11" x14ac:dyDescent="0.35">
      <c r="A16" s="4" t="str">
        <f>'original survey design'!A16</f>
        <v>Lubuskie (PL43)</v>
      </c>
      <c r="B16" s="2" t="str">
        <f>LEFT('original survey design'!B16,FIND(")",'original survey design'!B16))</f>
        <v>Large (100-199)</v>
      </c>
      <c r="C16" s="27">
        <f>'original survey design'!C16</f>
        <v>3</v>
      </c>
      <c r="D16" s="27">
        <f>'original survey design'!D16</f>
        <v>3</v>
      </c>
      <c r="E16" s="27">
        <f>'original survey design'!E16</f>
        <v>1</v>
      </c>
      <c r="F16" s="27">
        <f>'original survey design'!F16</f>
        <v>5</v>
      </c>
      <c r="G16" s="27">
        <f>'original survey design'!G16</f>
        <v>2</v>
      </c>
      <c r="H16" s="27">
        <f>'original survey design'!H16</f>
        <v>3</v>
      </c>
      <c r="I16" s="27">
        <f>'original survey design'!I16</f>
        <v>1</v>
      </c>
      <c r="J16" s="27">
        <f>'original survey design'!J16</f>
        <v>5</v>
      </c>
      <c r="K16" s="24"/>
    </row>
    <row r="17" spans="1:11" x14ac:dyDescent="0.35">
      <c r="A17" s="4" t="str">
        <f>'original survey design'!A17</f>
        <v>Dolnośląskie (PL51)</v>
      </c>
      <c r="B17" s="2" t="str">
        <f>LEFT('original survey design'!B17,FIND(")",'original survey design'!B17))</f>
        <v>Small (5-19)</v>
      </c>
      <c r="C17" s="27">
        <f>'original survey design'!C17</f>
        <v>2</v>
      </c>
      <c r="D17" s="27">
        <f>'original survey design'!D17</f>
        <v>2</v>
      </c>
      <c r="E17" s="27">
        <f>'original survey design'!E17</f>
        <v>2</v>
      </c>
      <c r="F17" s="27">
        <f>'original survey design'!F17</f>
        <v>2</v>
      </c>
      <c r="G17" s="27">
        <f>'original survey design'!G17</f>
        <v>4</v>
      </c>
      <c r="H17" s="27">
        <f>'original survey design'!H17</f>
        <v>5</v>
      </c>
      <c r="I17" s="27">
        <f>'original survey design'!I17</f>
        <v>3</v>
      </c>
      <c r="J17" s="27">
        <f>'original survey design'!J17</f>
        <v>7</v>
      </c>
      <c r="K17" s="24">
        <f>SUM(C17:J19)</f>
        <v>68</v>
      </c>
    </row>
    <row r="18" spans="1:11" x14ac:dyDescent="0.35">
      <c r="A18" s="4" t="str">
        <f>'original survey design'!A18</f>
        <v>Dolnośląskie (PL51)</v>
      </c>
      <c r="B18" s="2" t="str">
        <f>LEFT('original survey design'!B18,FIND(")",'original survey design'!B18))</f>
        <v>Medium (20-99)</v>
      </c>
      <c r="C18" s="27">
        <f>'original survey design'!C18</f>
        <v>2</v>
      </c>
      <c r="D18" s="27">
        <f>'original survey design'!D18</f>
        <v>2</v>
      </c>
      <c r="E18" s="27">
        <f>'original survey design'!E18</f>
        <v>3</v>
      </c>
      <c r="F18" s="27">
        <f>'original survey design'!F18</f>
        <v>2</v>
      </c>
      <c r="G18" s="27">
        <f>'original survey design'!G18</f>
        <v>2</v>
      </c>
      <c r="H18" s="27">
        <f>'original survey design'!H18</f>
        <v>2</v>
      </c>
      <c r="I18" s="27">
        <f>'original survey design'!I18</f>
        <v>2</v>
      </c>
      <c r="J18" s="27">
        <f>'original survey design'!J18</f>
        <v>2</v>
      </c>
      <c r="K18" s="24"/>
    </row>
    <row r="19" spans="1:11" x14ac:dyDescent="0.35">
      <c r="A19" s="4" t="str">
        <f>'original survey design'!A19</f>
        <v>Dolnośląskie (PL51)</v>
      </c>
      <c r="B19" s="2" t="str">
        <f>LEFT('original survey design'!B19,FIND(")",'original survey design'!B19))</f>
        <v>Large (100-199)</v>
      </c>
      <c r="C19" s="27">
        <f>'original survey design'!C19</f>
        <v>2</v>
      </c>
      <c r="D19" s="27">
        <f>'original survey design'!D19</f>
        <v>3</v>
      </c>
      <c r="E19" s="27">
        <f>'original survey design'!E19</f>
        <v>6</v>
      </c>
      <c r="F19" s="27">
        <f>'original survey design'!F19</f>
        <v>3</v>
      </c>
      <c r="G19" s="27">
        <f>'original survey design'!G19</f>
        <v>2</v>
      </c>
      <c r="H19" s="27">
        <f>'original survey design'!H19</f>
        <v>3</v>
      </c>
      <c r="I19" s="27">
        <f>'original survey design'!I19</f>
        <v>2</v>
      </c>
      <c r="J19" s="27">
        <f>'original survey design'!J19</f>
        <v>3</v>
      </c>
      <c r="K19" s="24"/>
    </row>
    <row r="20" spans="1:11" x14ac:dyDescent="0.35">
      <c r="A20" s="4" t="str">
        <f>'original survey design'!A20</f>
        <v>Opolskie (PL52)</v>
      </c>
      <c r="B20" s="2" t="str">
        <f>LEFT('original survey design'!B20,FIND(")",'original survey design'!B20))</f>
        <v>Small (5-19)</v>
      </c>
      <c r="C20" s="27">
        <f>'original survey design'!C20</f>
        <v>2</v>
      </c>
      <c r="D20" s="27">
        <f>'original survey design'!D20</f>
        <v>2</v>
      </c>
      <c r="E20" s="27">
        <f>'original survey design'!E20</f>
        <v>3</v>
      </c>
      <c r="F20" s="27">
        <f>'original survey design'!F20</f>
        <v>2</v>
      </c>
      <c r="G20" s="27">
        <f>'original survey design'!G20</f>
        <v>2</v>
      </c>
      <c r="H20" s="27">
        <f>'original survey design'!H20</f>
        <v>2</v>
      </c>
      <c r="I20" s="27">
        <f>'original survey design'!I20</f>
        <v>2</v>
      </c>
      <c r="J20" s="27">
        <f>'original survey design'!J20</f>
        <v>2</v>
      </c>
      <c r="K20" s="24">
        <f>SUM(C20:J22)</f>
        <v>68</v>
      </c>
    </row>
    <row r="21" spans="1:11" x14ac:dyDescent="0.35">
      <c r="A21" s="4" t="str">
        <f>'original survey design'!A21</f>
        <v>Opolskie (PL52)</v>
      </c>
      <c r="B21" s="2" t="str">
        <f>LEFT('original survey design'!B21,FIND(")",'original survey design'!B21))</f>
        <v>Medium (20-99)</v>
      </c>
      <c r="C21" s="27">
        <f>'original survey design'!C21</f>
        <v>4</v>
      </c>
      <c r="D21" s="27">
        <f>'original survey design'!D21</f>
        <v>4</v>
      </c>
      <c r="E21" s="27">
        <f>'original survey design'!E21</f>
        <v>2</v>
      </c>
      <c r="F21" s="27">
        <f>'original survey design'!F21</f>
        <v>4</v>
      </c>
      <c r="G21" s="27">
        <f>'original survey design'!G21</f>
        <v>4</v>
      </c>
      <c r="H21" s="27">
        <f>'original survey design'!H21</f>
        <v>4</v>
      </c>
      <c r="I21" s="27">
        <f>'original survey design'!I21</f>
        <v>4</v>
      </c>
      <c r="J21" s="27">
        <f>'original survey design'!J21</f>
        <v>4</v>
      </c>
      <c r="K21" s="24"/>
    </row>
    <row r="22" spans="1:11" x14ac:dyDescent="0.35">
      <c r="A22" s="4" t="str">
        <f>'original survey design'!A22</f>
        <v>Opolskie (PL52)</v>
      </c>
      <c r="B22" s="2" t="str">
        <f>LEFT('original survey design'!B22,FIND(")",'original survey design'!B22))</f>
        <v>Large (100-199)</v>
      </c>
      <c r="C22" s="27">
        <f>'original survey design'!C22</f>
        <v>2</v>
      </c>
      <c r="D22" s="27">
        <f>'original survey design'!D22</f>
        <v>3</v>
      </c>
      <c r="E22" s="27">
        <f>'original survey design'!E22</f>
        <v>1</v>
      </c>
      <c r="F22" s="27">
        <f>'original survey design'!F22</f>
        <v>5</v>
      </c>
      <c r="G22" s="27">
        <f>'original survey design'!G22</f>
        <v>1</v>
      </c>
      <c r="H22" s="27">
        <f>'original survey design'!H22</f>
        <v>3</v>
      </c>
      <c r="I22" s="27">
        <f>'original survey design'!I22</f>
        <v>1</v>
      </c>
      <c r="J22" s="27">
        <f>'original survey design'!J22</f>
        <v>5</v>
      </c>
      <c r="K22" s="24"/>
    </row>
    <row r="23" spans="1:11" x14ac:dyDescent="0.35">
      <c r="A23" s="4" t="str">
        <f>'original survey design'!A23</f>
        <v>Kujawsko-Pomorskie (PL61)</v>
      </c>
      <c r="B23" s="2" t="str">
        <f>LEFT('original survey design'!B23,FIND(")",'original survey design'!B23))</f>
        <v>Small (5-19)</v>
      </c>
      <c r="C23" s="27">
        <f>'original survey design'!C23</f>
        <v>2</v>
      </c>
      <c r="D23" s="27">
        <f>'original survey design'!D23</f>
        <v>2</v>
      </c>
      <c r="E23" s="27">
        <f>'original survey design'!E23</f>
        <v>2</v>
      </c>
      <c r="F23" s="27">
        <f>'original survey design'!F23</f>
        <v>2</v>
      </c>
      <c r="G23" s="27">
        <f>'original survey design'!G23</f>
        <v>2</v>
      </c>
      <c r="H23" s="27">
        <f>'original survey design'!H23</f>
        <v>3</v>
      </c>
      <c r="I23" s="27">
        <f>'original survey design'!I23</f>
        <v>2</v>
      </c>
      <c r="J23" s="27">
        <f>'original survey design'!J23</f>
        <v>4</v>
      </c>
      <c r="K23" s="24">
        <f>SUM(C23:J25)</f>
        <v>68</v>
      </c>
    </row>
    <row r="24" spans="1:11" x14ac:dyDescent="0.35">
      <c r="A24" s="4" t="str">
        <f>'original survey design'!A24</f>
        <v>Kujawsko-Pomorskie (PL61)</v>
      </c>
      <c r="B24" s="2" t="str">
        <f>LEFT('original survey design'!B24,FIND(")",'original survey design'!B24))</f>
        <v>Medium (20-99)</v>
      </c>
      <c r="C24" s="27">
        <f>'original survey design'!C24</f>
        <v>3</v>
      </c>
      <c r="D24" s="27">
        <f>'original survey design'!D24</f>
        <v>3</v>
      </c>
      <c r="E24" s="27">
        <f>'original survey design'!E24</f>
        <v>3</v>
      </c>
      <c r="F24" s="27">
        <f>'original survey design'!F24</f>
        <v>3</v>
      </c>
      <c r="G24" s="27">
        <f>'original survey design'!G24</f>
        <v>3</v>
      </c>
      <c r="H24" s="27">
        <f>'original survey design'!H24</f>
        <v>3</v>
      </c>
      <c r="I24" s="27">
        <f>'original survey design'!I24</f>
        <v>3</v>
      </c>
      <c r="J24" s="27">
        <f>'original survey design'!J24</f>
        <v>3</v>
      </c>
      <c r="K24" s="24"/>
    </row>
    <row r="25" spans="1:11" x14ac:dyDescent="0.35">
      <c r="A25" s="4" t="str">
        <f>'original survey design'!A25</f>
        <v>Kujawsko-Pomorskie (PL61)</v>
      </c>
      <c r="B25" s="2" t="str">
        <f>LEFT('original survey design'!B25,FIND(")",'original survey design'!B25))</f>
        <v>Large (100-199)</v>
      </c>
      <c r="C25" s="27">
        <f>'original survey design'!C25</f>
        <v>4</v>
      </c>
      <c r="D25" s="27">
        <f>'original survey design'!D25</f>
        <v>4</v>
      </c>
      <c r="E25" s="27">
        <f>'original survey design'!E25</f>
        <v>1</v>
      </c>
      <c r="F25" s="27">
        <f>'original survey design'!F25</f>
        <v>4</v>
      </c>
      <c r="G25" s="27">
        <f>'original survey design'!G25</f>
        <v>3</v>
      </c>
      <c r="H25" s="27">
        <f>'original survey design'!H25</f>
        <v>3</v>
      </c>
      <c r="I25" s="27">
        <f>'original survey design'!I25</f>
        <v>2</v>
      </c>
      <c r="J25" s="27">
        <f>'original survey design'!J25</f>
        <v>4</v>
      </c>
      <c r="K25" s="24"/>
    </row>
    <row r="26" spans="1:11" x14ac:dyDescent="0.35">
      <c r="A26" s="4" t="str">
        <f>'original survey design'!A26</f>
        <v>Warmińsko-Mazurskie (PL62)</v>
      </c>
      <c r="B26" s="2" t="str">
        <f>LEFT('original survey design'!B26,FIND(")",'original survey design'!B26))</f>
        <v>Small (5-19)</v>
      </c>
      <c r="C26" s="27">
        <f>'original survey design'!C26</f>
        <v>2</v>
      </c>
      <c r="D26" s="27">
        <f>'original survey design'!D26</f>
        <v>2</v>
      </c>
      <c r="E26" s="27">
        <f>'original survey design'!E26</f>
        <v>3</v>
      </c>
      <c r="F26" s="27">
        <f>'original survey design'!F26</f>
        <v>2</v>
      </c>
      <c r="G26" s="27">
        <f>'original survey design'!G26</f>
        <v>2</v>
      </c>
      <c r="H26" s="27">
        <f>'original survey design'!H26</f>
        <v>2</v>
      </c>
      <c r="I26" s="27">
        <f>'original survey design'!I26</f>
        <v>2</v>
      </c>
      <c r="J26" s="27">
        <f>'original survey design'!J26</f>
        <v>2</v>
      </c>
      <c r="K26" s="24">
        <f>SUM(C26:J28)</f>
        <v>68</v>
      </c>
    </row>
    <row r="27" spans="1:11" x14ac:dyDescent="0.35">
      <c r="A27" s="4" t="str">
        <f>'original survey design'!A27</f>
        <v>Warmińsko-Mazurskie (PL62)</v>
      </c>
      <c r="B27" s="2" t="str">
        <f>LEFT('original survey design'!B27,FIND(")",'original survey design'!B27))</f>
        <v>Medium (20-99)</v>
      </c>
      <c r="C27" s="27">
        <f>'original survey design'!C27</f>
        <v>4</v>
      </c>
      <c r="D27" s="27">
        <f>'original survey design'!D27</f>
        <v>3</v>
      </c>
      <c r="E27" s="27">
        <f>'original survey design'!E27</f>
        <v>1</v>
      </c>
      <c r="F27" s="27">
        <f>'original survey design'!F27</f>
        <v>4</v>
      </c>
      <c r="G27" s="27">
        <f>'original survey design'!G27</f>
        <v>4</v>
      </c>
      <c r="H27" s="27">
        <f>'original survey design'!H27</f>
        <v>4</v>
      </c>
      <c r="I27" s="27">
        <f>'original survey design'!I27</f>
        <v>3</v>
      </c>
      <c r="J27" s="27">
        <f>'original survey design'!J27</f>
        <v>4</v>
      </c>
      <c r="K27" s="24"/>
    </row>
    <row r="28" spans="1:11" x14ac:dyDescent="0.35">
      <c r="A28" s="4" t="str">
        <f>'original survey design'!A28</f>
        <v>Warmińsko-Mazurskie (PL62)</v>
      </c>
      <c r="B28" s="2" t="str">
        <f>LEFT('original survey design'!B28,FIND(")",'original survey design'!B28))</f>
        <v>Large (100-199)</v>
      </c>
      <c r="C28" s="27">
        <f>'original survey design'!C28</f>
        <v>4</v>
      </c>
      <c r="D28" s="27">
        <f>'original survey design'!D28</f>
        <v>4</v>
      </c>
      <c r="E28" s="27">
        <f>'original survey design'!E28</f>
        <v>1</v>
      </c>
      <c r="F28" s="27">
        <f>'original survey design'!F28</f>
        <v>5</v>
      </c>
      <c r="G28" s="27">
        <f>'original survey design'!G28</f>
        <v>2</v>
      </c>
      <c r="H28" s="27">
        <f>'original survey design'!H28</f>
        <v>3</v>
      </c>
      <c r="I28" s="27">
        <f>'original survey design'!I28</f>
        <v>1</v>
      </c>
      <c r="J28" s="27">
        <f>'original survey design'!J28</f>
        <v>4</v>
      </c>
      <c r="K28" s="24"/>
    </row>
    <row r="29" spans="1:11" x14ac:dyDescent="0.35">
      <c r="A29" s="4" t="str">
        <f>'original survey design'!A29</f>
        <v>Pomorskie (PL63)</v>
      </c>
      <c r="B29" s="2" t="str">
        <f>LEFT('original survey design'!B29,FIND(")",'original survey design'!B29))</f>
        <v>Small (5-19)</v>
      </c>
      <c r="C29" s="27">
        <f>'original survey design'!C29</f>
        <v>2</v>
      </c>
      <c r="D29" s="27">
        <f>'original survey design'!D29</f>
        <v>2</v>
      </c>
      <c r="E29" s="27">
        <f>'original survey design'!E29</f>
        <v>2</v>
      </c>
      <c r="F29" s="27">
        <f>'original survey design'!F29</f>
        <v>2</v>
      </c>
      <c r="G29" s="27">
        <f>'original survey design'!G29</f>
        <v>2</v>
      </c>
      <c r="H29" s="27">
        <f>'original survey design'!H29</f>
        <v>4</v>
      </c>
      <c r="I29" s="27">
        <f>'original survey design'!I29</f>
        <v>3</v>
      </c>
      <c r="J29" s="27">
        <f>'original survey design'!J29</f>
        <v>5</v>
      </c>
      <c r="K29" s="24">
        <f>SUM(C29:J31)</f>
        <v>68</v>
      </c>
    </row>
    <row r="30" spans="1:11" x14ac:dyDescent="0.35">
      <c r="A30" s="4" t="str">
        <f>'original survey design'!A30</f>
        <v>Pomorskie (PL63)</v>
      </c>
      <c r="B30" s="2" t="str">
        <f>LEFT('original survey design'!B30,FIND(")",'original survey design'!B30))</f>
        <v>Medium (20-99)</v>
      </c>
      <c r="C30" s="27">
        <f>'original survey design'!C30</f>
        <v>3</v>
      </c>
      <c r="D30" s="27">
        <f>'original survey design'!D30</f>
        <v>2</v>
      </c>
      <c r="E30" s="27">
        <f>'original survey design'!E30</f>
        <v>2</v>
      </c>
      <c r="F30" s="27">
        <f>'original survey design'!F30</f>
        <v>3</v>
      </c>
      <c r="G30" s="27">
        <f>'original survey design'!G30</f>
        <v>3</v>
      </c>
      <c r="H30" s="27">
        <f>'original survey design'!H30</f>
        <v>3</v>
      </c>
      <c r="I30" s="27">
        <f>'original survey design'!I30</f>
        <v>3</v>
      </c>
      <c r="J30" s="27">
        <f>'original survey design'!J30</f>
        <v>3</v>
      </c>
      <c r="K30" s="24"/>
    </row>
    <row r="31" spans="1:11" x14ac:dyDescent="0.35">
      <c r="A31" s="4" t="str">
        <f>'original survey design'!A31</f>
        <v>Pomorskie (PL63)</v>
      </c>
      <c r="B31" s="2" t="str">
        <f>LEFT('original survey design'!B31,FIND(")",'original survey design'!B31))</f>
        <v>Large (100-199)</v>
      </c>
      <c r="C31" s="27">
        <f>'original survey design'!C31</f>
        <v>3</v>
      </c>
      <c r="D31" s="27">
        <f>'original survey design'!D31</f>
        <v>3</v>
      </c>
      <c r="E31" s="27">
        <f>'original survey design'!E31</f>
        <v>1</v>
      </c>
      <c r="F31" s="27">
        <f>'original survey design'!F31</f>
        <v>4</v>
      </c>
      <c r="G31" s="27">
        <f>'original survey design'!G31</f>
        <v>3</v>
      </c>
      <c r="H31" s="27">
        <f>'original survey design'!H31</f>
        <v>3</v>
      </c>
      <c r="I31" s="27">
        <f>'original survey design'!I31</f>
        <v>3</v>
      </c>
      <c r="J31" s="27">
        <f>'original survey design'!J31</f>
        <v>4</v>
      </c>
      <c r="K31" s="24"/>
    </row>
    <row r="32" spans="1:11" x14ac:dyDescent="0.35">
      <c r="A32" s="4" t="str">
        <f>'original survey design'!A32</f>
        <v>Łódzkie (PL71)</v>
      </c>
      <c r="B32" s="2" t="str">
        <f>LEFT('original survey design'!B32,FIND(")",'original survey design'!B32))</f>
        <v>Small (5-19)</v>
      </c>
      <c r="C32" s="27">
        <f>'original survey design'!C32</f>
        <v>2</v>
      </c>
      <c r="D32" s="27">
        <f>'original survey design'!D32</f>
        <v>2</v>
      </c>
      <c r="E32" s="27">
        <f>'original survey design'!E32</f>
        <v>2</v>
      </c>
      <c r="F32" s="27">
        <f>'original survey design'!F32</f>
        <v>3</v>
      </c>
      <c r="G32" s="27">
        <f>'original survey design'!G32</f>
        <v>3</v>
      </c>
      <c r="H32" s="27">
        <f>'original survey design'!H32</f>
        <v>3</v>
      </c>
      <c r="I32" s="27">
        <f>'original survey design'!I32</f>
        <v>2</v>
      </c>
      <c r="J32" s="27">
        <f>'original survey design'!J32</f>
        <v>5</v>
      </c>
      <c r="K32" s="24">
        <f>SUM(C32:J34)</f>
        <v>68</v>
      </c>
    </row>
    <row r="33" spans="1:11" x14ac:dyDescent="0.35">
      <c r="A33" s="4" t="str">
        <f>'original survey design'!A33</f>
        <v>Łódzkie (PL71)</v>
      </c>
      <c r="B33" s="2" t="str">
        <f>LEFT('original survey design'!B33,FIND(")",'original survey design'!B33))</f>
        <v>Medium (20-99)</v>
      </c>
      <c r="C33" s="27">
        <f>'original survey design'!C33</f>
        <v>3</v>
      </c>
      <c r="D33" s="27">
        <f>'original survey design'!D33</f>
        <v>2</v>
      </c>
      <c r="E33" s="27">
        <f>'original survey design'!E33</f>
        <v>3</v>
      </c>
      <c r="F33" s="27">
        <f>'original survey design'!F33</f>
        <v>3</v>
      </c>
      <c r="G33" s="27">
        <f>'original survey design'!G33</f>
        <v>3</v>
      </c>
      <c r="H33" s="27">
        <f>'original survey design'!H33</f>
        <v>3</v>
      </c>
      <c r="I33" s="27">
        <f>'original survey design'!I33</f>
        <v>2</v>
      </c>
      <c r="J33" s="27">
        <f>'original survey design'!J33</f>
        <v>3</v>
      </c>
      <c r="K33" s="24"/>
    </row>
    <row r="34" spans="1:11" x14ac:dyDescent="0.35">
      <c r="A34" s="4" t="str">
        <f>'original survey design'!A34</f>
        <v>Łódzkie (PL71)</v>
      </c>
      <c r="B34" s="2" t="str">
        <f>LEFT('original survey design'!B34,FIND(")",'original survey design'!B34))</f>
        <v>Large (100-199)</v>
      </c>
      <c r="C34" s="27">
        <f>'original survey design'!C34</f>
        <v>3</v>
      </c>
      <c r="D34" s="27">
        <f>'original survey design'!D34</f>
        <v>3</v>
      </c>
      <c r="E34" s="27">
        <f>'original survey design'!E34</f>
        <v>2</v>
      </c>
      <c r="F34" s="27">
        <f>'original survey design'!F34</f>
        <v>4</v>
      </c>
      <c r="G34" s="27">
        <f>'original survey design'!G34</f>
        <v>3</v>
      </c>
      <c r="H34" s="27">
        <f>'original survey design'!H34</f>
        <v>3</v>
      </c>
      <c r="I34" s="27">
        <f>'original survey design'!I34</f>
        <v>3</v>
      </c>
      <c r="J34" s="27">
        <f>'original survey design'!J34</f>
        <v>3</v>
      </c>
      <c r="K34" s="24"/>
    </row>
    <row r="35" spans="1:11" x14ac:dyDescent="0.35">
      <c r="A35" s="4" t="str">
        <f>'original survey design'!A35</f>
        <v>Świętokrzyskie (PL72)</v>
      </c>
      <c r="B35" s="2" t="str">
        <f>LEFT('original survey design'!B35,FIND(")",'original survey design'!B35))</f>
        <v>Small (5-19)</v>
      </c>
      <c r="C35" s="27">
        <f>'original survey design'!C35</f>
        <v>2</v>
      </c>
      <c r="D35" s="27">
        <f>'original survey design'!D35</f>
        <v>2</v>
      </c>
      <c r="E35" s="27">
        <f>'original survey design'!E35</f>
        <v>3</v>
      </c>
      <c r="F35" s="27">
        <f>'original survey design'!F35</f>
        <v>2</v>
      </c>
      <c r="G35" s="27">
        <f>'original survey design'!G35</f>
        <v>2</v>
      </c>
      <c r="H35" s="27">
        <f>'original survey design'!H35</f>
        <v>2</v>
      </c>
      <c r="I35" s="27">
        <f>'original survey design'!I35</f>
        <v>2</v>
      </c>
      <c r="J35" s="27">
        <f>'original survey design'!J35</f>
        <v>2</v>
      </c>
      <c r="K35" s="24">
        <f>SUM(C35:J37)</f>
        <v>68</v>
      </c>
    </row>
    <row r="36" spans="1:11" x14ac:dyDescent="0.35">
      <c r="A36" s="4" t="str">
        <f>'original survey design'!A36</f>
        <v>Świętokrzyskie (PL72)</v>
      </c>
      <c r="B36" s="2" t="str">
        <f>LEFT('original survey design'!B36,FIND(")",'original survey design'!B36))</f>
        <v>Medium (20-99)</v>
      </c>
      <c r="C36" s="27">
        <f>'original survey design'!C36</f>
        <v>4</v>
      </c>
      <c r="D36" s="27">
        <f>'original survey design'!D36</f>
        <v>4</v>
      </c>
      <c r="E36" s="27">
        <f>'original survey design'!E36</f>
        <v>1</v>
      </c>
      <c r="F36" s="27">
        <f>'original survey design'!F36</f>
        <v>4</v>
      </c>
      <c r="G36" s="27">
        <f>'original survey design'!G36</f>
        <v>4</v>
      </c>
      <c r="H36" s="27">
        <f>'original survey design'!H36</f>
        <v>4</v>
      </c>
      <c r="I36" s="27">
        <f>'original survey design'!I36</f>
        <v>3</v>
      </c>
      <c r="J36" s="27">
        <f>'original survey design'!J36</f>
        <v>4</v>
      </c>
      <c r="K36" s="24"/>
    </row>
    <row r="37" spans="1:11" x14ac:dyDescent="0.35">
      <c r="A37" s="4" t="str">
        <f>'original survey design'!A37</f>
        <v>Świętokrzyskie (PL72)</v>
      </c>
      <c r="B37" s="2" t="str">
        <f>LEFT('original survey design'!B37,FIND(")",'original survey design'!B37))</f>
        <v>Large (100-199)</v>
      </c>
      <c r="C37" s="27">
        <f>'original survey design'!C37</f>
        <v>2</v>
      </c>
      <c r="D37" s="27">
        <f>'original survey design'!D37</f>
        <v>4</v>
      </c>
      <c r="E37" s="27">
        <f>'original survey design'!E37</f>
        <v>1</v>
      </c>
      <c r="F37" s="27">
        <f>'original survey design'!F37</f>
        <v>5</v>
      </c>
      <c r="G37" s="27">
        <f>'original survey design'!G37</f>
        <v>3</v>
      </c>
      <c r="H37" s="27">
        <f>'original survey design'!H37</f>
        <v>2</v>
      </c>
      <c r="I37" s="27">
        <f>'original survey design'!I37</f>
        <v>1</v>
      </c>
      <c r="J37" s="27">
        <f>'original survey design'!J37</f>
        <v>5</v>
      </c>
      <c r="K37" s="24"/>
    </row>
    <row r="38" spans="1:11" x14ac:dyDescent="0.35">
      <c r="A38" s="4" t="str">
        <f>'original survey design'!A38</f>
        <v>Lubelskie (PL81)</v>
      </c>
      <c r="B38" s="2" t="str">
        <f>LEFT('original survey design'!B38,FIND(")",'original survey design'!B38))</f>
        <v>Small (5-19)</v>
      </c>
      <c r="C38" s="27">
        <f>'original survey design'!C38</f>
        <v>2</v>
      </c>
      <c r="D38" s="27">
        <f>'original survey design'!D38</f>
        <v>2</v>
      </c>
      <c r="E38" s="27">
        <f>'original survey design'!E38</f>
        <v>3</v>
      </c>
      <c r="F38" s="27">
        <f>'original survey design'!F38</f>
        <v>2</v>
      </c>
      <c r="G38" s="27">
        <f>'original survey design'!G38</f>
        <v>2</v>
      </c>
      <c r="H38" s="27">
        <f>'original survey design'!H38</f>
        <v>3</v>
      </c>
      <c r="I38" s="27">
        <f>'original survey design'!I38</f>
        <v>2</v>
      </c>
      <c r="J38" s="27">
        <f>'original survey design'!J38</f>
        <v>4</v>
      </c>
      <c r="K38" s="24">
        <f>SUM(C38:J40)</f>
        <v>68</v>
      </c>
    </row>
    <row r="39" spans="1:11" x14ac:dyDescent="0.35">
      <c r="A39" s="4" t="str">
        <f>'original survey design'!A39</f>
        <v>Lubelskie (PL81)</v>
      </c>
      <c r="B39" s="2" t="str">
        <f>LEFT('original survey design'!B39,FIND(")",'original survey design'!B39))</f>
        <v>Medium (20-99)</v>
      </c>
      <c r="C39" s="27">
        <f>'original survey design'!C39</f>
        <v>3</v>
      </c>
      <c r="D39" s="27">
        <f>'original survey design'!D39</f>
        <v>3</v>
      </c>
      <c r="E39" s="27">
        <f>'original survey design'!E39</f>
        <v>2</v>
      </c>
      <c r="F39" s="27">
        <f>'original survey design'!F39</f>
        <v>3</v>
      </c>
      <c r="G39" s="27">
        <f>'original survey design'!G39</f>
        <v>3</v>
      </c>
      <c r="H39" s="27">
        <f>'original survey design'!H39</f>
        <v>3</v>
      </c>
      <c r="I39" s="27">
        <f>'original survey design'!I39</f>
        <v>3</v>
      </c>
      <c r="J39" s="27">
        <f>'original survey design'!J39</f>
        <v>3</v>
      </c>
      <c r="K39" s="24"/>
    </row>
    <row r="40" spans="1:11" x14ac:dyDescent="0.35">
      <c r="A40" s="4" t="str">
        <f>'original survey design'!A40</f>
        <v>Lubelskie (PL81)</v>
      </c>
      <c r="B40" s="2" t="str">
        <f>LEFT('original survey design'!B40,FIND(")",'original survey design'!B40))</f>
        <v>Large (100-199)</v>
      </c>
      <c r="C40" s="27">
        <f>'original survey design'!C40</f>
        <v>4</v>
      </c>
      <c r="D40" s="27">
        <f>'original survey design'!D40</f>
        <v>3</v>
      </c>
      <c r="E40" s="27">
        <f>'original survey design'!E40</f>
        <v>1</v>
      </c>
      <c r="F40" s="27">
        <f>'original survey design'!F40</f>
        <v>4</v>
      </c>
      <c r="G40" s="27">
        <f>'original survey design'!G40</f>
        <v>3</v>
      </c>
      <c r="H40" s="27">
        <f>'original survey design'!H40</f>
        <v>4</v>
      </c>
      <c r="I40" s="27">
        <f>'original survey design'!I40</f>
        <v>2</v>
      </c>
      <c r="J40" s="27">
        <f>'original survey design'!J40</f>
        <v>4</v>
      </c>
      <c r="K40" s="24"/>
    </row>
    <row r="41" spans="1:11" x14ac:dyDescent="0.35">
      <c r="A41" s="4" t="str">
        <f>'original survey design'!A41</f>
        <v>Podkarpackie (PL82)</v>
      </c>
      <c r="B41" s="2" t="str">
        <f>LEFT('original survey design'!B41,FIND(")",'original survey design'!B41))</f>
        <v>Small (5-19)</v>
      </c>
      <c r="C41" s="27">
        <f>'original survey design'!C41</f>
        <v>2</v>
      </c>
      <c r="D41" s="27">
        <f>'original survey design'!D41</f>
        <v>2</v>
      </c>
      <c r="E41" s="27">
        <f>'original survey design'!E41</f>
        <v>2</v>
      </c>
      <c r="F41" s="27">
        <f>'original survey design'!F41</f>
        <v>2</v>
      </c>
      <c r="G41" s="27">
        <f>'original survey design'!G41</f>
        <v>2</v>
      </c>
      <c r="H41" s="27">
        <f>'original survey design'!H41</f>
        <v>3</v>
      </c>
      <c r="I41" s="27">
        <f>'original survey design'!I41</f>
        <v>2</v>
      </c>
      <c r="J41" s="27">
        <f>'original survey design'!J41</f>
        <v>4</v>
      </c>
      <c r="K41" s="24">
        <f>SUM(C41:J43)</f>
        <v>68</v>
      </c>
    </row>
    <row r="42" spans="1:11" x14ac:dyDescent="0.35">
      <c r="A42" s="4" t="str">
        <f>'original survey design'!A42</f>
        <v>Podkarpackie (PL82)</v>
      </c>
      <c r="B42" s="2" t="str">
        <f>LEFT('original survey design'!B42,FIND(")",'original survey design'!B42))</f>
        <v>Medium (20-99)</v>
      </c>
      <c r="C42" s="27">
        <f>'original survey design'!C42</f>
        <v>3</v>
      </c>
      <c r="D42" s="27">
        <f>'original survey design'!D42</f>
        <v>3</v>
      </c>
      <c r="E42" s="27">
        <f>'original survey design'!E42</f>
        <v>3</v>
      </c>
      <c r="F42" s="27">
        <f>'original survey design'!F42</f>
        <v>3</v>
      </c>
      <c r="G42" s="27">
        <f>'original survey design'!G42</f>
        <v>3</v>
      </c>
      <c r="H42" s="27">
        <f>'original survey design'!H42</f>
        <v>3</v>
      </c>
      <c r="I42" s="27">
        <f>'original survey design'!I42</f>
        <v>3</v>
      </c>
      <c r="J42" s="27">
        <f>'original survey design'!J42</f>
        <v>3</v>
      </c>
      <c r="K42" s="24"/>
    </row>
    <row r="43" spans="1:11" x14ac:dyDescent="0.35">
      <c r="A43" s="4" t="str">
        <f>'original survey design'!A43</f>
        <v>Podkarpackie (PL82)</v>
      </c>
      <c r="B43" s="2" t="str">
        <f>LEFT('original survey design'!B43,FIND(")",'original survey design'!B43))</f>
        <v>Large (100-199)</v>
      </c>
      <c r="C43" s="27">
        <f>'original survey design'!C43</f>
        <v>3</v>
      </c>
      <c r="D43" s="27">
        <f>'original survey design'!D43</f>
        <v>4</v>
      </c>
      <c r="E43" s="27">
        <f>'original survey design'!E43</f>
        <v>1</v>
      </c>
      <c r="F43" s="27">
        <f>'original survey design'!F43</f>
        <v>4</v>
      </c>
      <c r="G43" s="27">
        <f>'original survey design'!G43</f>
        <v>4</v>
      </c>
      <c r="H43" s="27">
        <f>'original survey design'!H43</f>
        <v>4</v>
      </c>
      <c r="I43" s="27">
        <f>'original survey design'!I43</f>
        <v>1</v>
      </c>
      <c r="J43" s="27">
        <f>'original survey design'!J43</f>
        <v>4</v>
      </c>
      <c r="K43" s="24"/>
    </row>
    <row r="44" spans="1:11" x14ac:dyDescent="0.35">
      <c r="A44" s="4" t="str">
        <f>'original survey design'!A44</f>
        <v>Podlaskie (PL84)</v>
      </c>
      <c r="B44" s="2" t="str">
        <f>LEFT('original survey design'!B44,FIND(")",'original survey design'!B44))</f>
        <v>Small (5-19)</v>
      </c>
      <c r="C44" s="27">
        <f>'original survey design'!C44</f>
        <v>2</v>
      </c>
      <c r="D44" s="27">
        <f>'original survey design'!D44</f>
        <v>2</v>
      </c>
      <c r="E44" s="27">
        <f>'original survey design'!E44</f>
        <v>3</v>
      </c>
      <c r="F44" s="27">
        <f>'original survey design'!F44</f>
        <v>2</v>
      </c>
      <c r="G44" s="27">
        <f>'original survey design'!G44</f>
        <v>2</v>
      </c>
      <c r="H44" s="27">
        <f>'original survey design'!H44</f>
        <v>2</v>
      </c>
      <c r="I44" s="27">
        <f>'original survey design'!I44</f>
        <v>2</v>
      </c>
      <c r="J44" s="27">
        <f>'original survey design'!J44</f>
        <v>2</v>
      </c>
      <c r="K44" s="24">
        <f>SUM(C44:J46)</f>
        <v>68</v>
      </c>
    </row>
    <row r="45" spans="1:11" x14ac:dyDescent="0.35">
      <c r="A45" s="4" t="str">
        <f>'original survey design'!A45</f>
        <v>Podlaskie (PL84)</v>
      </c>
      <c r="B45" s="2" t="str">
        <f>LEFT('original survey design'!B45,FIND(")",'original survey design'!B45))</f>
        <v>Medium (20-99)</v>
      </c>
      <c r="C45" s="27">
        <f>'original survey design'!C45</f>
        <v>4</v>
      </c>
      <c r="D45" s="27">
        <f>'original survey design'!D45</f>
        <v>3</v>
      </c>
      <c r="E45" s="27">
        <f>'original survey design'!E45</f>
        <v>1</v>
      </c>
      <c r="F45" s="27">
        <f>'original survey design'!F45</f>
        <v>4</v>
      </c>
      <c r="G45" s="27">
        <f>'original survey design'!G45</f>
        <v>4</v>
      </c>
      <c r="H45" s="27">
        <f>'original survey design'!H45</f>
        <v>4</v>
      </c>
      <c r="I45" s="27">
        <f>'original survey design'!I45</f>
        <v>3</v>
      </c>
      <c r="J45" s="27">
        <f>'original survey design'!J45</f>
        <v>4</v>
      </c>
      <c r="K45" s="24"/>
    </row>
    <row r="46" spans="1:11" x14ac:dyDescent="0.35">
      <c r="A46" s="4" t="str">
        <f>'original survey design'!A46</f>
        <v>Podlaskie (PL84)</v>
      </c>
      <c r="B46" s="2" t="str">
        <f>LEFT('original survey design'!B46,FIND(")",'original survey design'!B46))</f>
        <v>Large (100-199)</v>
      </c>
      <c r="C46" s="27">
        <f>'original survey design'!C46</f>
        <v>4</v>
      </c>
      <c r="D46" s="27">
        <f>'original survey design'!D46</f>
        <v>2</v>
      </c>
      <c r="E46" s="27">
        <f>'original survey design'!E46</f>
        <v>1</v>
      </c>
      <c r="F46" s="27">
        <f>'original survey design'!F46</f>
        <v>5</v>
      </c>
      <c r="G46" s="27">
        <f>'original survey design'!G46</f>
        <v>4</v>
      </c>
      <c r="H46" s="27">
        <f>'original survey design'!H46</f>
        <v>3</v>
      </c>
      <c r="I46" s="27">
        <f>'original survey design'!I46</f>
        <v>1</v>
      </c>
      <c r="J46" s="27">
        <f>'original survey design'!J46</f>
        <v>4</v>
      </c>
      <c r="K46" s="24"/>
    </row>
    <row r="47" spans="1:11" x14ac:dyDescent="0.35">
      <c r="A47" s="4" t="str">
        <f>'original survey design'!A47</f>
        <v>Region Warszawski Stołeczny (PL91)</v>
      </c>
      <c r="B47" s="2" t="str">
        <f>LEFT('original survey design'!B47,FIND(")",'original survey design'!B47))</f>
        <v>Small (5-19)</v>
      </c>
      <c r="C47" s="27">
        <f>'original survey design'!C47</f>
        <v>2</v>
      </c>
      <c r="D47" s="27">
        <f>'original survey design'!D47</f>
        <v>2</v>
      </c>
      <c r="E47" s="27">
        <f>'original survey design'!E47</f>
        <v>2</v>
      </c>
      <c r="F47" s="27">
        <f>'original survey design'!F47</f>
        <v>3</v>
      </c>
      <c r="G47" s="27">
        <f>'original survey design'!G47</f>
        <v>5</v>
      </c>
      <c r="H47" s="27">
        <f>'original survey design'!H47</f>
        <v>5</v>
      </c>
      <c r="I47" s="27">
        <f>'original survey design'!I47</f>
        <v>14</v>
      </c>
      <c r="J47" s="27">
        <f>'original survey design'!J47</f>
        <v>14</v>
      </c>
      <c r="K47" s="24">
        <f>SUM(C47:J49)</f>
        <v>88</v>
      </c>
    </row>
    <row r="48" spans="1:11" x14ac:dyDescent="0.35">
      <c r="A48" s="4" t="str">
        <f>'original survey design'!A48</f>
        <v>Region Warszawski Stołeczny (PL91)</v>
      </c>
      <c r="B48" s="2" t="str">
        <f>LEFT('original survey design'!B48,FIND(")",'original survey design'!B48))</f>
        <v>Medium (20-99)</v>
      </c>
      <c r="C48" s="27">
        <f>'original survey design'!C48</f>
        <v>2</v>
      </c>
      <c r="D48" s="27">
        <f>'original survey design'!D48</f>
        <v>2</v>
      </c>
      <c r="E48" s="27">
        <f>'original survey design'!E48</f>
        <v>4</v>
      </c>
      <c r="F48" s="27">
        <f>'original survey design'!F48</f>
        <v>2</v>
      </c>
      <c r="G48" s="27">
        <f>'original survey design'!G48</f>
        <v>2</v>
      </c>
      <c r="H48" s="27">
        <f>'original survey design'!H48</f>
        <v>2</v>
      </c>
      <c r="I48" s="27">
        <f>'original survey design'!I48</f>
        <v>2</v>
      </c>
      <c r="J48" s="27">
        <f>'original survey design'!J48</f>
        <v>4</v>
      </c>
      <c r="K48" s="24"/>
    </row>
    <row r="49" spans="1:11" x14ac:dyDescent="0.35">
      <c r="A49" s="4" t="str">
        <f>'original survey design'!A49</f>
        <v>Region Warszawski Stołeczny (PL91)</v>
      </c>
      <c r="B49" s="2" t="str">
        <f>LEFT('original survey design'!B49,FIND(")",'original survey design'!B49))</f>
        <v>Large (100-199)</v>
      </c>
      <c r="C49" s="27">
        <f>'original survey design'!C49</f>
        <v>2</v>
      </c>
      <c r="D49" s="27">
        <f>'original survey design'!D49</f>
        <v>2</v>
      </c>
      <c r="E49" s="27">
        <f>'original survey design'!E49</f>
        <v>2</v>
      </c>
      <c r="F49" s="27">
        <f>'original survey design'!F49</f>
        <v>3</v>
      </c>
      <c r="G49" s="27">
        <f>'original survey design'!G49</f>
        <v>3</v>
      </c>
      <c r="H49" s="27">
        <f>'original survey design'!H49</f>
        <v>3</v>
      </c>
      <c r="I49" s="27">
        <f>'original survey design'!I49</f>
        <v>3</v>
      </c>
      <c r="J49" s="27">
        <f>'original survey design'!J49</f>
        <v>3</v>
      </c>
      <c r="K49" s="24"/>
    </row>
    <row r="50" spans="1:11" x14ac:dyDescent="0.35">
      <c r="A50" s="4" t="str">
        <f>'original survey design'!A50</f>
        <v>Region Mazowiecki Regionalny (PL92)</v>
      </c>
      <c r="B50" s="2" t="str">
        <f>LEFT('original survey design'!B50,FIND(")",'original survey design'!B50))</f>
        <v>Small (5-19)</v>
      </c>
      <c r="C50" s="27">
        <f>'original survey design'!C50</f>
        <v>2</v>
      </c>
      <c r="D50" s="27">
        <f>'original survey design'!D50</f>
        <v>2</v>
      </c>
      <c r="E50" s="27">
        <f>'original survey design'!E50</f>
        <v>2</v>
      </c>
      <c r="F50" s="27">
        <f>'original survey design'!F50</f>
        <v>2</v>
      </c>
      <c r="G50" s="27">
        <f>'original survey design'!G50</f>
        <v>2</v>
      </c>
      <c r="H50" s="27">
        <f>'original survey design'!H50</f>
        <v>3</v>
      </c>
      <c r="I50" s="27">
        <f>'original survey design'!I50</f>
        <v>2</v>
      </c>
      <c r="J50" s="27">
        <f>'original survey design'!J50</f>
        <v>4</v>
      </c>
      <c r="K50" s="24">
        <f>SUM(C50:J52)</f>
        <v>68</v>
      </c>
    </row>
    <row r="51" spans="1:11" x14ac:dyDescent="0.35">
      <c r="A51" s="4" t="str">
        <f>'original survey design'!A51</f>
        <v>Region Mazowiecki Regionalny (PL92)</v>
      </c>
      <c r="B51" s="2" t="str">
        <f>LEFT('original survey design'!B51,FIND(")",'original survey design'!B51))</f>
        <v>Medium (20-99)</v>
      </c>
      <c r="C51" s="27">
        <f>'original survey design'!C51</f>
        <v>3</v>
      </c>
      <c r="D51" s="27">
        <f>'original survey design'!D51</f>
        <v>3</v>
      </c>
      <c r="E51" s="27">
        <f>'original survey design'!E51</f>
        <v>2</v>
      </c>
      <c r="F51" s="27">
        <f>'original survey design'!F51</f>
        <v>3</v>
      </c>
      <c r="G51" s="27">
        <f>'original survey design'!G51</f>
        <v>3</v>
      </c>
      <c r="H51" s="27">
        <f>'original survey design'!H51</f>
        <v>3</v>
      </c>
      <c r="I51" s="27">
        <f>'original survey design'!I51</f>
        <v>3</v>
      </c>
      <c r="J51" s="27">
        <f>'original survey design'!J51</f>
        <v>3</v>
      </c>
      <c r="K51" s="24"/>
    </row>
    <row r="52" spans="1:11" x14ac:dyDescent="0.35">
      <c r="A52" s="4" t="str">
        <f>'original survey design'!A52</f>
        <v>Region Mazowiecki Regionalny (PL92)</v>
      </c>
      <c r="B52" s="2" t="str">
        <f>LEFT('original survey design'!B52,FIND(")",'original survey design'!B52))</f>
        <v>Large (100-199)</v>
      </c>
      <c r="C52" s="27">
        <f>'original survey design'!C52</f>
        <v>4</v>
      </c>
      <c r="D52" s="27">
        <f>'original survey design'!D52</f>
        <v>4</v>
      </c>
      <c r="E52" s="27">
        <f>'original survey design'!E52</f>
        <v>1</v>
      </c>
      <c r="F52" s="27">
        <f>'original survey design'!F52</f>
        <v>4</v>
      </c>
      <c r="G52" s="27">
        <f>'original survey design'!G52</f>
        <v>3</v>
      </c>
      <c r="H52" s="27">
        <f>'original survey design'!H52</f>
        <v>4</v>
      </c>
      <c r="I52" s="27">
        <f>'original survey design'!I52</f>
        <v>2</v>
      </c>
      <c r="J52" s="27">
        <f>'original survey design'!J52</f>
        <v>4</v>
      </c>
      <c r="K52" s="24"/>
    </row>
    <row r="53" spans="1:11" s="26" customFormat="1" ht="15" thickBot="1" x14ac:dyDescent="0.4">
      <c r="A53" s="25"/>
      <c r="B53" s="25"/>
      <c r="C53" s="25">
        <f t="shared" ref="C53:K53" si="0">SUM(C2:C52)</f>
        <v>137</v>
      </c>
      <c r="D53" s="25">
        <f t="shared" si="0"/>
        <v>132</v>
      </c>
      <c r="E53" s="25">
        <f t="shared" si="0"/>
        <v>120</v>
      </c>
      <c r="F53" s="25">
        <f t="shared" si="0"/>
        <v>161</v>
      </c>
      <c r="G53" s="25">
        <f t="shared" si="0"/>
        <v>143</v>
      </c>
      <c r="H53" s="25">
        <f t="shared" si="0"/>
        <v>163</v>
      </c>
      <c r="I53" s="25">
        <f t="shared" si="0"/>
        <v>130</v>
      </c>
      <c r="J53" s="25">
        <f t="shared" si="0"/>
        <v>214</v>
      </c>
      <c r="K53" s="25">
        <f t="shared" si="0"/>
        <v>1200</v>
      </c>
    </row>
    <row r="54" spans="1:11" ht="15" thickTop="1" x14ac:dyDescent="0.3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5" sqref="E5"/>
    </sheetView>
  </sheetViews>
  <sheetFormatPr defaultRowHeight="14.5" x14ac:dyDescent="0.3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x14ac:dyDescent="0.4">
      <c r="B1" s="32"/>
      <c r="C1" s="32"/>
      <c r="D1" s="32" t="s">
        <v>7</v>
      </c>
      <c r="E1" s="32"/>
    </row>
    <row r="2" spans="2:6" s="14" customFormat="1" ht="46" thickTop="1" x14ac:dyDescent="0.35">
      <c r="B2" s="30"/>
      <c r="C2" s="30"/>
      <c r="D2" s="31" t="s">
        <v>24</v>
      </c>
      <c r="E2" s="31" t="s">
        <v>26</v>
      </c>
    </row>
    <row r="3" spans="2:6" s="14" customFormat="1" ht="15.5" x14ac:dyDescent="0.35">
      <c r="B3" s="15" t="s">
        <v>21</v>
      </c>
      <c r="C3" s="15" t="s">
        <v>27</v>
      </c>
      <c r="D3" s="21">
        <v>1946538</v>
      </c>
      <c r="E3" s="18"/>
    </row>
    <row r="4" spans="2:6" s="14" customFormat="1" ht="15.5" x14ac:dyDescent="0.35">
      <c r="B4" s="15"/>
      <c r="C4" s="15" t="s">
        <v>33</v>
      </c>
      <c r="D4" s="21">
        <v>19100</v>
      </c>
      <c r="E4" s="18"/>
    </row>
    <row r="5" spans="2:6" s="14" customFormat="1" ht="15.5" x14ac:dyDescent="0.35">
      <c r="B5" s="15"/>
      <c r="C5" s="15" t="s">
        <v>34</v>
      </c>
      <c r="D5" s="21">
        <v>12320</v>
      </c>
      <c r="E5" s="18"/>
    </row>
    <row r="6" spans="2:6" ht="15.75" customHeight="1" x14ac:dyDescent="0.35">
      <c r="B6" s="15" t="s">
        <v>1</v>
      </c>
      <c r="C6" s="15" t="s">
        <v>2</v>
      </c>
      <c r="D6" s="21">
        <v>3111</v>
      </c>
      <c r="E6" s="18">
        <f t="shared" ref="E6:E12" si="0">D6/D$5</f>
        <v>0.25251623376623378</v>
      </c>
    </row>
    <row r="7" spans="2:6" ht="15.75" customHeight="1" x14ac:dyDescent="0.35">
      <c r="B7" s="15"/>
      <c r="C7" s="15" t="s">
        <v>28</v>
      </c>
      <c r="D7" s="21">
        <v>4654</v>
      </c>
      <c r="E7" s="18">
        <f t="shared" si="0"/>
        <v>0.37775974025974024</v>
      </c>
    </row>
    <row r="8" spans="2:6" ht="16.5" customHeight="1" x14ac:dyDescent="0.35">
      <c r="B8" s="15"/>
      <c r="C8" s="15" t="s">
        <v>35</v>
      </c>
      <c r="D8" s="21">
        <v>8382</v>
      </c>
      <c r="E8" s="18">
        <f t="shared" si="0"/>
        <v>0.68035714285714288</v>
      </c>
    </row>
    <row r="9" spans="2:6" ht="15.5" x14ac:dyDescent="0.35">
      <c r="B9" s="15"/>
      <c r="C9" s="15" t="s">
        <v>3</v>
      </c>
      <c r="D9" s="21">
        <v>1527</v>
      </c>
      <c r="E9" s="18">
        <f t="shared" si="0"/>
        <v>0.12394480519480519</v>
      </c>
    </row>
    <row r="10" spans="2:6" ht="15.75" customHeight="1" x14ac:dyDescent="0.35">
      <c r="B10" s="15"/>
      <c r="C10" s="15" t="s">
        <v>29</v>
      </c>
      <c r="D10" s="21">
        <v>3025</v>
      </c>
      <c r="E10" s="18">
        <f t="shared" si="0"/>
        <v>0.24553571428571427</v>
      </c>
    </row>
    <row r="11" spans="2:6" ht="15.75" customHeight="1" x14ac:dyDescent="0.35">
      <c r="B11" s="15" t="s">
        <v>31</v>
      </c>
      <c r="C11" s="15" t="s">
        <v>30</v>
      </c>
      <c r="D11" s="21">
        <v>1386</v>
      </c>
      <c r="E11" s="18">
        <f t="shared" si="0"/>
        <v>0.1125</v>
      </c>
    </row>
    <row r="12" spans="2:6" ht="15.75" customHeight="1" thickBot="1" x14ac:dyDescent="0.4">
      <c r="B12" s="17" t="s">
        <v>32</v>
      </c>
      <c r="C12" s="17" t="s">
        <v>25</v>
      </c>
      <c r="D12" s="22">
        <v>1725</v>
      </c>
      <c r="E12" s="20">
        <f t="shared" si="0"/>
        <v>0.14001623376623376</v>
      </c>
      <c r="F12" s="28"/>
    </row>
    <row r="13" spans="2:6" ht="15.75" customHeight="1" thickTop="1" x14ac:dyDescent="0.35"/>
    <row r="14" spans="2:6" ht="16.5" customHeight="1" x14ac:dyDescent="0.35"/>
    <row r="15" spans="2:6" ht="15.75" customHeight="1" x14ac:dyDescent="0.35"/>
    <row r="16" spans="2:6" ht="15.75" customHeight="1" x14ac:dyDescent="0.35"/>
    <row r="17" ht="15.75" customHeight="1" x14ac:dyDescent="0.35"/>
    <row r="18" ht="15.75" customHeight="1" x14ac:dyDescent="0.35"/>
    <row r="19" ht="15.75" customHeight="1" x14ac:dyDescent="0.3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34"/>
  <sheetViews>
    <sheetView workbookViewId="0">
      <selection activeCell="C34" sqref="C34"/>
    </sheetView>
  </sheetViews>
  <sheetFormatPr defaultColWidth="9.1796875" defaultRowHeight="15.5" x14ac:dyDescent="0.35"/>
  <cols>
    <col min="1" max="1" width="10.26953125" style="14" customWidth="1"/>
    <col min="2" max="2" width="7.453125" style="14" bestFit="1" customWidth="1"/>
    <col min="3" max="3" width="35.1796875" style="14" customWidth="1"/>
    <col min="4" max="4" width="11.7265625" style="14" customWidth="1"/>
    <col min="5" max="5" width="16.54296875" style="14" customWidth="1"/>
    <col min="6" max="6" width="11.1796875" style="14" customWidth="1"/>
    <col min="7" max="16384" width="9.1796875" style="14"/>
  </cols>
  <sheetData>
    <row r="1" spans="2:6" ht="16" thickBot="1" x14ac:dyDescent="0.4">
      <c r="B1" s="29"/>
      <c r="C1" s="29"/>
      <c r="D1" s="29"/>
      <c r="E1" s="29"/>
      <c r="F1" s="29"/>
    </row>
    <row r="2" spans="2:6" ht="31" thickTop="1" x14ac:dyDescent="0.35">
      <c r="B2" s="30"/>
      <c r="C2" s="30" t="s">
        <v>4</v>
      </c>
      <c r="D2" s="31" t="s">
        <v>19</v>
      </c>
      <c r="E2" s="31" t="s">
        <v>22</v>
      </c>
      <c r="F2" s="31" t="s">
        <v>23</v>
      </c>
    </row>
    <row r="3" spans="2:6" x14ac:dyDescent="0.35">
      <c r="B3" s="15" t="s">
        <v>18</v>
      </c>
      <c r="C3" s="15" t="s">
        <v>17</v>
      </c>
      <c r="D3" s="18">
        <f>VLOOKUP($C3,'yield calculation'!$C:$F,2,FALSE)</f>
        <v>0.13936651583710408</v>
      </c>
      <c r="E3" s="18">
        <f>VLOOKUP($C3,'yield calculation'!$C:$F,3,FALSE)</f>
        <v>0.20613037076696561</v>
      </c>
      <c r="F3" s="18">
        <f>VLOOKUP($C3,'yield calculation'!$C:$F,4,FALSE)</f>
        <v>0.67610859728506789</v>
      </c>
    </row>
    <row r="4" spans="2:6" x14ac:dyDescent="0.35">
      <c r="B4" s="15"/>
      <c r="C4" s="15" t="s">
        <v>18</v>
      </c>
      <c r="D4" s="18">
        <f>VLOOKUP($C4,'yield calculation'!$C:$F,2,FALSE)</f>
        <v>0.14566929133858267</v>
      </c>
      <c r="E4" s="18">
        <f>VLOOKUP($C4,'yield calculation'!$C:$F,3,FALSE)</f>
        <v>0.2030735455543359</v>
      </c>
      <c r="F4" s="18">
        <f>VLOOKUP($C4,'yield calculation'!$C:$F,4,FALSE)</f>
        <v>0.71732283464566926</v>
      </c>
    </row>
    <row r="5" spans="2:6" x14ac:dyDescent="0.35">
      <c r="B5" s="15" t="s">
        <v>10</v>
      </c>
      <c r="C5" s="15" t="s">
        <v>5</v>
      </c>
      <c r="D5" s="18">
        <f>VLOOKUP($C5,'yield calculation'!$C:$F,2,FALSE)</f>
        <v>0.12862691341101212</v>
      </c>
      <c r="E5" s="18">
        <f>VLOOKUP($C5,'yield calculation'!$C:$F,3,FALSE)</f>
        <v>0.20713760117733629</v>
      </c>
      <c r="F5" s="18">
        <f>VLOOKUP($C5,'yield calculation'!$C:$F,4,FALSE)</f>
        <v>0.62097326936257713</v>
      </c>
    </row>
    <row r="6" spans="2:6" x14ac:dyDescent="0.35">
      <c r="B6" s="15"/>
      <c r="C6" s="15" t="s">
        <v>6</v>
      </c>
      <c r="D6" s="18">
        <f>VLOOKUP($C6,'yield calculation'!$C:$F,2,FALSE)</f>
        <v>0.14786908405933599</v>
      </c>
      <c r="E6" s="18">
        <f>VLOOKUP($C6,'yield calculation'!$C:$F,3,FALSE)</f>
        <v>0.20422764227642276</v>
      </c>
      <c r="F6" s="18">
        <f>VLOOKUP($C6,'yield calculation'!$C:$F,4,FALSE)</f>
        <v>0.72404049917588886</v>
      </c>
    </row>
    <row r="7" spans="2:6" x14ac:dyDescent="0.35">
      <c r="B7" s="15"/>
      <c r="C7" s="15" t="s">
        <v>41</v>
      </c>
      <c r="D7" s="18">
        <f>VLOOKUP($C7,'yield calculation'!$C:$F,2,FALSE)</f>
        <v>0.14448051948051949</v>
      </c>
      <c r="E7" s="18">
        <f>VLOOKUP($C7,'yield calculation'!$C:$F,3,FALSE)</f>
        <v>0.20625724217844726</v>
      </c>
      <c r="F7" s="18">
        <f>VLOOKUP($C7,'yield calculation'!$C:$F,4,FALSE)</f>
        <v>0.70048701298701299</v>
      </c>
    </row>
    <row r="8" spans="2:6" x14ac:dyDescent="0.35">
      <c r="B8" s="15" t="s">
        <v>8</v>
      </c>
      <c r="C8" s="15" t="s">
        <v>79</v>
      </c>
      <c r="D8" s="18">
        <f>VLOOKUP($C8,'yield calculation'!$C:$F,2,FALSE)</f>
        <v>0.21059782608695651</v>
      </c>
      <c r="E8" s="18">
        <f>VLOOKUP($C8,'yield calculation'!$C:$F,3,FALSE)</f>
        <v>0.29080675422138835</v>
      </c>
      <c r="F8" s="18">
        <f>VLOOKUP($C8,'yield calculation'!$C:$F,4,FALSE)</f>
        <v>0.72418478260869568</v>
      </c>
    </row>
    <row r="9" spans="2:6" x14ac:dyDescent="0.35">
      <c r="B9" s="15"/>
      <c r="C9" s="15" t="s">
        <v>80</v>
      </c>
      <c r="D9" s="18">
        <f>VLOOKUP($C9,'yield calculation'!$C:$F,2,FALSE)</f>
        <v>0.15895610913404506</v>
      </c>
      <c r="E9" s="18">
        <f>VLOOKUP($C9,'yield calculation'!$C:$F,3,FALSE)</f>
        <v>0.24144144144144145</v>
      </c>
      <c r="F9" s="18">
        <f>VLOOKUP($C9,'yield calculation'!$C:$F,4,FALSE)</f>
        <v>0.65836298932384341</v>
      </c>
    </row>
    <row r="10" spans="2:6" x14ac:dyDescent="0.35">
      <c r="B10" s="15"/>
      <c r="C10" s="15" t="s">
        <v>81</v>
      </c>
      <c r="D10" s="18">
        <f>VLOOKUP($C10,'yield calculation'!$C:$F,2,FALSE)</f>
        <v>0.14489311163895488</v>
      </c>
      <c r="E10" s="18">
        <f>VLOOKUP($C10,'yield calculation'!$C:$F,3,FALSE)</f>
        <v>0.19805194805194806</v>
      </c>
      <c r="F10" s="18">
        <f>VLOOKUP($C10,'yield calculation'!$C:$F,4,FALSE)</f>
        <v>0.73159144893111638</v>
      </c>
    </row>
    <row r="11" spans="2:6" x14ac:dyDescent="0.35">
      <c r="B11" s="15"/>
      <c r="C11" s="15" t="s">
        <v>82</v>
      </c>
      <c r="D11" s="18">
        <f>VLOOKUP($C11,'yield calculation'!$C:$F,2,FALSE)</f>
        <v>0.11707988980716254</v>
      </c>
      <c r="E11" s="18">
        <f>VLOOKUP($C11,'yield calculation'!$C:$F,3,FALSE)</f>
        <v>0.16898608349900596</v>
      </c>
      <c r="F11" s="18">
        <f>VLOOKUP($C11,'yield calculation'!$C:$F,4,FALSE)</f>
        <v>0.69283746556473824</v>
      </c>
    </row>
    <row r="12" spans="2:6" x14ac:dyDescent="0.35">
      <c r="B12" s="15"/>
      <c r="C12" s="15" t="s">
        <v>83</v>
      </c>
      <c r="D12" s="18">
        <f>VLOOKUP($C12,'yield calculation'!$C:$F,2,FALSE)</f>
        <v>0.1426448736998514</v>
      </c>
      <c r="E12" s="18">
        <f>VLOOKUP($C12,'yield calculation'!$C:$F,3,FALSE)</f>
        <v>0.1995841995841996</v>
      </c>
      <c r="F12" s="18">
        <f>VLOOKUP($C12,'yield calculation'!$C:$F,4,FALSE)</f>
        <v>0.71471025260029719</v>
      </c>
    </row>
    <row r="13" spans="2:6" x14ac:dyDescent="0.35">
      <c r="B13" s="15"/>
      <c r="C13" s="15" t="s">
        <v>84</v>
      </c>
      <c r="D13" s="18">
        <f>VLOOKUP($C13,'yield calculation'!$C:$F,2,FALSE)</f>
        <v>0.13802083333333334</v>
      </c>
      <c r="E13" s="18">
        <f>VLOOKUP($C13,'yield calculation'!$C:$F,3,FALSE)</f>
        <v>0.21031746031746032</v>
      </c>
      <c r="F13" s="18">
        <f>VLOOKUP($C13,'yield calculation'!$C:$F,4,FALSE)</f>
        <v>0.65625</v>
      </c>
    </row>
    <row r="14" spans="2:6" x14ac:dyDescent="0.35">
      <c r="B14" s="15"/>
      <c r="C14" s="15" t="s">
        <v>85</v>
      </c>
      <c r="D14" s="18">
        <f>VLOOKUP($C14,'yield calculation'!$C:$F,2,FALSE)</f>
        <v>0.1245674740484429</v>
      </c>
      <c r="E14" s="18">
        <f>VLOOKUP($C14,'yield calculation'!$C:$F,3,FALSE)</f>
        <v>0.18604651162790697</v>
      </c>
      <c r="F14" s="18">
        <f>VLOOKUP($C14,'yield calculation'!$C:$F,4,FALSE)</f>
        <v>0.66955017301038067</v>
      </c>
    </row>
    <row r="15" spans="2:6" x14ac:dyDescent="0.35">
      <c r="B15" s="15"/>
      <c r="C15" s="15" t="s">
        <v>86</v>
      </c>
      <c r="D15" s="18">
        <f>VLOOKUP($C15,'yield calculation'!$C:$F,2,FALSE)</f>
        <v>0.14820359281437126</v>
      </c>
      <c r="E15" s="18">
        <f>VLOOKUP($C15,'yield calculation'!$C:$F,3,FALSE)</f>
        <v>0.20798319327731093</v>
      </c>
      <c r="F15" s="18">
        <f>VLOOKUP($C15,'yield calculation'!$C:$F,4,FALSE)</f>
        <v>0.71257485029940115</v>
      </c>
    </row>
    <row r="16" spans="2:6" x14ac:dyDescent="0.35">
      <c r="B16" s="15"/>
      <c r="C16" s="15" t="s">
        <v>87</v>
      </c>
      <c r="D16" s="18">
        <f>VLOOKUP($C16,'yield calculation'!$C:$F,2,FALSE)</f>
        <v>0.21520803443328551</v>
      </c>
      <c r="E16" s="18">
        <f>VLOOKUP($C16,'yield calculation'!$C:$F,3,FALSE)</f>
        <v>0.3105590062111801</v>
      </c>
      <c r="F16" s="18">
        <f>VLOOKUP($C16,'yield calculation'!$C:$F,4,FALSE)</f>
        <v>0.69296987087517936</v>
      </c>
    </row>
    <row r="17" spans="2:6" x14ac:dyDescent="0.35">
      <c r="B17" s="15"/>
      <c r="C17" s="15" t="s">
        <v>88</v>
      </c>
      <c r="D17" s="18">
        <f>VLOOKUP($C17,'yield calculation'!$C:$F,2,FALSE)</f>
        <v>8.4239130434782608E-2</v>
      </c>
      <c r="E17" s="18">
        <f>VLOOKUP($C17,'yield calculation'!$C:$F,3,FALSE)</f>
        <v>0.12601626016260162</v>
      </c>
      <c r="F17" s="18">
        <f>VLOOKUP($C17,'yield calculation'!$C:$F,4,FALSE)</f>
        <v>0.66847826086956519</v>
      </c>
    </row>
    <row r="18" spans="2:6" x14ac:dyDescent="0.35">
      <c r="B18" s="15"/>
      <c r="C18" s="15" t="s">
        <v>89</v>
      </c>
      <c r="D18" s="18">
        <f>VLOOKUP($C18,'yield calculation'!$C:$F,2,FALSE)</f>
        <v>0.1239193083573487</v>
      </c>
      <c r="E18" s="18">
        <f>VLOOKUP($C18,'yield calculation'!$C:$F,3,FALSE)</f>
        <v>0.16929133858267717</v>
      </c>
      <c r="F18" s="18">
        <f>VLOOKUP($C18,'yield calculation'!$C:$F,4,FALSE)</f>
        <v>0.73198847262247835</v>
      </c>
    </row>
    <row r="19" spans="2:6" x14ac:dyDescent="0.35">
      <c r="B19" s="15"/>
      <c r="C19" s="15" t="s">
        <v>90</v>
      </c>
      <c r="D19" s="18">
        <f>VLOOKUP($C19,'yield calculation'!$C:$F,2,FALSE)</f>
        <v>8.8150289017341038E-2</v>
      </c>
      <c r="E19" s="18">
        <f>VLOOKUP($C19,'yield calculation'!$C:$F,3,FALSE)</f>
        <v>0.14319248826291081</v>
      </c>
      <c r="F19" s="18">
        <f>VLOOKUP($C19,'yield calculation'!$C:$F,4,FALSE)</f>
        <v>0.61560693641618502</v>
      </c>
    </row>
    <row r="20" spans="2:6" x14ac:dyDescent="0.35">
      <c r="B20" s="15"/>
      <c r="C20" s="15" t="s">
        <v>91</v>
      </c>
      <c r="D20" s="18">
        <f>VLOOKUP($C20,'yield calculation'!$C:$F,2,FALSE)</f>
        <v>8.5714285714285715E-2</v>
      </c>
      <c r="E20" s="18">
        <f>VLOOKUP($C20,'yield calculation'!$C:$F,3,FALSE)</f>
        <v>0.13443396226415094</v>
      </c>
      <c r="F20" s="18">
        <f>VLOOKUP($C20,'yield calculation'!$C:$F,4,FALSE)</f>
        <v>0.63759398496240605</v>
      </c>
    </row>
    <row r="21" spans="2:6" x14ac:dyDescent="0.35">
      <c r="B21" s="15"/>
      <c r="C21" s="15" t="s">
        <v>92</v>
      </c>
      <c r="D21" s="18">
        <f>VLOOKUP($C21,'yield calculation'!$C:$F,2,FALSE)</f>
        <v>0.17771084337349397</v>
      </c>
      <c r="E21" s="18">
        <f>VLOOKUP($C21,'yield calculation'!$C:$F,3,FALSE)</f>
        <v>0.24380165289256198</v>
      </c>
      <c r="F21" s="18">
        <f>VLOOKUP($C21,'yield calculation'!$C:$F,4,FALSE)</f>
        <v>0.72891566265060237</v>
      </c>
    </row>
    <row r="22" spans="2:6" x14ac:dyDescent="0.35">
      <c r="B22" s="15"/>
      <c r="C22" s="15" t="s">
        <v>93</v>
      </c>
      <c r="D22" s="18">
        <f>VLOOKUP($C22,'yield calculation'!$C:$F,2,FALSE)</f>
        <v>0.12050078247261346</v>
      </c>
      <c r="E22" s="18">
        <f>VLOOKUP($C22,'yield calculation'!$C:$F,3,FALSE)</f>
        <v>0.18780487804878049</v>
      </c>
      <c r="F22" s="18">
        <f>VLOOKUP($C22,'yield calculation'!$C:$F,4,FALSE)</f>
        <v>0.64162754303599379</v>
      </c>
    </row>
    <row r="23" spans="2:6" x14ac:dyDescent="0.35">
      <c r="B23" s="15"/>
      <c r="C23" s="15" t="s">
        <v>94</v>
      </c>
      <c r="D23" s="18">
        <f>VLOOKUP($C23,'yield calculation'!$C:$F,2,FALSE)</f>
        <v>0.12936344969199179</v>
      </c>
      <c r="E23" s="18">
        <f>VLOOKUP($C23,'yield calculation'!$C:$F,3,FALSE)</f>
        <v>0.21140939597315436</v>
      </c>
      <c r="F23" s="18">
        <f>VLOOKUP($C23,'yield calculation'!$C:$F,4,FALSE)</f>
        <v>0.61190965092402461</v>
      </c>
    </row>
    <row r="24" spans="2:6" x14ac:dyDescent="0.35">
      <c r="B24" s="15"/>
      <c r="C24" s="15" t="s">
        <v>95</v>
      </c>
      <c r="D24" s="18">
        <f>VLOOKUP($C24,'yield calculation'!$C:$F,2,FALSE)</f>
        <v>0.16413793103448276</v>
      </c>
      <c r="E24" s="18">
        <f>VLOOKUP($C24,'yield calculation'!$C:$F,3,FALSE)</f>
        <v>0.2361111111111111</v>
      </c>
      <c r="F24" s="18">
        <f>VLOOKUP($C24,'yield calculation'!$C:$F,4,FALSE)</f>
        <v>0.69517241379310346</v>
      </c>
    </row>
    <row r="25" spans="2:6" x14ac:dyDescent="0.35">
      <c r="B25" s="15" t="s">
        <v>9</v>
      </c>
      <c r="C25" s="15" t="s">
        <v>11</v>
      </c>
      <c r="D25" s="18">
        <f>VLOOKUP($C25,'yield calculation'!$C:$F,2,FALSE)</f>
        <v>0.15156130997715156</v>
      </c>
      <c r="E25" s="18">
        <f>VLOOKUP($C25,'yield calculation'!$C:$F,3,FALSE)</f>
        <v>0.20494335736354274</v>
      </c>
      <c r="F25" s="18">
        <f>VLOOKUP($C25,'yield calculation'!$C:$F,4,FALSE)</f>
        <v>0.73952779893373954</v>
      </c>
    </row>
    <row r="26" spans="2:6" x14ac:dyDescent="0.35">
      <c r="B26" s="15"/>
      <c r="C26" s="15" t="s">
        <v>12</v>
      </c>
      <c r="D26" s="18">
        <f>VLOOKUP($C26,'yield calculation'!$C:$F,2,FALSE)</f>
        <v>0.1425339366515837</v>
      </c>
      <c r="E26" s="18">
        <f>VLOOKUP($C26,'yield calculation'!$C:$F,3,FALSE)</f>
        <v>0.19646569646569648</v>
      </c>
      <c r="F26" s="18">
        <f>VLOOKUP($C26,'yield calculation'!$C:$F,4,FALSE)</f>
        <v>0.72549019607843135</v>
      </c>
    </row>
    <row r="27" spans="2:6" x14ac:dyDescent="0.35">
      <c r="B27" s="15"/>
      <c r="C27" s="15" t="s">
        <v>13</v>
      </c>
      <c r="D27" s="18">
        <f>VLOOKUP($C27,'yield calculation'!$C:$F,2,FALSE)</f>
        <v>0.130859375</v>
      </c>
      <c r="E27" s="18">
        <f>VLOOKUP($C27,'yield calculation'!$C:$F,3,FALSE)</f>
        <v>0.20583717357910905</v>
      </c>
      <c r="F27" s="18">
        <f>VLOOKUP($C27,'yield calculation'!$C:$F,4,FALSE)</f>
        <v>0.6357421875</v>
      </c>
    </row>
    <row r="28" spans="2:6" x14ac:dyDescent="0.35">
      <c r="B28" s="15"/>
      <c r="C28" s="15" t="s">
        <v>14</v>
      </c>
      <c r="D28" s="18">
        <f>VLOOKUP($C28,'yield calculation'!$C:$F,2,FALSE)</f>
        <v>0.14113124656781989</v>
      </c>
      <c r="E28" s="18">
        <f>VLOOKUP($C28,'yield calculation'!$C:$F,3,FALSE)</f>
        <v>0.19648318042813456</v>
      </c>
      <c r="F28" s="18">
        <f>VLOOKUP($C28,'yield calculation'!$C:$F,4,FALSE)</f>
        <v>0.71828665568369032</v>
      </c>
    </row>
    <row r="29" spans="2:6" x14ac:dyDescent="0.35">
      <c r="B29" s="15"/>
      <c r="C29" s="15" t="s">
        <v>16</v>
      </c>
      <c r="D29" s="18">
        <f>VLOOKUP($C29,'yield calculation'!$C:$F,2,FALSE)</f>
        <v>0.13951935914552738</v>
      </c>
      <c r="E29" s="18">
        <f>VLOOKUP($C29,'yield calculation'!$C:$F,3,FALSE)</f>
        <v>0.21111111111111111</v>
      </c>
      <c r="F29" s="18">
        <f>VLOOKUP($C29,'yield calculation'!$C:$F,4,FALSE)</f>
        <v>0.66088117489986653</v>
      </c>
    </row>
    <row r="30" spans="2:6" x14ac:dyDescent="0.35">
      <c r="B30" s="15"/>
      <c r="C30" s="15" t="s">
        <v>15</v>
      </c>
      <c r="D30" s="18">
        <f>VLOOKUP($C30,'yield calculation'!$C:$F,2,FALSE)</f>
        <v>0.1366906474820144</v>
      </c>
      <c r="E30" s="18">
        <f>VLOOKUP($C30,'yield calculation'!$C:$F,3,FALSE)</f>
        <v>0.20559062218214608</v>
      </c>
      <c r="F30" s="18">
        <f>VLOOKUP($C30,'yield calculation'!$C:$F,4,FALSE)</f>
        <v>0.6648681055155875</v>
      </c>
    </row>
    <row r="31" spans="2:6" x14ac:dyDescent="0.35">
      <c r="B31" s="15"/>
      <c r="C31" s="15" t="s">
        <v>101</v>
      </c>
      <c r="D31" s="18">
        <f>VLOOKUP($C31,'yield calculation'!$C:$F,2,FALSE)</f>
        <v>0.11557788944723618</v>
      </c>
      <c r="E31" s="18">
        <f>VLOOKUP($C31,'yield calculation'!$C:$F,3,FALSE)</f>
        <v>0.18661257606490872</v>
      </c>
      <c r="F31" s="18">
        <f>VLOOKUP($C31,'yield calculation'!$C:$F,4,FALSE)</f>
        <v>0.6193467336683417</v>
      </c>
    </row>
    <row r="32" spans="2:6" x14ac:dyDescent="0.35">
      <c r="B32" s="16"/>
      <c r="C32" s="16" t="s">
        <v>0</v>
      </c>
      <c r="D32" s="19">
        <f>VLOOKUP($C32,'yield calculation'!$C:$F,2,FALSE)</f>
        <v>0.15640038498556305</v>
      </c>
      <c r="E32" s="19">
        <f>VLOOKUP($C32,'yield calculation'!$C:$F,3,FALSE)</f>
        <v>0.23131672597864769</v>
      </c>
      <c r="F32" s="19">
        <f>VLOOKUP($C32,'yield calculation'!$C:$F,4,FALSE)</f>
        <v>0.67613089509143409</v>
      </c>
    </row>
    <row r="33" spans="2:6" ht="16" thickBot="1" x14ac:dyDescent="0.4">
      <c r="B33" s="17" t="s">
        <v>21</v>
      </c>
      <c r="C33" s="17" t="s">
        <v>100</v>
      </c>
      <c r="D33" s="20">
        <f>VLOOKUP($C33,'yield calculation'!$C:$F,2,FALSE)</f>
        <v>0.14001623376623235</v>
      </c>
      <c r="E33" s="20">
        <f>VLOOKUP($C33,'yield calculation'!$C:$F,3,FALSE)</f>
        <v>0.20579813886900006</v>
      </c>
      <c r="F33" s="20">
        <f>VLOOKUP($C33,'yield calculation'!$C:$F,4,FALSE)</f>
        <v>0.68035714285720816</v>
      </c>
    </row>
    <row r="34" spans="2:6" ht="16" thickTop="1" x14ac:dyDescent="0.35">
      <c r="B34" s="2" t="s">
        <v>36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54"/>
  <sheetViews>
    <sheetView workbookViewId="0">
      <selection activeCell="K50" sqref="K50"/>
    </sheetView>
  </sheetViews>
  <sheetFormatPr defaultRowHeight="14.5" x14ac:dyDescent="0.35"/>
  <cols>
    <col min="1" max="1" width="25.453125" customWidth="1"/>
    <col min="2" max="2" width="14" bestFit="1" customWidth="1"/>
    <col min="3" max="4" width="10.1796875" customWidth="1"/>
    <col min="5" max="5" width="10.1796875" style="8" customWidth="1"/>
    <col min="6" max="6" width="11.81640625" customWidth="1"/>
    <col min="7" max="7" width="12.26953125" customWidth="1"/>
    <col min="8" max="10" width="10.1796875" customWidth="1"/>
    <col min="11" max="11" width="14.54296875" style="26" bestFit="1" customWidth="1"/>
  </cols>
  <sheetData>
    <row r="1" spans="1:11" ht="40" thickBot="1" x14ac:dyDescent="0.4">
      <c r="A1" s="12"/>
      <c r="B1" s="12"/>
      <c r="C1" s="13" t="str">
        <f>RIGHT(SUBSTITUTE('achieved fresh and panel'!C1,"_"," "),LEN(SUBSTITUTE('achieved fresh and panel'!C1,"_"," "))-1)</f>
        <v>Food</v>
      </c>
      <c r="D1" s="13" t="str">
        <f>RIGHT(SUBSTITUTE('achieved fresh and panel'!D1,"_"," "),LEN(SUBSTITUTE('achieved fresh and panel'!D1,"_"," "))-1)</f>
        <v>Fabricated Metal Products</v>
      </c>
      <c r="E1" s="13" t="str">
        <f>RIGHT(SUBSTITUTE('achieved fresh and panel'!E1,"_"," "),LEN(SUBSTITUTE('achieved fresh and panel'!E1,"_"," "))-1)</f>
        <v>Motor Vehicles</v>
      </c>
      <c r="F1" s="13" t="str">
        <f>RIGHT(SUBSTITUTE('achieved fresh and panel'!F1,"_"," "),LEN(SUBSTITUTE('achieved fresh and panel'!F1,"_"," "))-1)</f>
        <v>Other Manufacturing</v>
      </c>
      <c r="G1" s="13" t="str">
        <f>RIGHT(SUBSTITUTE('achieved fresh and panel'!G1,"_"," "),LEN(SUBSTITUTE('achieved fresh and panel'!G1,"_"," "))-1)</f>
        <v>Retail</v>
      </c>
      <c r="H1" s="13" t="str">
        <f>RIGHT(SUBSTITUTE('achieved fresh and panel'!H1,"_"," "),LEN(SUBSTITUTE('achieved fresh and panel'!H1,"_"," "))-1)</f>
        <v>Construction</v>
      </c>
      <c r="I1" s="13" t="str">
        <f>RIGHT(SUBSTITUTE('achieved fresh and panel'!I1,"_"," "),LEN(SUBSTITUTE('achieved fresh and panel'!I1,"_"," "))-1)</f>
        <v>Professional Activities</v>
      </c>
      <c r="J1" s="13" t="str">
        <f>RIGHT(SUBSTITUTE('achieved fresh and panel'!J1,"_"," "),LEN(SUBSTITUTE('achieved fresh and panel'!J1,"_"," "))-1)</f>
        <v>Other services</v>
      </c>
      <c r="K1" s="23" t="str">
        <f>RIGHT(SUBSTITUTE('achieved fresh and panel'!K1,"_"," "),LEN(SUBSTITUTE('achieved fresh and panel'!K1,"_"," "))-1)</f>
        <v>Grand Total</v>
      </c>
    </row>
    <row r="2" spans="1:11" x14ac:dyDescent="0.35">
      <c r="A2" s="4" t="str">
        <f>'achieved fresh and panel'!A2</f>
        <v>Małopolskie (PL21)</v>
      </c>
      <c r="B2" s="2" t="str">
        <f>LEFT('achieved fresh and panel'!B2,FIND(")",'achieved fresh and panel'!B2))</f>
        <v>Small (5-19)</v>
      </c>
      <c r="C2" s="27">
        <f>'achieved fresh and panel'!C2</f>
        <v>4</v>
      </c>
      <c r="D2" s="27">
        <f>'achieved fresh and panel'!D2</f>
        <v>8</v>
      </c>
      <c r="E2" s="27">
        <f>'achieved fresh and panel'!E2</f>
        <v>10</v>
      </c>
      <c r="F2" s="27">
        <f>'achieved fresh and panel'!F2</f>
        <v>7</v>
      </c>
      <c r="G2" s="27">
        <f>'achieved fresh and panel'!G2</f>
        <v>10</v>
      </c>
      <c r="H2" s="27">
        <f>'achieved fresh and panel'!H2</f>
        <v>9</v>
      </c>
      <c r="I2" s="27">
        <f>'achieved fresh and panel'!I2</f>
        <v>7</v>
      </c>
      <c r="J2" s="27">
        <f>'achieved fresh and panel'!J2</f>
        <v>16</v>
      </c>
      <c r="K2" s="24">
        <f>SUM(C2:J4)</f>
        <v>155</v>
      </c>
    </row>
    <row r="3" spans="1:11" x14ac:dyDescent="0.35">
      <c r="A3" s="4" t="str">
        <f>'achieved fresh and panel'!A3</f>
        <v>Małopolskie (PL21)</v>
      </c>
      <c r="B3" s="2" t="str">
        <f>LEFT('achieved fresh and panel'!B3,FIND(")",'achieved fresh and panel'!B3))</f>
        <v>Medium (20-99)</v>
      </c>
      <c r="C3" s="27">
        <f>'achieved fresh and panel'!C3</f>
        <v>7</v>
      </c>
      <c r="D3" s="27">
        <f>'achieved fresh and panel'!D3</f>
        <v>6</v>
      </c>
      <c r="E3" s="27">
        <f>'achieved fresh and panel'!E3</f>
        <v>3</v>
      </c>
      <c r="F3" s="27">
        <f>'achieved fresh and panel'!F3</f>
        <v>6</v>
      </c>
      <c r="G3" s="27">
        <f>'achieved fresh and panel'!G3</f>
        <v>5</v>
      </c>
      <c r="H3" s="27">
        <f>'achieved fresh and panel'!H3</f>
        <v>4</v>
      </c>
      <c r="I3" s="27">
        <f>'achieved fresh and panel'!I3</f>
        <v>5</v>
      </c>
      <c r="J3" s="27">
        <f>'achieved fresh and panel'!J3</f>
        <v>5</v>
      </c>
      <c r="K3" s="24"/>
    </row>
    <row r="4" spans="1:11" x14ac:dyDescent="0.35">
      <c r="A4" s="4" t="str">
        <f>'achieved fresh and panel'!A4</f>
        <v>Małopolskie (PL21)</v>
      </c>
      <c r="B4" s="2" t="str">
        <f>LEFT('achieved fresh and panel'!B4,FIND(")",'achieved fresh and panel'!B4))</f>
        <v>Large (100 or more)</v>
      </c>
      <c r="C4" s="27">
        <f>'achieved fresh and panel'!C4</f>
        <v>6</v>
      </c>
      <c r="D4" s="27">
        <f>'achieved fresh and panel'!D4</f>
        <v>6</v>
      </c>
      <c r="E4" s="27">
        <f>'achieved fresh and panel'!E4</f>
        <v>4</v>
      </c>
      <c r="F4" s="27">
        <f>'achieved fresh and panel'!F4</f>
        <v>2</v>
      </c>
      <c r="G4" s="27">
        <f>'achieved fresh and panel'!G4</f>
        <v>5</v>
      </c>
      <c r="H4" s="27">
        <f>'achieved fresh and panel'!H4</f>
        <v>9</v>
      </c>
      <c r="I4" s="27">
        <f>'achieved fresh and panel'!I4</f>
        <v>7</v>
      </c>
      <c r="J4" s="27">
        <f>'achieved fresh and panel'!J4</f>
        <v>4</v>
      </c>
      <c r="K4" s="24"/>
    </row>
    <row r="5" spans="1:11" x14ac:dyDescent="0.35">
      <c r="A5" s="4" t="str">
        <f>'achieved fresh and panel'!A5</f>
        <v>Śląskie (PL22)</v>
      </c>
      <c r="B5" s="2" t="str">
        <f>LEFT('achieved fresh and panel'!B5,FIND(")",'achieved fresh and panel'!B5))</f>
        <v>Small (5-19)</v>
      </c>
      <c r="C5" s="27">
        <f>'achieved fresh and panel'!C5</f>
        <v>4</v>
      </c>
      <c r="D5" s="27">
        <f>'achieved fresh and panel'!D5</f>
        <v>3</v>
      </c>
      <c r="E5" s="27">
        <f>'achieved fresh and panel'!E5</f>
        <v>5</v>
      </c>
      <c r="F5" s="27">
        <f>'achieved fresh and panel'!F5</f>
        <v>5</v>
      </c>
      <c r="G5" s="27">
        <f>'achieved fresh and panel'!G5</f>
        <v>5</v>
      </c>
      <c r="H5" s="27">
        <f>'achieved fresh and panel'!H5</f>
        <v>5</v>
      </c>
      <c r="I5" s="27">
        <f>'achieved fresh and panel'!I5</f>
        <v>5</v>
      </c>
      <c r="J5" s="27">
        <f>'achieved fresh and panel'!J5</f>
        <v>15</v>
      </c>
      <c r="K5" s="24">
        <f>SUM(C5:J7)</f>
        <v>134</v>
      </c>
    </row>
    <row r="6" spans="1:11" x14ac:dyDescent="0.35">
      <c r="A6" s="4" t="str">
        <f>'achieved fresh and panel'!A6</f>
        <v>Śląskie (PL22)</v>
      </c>
      <c r="B6" s="2" t="str">
        <f>LEFT('achieved fresh and panel'!B6,FIND(")",'achieved fresh and panel'!B6))</f>
        <v>Medium (20-99)</v>
      </c>
      <c r="C6" s="27">
        <f>'achieved fresh and panel'!C6</f>
        <v>5</v>
      </c>
      <c r="D6" s="27">
        <f>'achieved fresh and panel'!D6</f>
        <v>5</v>
      </c>
      <c r="E6" s="27">
        <f>'achieved fresh and panel'!E6</f>
        <v>8</v>
      </c>
      <c r="F6" s="27">
        <f>'achieved fresh and panel'!F6</f>
        <v>5</v>
      </c>
      <c r="G6" s="27">
        <f>'achieved fresh and panel'!G6</f>
        <v>4</v>
      </c>
      <c r="H6" s="27">
        <f>'achieved fresh and panel'!H6</f>
        <v>7</v>
      </c>
      <c r="I6" s="27">
        <f>'achieved fresh and panel'!I6</f>
        <v>10</v>
      </c>
      <c r="J6" s="27">
        <f>'achieved fresh and panel'!J6</f>
        <v>7</v>
      </c>
      <c r="K6" s="24"/>
    </row>
    <row r="7" spans="1:11" x14ac:dyDescent="0.35">
      <c r="A7" s="4" t="str">
        <f>'achieved fresh and panel'!A7</f>
        <v>Śląskie (PL22)</v>
      </c>
      <c r="B7" s="2" t="str">
        <f>LEFT('achieved fresh and panel'!B7,FIND(")",'achieved fresh and panel'!B7))</f>
        <v>Large (100 or more)</v>
      </c>
      <c r="C7" s="27">
        <f>'achieved fresh and panel'!C7</f>
        <v>3</v>
      </c>
      <c r="D7" s="27">
        <f>'achieved fresh and panel'!D7</f>
        <v>3</v>
      </c>
      <c r="E7" s="27">
        <f>'achieved fresh and panel'!E7</f>
        <v>3</v>
      </c>
      <c r="F7" s="27">
        <f>'achieved fresh and panel'!F7</f>
        <v>3</v>
      </c>
      <c r="G7" s="27">
        <f>'achieved fresh and panel'!G7</f>
        <v>6</v>
      </c>
      <c r="H7" s="27">
        <f>'achieved fresh and panel'!H7</f>
        <v>4</v>
      </c>
      <c r="I7" s="27">
        <f>'achieved fresh and panel'!I7</f>
        <v>8</v>
      </c>
      <c r="J7" s="27">
        <f>'achieved fresh and panel'!J7</f>
        <v>6</v>
      </c>
      <c r="K7" s="24"/>
    </row>
    <row r="8" spans="1:11" x14ac:dyDescent="0.35">
      <c r="A8" s="4" t="str">
        <f>'achieved fresh and panel'!A8</f>
        <v>Wielkopolskie (PL41)</v>
      </c>
      <c r="B8" s="2" t="str">
        <f>LEFT('achieved fresh and panel'!B8,FIND(")",'achieved fresh and panel'!B8))</f>
        <v>Small (5-19)</v>
      </c>
      <c r="C8" s="27">
        <f>'achieved fresh and panel'!C8</f>
        <v>5</v>
      </c>
      <c r="D8" s="27">
        <f>'achieved fresh and panel'!D8</f>
        <v>2</v>
      </c>
      <c r="E8" s="27">
        <f>'achieved fresh and panel'!E8</f>
        <v>1</v>
      </c>
      <c r="F8" s="27">
        <f>'achieved fresh and panel'!F8</f>
        <v>5</v>
      </c>
      <c r="G8" s="27">
        <f>'achieved fresh and panel'!G8</f>
        <v>5</v>
      </c>
      <c r="H8" s="27">
        <f>'achieved fresh and panel'!H8</f>
        <v>7</v>
      </c>
      <c r="I8" s="27">
        <f>'achieved fresh and panel'!I8</f>
        <v>8</v>
      </c>
      <c r="J8" s="27">
        <f>'achieved fresh and panel'!J8</f>
        <v>11</v>
      </c>
      <c r="K8" s="24">
        <f>SUM(C8:J10)</f>
        <v>122</v>
      </c>
    </row>
    <row r="9" spans="1:11" x14ac:dyDescent="0.35">
      <c r="A9" s="4" t="str">
        <f>'achieved fresh and panel'!A9</f>
        <v>Wielkopolskie (PL41)</v>
      </c>
      <c r="B9" s="2" t="str">
        <f>LEFT('achieved fresh and panel'!B9,FIND(")",'achieved fresh and panel'!B9))</f>
        <v>Medium (20-99)</v>
      </c>
      <c r="C9" s="27">
        <f>'achieved fresh and panel'!C9</f>
        <v>7</v>
      </c>
      <c r="D9" s="27">
        <f>'achieved fresh and panel'!D9</f>
        <v>4</v>
      </c>
      <c r="E9" s="27">
        <f>'achieved fresh and panel'!E9</f>
        <v>5</v>
      </c>
      <c r="F9" s="27">
        <f>'achieved fresh and panel'!F9</f>
        <v>6</v>
      </c>
      <c r="G9" s="27">
        <f>'achieved fresh and panel'!G9</f>
        <v>6</v>
      </c>
      <c r="H9" s="27">
        <f>'achieved fresh and panel'!H9</f>
        <v>4</v>
      </c>
      <c r="I9" s="27">
        <f>'achieved fresh and panel'!I9</f>
        <v>3</v>
      </c>
      <c r="J9" s="27">
        <f>'achieved fresh and panel'!J9</f>
        <v>5</v>
      </c>
      <c r="K9" s="24"/>
    </row>
    <row r="10" spans="1:11" x14ac:dyDescent="0.35">
      <c r="A10" s="4" t="str">
        <f>'achieved fresh and panel'!A10</f>
        <v>Wielkopolskie (PL41)</v>
      </c>
      <c r="B10" s="2" t="str">
        <f>LEFT('achieved fresh and panel'!B10,FIND(")",'achieved fresh and panel'!B10))</f>
        <v>Large (100 or more)</v>
      </c>
      <c r="C10" s="27">
        <f>'achieved fresh and panel'!C10</f>
        <v>7</v>
      </c>
      <c r="D10" s="27">
        <f>'achieved fresh and panel'!D10</f>
        <v>2</v>
      </c>
      <c r="E10" s="27">
        <f>'achieved fresh and panel'!E10</f>
        <v>5</v>
      </c>
      <c r="F10" s="27">
        <f>'achieved fresh and panel'!F10</f>
        <v>5</v>
      </c>
      <c r="G10" s="27">
        <f>'achieved fresh and panel'!G10</f>
        <v>6</v>
      </c>
      <c r="H10" s="27">
        <f>'achieved fresh and panel'!H10</f>
        <v>4</v>
      </c>
      <c r="I10" s="27">
        <f>'achieved fresh and panel'!I10</f>
        <v>6</v>
      </c>
      <c r="J10" s="27">
        <f>'achieved fresh and panel'!J10</f>
        <v>3</v>
      </c>
      <c r="K10" s="24"/>
    </row>
    <row r="11" spans="1:11" x14ac:dyDescent="0.35">
      <c r="A11" s="4" t="str">
        <f>'achieved fresh and panel'!A11</f>
        <v>Zachodniopomorskie (PL42)</v>
      </c>
      <c r="B11" s="2" t="str">
        <f>LEFT('achieved fresh and panel'!B11,FIND(")",'achieved fresh and panel'!B11))</f>
        <v>Small (5-19)</v>
      </c>
      <c r="C11" s="27">
        <f>'achieved fresh and panel'!C11</f>
        <v>2</v>
      </c>
      <c r="D11" s="27">
        <f>'achieved fresh and panel'!D11</f>
        <v>4</v>
      </c>
      <c r="E11" s="27">
        <f>'achieved fresh and panel'!E11</f>
        <v>2</v>
      </c>
      <c r="F11" s="27">
        <f>'achieved fresh and panel'!F11</f>
        <v>2</v>
      </c>
      <c r="G11" s="27">
        <f>'achieved fresh and panel'!G11</f>
        <v>2</v>
      </c>
      <c r="H11" s="27">
        <f>'achieved fresh and panel'!H11</f>
        <v>2</v>
      </c>
      <c r="I11" s="27">
        <f>'achieved fresh and panel'!I11</f>
        <v>3</v>
      </c>
      <c r="J11" s="27">
        <f>'achieved fresh and panel'!J11</f>
        <v>3</v>
      </c>
      <c r="K11" s="24">
        <f>SUM(C11:J13)</f>
        <v>85</v>
      </c>
    </row>
    <row r="12" spans="1:11" x14ac:dyDescent="0.35">
      <c r="A12" s="4" t="str">
        <f>'achieved fresh and panel'!A12</f>
        <v>Zachodniopomorskie (PL42)</v>
      </c>
      <c r="B12" s="2" t="str">
        <f>LEFT('achieved fresh and panel'!B12,FIND(")",'achieved fresh and panel'!B12))</f>
        <v>Medium (20-99)</v>
      </c>
      <c r="C12" s="27">
        <f>'achieved fresh and panel'!C12</f>
        <v>2</v>
      </c>
      <c r="D12" s="27">
        <f>'achieved fresh and panel'!D12</f>
        <v>5</v>
      </c>
      <c r="E12" s="27">
        <f>'achieved fresh and panel'!E12</f>
        <v>2</v>
      </c>
      <c r="F12" s="27">
        <f>'achieved fresh and panel'!F12</f>
        <v>4</v>
      </c>
      <c r="G12" s="27">
        <f>'achieved fresh and panel'!G12</f>
        <v>2</v>
      </c>
      <c r="H12" s="27">
        <f>'achieved fresh and panel'!H12</f>
        <v>2</v>
      </c>
      <c r="I12" s="27">
        <f>'achieved fresh and panel'!I12</f>
        <v>5</v>
      </c>
      <c r="J12" s="27">
        <f>'achieved fresh and panel'!J12</f>
        <v>3</v>
      </c>
      <c r="K12" s="24"/>
    </row>
    <row r="13" spans="1:11" x14ac:dyDescent="0.35">
      <c r="A13" s="4" t="str">
        <f>'achieved fresh and panel'!A13</f>
        <v>Zachodniopomorskie (PL42)</v>
      </c>
      <c r="B13" s="2" t="str">
        <f>LEFT('achieved fresh and panel'!B13,FIND(")",'achieved fresh and panel'!B13))</f>
        <v>Large (100 or more)</v>
      </c>
      <c r="C13" s="27">
        <f>'achieved fresh and panel'!C13</f>
        <v>4</v>
      </c>
      <c r="D13" s="27">
        <f>'achieved fresh and panel'!D13</f>
        <v>4</v>
      </c>
      <c r="E13" s="27">
        <f>'achieved fresh and panel'!E13</f>
        <v>2</v>
      </c>
      <c r="F13" s="27">
        <f>'achieved fresh and panel'!F13</f>
        <v>14</v>
      </c>
      <c r="G13" s="27">
        <f>'achieved fresh and panel'!G13</f>
        <v>1</v>
      </c>
      <c r="H13" s="27">
        <f>'achieved fresh and panel'!H13</f>
        <v>3</v>
      </c>
      <c r="I13" s="27">
        <f>'achieved fresh and panel'!I13</f>
        <v>1</v>
      </c>
      <c r="J13" s="27">
        <f>'achieved fresh and panel'!J13</f>
        <v>11</v>
      </c>
      <c r="K13" s="24"/>
    </row>
    <row r="14" spans="1:11" x14ac:dyDescent="0.35">
      <c r="A14" s="4" t="str">
        <f>'achieved fresh and panel'!A14</f>
        <v>Lubuskie (PL43)</v>
      </c>
      <c r="B14" s="2" t="str">
        <f>LEFT('achieved fresh and panel'!B14,FIND(")",'achieved fresh and panel'!B14))</f>
        <v>Small (5-19)</v>
      </c>
      <c r="C14" s="27">
        <f>'achieved fresh and panel'!C14</f>
        <v>2</v>
      </c>
      <c r="D14" s="27">
        <f>'achieved fresh and panel'!D14</f>
        <v>3</v>
      </c>
      <c r="E14" s="27">
        <f>'achieved fresh and panel'!E14</f>
        <v>2</v>
      </c>
      <c r="F14" s="27">
        <f>'achieved fresh and panel'!F14</f>
        <v>3</v>
      </c>
      <c r="G14" s="27">
        <f>'achieved fresh and panel'!G14</f>
        <v>4</v>
      </c>
      <c r="H14" s="27">
        <f>'achieved fresh and panel'!H14</f>
        <v>4</v>
      </c>
      <c r="I14" s="27">
        <f>'achieved fresh and panel'!I14</f>
        <v>3</v>
      </c>
      <c r="J14" s="27">
        <f>'achieved fresh and panel'!J14</f>
        <v>3</v>
      </c>
      <c r="K14" s="24">
        <f>SUM(C14:J16)</f>
        <v>96</v>
      </c>
    </row>
    <row r="15" spans="1:11" x14ac:dyDescent="0.35">
      <c r="A15" s="4" t="str">
        <f>'achieved fresh and panel'!A15</f>
        <v>Lubuskie (PL43)</v>
      </c>
      <c r="B15" s="2" t="str">
        <f>LEFT('achieved fresh and panel'!B15,FIND(")",'achieved fresh and panel'!B15))</f>
        <v>Medium (20-99)</v>
      </c>
      <c r="C15" s="27">
        <f>'achieved fresh and panel'!C15</f>
        <v>5</v>
      </c>
      <c r="D15" s="27">
        <f>'achieved fresh and panel'!D15</f>
        <v>5</v>
      </c>
      <c r="E15" s="27">
        <f>'achieved fresh and panel'!E15</f>
        <v>1</v>
      </c>
      <c r="F15" s="27">
        <f>'achieved fresh and panel'!F15</f>
        <v>6</v>
      </c>
      <c r="G15" s="27">
        <f>'achieved fresh and panel'!G15</f>
        <v>9</v>
      </c>
      <c r="H15" s="27">
        <f>'achieved fresh and panel'!H15</f>
        <v>7</v>
      </c>
      <c r="I15" s="27">
        <f>'achieved fresh and panel'!I15</f>
        <v>4</v>
      </c>
      <c r="J15" s="27">
        <f>'achieved fresh and panel'!J15</f>
        <v>9</v>
      </c>
      <c r="K15" s="24"/>
    </row>
    <row r="16" spans="1:11" x14ac:dyDescent="0.35">
      <c r="A16" s="4" t="str">
        <f>'achieved fresh and panel'!A16</f>
        <v>Lubuskie (PL43)</v>
      </c>
      <c r="B16" s="2" t="str">
        <f>LEFT('achieved fresh and panel'!B16,FIND(")",'achieved fresh and panel'!B16))</f>
        <v>Large (100 or more)</v>
      </c>
      <c r="C16" s="27">
        <f>'achieved fresh and panel'!C16</f>
        <v>3</v>
      </c>
      <c r="D16" s="27">
        <f>'achieved fresh and panel'!D16</f>
        <v>3</v>
      </c>
      <c r="E16" s="27">
        <f>'achieved fresh and panel'!E16</f>
        <v>1</v>
      </c>
      <c r="F16" s="27">
        <f>'achieved fresh and panel'!F16</f>
        <v>6</v>
      </c>
      <c r="G16" s="27">
        <f>'achieved fresh and panel'!G16</f>
        <v>3</v>
      </c>
      <c r="H16" s="27">
        <f>'achieved fresh and panel'!H16</f>
        <v>3</v>
      </c>
      <c r="I16" s="27">
        <f>'achieved fresh and panel'!I16</f>
        <v>0</v>
      </c>
      <c r="J16" s="27">
        <f>'achieved fresh and panel'!J16</f>
        <v>7</v>
      </c>
      <c r="K16" s="24"/>
    </row>
    <row r="17" spans="1:11" x14ac:dyDescent="0.35">
      <c r="A17" s="4" t="str">
        <f>'achieved fresh and panel'!A17</f>
        <v>Dolnośląskie (PL51)</v>
      </c>
      <c r="B17" s="2" t="str">
        <f>LEFT('achieved fresh and panel'!B17,FIND(")",'achieved fresh and panel'!B17))</f>
        <v>Small (5-19)</v>
      </c>
      <c r="C17" s="27">
        <f>'achieved fresh and panel'!C17</f>
        <v>5</v>
      </c>
      <c r="D17" s="27">
        <f>'achieved fresh and panel'!D17</f>
        <v>3</v>
      </c>
      <c r="E17" s="27">
        <f>'achieved fresh and panel'!E17</f>
        <v>7</v>
      </c>
      <c r="F17" s="27">
        <f>'achieved fresh and panel'!F17</f>
        <v>4</v>
      </c>
      <c r="G17" s="27">
        <f>'achieved fresh and panel'!G17</f>
        <v>6</v>
      </c>
      <c r="H17" s="27">
        <f>'achieved fresh and panel'!H17</f>
        <v>4</v>
      </c>
      <c r="I17" s="27">
        <f>'achieved fresh and panel'!I17</f>
        <v>8</v>
      </c>
      <c r="J17" s="27">
        <f>'achieved fresh and panel'!J17</f>
        <v>15</v>
      </c>
      <c r="K17" s="24">
        <f>SUM(C17:J19)</f>
        <v>106</v>
      </c>
    </row>
    <row r="18" spans="1:11" x14ac:dyDescent="0.35">
      <c r="A18" s="4" t="str">
        <f>'achieved fresh and panel'!A18</f>
        <v>Dolnośląskie (PL51)</v>
      </c>
      <c r="B18" s="2" t="str">
        <f>LEFT('achieved fresh and panel'!B18,FIND(")",'achieved fresh and panel'!B18))</f>
        <v>Medium (20-99)</v>
      </c>
      <c r="C18" s="27">
        <f>'achieved fresh and panel'!C18</f>
        <v>3</v>
      </c>
      <c r="D18" s="27">
        <f>'achieved fresh and panel'!D18</f>
        <v>3</v>
      </c>
      <c r="E18" s="27">
        <f>'achieved fresh and panel'!E18</f>
        <v>2</v>
      </c>
      <c r="F18" s="27">
        <f>'achieved fresh and panel'!F18</f>
        <v>3</v>
      </c>
      <c r="G18" s="27">
        <f>'achieved fresh and panel'!G18</f>
        <v>3</v>
      </c>
      <c r="H18" s="27">
        <f>'achieved fresh and panel'!H18</f>
        <v>3</v>
      </c>
      <c r="I18" s="27">
        <f>'achieved fresh and panel'!I18</f>
        <v>5</v>
      </c>
      <c r="J18" s="27">
        <f>'achieved fresh and panel'!J18</f>
        <v>2</v>
      </c>
      <c r="K18" s="24"/>
    </row>
    <row r="19" spans="1:11" x14ac:dyDescent="0.35">
      <c r="A19" s="4" t="str">
        <f>'achieved fresh and panel'!A19</f>
        <v>Dolnośląskie (PL51)</v>
      </c>
      <c r="B19" s="2" t="str">
        <f>LEFT('achieved fresh and panel'!B19,FIND(")",'achieved fresh and panel'!B19))</f>
        <v>Large (100 or more)</v>
      </c>
      <c r="C19" s="27">
        <f>'achieved fresh and panel'!C19</f>
        <v>2</v>
      </c>
      <c r="D19" s="27">
        <f>'achieved fresh and panel'!D19</f>
        <v>2</v>
      </c>
      <c r="E19" s="27">
        <f>'achieved fresh and panel'!E19</f>
        <v>4</v>
      </c>
      <c r="F19" s="27">
        <f>'achieved fresh and panel'!F19</f>
        <v>2</v>
      </c>
      <c r="G19" s="27">
        <f>'achieved fresh and panel'!G19</f>
        <v>2</v>
      </c>
      <c r="H19" s="27">
        <f>'achieved fresh and panel'!H19</f>
        <v>6</v>
      </c>
      <c r="I19" s="27">
        <f>'achieved fresh and panel'!I19</f>
        <v>8</v>
      </c>
      <c r="J19" s="27">
        <f>'achieved fresh and panel'!J19</f>
        <v>4</v>
      </c>
      <c r="K19" s="24"/>
    </row>
    <row r="20" spans="1:11" x14ac:dyDescent="0.35">
      <c r="A20" s="4" t="str">
        <f>'achieved fresh and panel'!A20</f>
        <v>Opolskie (PL52)</v>
      </c>
      <c r="B20" s="2" t="str">
        <f>LEFT('achieved fresh and panel'!B20,FIND(")",'achieved fresh and panel'!B20))</f>
        <v>Small (5-19)</v>
      </c>
      <c r="C20" s="27">
        <f>'achieved fresh and panel'!C20</f>
        <v>4</v>
      </c>
      <c r="D20" s="27">
        <f>'achieved fresh and panel'!D20</f>
        <v>5</v>
      </c>
      <c r="E20" s="27">
        <f>'achieved fresh and panel'!E20</f>
        <v>1</v>
      </c>
      <c r="F20" s="27">
        <f>'achieved fresh and panel'!F20</f>
        <v>4</v>
      </c>
      <c r="G20" s="27">
        <f>'achieved fresh and panel'!G20</f>
        <v>1</v>
      </c>
      <c r="H20" s="27">
        <f>'achieved fresh and panel'!H20</f>
        <v>3</v>
      </c>
      <c r="I20" s="27">
        <f>'achieved fresh and panel'!I20</f>
        <v>2</v>
      </c>
      <c r="J20" s="27">
        <f>'achieved fresh and panel'!J20</f>
        <v>4</v>
      </c>
      <c r="K20" s="24">
        <f>SUM(C20:J22)</f>
        <v>72</v>
      </c>
    </row>
    <row r="21" spans="1:11" x14ac:dyDescent="0.35">
      <c r="A21" s="4" t="str">
        <f>'achieved fresh and panel'!A21</f>
        <v>Opolskie (PL52)</v>
      </c>
      <c r="B21" s="2" t="str">
        <f>LEFT('achieved fresh and panel'!B21,FIND(")",'achieved fresh and panel'!B21))</f>
        <v>Medium (20-99)</v>
      </c>
      <c r="C21" s="27">
        <f>'achieved fresh and panel'!C21</f>
        <v>3</v>
      </c>
      <c r="D21" s="27">
        <f>'achieved fresh and panel'!D21</f>
        <v>4</v>
      </c>
      <c r="E21" s="27">
        <f>'achieved fresh and panel'!E21</f>
        <v>3</v>
      </c>
      <c r="F21" s="27">
        <f>'achieved fresh and panel'!F21</f>
        <v>7</v>
      </c>
      <c r="G21" s="27">
        <f>'achieved fresh and panel'!G21</f>
        <v>2</v>
      </c>
      <c r="H21" s="27">
        <f>'achieved fresh and panel'!H21</f>
        <v>3</v>
      </c>
      <c r="I21" s="27">
        <f>'achieved fresh and panel'!I21</f>
        <v>4</v>
      </c>
      <c r="J21" s="27">
        <f>'achieved fresh and panel'!J21</f>
        <v>4</v>
      </c>
      <c r="K21" s="24"/>
    </row>
    <row r="22" spans="1:11" x14ac:dyDescent="0.35">
      <c r="A22" s="4" t="str">
        <f>'achieved fresh and panel'!A22</f>
        <v>Opolskie (PL52)</v>
      </c>
      <c r="B22" s="2" t="str">
        <f>LEFT('achieved fresh and panel'!B22,FIND(")",'achieved fresh and panel'!B22))</f>
        <v>Large (100 or more)</v>
      </c>
      <c r="C22" s="27">
        <f>'achieved fresh and panel'!C22</f>
        <v>1</v>
      </c>
      <c r="D22" s="27">
        <f>'achieved fresh and panel'!D22</f>
        <v>2</v>
      </c>
      <c r="E22" s="27">
        <f>'achieved fresh and panel'!E22</f>
        <v>1</v>
      </c>
      <c r="F22" s="27">
        <f>'achieved fresh and panel'!F22</f>
        <v>3</v>
      </c>
      <c r="G22" s="27">
        <f>'achieved fresh and panel'!G22</f>
        <v>2</v>
      </c>
      <c r="H22" s="27">
        <f>'achieved fresh and panel'!H22</f>
        <v>3</v>
      </c>
      <c r="I22" s="27">
        <f>'achieved fresh and panel'!I22</f>
        <v>1</v>
      </c>
      <c r="J22" s="27">
        <f>'achieved fresh and panel'!J22</f>
        <v>5</v>
      </c>
      <c r="K22" s="24"/>
    </row>
    <row r="23" spans="1:11" x14ac:dyDescent="0.35">
      <c r="A23" s="4" t="str">
        <f>'achieved fresh and panel'!A23</f>
        <v>Kujawsko-Pomorskie (PL61)</v>
      </c>
      <c r="B23" s="2" t="str">
        <f>LEFT('achieved fresh and panel'!B23,FIND(")",'achieved fresh and panel'!B23))</f>
        <v>Small (5-19)</v>
      </c>
      <c r="C23" s="27">
        <f>'achieved fresh and panel'!C23</f>
        <v>4</v>
      </c>
      <c r="D23" s="27">
        <f>'achieved fresh and panel'!D23</f>
        <v>2</v>
      </c>
      <c r="E23" s="27">
        <f>'achieved fresh and panel'!E23</f>
        <v>3</v>
      </c>
      <c r="F23" s="27">
        <f>'achieved fresh and panel'!F23</f>
        <v>4</v>
      </c>
      <c r="G23" s="27">
        <f>'achieved fresh and panel'!G23</f>
        <v>1</v>
      </c>
      <c r="H23" s="27">
        <f>'achieved fresh and panel'!H23</f>
        <v>2</v>
      </c>
      <c r="I23" s="27">
        <f>'achieved fresh and panel'!I23</f>
        <v>2</v>
      </c>
      <c r="J23" s="27">
        <f>'achieved fresh and panel'!J23</f>
        <v>3</v>
      </c>
      <c r="K23" s="24">
        <f>SUM(C23:J25)</f>
        <v>99</v>
      </c>
    </row>
    <row r="24" spans="1:11" x14ac:dyDescent="0.35">
      <c r="A24" s="4" t="str">
        <f>'achieved fresh and panel'!A24</f>
        <v>Kujawsko-Pomorskie (PL61)</v>
      </c>
      <c r="B24" s="2" t="str">
        <f>LEFT('achieved fresh and panel'!B24,FIND(")",'achieved fresh and panel'!B24))</f>
        <v>Medium (20-99)</v>
      </c>
      <c r="C24" s="27">
        <f>'achieved fresh and panel'!C24</f>
        <v>4</v>
      </c>
      <c r="D24" s="27">
        <f>'achieved fresh and panel'!D24</f>
        <v>4</v>
      </c>
      <c r="E24" s="27">
        <f>'achieved fresh and panel'!E24</f>
        <v>4</v>
      </c>
      <c r="F24" s="27">
        <f>'achieved fresh and panel'!F24</f>
        <v>7</v>
      </c>
      <c r="G24" s="27">
        <f>'achieved fresh and panel'!G24</f>
        <v>6</v>
      </c>
      <c r="H24" s="27">
        <f>'achieved fresh and panel'!H24</f>
        <v>2</v>
      </c>
      <c r="I24" s="27">
        <f>'achieved fresh and panel'!I24</f>
        <v>3</v>
      </c>
      <c r="J24" s="27">
        <f>'achieved fresh and panel'!J24</f>
        <v>6</v>
      </c>
      <c r="K24" s="24"/>
    </row>
    <row r="25" spans="1:11" x14ac:dyDescent="0.35">
      <c r="A25" s="4" t="str">
        <f>'achieved fresh and panel'!A25</f>
        <v>Kujawsko-Pomorskie (PL61)</v>
      </c>
      <c r="B25" s="2" t="str">
        <f>LEFT('achieved fresh and panel'!B25,FIND(")",'achieved fresh and panel'!B25))</f>
        <v>Large (100 or more)</v>
      </c>
      <c r="C25" s="27">
        <f>'achieved fresh and panel'!C25</f>
        <v>7</v>
      </c>
      <c r="D25" s="27">
        <f>'achieved fresh and panel'!D25</f>
        <v>8</v>
      </c>
      <c r="E25" s="27">
        <f>'achieved fresh and panel'!E25</f>
        <v>1</v>
      </c>
      <c r="F25" s="27">
        <f>'achieved fresh and panel'!F25</f>
        <v>9</v>
      </c>
      <c r="G25" s="27">
        <f>'achieved fresh and panel'!G25</f>
        <v>1</v>
      </c>
      <c r="H25" s="27">
        <f>'achieved fresh and panel'!H25</f>
        <v>6</v>
      </c>
      <c r="I25" s="27">
        <f>'achieved fresh and panel'!I25</f>
        <v>2</v>
      </c>
      <c r="J25" s="27">
        <f>'achieved fresh and panel'!J25</f>
        <v>8</v>
      </c>
      <c r="K25" s="24"/>
    </row>
    <row r="26" spans="1:11" x14ac:dyDescent="0.35">
      <c r="A26" s="4" t="str">
        <f>'achieved fresh and panel'!A26</f>
        <v>Warmińsko-Mazurskie (PL62)</v>
      </c>
      <c r="B26" s="2" t="str">
        <f>LEFT('achieved fresh and panel'!B26,FIND(")",'achieved fresh and panel'!B26))</f>
        <v>Small (5-19)</v>
      </c>
      <c r="C26" s="27">
        <f>'achieved fresh and panel'!C26</f>
        <v>6</v>
      </c>
      <c r="D26" s="27">
        <f>'achieved fresh and panel'!D26</f>
        <v>4</v>
      </c>
      <c r="E26" s="27">
        <f>'achieved fresh and panel'!E26</f>
        <v>2</v>
      </c>
      <c r="F26" s="27">
        <f>'achieved fresh and panel'!F26</f>
        <v>4</v>
      </c>
      <c r="G26" s="27">
        <f>'achieved fresh and panel'!G26</f>
        <v>3</v>
      </c>
      <c r="H26" s="27">
        <f>'achieved fresh and panel'!H26</f>
        <v>3</v>
      </c>
      <c r="I26" s="27">
        <f>'achieved fresh and panel'!I26</f>
        <v>6</v>
      </c>
      <c r="J26" s="27">
        <f>'achieved fresh and panel'!J26</f>
        <v>6</v>
      </c>
      <c r="K26" s="24">
        <f>SUM(C26:J28)</f>
        <v>150</v>
      </c>
    </row>
    <row r="27" spans="1:11" x14ac:dyDescent="0.35">
      <c r="A27" s="4" t="str">
        <f>'achieved fresh and panel'!A27</f>
        <v>Warmińsko-Mazurskie (PL62)</v>
      </c>
      <c r="B27" s="2" t="str">
        <f>LEFT('achieved fresh and panel'!B27,FIND(")",'achieved fresh and panel'!B27))</f>
        <v>Medium (20-99)</v>
      </c>
      <c r="C27" s="27">
        <f>'achieved fresh and panel'!C27</f>
        <v>7</v>
      </c>
      <c r="D27" s="27">
        <f>'achieved fresh and panel'!D27</f>
        <v>10</v>
      </c>
      <c r="E27" s="27">
        <f>'achieved fresh and panel'!E27</f>
        <v>1</v>
      </c>
      <c r="F27" s="27">
        <f>'achieved fresh and panel'!F27</f>
        <v>18</v>
      </c>
      <c r="G27" s="27">
        <f>'achieved fresh and panel'!G27</f>
        <v>14</v>
      </c>
      <c r="H27" s="27">
        <f>'achieved fresh and panel'!H27</f>
        <v>11</v>
      </c>
      <c r="I27" s="27">
        <f>'achieved fresh and panel'!I27</f>
        <v>8</v>
      </c>
      <c r="J27" s="27">
        <f>'achieved fresh and panel'!J27</f>
        <v>12</v>
      </c>
      <c r="K27" s="24"/>
    </row>
    <row r="28" spans="1:11" x14ac:dyDescent="0.35">
      <c r="A28" s="4" t="str">
        <f>'achieved fresh and panel'!A28</f>
        <v>Warmińsko-Mazurskie (PL62)</v>
      </c>
      <c r="B28" s="2" t="str">
        <f>LEFT('achieved fresh and panel'!B28,FIND(")",'achieved fresh and panel'!B28))</f>
        <v>Large (100 or more)</v>
      </c>
      <c r="C28" s="27">
        <f>'achieved fresh and panel'!C28</f>
        <v>3</v>
      </c>
      <c r="D28" s="27">
        <f>'achieved fresh and panel'!D28</f>
        <v>3</v>
      </c>
      <c r="E28" s="27">
        <f>'achieved fresh and panel'!E28</f>
        <v>1</v>
      </c>
      <c r="F28" s="27">
        <f>'achieved fresh and panel'!F28</f>
        <v>15</v>
      </c>
      <c r="G28" s="27">
        <f>'achieved fresh and panel'!G28</f>
        <v>1</v>
      </c>
      <c r="H28" s="27">
        <f>'achieved fresh and panel'!H28</f>
        <v>3</v>
      </c>
      <c r="I28" s="27">
        <f>'achieved fresh and panel'!I28</f>
        <v>2</v>
      </c>
      <c r="J28" s="27">
        <f>'achieved fresh and panel'!J28</f>
        <v>7</v>
      </c>
      <c r="K28" s="24"/>
    </row>
    <row r="29" spans="1:11" x14ac:dyDescent="0.35">
      <c r="A29" s="4" t="str">
        <f>'achieved fresh and panel'!A29</f>
        <v>Pomorskie (PL63)</v>
      </c>
      <c r="B29" s="2" t="str">
        <f>LEFT('achieved fresh and panel'!B29,FIND(")",'achieved fresh and panel'!B29))</f>
        <v>Small (5-19)</v>
      </c>
      <c r="C29" s="27">
        <f>'achieved fresh and panel'!C29</f>
        <v>2</v>
      </c>
      <c r="D29" s="27">
        <f>'achieved fresh and panel'!D29</f>
        <v>1</v>
      </c>
      <c r="E29" s="27">
        <f>'achieved fresh and panel'!E29</f>
        <v>2</v>
      </c>
      <c r="F29" s="27">
        <f>'achieved fresh and panel'!F29</f>
        <v>2</v>
      </c>
      <c r="G29" s="27">
        <f>'achieved fresh and panel'!G29</f>
        <v>1</v>
      </c>
      <c r="H29" s="27">
        <f>'achieved fresh and panel'!H29</f>
        <v>3</v>
      </c>
      <c r="I29" s="27">
        <f>'achieved fresh and panel'!I29</f>
        <v>1</v>
      </c>
      <c r="J29" s="27">
        <f>'achieved fresh and panel'!J29</f>
        <v>6</v>
      </c>
      <c r="K29" s="24">
        <f>SUM(C29:J31)</f>
        <v>62</v>
      </c>
    </row>
    <row r="30" spans="1:11" x14ac:dyDescent="0.35">
      <c r="A30" s="4" t="str">
        <f>'achieved fresh and panel'!A30</f>
        <v>Pomorskie (PL63)</v>
      </c>
      <c r="B30" s="2" t="str">
        <f>LEFT('achieved fresh and panel'!B30,FIND(")",'achieved fresh and panel'!B30))</f>
        <v>Medium (20-99)</v>
      </c>
      <c r="C30" s="27">
        <f>'achieved fresh and panel'!C30</f>
        <v>3</v>
      </c>
      <c r="D30" s="27">
        <f>'achieved fresh and panel'!D30</f>
        <v>4</v>
      </c>
      <c r="E30" s="27">
        <f>'achieved fresh and panel'!E30</f>
        <v>2</v>
      </c>
      <c r="F30" s="27">
        <f>'achieved fresh and panel'!F30</f>
        <v>3</v>
      </c>
      <c r="G30" s="27">
        <f>'achieved fresh and panel'!G30</f>
        <v>4</v>
      </c>
      <c r="H30" s="27">
        <f>'achieved fresh and panel'!H30</f>
        <v>3</v>
      </c>
      <c r="I30" s="27">
        <f>'achieved fresh and panel'!I30</f>
        <v>2</v>
      </c>
      <c r="J30" s="27">
        <f>'achieved fresh and panel'!J30</f>
        <v>3</v>
      </c>
      <c r="K30" s="24"/>
    </row>
    <row r="31" spans="1:11" x14ac:dyDescent="0.35">
      <c r="A31" s="4" t="str">
        <f>'achieved fresh and panel'!A31</f>
        <v>Pomorskie (PL63)</v>
      </c>
      <c r="B31" s="2" t="str">
        <f>LEFT('achieved fresh and panel'!B31,FIND(")",'achieved fresh and panel'!B31))</f>
        <v>Large (100 or more)</v>
      </c>
      <c r="C31" s="27">
        <f>'achieved fresh and panel'!C31</f>
        <v>2</v>
      </c>
      <c r="D31" s="27">
        <f>'achieved fresh and panel'!D31</f>
        <v>2</v>
      </c>
      <c r="E31" s="27">
        <f>'achieved fresh and panel'!E31</f>
        <v>1</v>
      </c>
      <c r="F31" s="27">
        <f>'achieved fresh and panel'!F31</f>
        <v>4</v>
      </c>
      <c r="G31" s="27">
        <f>'achieved fresh and panel'!G31</f>
        <v>2</v>
      </c>
      <c r="H31" s="27">
        <f>'achieved fresh and panel'!H31</f>
        <v>3</v>
      </c>
      <c r="I31" s="27">
        <f>'achieved fresh and panel'!I31</f>
        <v>2</v>
      </c>
      <c r="J31" s="27">
        <f>'achieved fresh and panel'!J31</f>
        <v>4</v>
      </c>
      <c r="K31" s="24"/>
    </row>
    <row r="32" spans="1:11" x14ac:dyDescent="0.35">
      <c r="A32" s="4" t="str">
        <f>'achieved fresh and panel'!A32</f>
        <v>Łódzkie (PL71)</v>
      </c>
      <c r="B32" s="2" t="str">
        <f>LEFT('achieved fresh and panel'!B32,FIND(")",'achieved fresh and panel'!B32))</f>
        <v>Small (5-19)</v>
      </c>
      <c r="C32" s="27">
        <f>'achieved fresh and panel'!C32</f>
        <v>6</v>
      </c>
      <c r="D32" s="27">
        <f>'achieved fresh and panel'!D32</f>
        <v>2</v>
      </c>
      <c r="E32" s="27">
        <f>'achieved fresh and panel'!E32</f>
        <v>2</v>
      </c>
      <c r="F32" s="27">
        <f>'achieved fresh and panel'!F32</f>
        <v>4</v>
      </c>
      <c r="G32" s="27">
        <f>'achieved fresh and panel'!G32</f>
        <v>4</v>
      </c>
      <c r="H32" s="27">
        <f>'achieved fresh and panel'!H32</f>
        <v>2</v>
      </c>
      <c r="I32" s="27">
        <f>'achieved fresh and panel'!I32</f>
        <v>2</v>
      </c>
      <c r="J32" s="27">
        <f>'achieved fresh and panel'!J32</f>
        <v>6</v>
      </c>
      <c r="K32" s="24">
        <f>SUM(C32:J34)</f>
        <v>86</v>
      </c>
    </row>
    <row r="33" spans="1:11" x14ac:dyDescent="0.35">
      <c r="A33" s="4" t="str">
        <f>'achieved fresh and panel'!A33</f>
        <v>Łódzkie (PL71)</v>
      </c>
      <c r="B33" s="2" t="str">
        <f>LEFT('achieved fresh and panel'!B33,FIND(")",'achieved fresh and panel'!B33))</f>
        <v>Medium (20-99)</v>
      </c>
      <c r="C33" s="27">
        <f>'achieved fresh and panel'!C33</f>
        <v>3</v>
      </c>
      <c r="D33" s="27">
        <f>'achieved fresh and panel'!D33</f>
        <v>4</v>
      </c>
      <c r="E33" s="27">
        <f>'achieved fresh and panel'!E33</f>
        <v>3</v>
      </c>
      <c r="F33" s="27">
        <f>'achieved fresh and panel'!F33</f>
        <v>6</v>
      </c>
      <c r="G33" s="27">
        <f>'achieved fresh and panel'!G33</f>
        <v>1</v>
      </c>
      <c r="H33" s="27">
        <f>'achieved fresh and panel'!H33</f>
        <v>1</v>
      </c>
      <c r="I33" s="27">
        <f>'achieved fresh and panel'!I33</f>
        <v>2</v>
      </c>
      <c r="J33" s="27">
        <f>'achieved fresh and panel'!J33</f>
        <v>11</v>
      </c>
      <c r="K33" s="24"/>
    </row>
    <row r="34" spans="1:11" x14ac:dyDescent="0.35">
      <c r="A34" s="4" t="str">
        <f>'achieved fresh and panel'!A34</f>
        <v>Łódzkie (PL71)</v>
      </c>
      <c r="B34" s="2" t="str">
        <f>LEFT('achieved fresh and panel'!B34,FIND(")",'achieved fresh and panel'!B34))</f>
        <v>Large (100 or more)</v>
      </c>
      <c r="C34" s="27">
        <f>'achieved fresh and panel'!C34</f>
        <v>5</v>
      </c>
      <c r="D34" s="27">
        <f>'achieved fresh and panel'!D34</f>
        <v>3</v>
      </c>
      <c r="E34" s="27">
        <f>'achieved fresh and panel'!E34</f>
        <v>2</v>
      </c>
      <c r="F34" s="27">
        <f>'achieved fresh and panel'!F34</f>
        <v>2</v>
      </c>
      <c r="G34" s="27">
        <f>'achieved fresh and panel'!G34</f>
        <v>2</v>
      </c>
      <c r="H34" s="27">
        <f>'achieved fresh and panel'!H34</f>
        <v>7</v>
      </c>
      <c r="I34" s="27">
        <f>'achieved fresh and panel'!I34</f>
        <v>1</v>
      </c>
      <c r="J34" s="27">
        <f>'achieved fresh and panel'!J34</f>
        <v>5</v>
      </c>
      <c r="K34" s="24"/>
    </row>
    <row r="35" spans="1:11" x14ac:dyDescent="0.35">
      <c r="A35" s="4" t="str">
        <f>'achieved fresh and panel'!A35</f>
        <v>Świętokrzyskie (PL72)</v>
      </c>
      <c r="B35" s="2" t="str">
        <f>LEFT('achieved fresh and panel'!B35,FIND(")",'achieved fresh and panel'!B35))</f>
        <v>Small (5-19)</v>
      </c>
      <c r="C35" s="27">
        <f>'achieved fresh and panel'!C35</f>
        <v>2</v>
      </c>
      <c r="D35" s="27">
        <f>'achieved fresh and panel'!D35</f>
        <v>2</v>
      </c>
      <c r="E35" s="27">
        <f>'achieved fresh and panel'!E35</f>
        <v>1</v>
      </c>
      <c r="F35" s="27">
        <f>'achieved fresh and panel'!F35</f>
        <v>3</v>
      </c>
      <c r="G35" s="27">
        <f>'achieved fresh and panel'!G35</f>
        <v>2</v>
      </c>
      <c r="H35" s="27">
        <f>'achieved fresh and panel'!H35</f>
        <v>4</v>
      </c>
      <c r="I35" s="27">
        <f>'achieved fresh and panel'!I35</f>
        <v>2</v>
      </c>
      <c r="J35" s="27">
        <f>'achieved fresh and panel'!J35</f>
        <v>3</v>
      </c>
      <c r="K35" s="24">
        <f>SUM(C35:J37)</f>
        <v>61</v>
      </c>
    </row>
    <row r="36" spans="1:11" x14ac:dyDescent="0.35">
      <c r="A36" s="4" t="str">
        <f>'achieved fresh and panel'!A36</f>
        <v>Świętokrzyskie (PL72)</v>
      </c>
      <c r="B36" s="2" t="str">
        <f>LEFT('achieved fresh and panel'!B36,FIND(")",'achieved fresh and panel'!B36))</f>
        <v>Medium (20-99)</v>
      </c>
      <c r="C36" s="27">
        <f>'achieved fresh and panel'!C36</f>
        <v>3</v>
      </c>
      <c r="D36" s="27">
        <f>'achieved fresh and panel'!D36</f>
        <v>3</v>
      </c>
      <c r="E36" s="27">
        <f>'achieved fresh and panel'!E36</f>
        <v>2</v>
      </c>
      <c r="F36" s="27">
        <f>'achieved fresh and panel'!F36</f>
        <v>4</v>
      </c>
      <c r="G36" s="27">
        <f>'achieved fresh and panel'!G36</f>
        <v>3</v>
      </c>
      <c r="H36" s="27">
        <f>'achieved fresh and panel'!H36</f>
        <v>2</v>
      </c>
      <c r="I36" s="27">
        <f>'achieved fresh and panel'!I36</f>
        <v>3</v>
      </c>
      <c r="J36" s="27">
        <f>'achieved fresh and panel'!J36</f>
        <v>3</v>
      </c>
      <c r="K36" s="24"/>
    </row>
    <row r="37" spans="1:11" x14ac:dyDescent="0.35">
      <c r="A37" s="4" t="str">
        <f>'achieved fresh and panel'!A37</f>
        <v>Świętokrzyskie (PL72)</v>
      </c>
      <c r="B37" s="2" t="str">
        <f>LEFT('achieved fresh and panel'!B37,FIND(")",'achieved fresh and panel'!B37))</f>
        <v>Large (100 or more)</v>
      </c>
      <c r="C37" s="27">
        <f>'achieved fresh and panel'!C37</f>
        <v>3</v>
      </c>
      <c r="D37" s="27">
        <f>'achieved fresh and panel'!D37</f>
        <v>3</v>
      </c>
      <c r="E37" s="27">
        <f>'achieved fresh and panel'!E37</f>
        <v>2</v>
      </c>
      <c r="F37" s="27">
        <f>'achieved fresh and panel'!F37</f>
        <v>5</v>
      </c>
      <c r="G37" s="27">
        <f>'achieved fresh and panel'!G37</f>
        <v>2</v>
      </c>
      <c r="H37" s="27">
        <f>'achieved fresh and panel'!H37</f>
        <v>2</v>
      </c>
      <c r="I37" s="27">
        <f>'achieved fresh and panel'!I37</f>
        <v>0</v>
      </c>
      <c r="J37" s="27">
        <f>'achieved fresh and panel'!J37</f>
        <v>2</v>
      </c>
      <c r="K37" s="24"/>
    </row>
    <row r="38" spans="1:11" x14ac:dyDescent="0.35">
      <c r="A38" s="4" t="str">
        <f>'achieved fresh and panel'!A38</f>
        <v>Lubelskie (PL81)</v>
      </c>
      <c r="B38" s="2" t="str">
        <f>LEFT('achieved fresh and panel'!B38,FIND(")",'achieved fresh and panel'!B38))</f>
        <v>Small (5-19)</v>
      </c>
      <c r="C38" s="27">
        <f>'achieved fresh and panel'!C38</f>
        <v>3</v>
      </c>
      <c r="D38" s="27">
        <f>'achieved fresh and panel'!D38</f>
        <v>1</v>
      </c>
      <c r="E38" s="27">
        <f>'achieved fresh and panel'!E38</f>
        <v>2</v>
      </c>
      <c r="F38" s="27">
        <f>'achieved fresh and panel'!F38</f>
        <v>1</v>
      </c>
      <c r="G38" s="27">
        <f>'achieved fresh and panel'!G38</f>
        <v>1</v>
      </c>
      <c r="H38" s="27">
        <f>'achieved fresh and panel'!H38</f>
        <v>3</v>
      </c>
      <c r="I38" s="27">
        <f>'achieved fresh and panel'!I38</f>
        <v>1</v>
      </c>
      <c r="J38" s="27">
        <f>'achieved fresh and panel'!J38</f>
        <v>3</v>
      </c>
      <c r="K38" s="24">
        <f>SUM(C38:J40)</f>
        <v>57</v>
      </c>
    </row>
    <row r="39" spans="1:11" x14ac:dyDescent="0.35">
      <c r="A39" s="4" t="str">
        <f>'achieved fresh and panel'!A39</f>
        <v>Lubelskie (PL81)</v>
      </c>
      <c r="B39" s="2" t="str">
        <f>LEFT('achieved fresh and panel'!B39,FIND(")",'achieved fresh and panel'!B39))</f>
        <v>Medium (20-99)</v>
      </c>
      <c r="C39" s="27">
        <f>'achieved fresh and panel'!C39</f>
        <v>1</v>
      </c>
      <c r="D39" s="27">
        <f>'achieved fresh and panel'!D39</f>
        <v>2</v>
      </c>
      <c r="E39" s="27">
        <f>'achieved fresh and panel'!E39</f>
        <v>2</v>
      </c>
      <c r="F39" s="27">
        <f>'achieved fresh and panel'!F39</f>
        <v>2</v>
      </c>
      <c r="G39" s="27">
        <f>'achieved fresh and panel'!G39</f>
        <v>2</v>
      </c>
      <c r="H39" s="27">
        <f>'achieved fresh and panel'!H39</f>
        <v>4</v>
      </c>
      <c r="I39" s="27">
        <f>'achieved fresh and panel'!I39</f>
        <v>6</v>
      </c>
      <c r="J39" s="27">
        <f>'achieved fresh and panel'!J39</f>
        <v>2</v>
      </c>
      <c r="K39" s="24"/>
    </row>
    <row r="40" spans="1:11" x14ac:dyDescent="0.35">
      <c r="A40" s="4" t="str">
        <f>'achieved fresh and panel'!A40</f>
        <v>Lubelskie (PL81)</v>
      </c>
      <c r="B40" s="2" t="str">
        <f>LEFT('achieved fresh and panel'!B40,FIND(")",'achieved fresh and panel'!B40))</f>
        <v>Large (100 or more)</v>
      </c>
      <c r="C40" s="27">
        <f>'achieved fresh and panel'!C40</f>
        <v>3</v>
      </c>
      <c r="D40" s="27">
        <f>'achieved fresh and panel'!D40</f>
        <v>4</v>
      </c>
      <c r="E40" s="27">
        <f>'achieved fresh and panel'!E40</f>
        <v>0</v>
      </c>
      <c r="F40" s="27">
        <f>'achieved fresh and panel'!F40</f>
        <v>4</v>
      </c>
      <c r="G40" s="27">
        <f>'achieved fresh and panel'!G40</f>
        <v>3</v>
      </c>
      <c r="H40" s="27">
        <f>'achieved fresh and panel'!H40</f>
        <v>4</v>
      </c>
      <c r="I40" s="27">
        <f>'achieved fresh and panel'!I40</f>
        <v>1</v>
      </c>
      <c r="J40" s="27">
        <f>'achieved fresh and panel'!J40</f>
        <v>2</v>
      </c>
      <c r="K40" s="24"/>
    </row>
    <row r="41" spans="1:11" x14ac:dyDescent="0.35">
      <c r="A41" s="4" t="str">
        <f>'achieved fresh and panel'!A41</f>
        <v>Podkarpackie (PL82)</v>
      </c>
      <c r="B41" s="2" t="str">
        <f>LEFT('achieved fresh and panel'!B41,FIND(")",'achieved fresh and panel'!B41))</f>
        <v>Small (5-19)</v>
      </c>
      <c r="C41" s="27">
        <f>'achieved fresh and panel'!C41</f>
        <v>2</v>
      </c>
      <c r="D41" s="27">
        <f>'achieved fresh and panel'!D41</f>
        <v>1</v>
      </c>
      <c r="E41" s="27">
        <f>'achieved fresh and panel'!E41</f>
        <v>2</v>
      </c>
      <c r="F41" s="27">
        <f>'achieved fresh and panel'!F41</f>
        <v>3</v>
      </c>
      <c r="G41" s="27">
        <f>'achieved fresh and panel'!G41</f>
        <v>2</v>
      </c>
      <c r="H41" s="27">
        <f>'achieved fresh and panel'!H41</f>
        <v>1</v>
      </c>
      <c r="I41" s="27">
        <f>'achieved fresh and panel'!I41</f>
        <v>1</v>
      </c>
      <c r="J41" s="27">
        <f>'achieved fresh and panel'!J41</f>
        <v>4</v>
      </c>
      <c r="K41" s="24">
        <f>SUM(C41:J43)</f>
        <v>118</v>
      </c>
    </row>
    <row r="42" spans="1:11" x14ac:dyDescent="0.35">
      <c r="A42" s="4" t="str">
        <f>'achieved fresh and panel'!A42</f>
        <v>Podkarpackie (PL82)</v>
      </c>
      <c r="B42" s="2" t="str">
        <f>LEFT('achieved fresh and panel'!B42,FIND(")",'achieved fresh and panel'!B42))</f>
        <v>Medium (20-99)</v>
      </c>
      <c r="C42" s="27">
        <f>'achieved fresh and panel'!C42</f>
        <v>3</v>
      </c>
      <c r="D42" s="27">
        <f>'achieved fresh and panel'!D42</f>
        <v>3</v>
      </c>
      <c r="E42" s="27">
        <f>'achieved fresh and panel'!E42</f>
        <v>3</v>
      </c>
      <c r="F42" s="27">
        <f>'achieved fresh and panel'!F42</f>
        <v>6</v>
      </c>
      <c r="G42" s="27">
        <f>'achieved fresh and panel'!G42</f>
        <v>8</v>
      </c>
      <c r="H42" s="27">
        <f>'achieved fresh and panel'!H42</f>
        <v>7</v>
      </c>
      <c r="I42" s="27">
        <f>'achieved fresh and panel'!I42</f>
        <v>3</v>
      </c>
      <c r="J42" s="27">
        <f>'achieved fresh and panel'!J42</f>
        <v>4</v>
      </c>
      <c r="K42" s="24"/>
    </row>
    <row r="43" spans="1:11" x14ac:dyDescent="0.35">
      <c r="A43" s="4" t="str">
        <f>'achieved fresh and panel'!A43</f>
        <v>Podkarpackie (PL82)</v>
      </c>
      <c r="B43" s="2" t="str">
        <f>LEFT('achieved fresh and panel'!B43,FIND(")",'achieved fresh and panel'!B43))</f>
        <v>Large (100 or more)</v>
      </c>
      <c r="C43" s="27">
        <f>'achieved fresh and panel'!C43</f>
        <v>3</v>
      </c>
      <c r="D43" s="27">
        <f>'achieved fresh and panel'!D43</f>
        <v>10</v>
      </c>
      <c r="E43" s="27">
        <f>'achieved fresh and panel'!E43</f>
        <v>3</v>
      </c>
      <c r="F43" s="27">
        <f>'achieved fresh and panel'!F43</f>
        <v>7</v>
      </c>
      <c r="G43" s="27">
        <f>'achieved fresh and panel'!G43</f>
        <v>11</v>
      </c>
      <c r="H43" s="27">
        <f>'achieved fresh and panel'!H43</f>
        <v>5</v>
      </c>
      <c r="I43" s="27">
        <f>'achieved fresh and panel'!I43</f>
        <v>1</v>
      </c>
      <c r="J43" s="27">
        <f>'achieved fresh and panel'!J43</f>
        <v>25</v>
      </c>
      <c r="K43" s="24"/>
    </row>
    <row r="44" spans="1:11" x14ac:dyDescent="0.35">
      <c r="A44" s="4" t="str">
        <f>'achieved fresh and panel'!A44</f>
        <v>Podlaskie (PL84)</v>
      </c>
      <c r="B44" s="2" t="str">
        <f>LEFT('achieved fresh and panel'!B44,FIND(")",'achieved fresh and panel'!B44))</f>
        <v>Small (5-19)</v>
      </c>
      <c r="C44" s="27">
        <f>'achieved fresh and panel'!C44</f>
        <v>1</v>
      </c>
      <c r="D44" s="27">
        <f>'achieved fresh and panel'!D44</f>
        <v>1</v>
      </c>
      <c r="E44" s="27">
        <f>'achieved fresh and panel'!E44</f>
        <v>1</v>
      </c>
      <c r="F44" s="27">
        <f>'achieved fresh and panel'!F44</f>
        <v>3</v>
      </c>
      <c r="G44" s="27">
        <f>'achieved fresh and panel'!G44</f>
        <v>1</v>
      </c>
      <c r="H44" s="27">
        <f>'achieved fresh and panel'!H44</f>
        <v>3</v>
      </c>
      <c r="I44" s="27">
        <f>'achieved fresh and panel'!I44</f>
        <v>3</v>
      </c>
      <c r="J44" s="27">
        <f>'achieved fresh and panel'!J44</f>
        <v>4</v>
      </c>
      <c r="K44" s="24">
        <f>SUM(C44:J46)</f>
        <v>77</v>
      </c>
    </row>
    <row r="45" spans="1:11" x14ac:dyDescent="0.35">
      <c r="A45" s="4" t="str">
        <f>'achieved fresh and panel'!A45</f>
        <v>Podlaskie (PL84)</v>
      </c>
      <c r="B45" s="2" t="str">
        <f>LEFT('achieved fresh and panel'!B45,FIND(")",'achieved fresh and panel'!B45))</f>
        <v>Medium (20-99)</v>
      </c>
      <c r="C45" s="27">
        <f>'achieved fresh and panel'!C45</f>
        <v>1</v>
      </c>
      <c r="D45" s="27">
        <f>'achieved fresh and panel'!D45</f>
        <v>5</v>
      </c>
      <c r="E45" s="27">
        <f>'achieved fresh and panel'!E45</f>
        <v>3</v>
      </c>
      <c r="F45" s="27">
        <f>'achieved fresh and panel'!F45</f>
        <v>8</v>
      </c>
      <c r="G45" s="27">
        <f>'achieved fresh and panel'!G45</f>
        <v>4</v>
      </c>
      <c r="H45" s="27">
        <f>'achieved fresh and panel'!H45</f>
        <v>6</v>
      </c>
      <c r="I45" s="27">
        <f>'achieved fresh and panel'!I45</f>
        <v>5</v>
      </c>
      <c r="J45" s="27">
        <f>'achieved fresh and panel'!J45</f>
        <v>4</v>
      </c>
      <c r="K45" s="24"/>
    </row>
    <row r="46" spans="1:11" x14ac:dyDescent="0.35">
      <c r="A46" s="4" t="str">
        <f>'achieved fresh and panel'!A46</f>
        <v>Podlaskie (PL84)</v>
      </c>
      <c r="B46" s="2" t="str">
        <f>LEFT('achieved fresh and panel'!B46,FIND(")",'achieved fresh and panel'!B46))</f>
        <v>Large (100 or more)</v>
      </c>
      <c r="C46" s="27">
        <f>'achieved fresh and panel'!C46</f>
        <v>5</v>
      </c>
      <c r="D46" s="27">
        <f>'achieved fresh and panel'!D46</f>
        <v>2</v>
      </c>
      <c r="E46" s="27">
        <f>'achieved fresh and panel'!E46</f>
        <v>1</v>
      </c>
      <c r="F46" s="27">
        <f>'achieved fresh and panel'!F46</f>
        <v>5</v>
      </c>
      <c r="G46" s="27">
        <f>'achieved fresh and panel'!G46</f>
        <v>4</v>
      </c>
      <c r="H46" s="27">
        <f>'achieved fresh and panel'!H46</f>
        <v>3</v>
      </c>
      <c r="I46" s="27">
        <f>'achieved fresh and panel'!I46</f>
        <v>0</v>
      </c>
      <c r="J46" s="27">
        <f>'achieved fresh and panel'!J46</f>
        <v>4</v>
      </c>
      <c r="K46" s="24"/>
    </row>
    <row r="47" spans="1:11" x14ac:dyDescent="0.35">
      <c r="A47" s="4" t="str">
        <f>'achieved fresh and panel'!A47</f>
        <v>Region Warszawski Stołeczny (PL91)</v>
      </c>
      <c r="B47" s="2" t="str">
        <f>LEFT('achieved fresh and panel'!B47,FIND(")",'achieved fresh and panel'!B47))</f>
        <v>Small (5-19)</v>
      </c>
      <c r="C47" s="27">
        <f>'achieved fresh and panel'!C47</f>
        <v>5</v>
      </c>
      <c r="D47" s="27">
        <f>'achieved fresh and panel'!D47</f>
        <v>2</v>
      </c>
      <c r="E47" s="27">
        <f>'achieved fresh and panel'!E47</f>
        <v>2</v>
      </c>
      <c r="F47" s="27">
        <f>'achieved fresh and panel'!F47</f>
        <v>5</v>
      </c>
      <c r="G47" s="27">
        <f>'achieved fresh and panel'!G47</f>
        <v>12</v>
      </c>
      <c r="H47" s="27">
        <f>'achieved fresh and panel'!H47</f>
        <v>14</v>
      </c>
      <c r="I47" s="27">
        <f>'achieved fresh and panel'!I47</f>
        <v>9</v>
      </c>
      <c r="J47" s="27">
        <f>'achieved fresh and panel'!J47</f>
        <v>18</v>
      </c>
      <c r="K47" s="24">
        <f>SUM(C47:J49)</f>
        <v>126</v>
      </c>
    </row>
    <row r="48" spans="1:11" x14ac:dyDescent="0.35">
      <c r="A48" s="4" t="str">
        <f>'achieved fresh and panel'!A48</f>
        <v>Region Warszawski Stołeczny (PL91)</v>
      </c>
      <c r="B48" s="2" t="str">
        <f>LEFT('achieved fresh and panel'!B48,FIND(")",'achieved fresh and panel'!B48))</f>
        <v>Medium (20-99)</v>
      </c>
      <c r="C48" s="27">
        <f>'achieved fresh and panel'!C48</f>
        <v>5</v>
      </c>
      <c r="D48" s="27">
        <f>'achieved fresh and panel'!D48</f>
        <v>6</v>
      </c>
      <c r="E48" s="27">
        <f>'achieved fresh and panel'!E48</f>
        <v>5</v>
      </c>
      <c r="F48" s="27">
        <f>'achieved fresh and panel'!F48</f>
        <v>4</v>
      </c>
      <c r="G48" s="27">
        <f>'achieved fresh and panel'!G48</f>
        <v>6</v>
      </c>
      <c r="H48" s="27">
        <f>'achieved fresh and panel'!H48</f>
        <v>5</v>
      </c>
      <c r="I48" s="27">
        <f>'achieved fresh and panel'!I48</f>
        <v>2</v>
      </c>
      <c r="J48" s="27">
        <f>'achieved fresh and panel'!J48</f>
        <v>5</v>
      </c>
      <c r="K48" s="24"/>
    </row>
    <row r="49" spans="1:11" x14ac:dyDescent="0.35">
      <c r="A49" s="4" t="str">
        <f>'achieved fresh and panel'!A49</f>
        <v>Region Warszawski Stołeczny (PL91)</v>
      </c>
      <c r="B49" s="2" t="str">
        <f>LEFT('achieved fresh and panel'!B49,FIND(")",'achieved fresh and panel'!B49))</f>
        <v>Large (100 or more)</v>
      </c>
      <c r="C49" s="27">
        <f>'achieved fresh and panel'!C49</f>
        <v>3</v>
      </c>
      <c r="D49" s="27">
        <f>'achieved fresh and panel'!D49</f>
        <v>4</v>
      </c>
      <c r="E49" s="27">
        <f>'achieved fresh and panel'!E49</f>
        <v>0</v>
      </c>
      <c r="F49" s="27">
        <f>'achieved fresh and panel'!F49</f>
        <v>3</v>
      </c>
      <c r="G49" s="27">
        <f>'achieved fresh and panel'!G49</f>
        <v>2</v>
      </c>
      <c r="H49" s="27">
        <f>'achieved fresh and panel'!H49</f>
        <v>3</v>
      </c>
      <c r="I49" s="27">
        <f>'achieved fresh and panel'!I49</f>
        <v>1</v>
      </c>
      <c r="J49" s="27">
        <f>'achieved fresh and panel'!J49</f>
        <v>5</v>
      </c>
      <c r="K49" s="24"/>
    </row>
    <row r="50" spans="1:11" x14ac:dyDescent="0.35">
      <c r="A50" s="4" t="str">
        <f>'achieved fresh and panel'!A50</f>
        <v>Region Mazowiecki Regionalny (PL92)</v>
      </c>
      <c r="B50" s="2" t="str">
        <f>LEFT('achieved fresh and panel'!B50,FIND(")",'achieved fresh and panel'!B50))</f>
        <v>Small (5-19)</v>
      </c>
      <c r="C50" s="27">
        <f>'achieved fresh and panel'!C50</f>
        <v>3</v>
      </c>
      <c r="D50" s="27">
        <f>'achieved fresh and panel'!D50</f>
        <v>5</v>
      </c>
      <c r="E50" s="27">
        <f>'achieved fresh and panel'!E50</f>
        <v>5</v>
      </c>
      <c r="F50" s="27">
        <f>'achieved fresh and panel'!F50</f>
        <v>4</v>
      </c>
      <c r="G50" s="27">
        <f>'achieved fresh and panel'!G50</f>
        <v>6</v>
      </c>
      <c r="H50" s="27">
        <f>'achieved fresh and panel'!H50</f>
        <v>10</v>
      </c>
      <c r="I50" s="27">
        <f>'achieved fresh and panel'!I50</f>
        <v>4</v>
      </c>
      <c r="J50" s="27">
        <f>'achieved fresh and panel'!J50</f>
        <v>9</v>
      </c>
      <c r="K50" s="24">
        <f>SUM(C50:J52)</f>
        <v>119</v>
      </c>
    </row>
    <row r="51" spans="1:11" x14ac:dyDescent="0.35">
      <c r="A51" s="4" t="str">
        <f>'achieved fresh and panel'!A51</f>
        <v>Region Mazowiecki Regionalny (PL92)</v>
      </c>
      <c r="B51" s="2" t="str">
        <f>LEFT('achieved fresh and panel'!B51,FIND(")",'achieved fresh and panel'!B51))</f>
        <v>Medium (20-99)</v>
      </c>
      <c r="C51" s="27">
        <f>'achieved fresh and panel'!C51</f>
        <v>10</v>
      </c>
      <c r="D51" s="27">
        <f>'achieved fresh and panel'!D51</f>
        <v>4</v>
      </c>
      <c r="E51" s="27">
        <f>'achieved fresh and panel'!E51</f>
        <v>4</v>
      </c>
      <c r="F51" s="27">
        <f>'achieved fresh and panel'!F51</f>
        <v>5</v>
      </c>
      <c r="G51" s="27">
        <f>'achieved fresh and panel'!G51</f>
        <v>5</v>
      </c>
      <c r="H51" s="27">
        <f>'achieved fresh and panel'!H51</f>
        <v>6</v>
      </c>
      <c r="I51" s="27">
        <f>'achieved fresh and panel'!I51</f>
        <v>4</v>
      </c>
      <c r="J51" s="27">
        <f>'achieved fresh and panel'!J51</f>
        <v>6</v>
      </c>
      <c r="K51" s="24"/>
    </row>
    <row r="52" spans="1:11" x14ac:dyDescent="0.35">
      <c r="A52" s="4" t="str">
        <f>'achieved fresh and panel'!A52</f>
        <v>Region Mazowiecki Regionalny (PL92)</v>
      </c>
      <c r="B52" s="2" t="str">
        <f>LEFT('achieved fresh and panel'!B52,FIND(")",'achieved fresh and panel'!B52))</f>
        <v>Large (100 or more)</v>
      </c>
      <c r="C52" s="27">
        <f>'achieved fresh and panel'!C52</f>
        <v>7</v>
      </c>
      <c r="D52" s="27">
        <f>'achieved fresh and panel'!D52</f>
        <v>2</v>
      </c>
      <c r="E52" s="27">
        <f>'achieved fresh and panel'!E52</f>
        <v>0</v>
      </c>
      <c r="F52" s="27">
        <f>'achieved fresh and panel'!F52</f>
        <v>5</v>
      </c>
      <c r="G52" s="27">
        <f>'achieved fresh and panel'!G52</f>
        <v>6</v>
      </c>
      <c r="H52" s="27">
        <f>'achieved fresh and panel'!H52</f>
        <v>4</v>
      </c>
      <c r="I52" s="27">
        <f>'achieved fresh and panel'!I52</f>
        <v>2</v>
      </c>
      <c r="J52" s="27">
        <f>'achieved fresh and panel'!J52</f>
        <v>3</v>
      </c>
      <c r="K52" s="24"/>
    </row>
    <row r="53" spans="1:11" s="26" customFormat="1" ht="15" thickBot="1" x14ac:dyDescent="0.4">
      <c r="A53" s="25"/>
      <c r="B53" s="25"/>
      <c r="C53" s="25">
        <f t="shared" ref="C53:K53" si="0">SUM(C2:C52)</f>
        <v>199</v>
      </c>
      <c r="D53" s="25">
        <f t="shared" si="0"/>
        <v>189</v>
      </c>
      <c r="E53" s="25">
        <f t="shared" si="0"/>
        <v>134</v>
      </c>
      <c r="F53" s="25">
        <f t="shared" si="0"/>
        <v>257</v>
      </c>
      <c r="G53" s="25">
        <f t="shared" si="0"/>
        <v>209</v>
      </c>
      <c r="H53" s="25">
        <f t="shared" si="0"/>
        <v>228</v>
      </c>
      <c r="I53" s="25">
        <f t="shared" si="0"/>
        <v>184</v>
      </c>
      <c r="J53" s="25">
        <f t="shared" si="0"/>
        <v>325</v>
      </c>
      <c r="K53" s="25">
        <f t="shared" si="0"/>
        <v>1725</v>
      </c>
    </row>
    <row r="54" spans="1:11" ht="15" thickTop="1" x14ac:dyDescent="0.3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topLeftCell="A28" zoomScaleNormal="100" workbookViewId="0">
      <selection activeCell="K5" sqref="K5"/>
    </sheetView>
  </sheetViews>
  <sheetFormatPr defaultRowHeight="14.5" x14ac:dyDescent="0.35"/>
  <cols>
    <col min="1" max="1" width="25.7265625" customWidth="1"/>
    <col min="2" max="2" width="14" bestFit="1" customWidth="1"/>
    <col min="3" max="4" width="10.1796875" customWidth="1"/>
    <col min="5" max="5" width="10.1796875" style="8" customWidth="1"/>
    <col min="6" max="6" width="11.81640625" customWidth="1"/>
    <col min="7" max="7" width="12.26953125" customWidth="1"/>
    <col min="8" max="10" width="10.1796875" customWidth="1"/>
    <col min="11" max="11" width="14.54296875" style="26" bestFit="1" customWidth="1"/>
  </cols>
  <sheetData>
    <row r="1" spans="1:11" ht="40" thickBot="1" x14ac:dyDescent="0.4">
      <c r="A1" s="12"/>
      <c r="B1" s="12"/>
      <c r="C1" s="13" t="str">
        <f>RIGHT(SUBSTITUTE('achieved panel'!C1,"_"," "),LEN(SUBSTITUTE('achieved panel'!C1,"_"," "))-1)</f>
        <v>Food</v>
      </c>
      <c r="D1" s="13" t="str">
        <f>RIGHT(SUBSTITUTE('achieved panel'!D1,"_"," "),LEN(SUBSTITUTE('achieved panel'!D1,"_"," "))-1)</f>
        <v>Fabricated Metal Products</v>
      </c>
      <c r="E1" s="13" t="str">
        <f>RIGHT(SUBSTITUTE('achieved panel'!E1,"_"," "),LEN(SUBSTITUTE('achieved panel'!E1,"_"," "))-1)</f>
        <v>Motor Vehicles</v>
      </c>
      <c r="F1" s="13" t="str">
        <f>RIGHT(SUBSTITUTE('achieved panel'!F1,"_"," "),LEN(SUBSTITUTE('achieved panel'!F1,"_"," "))-1)</f>
        <v>Other Manufacturing</v>
      </c>
      <c r="G1" s="13" t="str">
        <f>RIGHT(SUBSTITUTE('achieved panel'!G1,"_"," "),LEN(SUBSTITUTE('achieved panel'!G1,"_"," "))-1)</f>
        <v>Retail</v>
      </c>
      <c r="H1" s="13" t="str">
        <f>RIGHT(SUBSTITUTE('achieved panel'!H1,"_"," "),LEN(SUBSTITUTE('achieved panel'!H1,"_"," "))-1)</f>
        <v>Construction</v>
      </c>
      <c r="I1" s="13" t="str">
        <f>RIGHT(SUBSTITUTE('achieved panel'!I1,"_"," "),LEN(SUBSTITUTE('achieved panel'!I1,"_"," "))-1)</f>
        <v>Professional Activities</v>
      </c>
      <c r="J1" s="13" t="str">
        <f>RIGHT(SUBSTITUTE('achieved panel'!J1,"_"," "),LEN(SUBSTITUTE('achieved panel'!J1,"_"," "))-1)</f>
        <v>Other services</v>
      </c>
      <c r="K1" s="23" t="str">
        <f>RIGHT(SUBSTITUTE('achieved panel'!K1,"_"," "),LEN(SUBSTITUTE('achieved panel'!K1,"_"," "))-1)</f>
        <v>Grand Total</v>
      </c>
    </row>
    <row r="2" spans="1:11" x14ac:dyDescent="0.35">
      <c r="A2" s="4" t="str">
        <f>'achieved panel'!A2</f>
        <v>Małopolskie (PL21)</v>
      </c>
      <c r="B2" s="2" t="str">
        <f>LEFT('achieved panel'!B2,FIND(")",'achieved panel'!B2))</f>
        <v>Small (5-19)</v>
      </c>
      <c r="C2" s="27">
        <f>'achieved panel'!C2</f>
        <v>0</v>
      </c>
      <c r="D2" s="27">
        <f>'achieved panel'!D2</f>
        <v>0</v>
      </c>
      <c r="E2" s="27">
        <f>'achieved panel'!E2</f>
        <v>0</v>
      </c>
      <c r="F2" s="27">
        <f>'achieved panel'!F2</f>
        <v>1</v>
      </c>
      <c r="G2" s="27">
        <f>'achieved panel'!G2</f>
        <v>2</v>
      </c>
      <c r="H2" s="27">
        <f>'achieved panel'!H2</f>
        <v>0</v>
      </c>
      <c r="I2" s="27">
        <f>'achieved panel'!I2</f>
        <v>0</v>
      </c>
      <c r="J2" s="27">
        <f>'achieved panel'!J2</f>
        <v>3</v>
      </c>
      <c r="K2" s="24">
        <f>SUM(C2:J4)</f>
        <v>18</v>
      </c>
    </row>
    <row r="3" spans="1:11" x14ac:dyDescent="0.35">
      <c r="A3" s="4" t="str">
        <f>'achieved panel'!A3</f>
        <v>Małopolskie (PL21)</v>
      </c>
      <c r="B3" s="2" t="str">
        <f>LEFT('achieved panel'!B3,FIND(")",'achieved panel'!B3))</f>
        <v>Medium (20-99)</v>
      </c>
      <c r="C3" s="27">
        <f>'achieved panel'!C3</f>
        <v>1</v>
      </c>
      <c r="D3" s="27">
        <f>'achieved panel'!D3</f>
        <v>1</v>
      </c>
      <c r="E3" s="27">
        <f>'achieved panel'!E3</f>
        <v>0</v>
      </c>
      <c r="F3" s="27">
        <f>'achieved panel'!F3</f>
        <v>3</v>
      </c>
      <c r="G3" s="27">
        <f>'achieved panel'!G3</f>
        <v>1</v>
      </c>
      <c r="H3" s="27">
        <f>'achieved panel'!H3</f>
        <v>0</v>
      </c>
      <c r="I3" s="27">
        <f>'achieved panel'!I3</f>
        <v>0</v>
      </c>
      <c r="J3" s="27">
        <f>'achieved panel'!J3</f>
        <v>1</v>
      </c>
      <c r="K3" s="24"/>
    </row>
    <row r="4" spans="1:11" x14ac:dyDescent="0.35">
      <c r="A4" s="4" t="str">
        <f>'achieved panel'!A4</f>
        <v>Małopolskie (PL21)</v>
      </c>
      <c r="B4" s="2" t="str">
        <f>LEFT('achieved panel'!B4,FIND(")",'achieved panel'!B4))</f>
        <v>Large (100 or more)</v>
      </c>
      <c r="C4" s="27">
        <f>'achieved panel'!C4</f>
        <v>2</v>
      </c>
      <c r="D4" s="27">
        <f>'achieved panel'!D4</f>
        <v>0</v>
      </c>
      <c r="E4" s="27">
        <f>'achieved panel'!E4</f>
        <v>0</v>
      </c>
      <c r="F4" s="27">
        <f>'achieved panel'!F4</f>
        <v>1</v>
      </c>
      <c r="G4" s="27">
        <f>'achieved panel'!G4</f>
        <v>0</v>
      </c>
      <c r="H4" s="27">
        <f>'achieved panel'!H4</f>
        <v>1</v>
      </c>
      <c r="I4" s="27">
        <f>'achieved panel'!I4</f>
        <v>0</v>
      </c>
      <c r="J4" s="27">
        <f>'achieved panel'!J4</f>
        <v>1</v>
      </c>
      <c r="K4" s="24"/>
    </row>
    <row r="5" spans="1:11" x14ac:dyDescent="0.35">
      <c r="A5" s="4" t="str">
        <f>'achieved panel'!A5</f>
        <v>Śląskie (PL22)</v>
      </c>
      <c r="B5" s="2" t="str">
        <f>LEFT('achieved panel'!B5,FIND(")",'achieved panel'!B5))</f>
        <v>Small (5-19)</v>
      </c>
      <c r="C5" s="27">
        <f>'achieved panel'!C5</f>
        <v>2</v>
      </c>
      <c r="D5" s="27">
        <f>'achieved panel'!D5</f>
        <v>0</v>
      </c>
      <c r="E5" s="27">
        <f>'achieved panel'!E5</f>
        <v>0</v>
      </c>
      <c r="F5" s="27">
        <f>'achieved panel'!F5</f>
        <v>3</v>
      </c>
      <c r="G5" s="27">
        <f>'achieved panel'!G5</f>
        <v>0</v>
      </c>
      <c r="H5" s="27">
        <f>'achieved panel'!H5</f>
        <v>0</v>
      </c>
      <c r="I5" s="27">
        <f>'achieved panel'!I5</f>
        <v>0</v>
      </c>
      <c r="J5" s="27">
        <f>'achieved panel'!J5</f>
        <v>2</v>
      </c>
      <c r="K5" s="24">
        <f>SUM(C5:J7)</f>
        <v>15</v>
      </c>
    </row>
    <row r="6" spans="1:11" x14ac:dyDescent="0.35">
      <c r="A6" s="4" t="str">
        <f>'achieved panel'!A6</f>
        <v>Śląskie (PL22)</v>
      </c>
      <c r="B6" s="2" t="str">
        <f>LEFT('achieved panel'!B6,FIND(")",'achieved panel'!B6))</f>
        <v>Medium (20-99)</v>
      </c>
      <c r="C6" s="27">
        <f>'achieved panel'!C6</f>
        <v>0</v>
      </c>
      <c r="D6" s="27">
        <f>'achieved panel'!D6</f>
        <v>0</v>
      </c>
      <c r="E6" s="27">
        <f>'achieved panel'!E6</f>
        <v>0</v>
      </c>
      <c r="F6" s="27">
        <f>'achieved panel'!F6</f>
        <v>2</v>
      </c>
      <c r="G6" s="27">
        <f>'achieved panel'!G6</f>
        <v>0</v>
      </c>
      <c r="H6" s="27">
        <f>'achieved panel'!H6</f>
        <v>0</v>
      </c>
      <c r="I6" s="27">
        <f>'achieved panel'!I6</f>
        <v>0</v>
      </c>
      <c r="J6" s="27">
        <f>'achieved panel'!J6</f>
        <v>1</v>
      </c>
      <c r="K6" s="24"/>
    </row>
    <row r="7" spans="1:11" x14ac:dyDescent="0.35">
      <c r="A7" s="4" t="str">
        <f>'achieved panel'!A7</f>
        <v>Śląskie (PL22)</v>
      </c>
      <c r="B7" s="2" t="str">
        <f>LEFT('achieved panel'!B7,FIND(")",'achieved panel'!B7))</f>
        <v>Large (100 or more)</v>
      </c>
      <c r="C7" s="27">
        <f>'achieved panel'!C7</f>
        <v>1</v>
      </c>
      <c r="D7" s="27">
        <f>'achieved panel'!D7</f>
        <v>1</v>
      </c>
      <c r="E7" s="27">
        <f>'achieved panel'!E7</f>
        <v>1</v>
      </c>
      <c r="F7" s="27">
        <f>'achieved panel'!F7</f>
        <v>1</v>
      </c>
      <c r="G7" s="27">
        <f>'achieved panel'!G7</f>
        <v>1</v>
      </c>
      <c r="H7" s="27">
        <f>'achieved panel'!H7</f>
        <v>0</v>
      </c>
      <c r="I7" s="27">
        <f>'achieved panel'!I7</f>
        <v>0</v>
      </c>
      <c r="J7" s="27">
        <f>'achieved panel'!J7</f>
        <v>0</v>
      </c>
      <c r="K7" s="24"/>
    </row>
    <row r="8" spans="1:11" x14ac:dyDescent="0.35">
      <c r="A8" s="4" t="str">
        <f>'achieved panel'!A8</f>
        <v>Wielkopolskie (PL41)</v>
      </c>
      <c r="B8" s="2" t="str">
        <f>LEFT('achieved panel'!B8,FIND(")",'achieved panel'!B8))</f>
        <v>Small (5-19)</v>
      </c>
      <c r="C8" s="27">
        <f>'achieved panel'!C8</f>
        <v>0</v>
      </c>
      <c r="D8" s="27">
        <f>'achieved panel'!D8</f>
        <v>0</v>
      </c>
      <c r="E8" s="27">
        <f>'achieved panel'!E8</f>
        <v>0</v>
      </c>
      <c r="F8" s="27">
        <f>'achieved panel'!F8</f>
        <v>2</v>
      </c>
      <c r="G8" s="27">
        <f>'achieved panel'!G8</f>
        <v>1</v>
      </c>
      <c r="H8" s="27">
        <f>'achieved panel'!H8</f>
        <v>0</v>
      </c>
      <c r="I8" s="27">
        <f>'achieved panel'!I8</f>
        <v>0</v>
      </c>
      <c r="J8" s="27">
        <f>'achieved panel'!J8</f>
        <v>1</v>
      </c>
      <c r="K8" s="24">
        <f>SUM(C8:J10)</f>
        <v>11</v>
      </c>
    </row>
    <row r="9" spans="1:11" x14ac:dyDescent="0.35">
      <c r="A9" s="4" t="str">
        <f>'achieved panel'!A9</f>
        <v>Wielkopolskie (PL41)</v>
      </c>
      <c r="B9" s="2" t="str">
        <f>LEFT('achieved panel'!B9,FIND(")",'achieved panel'!B9))</f>
        <v>Medium (20-99)</v>
      </c>
      <c r="C9" s="27">
        <f>'achieved panel'!C9</f>
        <v>1</v>
      </c>
      <c r="D9" s="27">
        <f>'achieved panel'!D9</f>
        <v>0</v>
      </c>
      <c r="E9" s="27">
        <f>'achieved panel'!E9</f>
        <v>0</v>
      </c>
      <c r="F9" s="27">
        <f>'achieved panel'!F9</f>
        <v>1</v>
      </c>
      <c r="G9" s="27">
        <f>'achieved panel'!G9</f>
        <v>1</v>
      </c>
      <c r="H9" s="27">
        <f>'achieved panel'!H9</f>
        <v>0</v>
      </c>
      <c r="I9" s="27">
        <f>'achieved panel'!I9</f>
        <v>0</v>
      </c>
      <c r="J9" s="27">
        <f>'achieved panel'!J9</f>
        <v>0</v>
      </c>
      <c r="K9" s="24"/>
    </row>
    <row r="10" spans="1:11" x14ac:dyDescent="0.35">
      <c r="A10" s="4" t="str">
        <f>'achieved panel'!A10</f>
        <v>Wielkopolskie (PL41)</v>
      </c>
      <c r="B10" s="2" t="str">
        <f>LEFT('achieved panel'!B10,FIND(")",'achieved panel'!B10))</f>
        <v>Large (100 or more)</v>
      </c>
      <c r="C10" s="27">
        <f>'achieved panel'!C10</f>
        <v>1</v>
      </c>
      <c r="D10" s="27">
        <f>'achieved panel'!D10</f>
        <v>1</v>
      </c>
      <c r="E10" s="27">
        <f>'achieved panel'!E10</f>
        <v>0</v>
      </c>
      <c r="F10" s="27">
        <f>'achieved panel'!F10</f>
        <v>2</v>
      </c>
      <c r="G10" s="27">
        <f>'achieved panel'!G10</f>
        <v>0</v>
      </c>
      <c r="H10" s="27">
        <f>'achieved panel'!H10</f>
        <v>0</v>
      </c>
      <c r="I10" s="27">
        <f>'achieved panel'!I10</f>
        <v>0</v>
      </c>
      <c r="J10" s="27">
        <f>'achieved panel'!J10</f>
        <v>0</v>
      </c>
      <c r="K10" s="24"/>
    </row>
    <row r="11" spans="1:11" x14ac:dyDescent="0.35">
      <c r="A11" s="4" t="str">
        <f>'achieved panel'!A11</f>
        <v>Zachodniopomorskie (PL42)</v>
      </c>
      <c r="B11" s="2" t="str">
        <f>LEFT('achieved panel'!B11,FIND(")",'achieved panel'!B11))</f>
        <v>Small (5-19)</v>
      </c>
      <c r="C11" s="27">
        <f>'achieved panel'!C11</f>
        <v>0</v>
      </c>
      <c r="D11" s="27">
        <f>'achieved panel'!D11</f>
        <v>1</v>
      </c>
      <c r="E11" s="27">
        <f>'achieved panel'!E11</f>
        <v>0</v>
      </c>
      <c r="F11" s="27">
        <f>'achieved panel'!F11</f>
        <v>0</v>
      </c>
      <c r="G11" s="27">
        <f>'achieved panel'!G11</f>
        <v>0</v>
      </c>
      <c r="H11" s="27">
        <f>'achieved panel'!H11</f>
        <v>0</v>
      </c>
      <c r="I11" s="27">
        <f>'achieved panel'!I11</f>
        <v>0</v>
      </c>
      <c r="J11" s="27">
        <f>'achieved panel'!J11</f>
        <v>0</v>
      </c>
      <c r="K11" s="24">
        <f>SUM(C11:J12)</f>
        <v>2</v>
      </c>
    </row>
    <row r="12" spans="1:11" x14ac:dyDescent="0.35">
      <c r="A12" s="4" t="str">
        <f>'achieved panel'!A12</f>
        <v>Zachodniopomorskie (PL42)</v>
      </c>
      <c r="B12" s="2" t="str">
        <f>LEFT('achieved panel'!B12,FIND(")",'achieved panel'!B12))</f>
        <v>Medium (20-99)</v>
      </c>
      <c r="C12" s="27">
        <f>'achieved panel'!C12</f>
        <v>0</v>
      </c>
      <c r="D12" s="27">
        <f>'achieved panel'!D12</f>
        <v>0</v>
      </c>
      <c r="E12" s="27">
        <f>'achieved panel'!E12</f>
        <v>0</v>
      </c>
      <c r="F12" s="27">
        <f>'achieved panel'!F12</f>
        <v>1</v>
      </c>
      <c r="G12" s="27">
        <f>'achieved panel'!G12</f>
        <v>0</v>
      </c>
      <c r="H12" s="27">
        <f>'achieved panel'!H12</f>
        <v>0</v>
      </c>
      <c r="I12" s="27">
        <f>'achieved panel'!I12</f>
        <v>0</v>
      </c>
      <c r="J12" s="27">
        <f>'achieved panel'!J12</f>
        <v>0</v>
      </c>
      <c r="K12" s="24"/>
    </row>
    <row r="13" spans="1:11" x14ac:dyDescent="0.35">
      <c r="A13" s="4" t="str">
        <f>'achieved panel'!A13</f>
        <v>Lubuskie (PL43)</v>
      </c>
      <c r="B13" s="2" t="str">
        <f>LEFT('achieved panel'!B13,FIND(")",'achieved panel'!B13))</f>
        <v>Small (5-19)</v>
      </c>
      <c r="C13" s="27">
        <f>'achieved panel'!C13</f>
        <v>0</v>
      </c>
      <c r="D13" s="27">
        <f>'achieved panel'!D13</f>
        <v>0</v>
      </c>
      <c r="E13" s="27">
        <f>'achieved panel'!E13</f>
        <v>0</v>
      </c>
      <c r="F13" s="27">
        <f>'achieved panel'!F13</f>
        <v>1</v>
      </c>
      <c r="G13" s="27">
        <f>'achieved panel'!G13</f>
        <v>0</v>
      </c>
      <c r="H13" s="27">
        <f>'achieved panel'!H13</f>
        <v>0</v>
      </c>
      <c r="I13" s="27">
        <f>'achieved panel'!I13</f>
        <v>0</v>
      </c>
      <c r="J13" s="27">
        <f>'achieved panel'!J13</f>
        <v>0</v>
      </c>
      <c r="K13" s="24">
        <f>SUM(C13:J14)</f>
        <v>2</v>
      </c>
    </row>
    <row r="14" spans="1:11" x14ac:dyDescent="0.35">
      <c r="A14" s="4" t="str">
        <f>'achieved panel'!A14</f>
        <v>Lubuskie (PL43)</v>
      </c>
      <c r="B14" s="2" t="str">
        <f>LEFT('achieved panel'!B14,FIND(")",'achieved panel'!B14))</f>
        <v>Medium (20-99)</v>
      </c>
      <c r="C14" s="27">
        <f>'achieved panel'!C14</f>
        <v>0</v>
      </c>
      <c r="D14" s="27">
        <f>'achieved panel'!D14</f>
        <v>0</v>
      </c>
      <c r="E14" s="27">
        <f>'achieved panel'!E14</f>
        <v>0</v>
      </c>
      <c r="F14" s="27">
        <f>'achieved panel'!F14</f>
        <v>0</v>
      </c>
      <c r="G14" s="27">
        <f>'achieved panel'!G14</f>
        <v>0</v>
      </c>
      <c r="H14" s="27">
        <f>'achieved panel'!H14</f>
        <v>0</v>
      </c>
      <c r="I14" s="27">
        <f>'achieved panel'!I14</f>
        <v>0</v>
      </c>
      <c r="J14" s="27">
        <f>'achieved panel'!J14</f>
        <v>1</v>
      </c>
      <c r="K14" s="24"/>
    </row>
    <row r="15" spans="1:11" x14ac:dyDescent="0.35">
      <c r="A15" s="4" t="str">
        <f>'achieved panel'!A15</f>
        <v>Dolnośląskie (PL51)</v>
      </c>
      <c r="B15" s="2" t="str">
        <f>LEFT('achieved panel'!B15,FIND(")",'achieved panel'!B15))</f>
        <v>Small (5-19)</v>
      </c>
      <c r="C15" s="27">
        <f>'achieved panel'!C15</f>
        <v>2</v>
      </c>
      <c r="D15" s="27">
        <f>'achieved panel'!D15</f>
        <v>1</v>
      </c>
      <c r="E15" s="27">
        <f>'achieved panel'!E15</f>
        <v>0</v>
      </c>
      <c r="F15" s="27">
        <f>'achieved panel'!F15</f>
        <v>1</v>
      </c>
      <c r="G15" s="27">
        <f>'achieved panel'!G15</f>
        <v>1</v>
      </c>
      <c r="H15" s="27">
        <f>'achieved panel'!H15</f>
        <v>1</v>
      </c>
      <c r="I15" s="27">
        <f>'achieved panel'!I15</f>
        <v>0</v>
      </c>
      <c r="J15" s="27">
        <f>'achieved panel'!J15</f>
        <v>4</v>
      </c>
      <c r="K15" s="24">
        <f>SUM(C15:J17)</f>
        <v>23</v>
      </c>
    </row>
    <row r="16" spans="1:11" x14ac:dyDescent="0.35">
      <c r="A16" s="4" t="str">
        <f>'achieved panel'!A16</f>
        <v>Dolnośląskie (PL51)</v>
      </c>
      <c r="B16" s="2" t="str">
        <f>LEFT('achieved panel'!B16,FIND(")",'achieved panel'!B16))</f>
        <v>Medium (20-99)</v>
      </c>
      <c r="C16" s="27">
        <f>'achieved panel'!C16</f>
        <v>1</v>
      </c>
      <c r="D16" s="27">
        <f>'achieved panel'!D16</f>
        <v>2</v>
      </c>
      <c r="E16" s="27">
        <f>'achieved panel'!E16</f>
        <v>0</v>
      </c>
      <c r="F16" s="27">
        <f>'achieved panel'!F16</f>
        <v>3</v>
      </c>
      <c r="G16" s="27">
        <f>'achieved panel'!G16</f>
        <v>0</v>
      </c>
      <c r="H16" s="27">
        <f>'achieved panel'!H16</f>
        <v>1</v>
      </c>
      <c r="I16" s="27">
        <f>'achieved panel'!I16</f>
        <v>0</v>
      </c>
      <c r="J16" s="27">
        <f>'achieved panel'!J16</f>
        <v>1</v>
      </c>
      <c r="K16" s="24"/>
    </row>
    <row r="17" spans="1:11" x14ac:dyDescent="0.35">
      <c r="A17" s="4" t="str">
        <f>'achieved panel'!A17</f>
        <v>Dolnośląskie (PL51)</v>
      </c>
      <c r="B17" s="2" t="str">
        <f>LEFT('achieved panel'!B17,FIND(")",'achieved panel'!B17))</f>
        <v>Large (100 or more)</v>
      </c>
      <c r="C17" s="27">
        <f>'achieved panel'!C17</f>
        <v>1</v>
      </c>
      <c r="D17" s="27">
        <f>'achieved panel'!D17</f>
        <v>1</v>
      </c>
      <c r="E17" s="27">
        <f>'achieved panel'!E17</f>
        <v>1</v>
      </c>
      <c r="F17" s="27">
        <f>'achieved panel'!F17</f>
        <v>1</v>
      </c>
      <c r="G17" s="27">
        <f>'achieved panel'!G17</f>
        <v>0</v>
      </c>
      <c r="H17" s="27">
        <f>'achieved panel'!H17</f>
        <v>1</v>
      </c>
      <c r="I17" s="27">
        <f>'achieved panel'!I17</f>
        <v>0</v>
      </c>
      <c r="J17" s="27">
        <f>'achieved panel'!J17</f>
        <v>0</v>
      </c>
      <c r="K17" s="24"/>
    </row>
    <row r="18" spans="1:11" x14ac:dyDescent="0.35">
      <c r="A18" s="4" t="str">
        <f>'achieved panel'!A18</f>
        <v>Opolskie (PL52)</v>
      </c>
      <c r="B18" s="2" t="str">
        <f>LEFT('achieved panel'!B18,FIND(")",'achieved panel'!B18))</f>
        <v>Small (5-19)</v>
      </c>
      <c r="C18" s="27">
        <f>'achieved panel'!C18</f>
        <v>0</v>
      </c>
      <c r="D18" s="27">
        <f>'achieved panel'!D18</f>
        <v>1</v>
      </c>
      <c r="E18" s="27">
        <f>'achieved panel'!E18</f>
        <v>0</v>
      </c>
      <c r="F18" s="27">
        <f>'achieved panel'!F18</f>
        <v>1</v>
      </c>
      <c r="G18" s="27">
        <f>'achieved panel'!G18</f>
        <v>0</v>
      </c>
      <c r="H18" s="27">
        <f>'achieved panel'!H18</f>
        <v>0</v>
      </c>
      <c r="I18" s="27">
        <f>'achieved panel'!I18</f>
        <v>0</v>
      </c>
      <c r="J18" s="27">
        <f>'achieved panel'!J18</f>
        <v>1</v>
      </c>
      <c r="K18" s="24">
        <f>SUM(C18:J20)</f>
        <v>10</v>
      </c>
    </row>
    <row r="19" spans="1:11" x14ac:dyDescent="0.35">
      <c r="A19" s="4" t="str">
        <f>'achieved panel'!A19</f>
        <v>Opolskie (PL52)</v>
      </c>
      <c r="B19" s="2" t="str">
        <f>LEFT('achieved panel'!B19,FIND(")",'achieved panel'!B19))</f>
        <v>Medium (20-99)</v>
      </c>
      <c r="C19" s="27">
        <f>'achieved panel'!C19</f>
        <v>1</v>
      </c>
      <c r="D19" s="27">
        <f>'achieved panel'!D19</f>
        <v>1</v>
      </c>
      <c r="E19" s="27">
        <f>'achieved panel'!E19</f>
        <v>0</v>
      </c>
      <c r="F19" s="27">
        <f>'achieved panel'!F19</f>
        <v>1</v>
      </c>
      <c r="G19" s="27">
        <f>'achieved panel'!G19</f>
        <v>0</v>
      </c>
      <c r="H19" s="27">
        <f>'achieved panel'!H19</f>
        <v>0</v>
      </c>
      <c r="I19" s="27">
        <f>'achieved panel'!I19</f>
        <v>0</v>
      </c>
      <c r="J19" s="27">
        <f>'achieved panel'!J19</f>
        <v>1</v>
      </c>
      <c r="K19" s="24"/>
    </row>
    <row r="20" spans="1:11" x14ac:dyDescent="0.35">
      <c r="A20" s="4" t="str">
        <f>'achieved panel'!A20</f>
        <v>Opolskie (PL52)</v>
      </c>
      <c r="B20" s="2" t="str">
        <f>LEFT('achieved panel'!B20,FIND(")",'achieved panel'!B20))</f>
        <v>Large (100 or more)</v>
      </c>
      <c r="C20" s="27">
        <f>'achieved panel'!C20</f>
        <v>0</v>
      </c>
      <c r="D20" s="27">
        <f>'achieved panel'!D20</f>
        <v>1</v>
      </c>
      <c r="E20" s="27">
        <f>'achieved panel'!E20</f>
        <v>0</v>
      </c>
      <c r="F20" s="27">
        <f>'achieved panel'!F20</f>
        <v>1</v>
      </c>
      <c r="G20" s="27">
        <f>'achieved panel'!G20</f>
        <v>0</v>
      </c>
      <c r="H20" s="27">
        <f>'achieved panel'!H20</f>
        <v>1</v>
      </c>
      <c r="I20" s="27">
        <f>'achieved panel'!I20</f>
        <v>0</v>
      </c>
      <c r="J20" s="27">
        <f>'achieved panel'!J20</f>
        <v>0</v>
      </c>
      <c r="K20" s="24"/>
    </row>
    <row r="21" spans="1:11" x14ac:dyDescent="0.35">
      <c r="A21" s="4" t="str">
        <f>'achieved panel'!A21</f>
        <v>Kujawsko-Pomorskie (PL61)</v>
      </c>
      <c r="B21" s="2" t="str">
        <f>LEFT('achieved panel'!B21,FIND(")",'achieved panel'!B21))</f>
        <v>Small (5-19)</v>
      </c>
      <c r="C21" s="27">
        <f>'achieved panel'!C21</f>
        <v>0</v>
      </c>
      <c r="D21" s="27">
        <f>'achieved panel'!D21</f>
        <v>0</v>
      </c>
      <c r="E21" s="27">
        <f>'achieved panel'!E21</f>
        <v>0</v>
      </c>
      <c r="F21" s="27">
        <f>'achieved panel'!F21</f>
        <v>2</v>
      </c>
      <c r="G21" s="27">
        <f>'achieved panel'!G21</f>
        <v>0</v>
      </c>
      <c r="H21" s="27">
        <f>'achieved panel'!H21</f>
        <v>1</v>
      </c>
      <c r="I21" s="27">
        <f>'achieved panel'!I21</f>
        <v>0</v>
      </c>
      <c r="J21" s="27">
        <f>'achieved panel'!J21</f>
        <v>0</v>
      </c>
      <c r="K21" s="24">
        <f>SUM(C21:J23)</f>
        <v>14</v>
      </c>
    </row>
    <row r="22" spans="1:11" x14ac:dyDescent="0.35">
      <c r="A22" s="4" t="str">
        <f>'achieved panel'!A22</f>
        <v>Kujawsko-Pomorskie (PL61)</v>
      </c>
      <c r="B22" s="2" t="str">
        <f>LEFT('achieved panel'!B22,FIND(")",'achieved panel'!B22))</f>
        <v>Medium (20-99)</v>
      </c>
      <c r="C22" s="27">
        <f>'achieved panel'!C22</f>
        <v>0</v>
      </c>
      <c r="D22" s="27">
        <f>'achieved panel'!D22</f>
        <v>1</v>
      </c>
      <c r="E22" s="27">
        <f>'achieved panel'!E22</f>
        <v>0</v>
      </c>
      <c r="F22" s="27">
        <f>'achieved panel'!F22</f>
        <v>4</v>
      </c>
      <c r="G22" s="27">
        <f>'achieved panel'!G22</f>
        <v>0</v>
      </c>
      <c r="H22" s="27">
        <f>'achieved panel'!H22</f>
        <v>0</v>
      </c>
      <c r="I22" s="27">
        <f>'achieved panel'!I22</f>
        <v>0</v>
      </c>
      <c r="J22" s="27">
        <f>'achieved panel'!J22</f>
        <v>0</v>
      </c>
      <c r="K22" s="24"/>
    </row>
    <row r="23" spans="1:11" x14ac:dyDescent="0.35">
      <c r="A23" s="4" t="str">
        <f>'achieved panel'!A23</f>
        <v>Kujawsko-Pomorskie (PL61)</v>
      </c>
      <c r="B23" s="2" t="str">
        <f>LEFT('achieved panel'!B23,FIND(")",'achieved panel'!B23))</f>
        <v>Large (100 or more)</v>
      </c>
      <c r="C23" s="27">
        <f>'achieved panel'!C23</f>
        <v>2</v>
      </c>
      <c r="D23" s="27">
        <f>'achieved panel'!D23</f>
        <v>2</v>
      </c>
      <c r="E23" s="27">
        <f>'achieved panel'!E23</f>
        <v>0</v>
      </c>
      <c r="F23" s="27">
        <f>'achieved panel'!F23</f>
        <v>2</v>
      </c>
      <c r="G23" s="27">
        <f>'achieved panel'!G23</f>
        <v>0</v>
      </c>
      <c r="H23" s="27">
        <f>'achieved panel'!H23</f>
        <v>0</v>
      </c>
      <c r="I23" s="27">
        <f>'achieved panel'!I23</f>
        <v>0</v>
      </c>
      <c r="J23" s="27">
        <f>'achieved panel'!J23</f>
        <v>0</v>
      </c>
      <c r="K23" s="24"/>
    </row>
    <row r="24" spans="1:11" x14ac:dyDescent="0.35">
      <c r="A24" s="4" t="str">
        <f>'achieved panel'!A24</f>
        <v>Warmińsko-Mazurskie (PL62)</v>
      </c>
      <c r="B24" s="2" t="str">
        <f>LEFT('achieved panel'!B24,FIND(")",'achieved panel'!B24))</f>
        <v>Small (5-19)</v>
      </c>
      <c r="C24" s="27">
        <f>'achieved panel'!C24</f>
        <v>2</v>
      </c>
      <c r="D24" s="27">
        <f>'achieved panel'!D24</f>
        <v>1</v>
      </c>
      <c r="E24" s="27">
        <f>'achieved panel'!E24</f>
        <v>0</v>
      </c>
      <c r="F24" s="27">
        <f>'achieved panel'!F24</f>
        <v>1</v>
      </c>
      <c r="G24" s="27">
        <f>'achieved panel'!G24</f>
        <v>0</v>
      </c>
      <c r="H24" s="27">
        <f>'achieved panel'!H24</f>
        <v>0</v>
      </c>
      <c r="I24" s="27">
        <f>'achieved panel'!I24</f>
        <v>0</v>
      </c>
      <c r="J24" s="27">
        <f>'achieved panel'!J24</f>
        <v>0</v>
      </c>
      <c r="K24" s="24">
        <f>SUM(C24:J26)</f>
        <v>11</v>
      </c>
    </row>
    <row r="25" spans="1:11" x14ac:dyDescent="0.35">
      <c r="A25" s="4" t="str">
        <f>'achieved panel'!A25</f>
        <v>Warmińsko-Mazurskie (PL62)</v>
      </c>
      <c r="B25" s="2" t="str">
        <f>LEFT('achieved panel'!B25,FIND(")",'achieved panel'!B25))</f>
        <v>Medium (20-99)</v>
      </c>
      <c r="C25" s="27">
        <f>'achieved panel'!C25</f>
        <v>0</v>
      </c>
      <c r="D25" s="27">
        <f>'achieved panel'!D25</f>
        <v>0</v>
      </c>
      <c r="E25" s="27">
        <f>'achieved panel'!E25</f>
        <v>0</v>
      </c>
      <c r="F25" s="27">
        <f>'achieved panel'!F25</f>
        <v>0</v>
      </c>
      <c r="G25" s="27">
        <f>'achieved panel'!G25</f>
        <v>0</v>
      </c>
      <c r="H25" s="27">
        <f>'achieved panel'!H25</f>
        <v>0</v>
      </c>
      <c r="I25" s="27">
        <f>'achieved panel'!I25</f>
        <v>0</v>
      </c>
      <c r="J25" s="27">
        <f>'achieved panel'!J25</f>
        <v>1</v>
      </c>
      <c r="K25" s="24"/>
    </row>
    <row r="26" spans="1:11" x14ac:dyDescent="0.35">
      <c r="A26" s="4" t="str">
        <f>'achieved panel'!A26</f>
        <v>Warmińsko-Mazurskie (PL62)</v>
      </c>
      <c r="B26" s="2" t="str">
        <f>LEFT('achieved panel'!B26,FIND(")",'achieved panel'!B26))</f>
        <v>Large (100 or more)</v>
      </c>
      <c r="C26" s="27">
        <f>'achieved panel'!C26</f>
        <v>1</v>
      </c>
      <c r="D26" s="27">
        <f>'achieved panel'!D26</f>
        <v>0</v>
      </c>
      <c r="E26" s="27">
        <f>'achieved panel'!E26</f>
        <v>1</v>
      </c>
      <c r="F26" s="27">
        <f>'achieved panel'!F26</f>
        <v>3</v>
      </c>
      <c r="G26" s="27">
        <f>'achieved panel'!G26</f>
        <v>0</v>
      </c>
      <c r="H26" s="27">
        <f>'achieved panel'!H26</f>
        <v>1</v>
      </c>
      <c r="I26" s="27">
        <f>'achieved panel'!I26</f>
        <v>0</v>
      </c>
      <c r="J26" s="27">
        <f>'achieved panel'!J26</f>
        <v>0</v>
      </c>
      <c r="K26" s="24"/>
    </row>
    <row r="27" spans="1:11" x14ac:dyDescent="0.35">
      <c r="A27" s="4" t="str">
        <f>'achieved panel'!A27</f>
        <v>Pomorskie (PL63)</v>
      </c>
      <c r="B27" s="2" t="str">
        <f>LEFT('achieved panel'!B27,FIND(")",'achieved panel'!B27))</f>
        <v>Small (5-19)</v>
      </c>
      <c r="C27" s="27">
        <f>'achieved panel'!C27</f>
        <v>0</v>
      </c>
      <c r="D27" s="27">
        <f>'achieved panel'!D27</f>
        <v>0</v>
      </c>
      <c r="E27" s="27">
        <f>'achieved panel'!E27</f>
        <v>1</v>
      </c>
      <c r="F27" s="27">
        <f>'achieved panel'!F27</f>
        <v>1</v>
      </c>
      <c r="G27" s="27">
        <f>'achieved panel'!G27</f>
        <v>0</v>
      </c>
      <c r="H27" s="27">
        <f>'achieved panel'!H27</f>
        <v>0</v>
      </c>
      <c r="I27" s="27">
        <f>'achieved panel'!I27</f>
        <v>0</v>
      </c>
      <c r="J27" s="27">
        <f>'achieved panel'!J27</f>
        <v>3</v>
      </c>
      <c r="K27" s="24">
        <f>SUM(C27:J29)</f>
        <v>12</v>
      </c>
    </row>
    <row r="28" spans="1:11" x14ac:dyDescent="0.35">
      <c r="A28" s="4" t="str">
        <f>'achieved panel'!A28</f>
        <v>Pomorskie (PL63)</v>
      </c>
      <c r="B28" s="2" t="str">
        <f>LEFT('achieved panel'!B28,FIND(")",'achieved panel'!B28))</f>
        <v>Medium (20-99)</v>
      </c>
      <c r="C28" s="27">
        <f>'achieved panel'!C28</f>
        <v>1</v>
      </c>
      <c r="D28" s="27">
        <f>'achieved panel'!D28</f>
        <v>1</v>
      </c>
      <c r="E28" s="27">
        <f>'achieved panel'!E28</f>
        <v>0</v>
      </c>
      <c r="F28" s="27">
        <f>'achieved panel'!F28</f>
        <v>0</v>
      </c>
      <c r="G28" s="27">
        <f>'achieved panel'!G28</f>
        <v>0</v>
      </c>
      <c r="H28" s="27">
        <f>'achieved panel'!H28</f>
        <v>0</v>
      </c>
      <c r="I28" s="27">
        <f>'achieved panel'!I28</f>
        <v>0</v>
      </c>
      <c r="J28" s="27">
        <f>'achieved panel'!J28</f>
        <v>0</v>
      </c>
      <c r="K28" s="24"/>
    </row>
    <row r="29" spans="1:11" x14ac:dyDescent="0.35">
      <c r="A29" s="4" t="str">
        <f>'achieved panel'!A29</f>
        <v>Pomorskie (PL63)</v>
      </c>
      <c r="B29" s="2" t="str">
        <f>LEFT('achieved panel'!B29,FIND(")",'achieved panel'!B29))</f>
        <v>Large (100 or more)</v>
      </c>
      <c r="C29" s="27">
        <f>'achieved panel'!C29</f>
        <v>1</v>
      </c>
      <c r="D29" s="27">
        <f>'achieved panel'!D29</f>
        <v>1</v>
      </c>
      <c r="E29" s="27">
        <f>'achieved panel'!E29</f>
        <v>0</v>
      </c>
      <c r="F29" s="27">
        <f>'achieved panel'!F29</f>
        <v>1</v>
      </c>
      <c r="G29" s="27">
        <f>'achieved panel'!G29</f>
        <v>1</v>
      </c>
      <c r="H29" s="27">
        <f>'achieved panel'!H29</f>
        <v>1</v>
      </c>
      <c r="I29" s="27">
        <f>'achieved panel'!I29</f>
        <v>0</v>
      </c>
      <c r="J29" s="27">
        <f>'achieved panel'!J29</f>
        <v>0</v>
      </c>
      <c r="K29" s="24"/>
    </row>
    <row r="30" spans="1:11" x14ac:dyDescent="0.35">
      <c r="A30" s="4" t="str">
        <f>'achieved panel'!A30</f>
        <v>Łódzkie (PL71)</v>
      </c>
      <c r="B30" s="2" t="str">
        <f>LEFT('achieved panel'!B30,FIND(")",'achieved panel'!B30))</f>
        <v>Small (5-19)</v>
      </c>
      <c r="C30" s="27">
        <f>'achieved panel'!C30</f>
        <v>2</v>
      </c>
      <c r="D30" s="27">
        <f>'achieved panel'!D30</f>
        <v>0</v>
      </c>
      <c r="E30" s="27">
        <f>'achieved panel'!E30</f>
        <v>0</v>
      </c>
      <c r="F30" s="27">
        <f>'achieved panel'!F30</f>
        <v>2</v>
      </c>
      <c r="G30" s="27">
        <f>'achieved panel'!G30</f>
        <v>1</v>
      </c>
      <c r="H30" s="27">
        <f>'achieved panel'!H30</f>
        <v>0</v>
      </c>
      <c r="I30" s="27">
        <f>'achieved panel'!I30</f>
        <v>0</v>
      </c>
      <c r="J30" s="27">
        <f>'achieved panel'!J30</f>
        <v>1</v>
      </c>
      <c r="K30" s="24">
        <f>SUM(C30:J32)</f>
        <v>12</v>
      </c>
    </row>
    <row r="31" spans="1:11" x14ac:dyDescent="0.35">
      <c r="A31" s="4" t="str">
        <f>'achieved panel'!A31</f>
        <v>Łódzkie (PL71)</v>
      </c>
      <c r="B31" s="2" t="str">
        <f>LEFT('achieved panel'!B31,FIND(")",'achieved panel'!B31))</f>
        <v>Medium (20-99)</v>
      </c>
      <c r="C31" s="27">
        <f>'achieved panel'!C31</f>
        <v>1</v>
      </c>
      <c r="D31" s="27">
        <f>'achieved panel'!D31</f>
        <v>1</v>
      </c>
      <c r="E31" s="27">
        <f>'achieved panel'!E31</f>
        <v>0</v>
      </c>
      <c r="F31" s="27">
        <f>'achieved panel'!F31</f>
        <v>2</v>
      </c>
      <c r="G31" s="27">
        <f>'achieved panel'!G31</f>
        <v>0</v>
      </c>
      <c r="H31" s="27">
        <f>'achieved panel'!H31</f>
        <v>0</v>
      </c>
      <c r="I31" s="27">
        <f>'achieved panel'!I31</f>
        <v>0</v>
      </c>
      <c r="J31" s="27">
        <f>'achieved panel'!J31</f>
        <v>1</v>
      </c>
      <c r="K31" s="24"/>
    </row>
    <row r="32" spans="1:11" x14ac:dyDescent="0.35">
      <c r="A32" s="4" t="str">
        <f>'achieved panel'!A32</f>
        <v>Łódzkie (PL71)</v>
      </c>
      <c r="B32" s="2" t="str">
        <f>LEFT('achieved panel'!B32,FIND(")",'achieved panel'!B32))</f>
        <v>Large (100 or more)</v>
      </c>
      <c r="C32" s="27">
        <f>'achieved panel'!C32</f>
        <v>1</v>
      </c>
      <c r="D32" s="27">
        <f>'achieved panel'!D32</f>
        <v>0</v>
      </c>
      <c r="E32" s="27">
        <f>'achieved panel'!E32</f>
        <v>0</v>
      </c>
      <c r="F32" s="27">
        <f>'achieved panel'!F32</f>
        <v>0</v>
      </c>
      <c r="G32" s="27">
        <f>'achieved panel'!G32</f>
        <v>0</v>
      </c>
      <c r="H32" s="27">
        <f>'achieved panel'!H32</f>
        <v>0</v>
      </c>
      <c r="I32" s="27">
        <f>'achieved panel'!I32</f>
        <v>0</v>
      </c>
      <c r="J32" s="27">
        <f>'achieved panel'!J32</f>
        <v>0</v>
      </c>
      <c r="K32" s="24"/>
    </row>
    <row r="33" spans="1:11" x14ac:dyDescent="0.35">
      <c r="A33" s="4" t="str">
        <f>'achieved panel'!A33</f>
        <v>Świętokrzyskie (PL72)</v>
      </c>
      <c r="B33" s="2" t="str">
        <f>LEFT('achieved panel'!B33,FIND(")",'achieved panel'!B33))</f>
        <v>Small (5-19)</v>
      </c>
      <c r="C33" s="27">
        <f>'achieved panel'!C33</f>
        <v>1</v>
      </c>
      <c r="D33" s="27">
        <f>'achieved panel'!D33</f>
        <v>0</v>
      </c>
      <c r="E33" s="27">
        <f>'achieved panel'!E33</f>
        <v>0</v>
      </c>
      <c r="F33" s="27">
        <f>'achieved panel'!F33</f>
        <v>1</v>
      </c>
      <c r="G33" s="27">
        <f>'achieved panel'!G33</f>
        <v>0</v>
      </c>
      <c r="H33" s="27">
        <f>'achieved panel'!H33</f>
        <v>2</v>
      </c>
      <c r="I33" s="27">
        <f>'achieved panel'!I33</f>
        <v>0</v>
      </c>
      <c r="J33" s="27">
        <f>'achieved panel'!J33</f>
        <v>0</v>
      </c>
      <c r="K33" s="24">
        <f>SUM(C33:J34)</f>
        <v>5</v>
      </c>
    </row>
    <row r="34" spans="1:11" x14ac:dyDescent="0.35">
      <c r="A34" s="4" t="str">
        <f>'achieved panel'!A34</f>
        <v>Świętokrzyskie (PL72)</v>
      </c>
      <c r="B34" s="2" t="str">
        <f>LEFT('achieved panel'!B34,FIND(")",'achieved panel'!B34))</f>
        <v>Medium (20-99)</v>
      </c>
      <c r="C34" s="27">
        <f>'achieved panel'!C34</f>
        <v>0</v>
      </c>
      <c r="D34" s="27">
        <f>'achieved panel'!D34</f>
        <v>0</v>
      </c>
      <c r="E34" s="27">
        <f>'achieved panel'!E34</f>
        <v>0</v>
      </c>
      <c r="F34" s="27">
        <f>'achieved panel'!F34</f>
        <v>1</v>
      </c>
      <c r="G34" s="27">
        <f>'achieved panel'!G34</f>
        <v>0</v>
      </c>
      <c r="H34" s="27">
        <f>'achieved panel'!H34</f>
        <v>0</v>
      </c>
      <c r="I34" s="27">
        <f>'achieved panel'!I34</f>
        <v>0</v>
      </c>
      <c r="J34" s="27">
        <f>'achieved panel'!J34</f>
        <v>0</v>
      </c>
      <c r="K34" s="24"/>
    </row>
    <row r="35" spans="1:11" x14ac:dyDescent="0.35">
      <c r="A35" s="4" t="str">
        <f>'achieved panel'!A35</f>
        <v>Lubelskie (PL81)</v>
      </c>
      <c r="B35" s="2" t="str">
        <f>LEFT('achieved panel'!B35,FIND(")",'achieved panel'!B35))</f>
        <v>Medium (20-99)</v>
      </c>
      <c r="C35" s="27">
        <f>'achieved panel'!C35</f>
        <v>0</v>
      </c>
      <c r="D35" s="27">
        <f>'achieved panel'!D35</f>
        <v>0</v>
      </c>
      <c r="E35" s="27">
        <f>'achieved panel'!E35</f>
        <v>0</v>
      </c>
      <c r="F35" s="27">
        <f>'achieved panel'!F35</f>
        <v>1</v>
      </c>
      <c r="G35" s="27">
        <f>'achieved panel'!G35</f>
        <v>0</v>
      </c>
      <c r="H35" s="27">
        <f>'achieved panel'!H35</f>
        <v>0</v>
      </c>
      <c r="I35" s="27">
        <f>'achieved panel'!I35</f>
        <v>0</v>
      </c>
      <c r="J35" s="27">
        <f>'achieved panel'!J35</f>
        <v>1</v>
      </c>
      <c r="K35" s="24">
        <f>SUM(C35:J36)</f>
        <v>3</v>
      </c>
    </row>
    <row r="36" spans="1:11" x14ac:dyDescent="0.35">
      <c r="A36" s="4" t="str">
        <f>'achieved panel'!A36</f>
        <v>Lubelskie (PL81)</v>
      </c>
      <c r="B36" s="2" t="str">
        <f>LEFT('achieved panel'!B36,FIND(")",'achieved panel'!B36))</f>
        <v>Large (100 or more)</v>
      </c>
      <c r="C36" s="27">
        <f>'achieved panel'!C36</f>
        <v>0</v>
      </c>
      <c r="D36" s="27">
        <f>'achieved panel'!D36</f>
        <v>0</v>
      </c>
      <c r="E36" s="27">
        <f>'achieved panel'!E36</f>
        <v>0</v>
      </c>
      <c r="F36" s="27">
        <f>'achieved panel'!F36</f>
        <v>1</v>
      </c>
      <c r="G36" s="27">
        <f>'achieved panel'!G36</f>
        <v>0</v>
      </c>
      <c r="H36" s="27">
        <f>'achieved panel'!H36</f>
        <v>0</v>
      </c>
      <c r="I36" s="27">
        <f>'achieved panel'!I36</f>
        <v>0</v>
      </c>
      <c r="J36" s="27">
        <f>'achieved panel'!J36</f>
        <v>0</v>
      </c>
      <c r="K36" s="24"/>
    </row>
    <row r="37" spans="1:11" x14ac:dyDescent="0.35">
      <c r="A37" s="4" t="str">
        <f>'achieved panel'!A37</f>
        <v>Podkarpackie (PL82)</v>
      </c>
      <c r="B37" s="2" t="str">
        <f>LEFT('achieved panel'!B37,FIND(")",'achieved panel'!B37))</f>
        <v>Small (5-19)</v>
      </c>
      <c r="C37" s="27">
        <f>'achieved panel'!C37</f>
        <v>1</v>
      </c>
      <c r="D37" s="27">
        <f>'achieved panel'!D37</f>
        <v>0</v>
      </c>
      <c r="E37" s="27">
        <f>'achieved panel'!E37</f>
        <v>0</v>
      </c>
      <c r="F37" s="27">
        <f>'achieved panel'!F37</f>
        <v>3</v>
      </c>
      <c r="G37" s="27">
        <f>'achieved panel'!G37</f>
        <v>1</v>
      </c>
      <c r="H37" s="27">
        <f>'achieved panel'!H37</f>
        <v>0</v>
      </c>
      <c r="I37" s="27">
        <f>'achieved panel'!I37</f>
        <v>0</v>
      </c>
      <c r="J37" s="27">
        <f>'achieved panel'!J37</f>
        <v>1</v>
      </c>
      <c r="K37" s="24">
        <f>SUM(C37:J39)</f>
        <v>13</v>
      </c>
    </row>
    <row r="38" spans="1:11" x14ac:dyDescent="0.35">
      <c r="A38" s="4" t="str">
        <f>'achieved panel'!A38</f>
        <v>Podkarpackie (PL82)</v>
      </c>
      <c r="B38" s="2" t="str">
        <f>LEFT('achieved panel'!B38,FIND(")",'achieved panel'!B38))</f>
        <v>Medium (20-99)</v>
      </c>
      <c r="C38" s="27">
        <f>'achieved panel'!C38</f>
        <v>2</v>
      </c>
      <c r="D38" s="27">
        <f>'achieved panel'!D38</f>
        <v>0</v>
      </c>
      <c r="E38" s="27">
        <f>'achieved panel'!E38</f>
        <v>0</v>
      </c>
      <c r="F38" s="27">
        <f>'achieved panel'!F38</f>
        <v>2</v>
      </c>
      <c r="G38" s="27">
        <f>'achieved panel'!G38</f>
        <v>0</v>
      </c>
      <c r="H38" s="27">
        <f>'achieved panel'!H38</f>
        <v>0</v>
      </c>
      <c r="I38" s="27">
        <f>'achieved panel'!I38</f>
        <v>0</v>
      </c>
      <c r="J38" s="27">
        <f>'achieved panel'!J38</f>
        <v>0</v>
      </c>
      <c r="K38" s="24"/>
    </row>
    <row r="39" spans="1:11" x14ac:dyDescent="0.35">
      <c r="A39" s="4" t="str">
        <f>'achieved panel'!A39</f>
        <v>Podkarpackie (PL82)</v>
      </c>
      <c r="B39" s="2" t="str">
        <f>LEFT('achieved panel'!B39,FIND(")",'achieved panel'!B39))</f>
        <v>Large (100 or more)</v>
      </c>
      <c r="C39" s="27">
        <f>'achieved panel'!C39</f>
        <v>0</v>
      </c>
      <c r="D39" s="27">
        <f>'achieved panel'!D39</f>
        <v>0</v>
      </c>
      <c r="E39" s="27">
        <f>'achieved panel'!E39</f>
        <v>0</v>
      </c>
      <c r="F39" s="27">
        <f>'achieved panel'!F39</f>
        <v>2</v>
      </c>
      <c r="G39" s="27">
        <f>'achieved panel'!G39</f>
        <v>0</v>
      </c>
      <c r="H39" s="27">
        <f>'achieved panel'!H39</f>
        <v>1</v>
      </c>
      <c r="I39" s="27">
        <f>'achieved panel'!I39</f>
        <v>0</v>
      </c>
      <c r="J39" s="27">
        <f>'achieved panel'!J39</f>
        <v>0</v>
      </c>
      <c r="K39" s="24"/>
    </row>
    <row r="40" spans="1:11" x14ac:dyDescent="0.35">
      <c r="A40" s="4" t="str">
        <f>'achieved panel'!A40</f>
        <v>Podlaskie (PL84)</v>
      </c>
      <c r="B40" s="2" t="str">
        <f>LEFT('achieved panel'!B40,FIND(")",'achieved panel'!B40))</f>
        <v>Small (5-19)</v>
      </c>
      <c r="C40" s="27">
        <f>'achieved panel'!C40</f>
        <v>0</v>
      </c>
      <c r="D40" s="27">
        <f>'achieved panel'!D40</f>
        <v>1</v>
      </c>
      <c r="E40" s="27">
        <f>'achieved panel'!E40</f>
        <v>0</v>
      </c>
      <c r="F40" s="27">
        <f>'achieved panel'!F40</f>
        <v>1</v>
      </c>
      <c r="G40" s="27">
        <f>'achieved panel'!G40</f>
        <v>0</v>
      </c>
      <c r="H40" s="27">
        <f>'achieved panel'!H40</f>
        <v>0</v>
      </c>
      <c r="I40" s="27">
        <f>'achieved panel'!I40</f>
        <v>0</v>
      </c>
      <c r="J40" s="27">
        <f>'achieved panel'!J40</f>
        <v>2</v>
      </c>
      <c r="K40" s="24">
        <f>SUM(C40:J42)</f>
        <v>10</v>
      </c>
    </row>
    <row r="41" spans="1:11" x14ac:dyDescent="0.35">
      <c r="A41" s="4" t="str">
        <f>'achieved panel'!A41</f>
        <v>Podlaskie (PL84)</v>
      </c>
      <c r="B41" s="2" t="str">
        <f>LEFT('achieved panel'!B41,FIND(")",'achieved panel'!B41))</f>
        <v>Medium (20-99)</v>
      </c>
      <c r="C41" s="27">
        <f>'achieved panel'!C41</f>
        <v>0</v>
      </c>
      <c r="D41" s="27">
        <f>'achieved panel'!D41</f>
        <v>0</v>
      </c>
      <c r="E41" s="27">
        <f>'achieved panel'!E41</f>
        <v>0</v>
      </c>
      <c r="F41" s="27">
        <f>'achieved panel'!F41</f>
        <v>1</v>
      </c>
      <c r="G41" s="27">
        <f>'achieved panel'!G41</f>
        <v>0</v>
      </c>
      <c r="H41" s="27">
        <f>'achieved panel'!H41</f>
        <v>0</v>
      </c>
      <c r="I41" s="27">
        <f>'achieved panel'!I41</f>
        <v>0</v>
      </c>
      <c r="J41" s="27">
        <f>'achieved panel'!J41</f>
        <v>0</v>
      </c>
      <c r="K41" s="24"/>
    </row>
    <row r="42" spans="1:11" x14ac:dyDescent="0.35">
      <c r="A42" s="4" t="str">
        <f>'achieved panel'!A42</f>
        <v>Podlaskie (PL84)</v>
      </c>
      <c r="B42" s="2" t="str">
        <f>LEFT('achieved panel'!B42,FIND(")",'achieved panel'!B42))</f>
        <v>Large (100 or more)</v>
      </c>
      <c r="C42" s="27">
        <f>'achieved panel'!C42</f>
        <v>1</v>
      </c>
      <c r="D42" s="27">
        <f>'achieved panel'!D42</f>
        <v>0</v>
      </c>
      <c r="E42" s="27">
        <f>'achieved panel'!E42</f>
        <v>0</v>
      </c>
      <c r="F42" s="27">
        <f>'achieved panel'!F42</f>
        <v>3</v>
      </c>
      <c r="G42" s="27">
        <f>'achieved panel'!G42</f>
        <v>0</v>
      </c>
      <c r="H42" s="27">
        <f>'achieved panel'!H42</f>
        <v>0</v>
      </c>
      <c r="I42" s="27">
        <f>'achieved panel'!I42</f>
        <v>0</v>
      </c>
      <c r="J42" s="27">
        <f>'achieved panel'!J42</f>
        <v>1</v>
      </c>
      <c r="K42" s="24"/>
    </row>
    <row r="43" spans="1:11" x14ac:dyDescent="0.35">
      <c r="A43" s="4" t="str">
        <f>'achieved panel'!A43</f>
        <v>Region Warszawski Stołeczny (PL91)</v>
      </c>
      <c r="B43" s="2" t="str">
        <f>LEFT('achieved panel'!B43,FIND(")",'achieved panel'!B43))</f>
        <v>Small (5-19)</v>
      </c>
      <c r="C43" s="27">
        <f>'achieved panel'!C43</f>
        <v>1</v>
      </c>
      <c r="D43" s="27">
        <f>'achieved panel'!D43</f>
        <v>1</v>
      </c>
      <c r="E43" s="27">
        <f>'achieved panel'!E43</f>
        <v>0</v>
      </c>
      <c r="F43" s="27">
        <f>'achieved panel'!F43</f>
        <v>3</v>
      </c>
      <c r="G43" s="27">
        <f>'achieved panel'!G43</f>
        <v>2</v>
      </c>
      <c r="H43" s="27">
        <f>'achieved panel'!H43</f>
        <v>0</v>
      </c>
      <c r="I43" s="27">
        <f>'achieved panel'!I43</f>
        <v>0</v>
      </c>
      <c r="J43" s="27">
        <f>'achieved panel'!J43</f>
        <v>0</v>
      </c>
      <c r="K43" s="24">
        <f>SUM(C43:J45)</f>
        <v>14</v>
      </c>
    </row>
    <row r="44" spans="1:11" x14ac:dyDescent="0.35">
      <c r="A44" s="4" t="str">
        <f>'achieved panel'!A44</f>
        <v>Region Warszawski Stołeczny (PL91)</v>
      </c>
      <c r="B44" s="2" t="str">
        <f>LEFT('achieved panel'!B44,FIND(")",'achieved panel'!B44))</f>
        <v>Medium (20-99)</v>
      </c>
      <c r="C44" s="27">
        <f>'achieved panel'!C44</f>
        <v>0</v>
      </c>
      <c r="D44" s="27">
        <f>'achieved panel'!D44</f>
        <v>1</v>
      </c>
      <c r="E44" s="27">
        <f>'achieved panel'!E44</f>
        <v>0</v>
      </c>
      <c r="F44" s="27">
        <f>'achieved panel'!F44</f>
        <v>1</v>
      </c>
      <c r="G44" s="27">
        <f>'achieved panel'!G44</f>
        <v>0</v>
      </c>
      <c r="H44" s="27">
        <f>'achieved panel'!H44</f>
        <v>0</v>
      </c>
      <c r="I44" s="27">
        <f>'achieved panel'!I44</f>
        <v>0</v>
      </c>
      <c r="J44" s="27">
        <f>'achieved panel'!J44</f>
        <v>0</v>
      </c>
      <c r="K44" s="24"/>
    </row>
    <row r="45" spans="1:11" x14ac:dyDescent="0.35">
      <c r="A45" s="4" t="str">
        <f>'achieved panel'!A45</f>
        <v>Region Warszawski Stołeczny (PL91)</v>
      </c>
      <c r="B45" s="2" t="str">
        <f>LEFT('achieved panel'!B45,FIND(")",'achieved panel'!B45))</f>
        <v>Large (100 or more)</v>
      </c>
      <c r="C45" s="27">
        <f>'achieved panel'!C45</f>
        <v>1</v>
      </c>
      <c r="D45" s="27">
        <f>'achieved panel'!D45</f>
        <v>1</v>
      </c>
      <c r="E45" s="27">
        <f>'achieved panel'!E45</f>
        <v>0</v>
      </c>
      <c r="F45" s="27">
        <f>'achieved panel'!F45</f>
        <v>3</v>
      </c>
      <c r="G45" s="27">
        <f>'achieved panel'!G45</f>
        <v>0</v>
      </c>
      <c r="H45" s="27">
        <f>'achieved panel'!H45</f>
        <v>0</v>
      </c>
      <c r="I45" s="27">
        <f>'achieved panel'!I45</f>
        <v>0</v>
      </c>
      <c r="J45" s="27">
        <f>'achieved panel'!J45</f>
        <v>0</v>
      </c>
      <c r="K45" s="24"/>
    </row>
    <row r="46" spans="1:11" x14ac:dyDescent="0.35">
      <c r="A46" s="4" t="str">
        <f>'achieved panel'!A46</f>
        <v>Region Mazowiecki Regionalny (PL92)</v>
      </c>
      <c r="B46" s="2" t="str">
        <f>LEFT('achieved panel'!B46,FIND(")",'achieved panel'!B46))</f>
        <v>Small (5-19)</v>
      </c>
      <c r="C46" s="27">
        <f>'achieved panel'!C46</f>
        <v>0</v>
      </c>
      <c r="D46" s="27">
        <f>'achieved panel'!D46</f>
        <v>1</v>
      </c>
      <c r="E46" s="27">
        <f>'achieved panel'!E46</f>
        <v>0</v>
      </c>
      <c r="F46" s="27">
        <f>'achieved panel'!F46</f>
        <v>1</v>
      </c>
      <c r="G46" s="27">
        <f>'achieved panel'!G46</f>
        <v>2</v>
      </c>
      <c r="H46" s="27">
        <f>'achieved panel'!H46</f>
        <v>0</v>
      </c>
      <c r="I46" s="27">
        <f>'achieved panel'!I46</f>
        <v>0</v>
      </c>
      <c r="J46" s="27">
        <f>'achieved panel'!J46</f>
        <v>1</v>
      </c>
      <c r="K46" s="24">
        <f>SUM(C46:J48)</f>
        <v>10</v>
      </c>
    </row>
    <row r="47" spans="1:11" x14ac:dyDescent="0.35">
      <c r="A47" s="4" t="str">
        <f>'achieved panel'!A47</f>
        <v>Region Mazowiecki Regionalny (PL92)</v>
      </c>
      <c r="B47" s="2" t="str">
        <f>LEFT('achieved panel'!B47,FIND(")",'achieved panel'!B47))</f>
        <v>Medium (20-99)</v>
      </c>
      <c r="C47" s="27">
        <f>'achieved panel'!C47</f>
        <v>1</v>
      </c>
      <c r="D47" s="27">
        <f>'achieved panel'!D47</f>
        <v>0</v>
      </c>
      <c r="E47" s="27">
        <f>'achieved panel'!E47</f>
        <v>0</v>
      </c>
      <c r="F47" s="27">
        <f>'achieved panel'!F47</f>
        <v>0</v>
      </c>
      <c r="G47" s="27">
        <f>'achieved panel'!G47</f>
        <v>0</v>
      </c>
      <c r="H47" s="27">
        <f>'achieved panel'!H47</f>
        <v>0</v>
      </c>
      <c r="I47" s="27">
        <f>'achieved panel'!I47</f>
        <v>0</v>
      </c>
      <c r="J47" s="27">
        <f>'achieved panel'!J47</f>
        <v>0</v>
      </c>
      <c r="K47" s="24"/>
    </row>
    <row r="48" spans="1:11" x14ac:dyDescent="0.35">
      <c r="A48" s="4" t="str">
        <f>'achieved panel'!A48</f>
        <v>Region Mazowiecki Regionalny (PL92)</v>
      </c>
      <c r="B48" s="2" t="str">
        <f>LEFT('achieved panel'!B48,FIND(")",'achieved panel'!B48))</f>
        <v>Large (100 or more)</v>
      </c>
      <c r="C48" s="27">
        <f>'achieved panel'!C48</f>
        <v>1</v>
      </c>
      <c r="D48" s="27">
        <f>'achieved panel'!D48</f>
        <v>0</v>
      </c>
      <c r="E48" s="27">
        <f>'achieved panel'!E48</f>
        <v>0</v>
      </c>
      <c r="F48" s="27">
        <f>'achieved panel'!F48</f>
        <v>3</v>
      </c>
      <c r="G48" s="27">
        <f>'achieved panel'!G48</f>
        <v>0</v>
      </c>
      <c r="H48" s="27">
        <f>'achieved panel'!H48</f>
        <v>0</v>
      </c>
      <c r="I48" s="27">
        <f>'achieved panel'!I48</f>
        <v>0</v>
      </c>
      <c r="J48" s="27">
        <f>'achieved panel'!J48</f>
        <v>0</v>
      </c>
      <c r="K48" s="24"/>
    </row>
    <row r="49" spans="1:11" s="26" customFormat="1" ht="15" thickBot="1" x14ac:dyDescent="0.4">
      <c r="A49" s="25"/>
      <c r="B49" s="25"/>
      <c r="C49" s="25">
        <f t="shared" ref="C49:K49" si="0">SUM(C2:C48)</f>
        <v>33</v>
      </c>
      <c r="D49" s="25">
        <f t="shared" si="0"/>
        <v>23</v>
      </c>
      <c r="E49" s="25">
        <f t="shared" si="0"/>
        <v>4</v>
      </c>
      <c r="F49" s="25">
        <f t="shared" si="0"/>
        <v>71</v>
      </c>
      <c r="G49" s="25">
        <f t="shared" si="0"/>
        <v>14</v>
      </c>
      <c r="H49" s="25">
        <f t="shared" si="0"/>
        <v>11</v>
      </c>
      <c r="I49" s="25">
        <f t="shared" si="0"/>
        <v>0</v>
      </c>
      <c r="J49" s="25">
        <f t="shared" si="0"/>
        <v>29</v>
      </c>
      <c r="K49" s="25">
        <f t="shared" si="0"/>
        <v>185</v>
      </c>
    </row>
    <row r="50" spans="1:11" ht="15" thickTop="1" x14ac:dyDescent="0.3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60"/>
  <sheetViews>
    <sheetView topLeftCell="A42" workbookViewId="0">
      <selection activeCell="K53" sqref="K53"/>
    </sheetView>
  </sheetViews>
  <sheetFormatPr defaultRowHeight="14.5" x14ac:dyDescent="0.35"/>
  <cols>
    <col min="1" max="1" width="24.1796875"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27" thickBot="1" x14ac:dyDescent="0.4">
      <c r="A1" s="3"/>
      <c r="B1" s="3"/>
      <c r="C1" s="1" t="str">
        <f>RIGHT(SUBSTITUTE(universe_weak!C1,"_"," "),LEN(SUBSTITUTE(universe_weak!C1,"_"," "))-1)</f>
        <v>Food</v>
      </c>
      <c r="D1" s="1" t="str">
        <f>RIGHT(SUBSTITUTE(universe_weak!D1,"_"," "),LEN(SUBSTITUTE(universe_weak!D1,"_"," "))-1)</f>
        <v>Fabricated Metal Products</v>
      </c>
      <c r="E1" s="1" t="str">
        <f>RIGHT(SUBSTITUTE(universe_weak!E1,"_"," "),LEN(SUBSTITUTE(universe_weak!E1,"_"," "))-1)</f>
        <v>Motor Vehicles</v>
      </c>
      <c r="F1" s="1" t="str">
        <f>RIGHT(SUBSTITUTE(universe_weak!F1,"_"," "),LEN(SUBSTITUTE(universe_weak!F1,"_"," "))-1)</f>
        <v>Other Manufacturing</v>
      </c>
      <c r="G1" s="1" t="str">
        <f>RIGHT(SUBSTITUTE(universe_weak!G1,"_"," "),LEN(SUBSTITUTE(universe_weak!G1,"_"," "))-1)</f>
        <v>Retail</v>
      </c>
      <c r="H1" s="1" t="str">
        <f>RIGHT(SUBSTITUTE(universe_weak!H1,"_"," "),LEN(SUBSTITUTE(universe_weak!H1,"_"," "))-1)</f>
        <v>Construction</v>
      </c>
      <c r="I1" s="1" t="str">
        <f>RIGHT(SUBSTITUTE(universe_weak!I1,"_"," "),LEN(SUBSTITUTE(universe_weak!I1,"_"," "))-1)</f>
        <v>Professional Activities</v>
      </c>
      <c r="J1" s="1" t="str">
        <f>RIGHT(SUBSTITUTE(universe_weak!J1,"_"," "),LEN(SUBSTITUTE(universe_weak!J1,"_"," "))-1)</f>
        <v>Other services</v>
      </c>
      <c r="K1" s="1" t="str">
        <f>RIGHT(SUBSTITUTE(universe_weak!K1,"_"," "),LEN(SUBSTITUTE(universe_weak!K1,"_"," "))-1)</f>
        <v>Grand Total</v>
      </c>
    </row>
    <row r="2" spans="1:11" x14ac:dyDescent="0.35">
      <c r="A2" s="4" t="str">
        <f>universe_weak!A2</f>
        <v>Małopolskie (PL21)</v>
      </c>
      <c r="B2" s="2" t="str">
        <f>LEFT(universe_weak!B2,FIND(")",universe_weak!B2))</f>
        <v>Small (5-19)</v>
      </c>
      <c r="C2" s="6">
        <f>universe_weak!C2</f>
        <v>1399.69189453125</v>
      </c>
      <c r="D2" s="6">
        <f>universe_weak!D2</f>
        <v>3041.371337890625</v>
      </c>
      <c r="E2" s="6">
        <f>universe_weak!E2</f>
        <v>107.61505126953125</v>
      </c>
      <c r="F2" s="6">
        <f>universe_weak!F2</f>
        <v>16663.170166015625</v>
      </c>
      <c r="G2" s="6">
        <f>universe_weak!G2</f>
        <v>19887.912719726563</v>
      </c>
      <c r="H2" s="6">
        <f>universe_weak!H2</f>
        <v>34173.69873046875</v>
      </c>
      <c r="I2" s="6">
        <f>universe_weak!I2</f>
        <v>0</v>
      </c>
      <c r="J2" s="6">
        <f>universe_weak!J2</f>
        <v>46816.703125</v>
      </c>
      <c r="K2" s="9">
        <f>SUM(C2:J4)</f>
        <v>128987.50324273109</v>
      </c>
    </row>
    <row r="3" spans="1:11" x14ac:dyDescent="0.35">
      <c r="A3" s="4" t="str">
        <f>universe_weak!A3</f>
        <v>Małopolskie (PL21)</v>
      </c>
      <c r="B3" s="2" t="str">
        <f>LEFT(universe_weak!B3,FIND(")",universe_weak!B3))</f>
        <v>Medium (20-99)</v>
      </c>
      <c r="C3" s="6">
        <f>universe_weak!C3</f>
        <v>434.88694000244141</v>
      </c>
      <c r="D3" s="6">
        <f>universe_weak!D3</f>
        <v>259.44372177124023</v>
      </c>
      <c r="E3" s="6">
        <f>universe_weak!E3</f>
        <v>16.533375263214111</v>
      </c>
      <c r="F3" s="6">
        <f>universe_weak!F3</f>
        <v>1240.9128608703613</v>
      </c>
      <c r="G3" s="6">
        <f>universe_weak!G3</f>
        <v>971.88316345214844</v>
      </c>
      <c r="H3" s="6">
        <f>universe_weak!H3</f>
        <v>1085.4735107421875</v>
      </c>
      <c r="I3" s="6">
        <f>universe_weak!I3</f>
        <v>0</v>
      </c>
      <c r="J3" s="6">
        <f>universe_weak!J3</f>
        <v>1957.4778747558594</v>
      </c>
      <c r="K3" s="9"/>
    </row>
    <row r="4" spans="1:11" x14ac:dyDescent="0.35">
      <c r="A4" s="4" t="str">
        <f>universe_weak!A4</f>
        <v>Małopolskie (PL21)</v>
      </c>
      <c r="B4" s="2" t="str">
        <f>LEFT(universe_weak!B4,FIND(")",universe_weak!B4))</f>
        <v>Large (100 or more)</v>
      </c>
      <c r="C4" s="6">
        <f>universe_weak!C4</f>
        <v>86.39293646812439</v>
      </c>
      <c r="D4" s="6">
        <f>universe_weak!D4</f>
        <v>71.201900482177734</v>
      </c>
      <c r="E4" s="6">
        <f>universe_weak!E4</f>
        <v>11.602560997009277</v>
      </c>
      <c r="F4" s="6">
        <f>universe_weak!F4</f>
        <v>302.34451293945313</v>
      </c>
      <c r="G4" s="6">
        <f>universe_weak!G4</f>
        <v>93.934755325317383</v>
      </c>
      <c r="H4" s="6">
        <f>universe_weak!H4</f>
        <v>107.09176540374756</v>
      </c>
      <c r="I4" s="6">
        <f>universe_weak!I4</f>
        <v>0</v>
      </c>
      <c r="J4" s="6">
        <f>universe_weak!J4</f>
        <v>258.16033935546875</v>
      </c>
      <c r="K4" s="9"/>
    </row>
    <row r="5" spans="1:11" x14ac:dyDescent="0.35">
      <c r="A5" s="4" t="str">
        <f>universe_weak!A5</f>
        <v>Śląskie (PL22)</v>
      </c>
      <c r="B5" s="2" t="str">
        <f>LEFT(universe_weak!B5,FIND(")",universe_weak!B5))</f>
        <v>Small (5-19)</v>
      </c>
      <c r="C5" s="6">
        <f>universe_weak!C5</f>
        <v>1524.5853271484375</v>
      </c>
      <c r="D5" s="6">
        <f>universe_weak!D5</f>
        <v>4918.76513671875</v>
      </c>
      <c r="E5" s="6">
        <f>universe_weak!E5</f>
        <v>164.30303573608398</v>
      </c>
      <c r="F5" s="6">
        <f>universe_weak!F5</f>
        <v>18322.074310302734</v>
      </c>
      <c r="G5" s="6">
        <f>universe_weak!G5</f>
        <v>25719.4921875</v>
      </c>
      <c r="H5" s="6">
        <f>universe_weak!H5</f>
        <v>30369.7412109375</v>
      </c>
      <c r="I5" s="6">
        <f>universe_weak!I5</f>
        <v>0</v>
      </c>
      <c r="J5" s="6">
        <f>universe_weak!J5</f>
        <v>54222.201904296875</v>
      </c>
      <c r="K5" s="9">
        <f>SUM(C5:J7)</f>
        <v>145028.71020507813</v>
      </c>
    </row>
    <row r="6" spans="1:11" x14ac:dyDescent="0.35">
      <c r="A6" s="4" t="str">
        <f>universe_weak!A6</f>
        <v>Śląskie (PL22)</v>
      </c>
      <c r="B6" s="2" t="str">
        <f>LEFT(universe_weak!B6,FIND(")",universe_weak!B6))</f>
        <v>Medium (20-99)</v>
      </c>
      <c r="C6" s="6">
        <f>universe_weak!C6</f>
        <v>581.50192260742188</v>
      </c>
      <c r="D6" s="6">
        <f>universe_weak!D6</f>
        <v>517.11071014404297</v>
      </c>
      <c r="E6" s="6">
        <f>universe_weak!E6</f>
        <v>58.0482177734375</v>
      </c>
      <c r="F6" s="6">
        <f>universe_weak!F6</f>
        <v>1816.5301513671875</v>
      </c>
      <c r="G6" s="6">
        <f>universe_weak!G6</f>
        <v>1287.6844482421875</v>
      </c>
      <c r="H6" s="6">
        <f>universe_weak!H6</f>
        <v>1492.3154907226563</v>
      </c>
      <c r="I6" s="6">
        <f>universe_weak!I6</f>
        <v>0</v>
      </c>
      <c r="J6" s="6">
        <f>universe_weak!J6</f>
        <v>2754.4171142578125</v>
      </c>
      <c r="K6" s="9"/>
    </row>
    <row r="7" spans="1:11" x14ac:dyDescent="0.35">
      <c r="A7" s="4" t="str">
        <f>universe_weak!A7</f>
        <v>Śląskie (PL22)</v>
      </c>
      <c r="B7" s="2" t="str">
        <f>LEFT(universe_weak!B7,FIND(")",universe_weak!B7))</f>
        <v>Large (100 or more)</v>
      </c>
      <c r="C7" s="6">
        <f>universe_weak!C7</f>
        <v>111.03076171875</v>
      </c>
      <c r="D7" s="6">
        <f>universe_weak!D7</f>
        <v>103.36695098876953</v>
      </c>
      <c r="E7" s="6">
        <f>universe_weak!E7</f>
        <v>75.205410003662109</v>
      </c>
      <c r="F7" s="6">
        <f>universe_weak!F7</f>
        <v>448.07528686523438</v>
      </c>
      <c r="G7" s="6">
        <f>universe_weak!G7</f>
        <v>69.627708435058594</v>
      </c>
      <c r="H7" s="6">
        <f>universe_weak!H7</f>
        <v>135.81132507324219</v>
      </c>
      <c r="I7" s="6">
        <f>universe_weak!I7</f>
        <v>0</v>
      </c>
      <c r="J7" s="6">
        <f>universe_weak!J7</f>
        <v>336.82159423828125</v>
      </c>
      <c r="K7" s="9"/>
    </row>
    <row r="8" spans="1:11" x14ac:dyDescent="0.35">
      <c r="A8" s="4" t="str">
        <f>universe_weak!A8</f>
        <v>Wielkopolskie (PL41)</v>
      </c>
      <c r="B8" s="2" t="str">
        <f>LEFT(universe_weak!B8,FIND(")",universe_weak!B8))</f>
        <v>Small (5-19)</v>
      </c>
      <c r="C8" s="6">
        <f>universe_weak!C8</f>
        <v>1565.0468444824219</v>
      </c>
      <c r="D8" s="6">
        <f>universe_weak!D8</f>
        <v>3777.154052734375</v>
      </c>
      <c r="E8" s="6">
        <f>universe_weak!E8</f>
        <v>170.541748046875</v>
      </c>
      <c r="F8" s="6">
        <f>universe_weak!F8</f>
        <v>19724.430786132813</v>
      </c>
      <c r="G8" s="6">
        <f>universe_weak!G8</f>
        <v>20602.74658203125</v>
      </c>
      <c r="H8" s="6">
        <f>universe_weak!H8</f>
        <v>33779.15283203125</v>
      </c>
      <c r="I8" s="6">
        <f>universe_weak!I8</f>
        <v>0</v>
      </c>
      <c r="J8" s="6">
        <f>universe_weak!J8</f>
        <v>50365.94384765625</v>
      </c>
      <c r="K8" s="9">
        <f>SUM(C8:J10)</f>
        <v>139141.49972391129</v>
      </c>
    </row>
    <row r="9" spans="1:11" x14ac:dyDescent="0.35">
      <c r="A9" s="4" t="str">
        <f>universe_weak!A9</f>
        <v>Wielkopolskie (PL41)</v>
      </c>
      <c r="B9" s="2" t="str">
        <f>LEFT(universe_weak!B9,FIND(")",universe_weak!B9))</f>
        <v>Medium (20-99)</v>
      </c>
      <c r="C9" s="6">
        <f>universe_weak!C9</f>
        <v>534.08437347412109</v>
      </c>
      <c r="D9" s="6">
        <f>universe_weak!D9</f>
        <v>492.79620361328125</v>
      </c>
      <c r="E9" s="6">
        <f>universe_weak!E9</f>
        <v>36.151409149169922</v>
      </c>
      <c r="F9" s="6">
        <f>universe_weak!F9</f>
        <v>2025.276123046875</v>
      </c>
      <c r="G9" s="6">
        <f>universe_weak!G9</f>
        <v>1054.8184204101563</v>
      </c>
      <c r="H9" s="6">
        <f>universe_weak!H9</f>
        <v>1160.618896484375</v>
      </c>
      <c r="I9" s="6">
        <f>universe_weak!I9</f>
        <v>0</v>
      </c>
      <c r="J9" s="6">
        <f>universe_weak!J9</f>
        <v>2484.1123962402344</v>
      </c>
      <c r="K9" s="9"/>
    </row>
    <row r="10" spans="1:11" x14ac:dyDescent="0.35">
      <c r="A10" s="4" t="str">
        <f>universe_weak!A10</f>
        <v>Wielkopolskie (PL41)</v>
      </c>
      <c r="B10" s="2" t="str">
        <f>LEFT(universe_weak!B10,FIND(")",universe_weak!B10))</f>
        <v>Large (100 or more)</v>
      </c>
      <c r="C10" s="6">
        <f>universe_weak!C10</f>
        <v>159.3410701751709</v>
      </c>
      <c r="D10" s="6">
        <f>universe_weak!D10</f>
        <v>89.573951721191406</v>
      </c>
      <c r="E10" s="6">
        <f>universe_weak!E10</f>
        <v>38.054745197296143</v>
      </c>
      <c r="F10" s="6">
        <f>universe_weak!F10</f>
        <v>579.63330078125</v>
      </c>
      <c r="G10" s="6">
        <f>universe_weak!G10</f>
        <v>97.613502502441406</v>
      </c>
      <c r="H10" s="6">
        <f>universe_weak!H10</f>
        <v>89.27984619140625</v>
      </c>
      <c r="I10" s="6">
        <f>universe_weak!I10</f>
        <v>0</v>
      </c>
      <c r="J10" s="6">
        <f>universe_weak!J10</f>
        <v>315.12879180908203</v>
      </c>
      <c r="K10" s="9"/>
    </row>
    <row r="11" spans="1:11" x14ac:dyDescent="0.35">
      <c r="A11" s="4" t="str">
        <f>universe_weak!A11</f>
        <v>Zachodniopomorskie (PL42)</v>
      </c>
      <c r="B11" s="2" t="str">
        <f>LEFT(universe_weak!B11,FIND(")",universe_weak!B11))</f>
        <v>Small (5-19)</v>
      </c>
      <c r="C11" s="6">
        <f>universe_weak!C11</f>
        <v>587.1688232421875</v>
      </c>
      <c r="D11" s="6">
        <f>universe_weak!D11</f>
        <v>1841.8695983886719</v>
      </c>
      <c r="E11" s="6">
        <f>universe_weak!E11</f>
        <v>43.787117004394531</v>
      </c>
      <c r="F11" s="6">
        <f>universe_weak!F11</f>
        <v>8702.6298828125</v>
      </c>
      <c r="G11" s="6">
        <f>universe_weak!G11</f>
        <v>9418.775390625</v>
      </c>
      <c r="H11" s="6">
        <f>universe_weak!H11</f>
        <v>17558.189453125</v>
      </c>
      <c r="I11" s="6">
        <f>universe_weak!I11</f>
        <v>0</v>
      </c>
      <c r="J11" s="6">
        <f>universe_weak!J11</f>
        <v>21223.75341796875</v>
      </c>
      <c r="K11" s="9">
        <f>SUM(C11:J13)</f>
        <v>62305.618906974792</v>
      </c>
    </row>
    <row r="12" spans="1:11" x14ac:dyDescent="0.35">
      <c r="A12" s="4" t="str">
        <f>universe_weak!A12</f>
        <v>Zachodniopomorskie (PL42)</v>
      </c>
      <c r="B12" s="2" t="str">
        <f>LEFT(universe_weak!B12,FIND(")",universe_weak!B12))</f>
        <v>Medium (20-99)</v>
      </c>
      <c r="C12" s="6">
        <f>universe_weak!C12</f>
        <v>182.62033081054688</v>
      </c>
      <c r="D12" s="6">
        <f>universe_weak!D12</f>
        <v>122.01054573059082</v>
      </c>
      <c r="E12" s="6">
        <f>universe_weak!E12</f>
        <v>7.2208194732666016</v>
      </c>
      <c r="F12" s="6">
        <f>universe_weak!F12</f>
        <v>609.24688720703125</v>
      </c>
      <c r="G12" s="6">
        <f>universe_weak!G12</f>
        <v>362.9151611328125</v>
      </c>
      <c r="H12" s="6">
        <f>universe_weak!H12</f>
        <v>415.53732299804688</v>
      </c>
      <c r="I12" s="6">
        <f>universe_weak!I12</f>
        <v>0</v>
      </c>
      <c r="J12" s="6">
        <f>universe_weak!J12</f>
        <v>877.16171264648438</v>
      </c>
      <c r="K12" s="9"/>
    </row>
    <row r="13" spans="1:11" x14ac:dyDescent="0.35">
      <c r="A13" s="4" t="str">
        <f>universe_weak!A13</f>
        <v>Zachodniopomorskie (PL42)</v>
      </c>
      <c r="B13" s="2" t="str">
        <f>LEFT(universe_weak!B13,FIND(")",universe_weak!B13))</f>
        <v>Large (100 or more)</v>
      </c>
      <c r="C13" s="6">
        <f>universe_weak!C13</f>
        <v>43.911571502685547</v>
      </c>
      <c r="D13" s="6">
        <f>universe_weak!D13</f>
        <v>36.421665191650391</v>
      </c>
      <c r="E13" s="6">
        <f>universe_weak!E13</f>
        <v>6.6508646011352539</v>
      </c>
      <c r="F13" s="6">
        <f>universe_weak!F13</f>
        <v>146.14859199523926</v>
      </c>
      <c r="G13" s="6">
        <f>universe_weak!G13</f>
        <v>9.1392889022827148</v>
      </c>
      <c r="H13" s="6">
        <f>universe_weak!H13</f>
        <v>27.45281982421875</v>
      </c>
      <c r="I13" s="6">
        <f>universe_weak!I13</f>
        <v>0</v>
      </c>
      <c r="J13" s="6">
        <f>universe_weak!J13</f>
        <v>83.007641792297363</v>
      </c>
      <c r="K13" s="9"/>
    </row>
    <row r="14" spans="1:11" x14ac:dyDescent="0.35">
      <c r="A14" s="4" t="str">
        <f>universe_weak!A14</f>
        <v>Lubuskie (PL43)</v>
      </c>
      <c r="B14" s="2" t="str">
        <f>LEFT(universe_weak!B14,FIND(")",universe_weak!B14))</f>
        <v>Small (5-19)</v>
      </c>
      <c r="C14" s="6">
        <f>universe_weak!C14</f>
        <v>335.79147338867188</v>
      </c>
      <c r="D14" s="6">
        <f>universe_weak!D14</f>
        <v>949.92050170898438</v>
      </c>
      <c r="E14" s="6">
        <f>universe_weak!E14</f>
        <v>32.528335571289063</v>
      </c>
      <c r="F14" s="6">
        <f>universe_weak!F14</f>
        <v>4871.013427734375</v>
      </c>
      <c r="G14" s="6">
        <f>universe_weak!G14</f>
        <v>6074.91455078125</v>
      </c>
      <c r="H14" s="6">
        <f>universe_weak!H14</f>
        <v>9814.03125</v>
      </c>
      <c r="I14" s="6">
        <f>universe_weak!I14</f>
        <v>0</v>
      </c>
      <c r="J14" s="6">
        <f>universe_weak!J14</f>
        <v>12319.55859375</v>
      </c>
      <c r="K14" s="9">
        <f>SUM(C14:J17)</f>
        <v>36503.548232078552</v>
      </c>
    </row>
    <row r="15" spans="1:11" x14ac:dyDescent="0.35">
      <c r="A15" s="4" t="str">
        <f>universe_weak!A15</f>
        <v>Lubuskie (PL43)</v>
      </c>
      <c r="B15" s="2" t="str">
        <f>LEFT(universe_weak!B15,FIND(")",universe_weak!B15))</f>
        <v>Medium (20-99)</v>
      </c>
      <c r="C15" s="6">
        <f>universe_weak!C15</f>
        <v>128.21244239807129</v>
      </c>
      <c r="D15" s="6">
        <f>universe_weak!D15</f>
        <v>105.71026802062988</v>
      </c>
      <c r="E15" s="6">
        <f>universe_weak!E15</f>
        <v>10.023419380187988</v>
      </c>
      <c r="F15" s="6">
        <f>universe_weak!F15</f>
        <v>450.92372131347656</v>
      </c>
      <c r="G15" s="6">
        <f>universe_weak!G15</f>
        <v>271.71724891662598</v>
      </c>
      <c r="H15" s="6">
        <f>universe_weak!H15</f>
        <v>283.4727897644043</v>
      </c>
      <c r="I15" s="6">
        <f>universe_weak!I15</f>
        <v>0</v>
      </c>
      <c r="J15" s="6">
        <f>universe_weak!J15</f>
        <v>560.83972549438477</v>
      </c>
      <c r="K15" s="9"/>
    </row>
    <row r="16" spans="1:11" x14ac:dyDescent="0.35">
      <c r="A16" s="4" t="str">
        <f>universe_weak!A16</f>
        <v>Lubuskie (PL43)</v>
      </c>
      <c r="B16" s="2" t="str">
        <f>LEFT(universe_weak!B16,FIND(")",universe_weak!B16))</f>
        <v>Large (100 or more)</v>
      </c>
      <c r="C16" s="6">
        <f>universe_weak!C16</f>
        <v>20.687710762023926</v>
      </c>
      <c r="D16" s="6">
        <f>universe_weak!D16</f>
        <v>28.060855865478516</v>
      </c>
      <c r="E16" s="6">
        <f>universe_weak!E16</f>
        <v>8.6327533721923828</v>
      </c>
      <c r="F16" s="6">
        <f>universe_weak!F16</f>
        <v>128.1302604675293</v>
      </c>
      <c r="G16" s="6">
        <f>universe_weak!G16</f>
        <v>17.530436038970947</v>
      </c>
      <c r="H16" s="6">
        <f>universe_weak!H16</f>
        <v>22.171939373016357</v>
      </c>
      <c r="I16" s="6">
        <f>universe_weak!I16</f>
        <v>0</v>
      </c>
      <c r="J16" s="6">
        <f>universe_weak!J16</f>
        <v>69.676527976989746</v>
      </c>
      <c r="K16" s="9"/>
    </row>
    <row r="17" spans="1:11" x14ac:dyDescent="0.35">
      <c r="A17" s="4" t="str">
        <f>universe_weak!A17</f>
        <v>Lubuskie (PL43)</v>
      </c>
      <c r="B17" s="2" t="str">
        <f>LEFT(universe_weak!B17,FIND(")",universe_weak!B17))</f>
        <v>Medium and Large (20+)</v>
      </c>
      <c r="C17" s="6">
        <f>universe_weak!C17</f>
        <v>0</v>
      </c>
      <c r="D17" s="6">
        <f>universe_weak!D17</f>
        <v>0</v>
      </c>
      <c r="E17" s="6">
        <f>universe_weak!E17</f>
        <v>0</v>
      </c>
      <c r="F17" s="6">
        <f>universe_weak!F17</f>
        <v>0</v>
      </c>
      <c r="G17" s="6">
        <f>universe_weak!G17</f>
        <v>0</v>
      </c>
      <c r="H17" s="6">
        <f>universe_weak!H17</f>
        <v>0</v>
      </c>
      <c r="I17" s="6">
        <f>universe_weak!I17</f>
        <v>0</v>
      </c>
      <c r="J17" s="6">
        <f>universe_weak!J17</f>
        <v>0</v>
      </c>
      <c r="K17" s="9"/>
    </row>
    <row r="18" spans="1:11" x14ac:dyDescent="0.35">
      <c r="A18" s="4" t="str">
        <f>universe_weak!A18</f>
        <v>Dolnośląskie (PL51)</v>
      </c>
      <c r="B18" s="2" t="str">
        <f>LEFT(universe_weak!B18,FIND(")",universe_weak!B18))</f>
        <v>Small (5-19)</v>
      </c>
      <c r="C18" s="6">
        <f>universe_weak!C18</f>
        <v>898.81048583984375</v>
      </c>
      <c r="D18" s="6">
        <f>universe_weak!D18</f>
        <v>2513.4166259765625</v>
      </c>
      <c r="E18" s="6">
        <f>universe_weak!E18</f>
        <v>110.7883768081665</v>
      </c>
      <c r="F18" s="6">
        <f>universe_weak!F18</f>
        <v>12281.0703125</v>
      </c>
      <c r="G18" s="6">
        <f>universe_weak!G18</f>
        <v>19026.59033203125</v>
      </c>
      <c r="H18" s="6">
        <f>universe_weak!H18</f>
        <v>27135.76953125</v>
      </c>
      <c r="I18" s="6">
        <f>universe_weak!I18</f>
        <v>0</v>
      </c>
      <c r="J18" s="6">
        <f>universe_weak!J18</f>
        <v>38478.30305480957</v>
      </c>
      <c r="K18" s="9">
        <f>SUM(C18:J20)</f>
        <v>105524.22610473633</v>
      </c>
    </row>
    <row r="19" spans="1:11" x14ac:dyDescent="0.35">
      <c r="A19" s="4" t="str">
        <f>universe_weak!A19</f>
        <v>Dolnośląskie (PL51)</v>
      </c>
      <c r="B19" s="2" t="str">
        <f>LEFT(universe_weak!B19,FIND(")",universe_weak!B19))</f>
        <v>Medium (20-99)</v>
      </c>
      <c r="C19" s="6">
        <f>universe_weak!C19</f>
        <v>271.87252807617188</v>
      </c>
      <c r="D19" s="6">
        <f>universe_weak!D19</f>
        <v>252.98453521728516</v>
      </c>
      <c r="E19" s="6">
        <f>universe_weak!E19</f>
        <v>25.25244140625</v>
      </c>
      <c r="F19" s="6">
        <f>universe_weak!F19</f>
        <v>924.13851928710938</v>
      </c>
      <c r="G19" s="6">
        <f>universe_weak!G19</f>
        <v>569.5693359375</v>
      </c>
      <c r="H19" s="6">
        <f>universe_weak!H19</f>
        <v>810.15509033203125</v>
      </c>
      <c r="I19" s="6">
        <f>universe_weak!I19</f>
        <v>0</v>
      </c>
      <c r="J19" s="6">
        <f>universe_weak!J19</f>
        <v>1495.0068359375</v>
      </c>
      <c r="K19" s="9"/>
    </row>
    <row r="20" spans="1:11" x14ac:dyDescent="0.35">
      <c r="A20" s="4" t="str">
        <f>universe_weak!A20</f>
        <v>Dolnośląskie (PL51)</v>
      </c>
      <c r="B20" s="2" t="str">
        <f>LEFT(universe_weak!B20,FIND(")",universe_weak!B20))</f>
        <v>Large (100 or more)</v>
      </c>
      <c r="C20" s="6">
        <f>universe_weak!C20</f>
        <v>30.1248779296875</v>
      </c>
      <c r="D20" s="6">
        <f>universe_weak!D20</f>
        <v>73.973312377929688</v>
      </c>
      <c r="E20" s="6">
        <f>universe_weak!E20</f>
        <v>46.747581481933594</v>
      </c>
      <c r="F20" s="6">
        <f>universe_weak!F20</f>
        <v>287.55548095703125</v>
      </c>
      <c r="G20" s="6">
        <f>universe_weak!G20</f>
        <v>49.375247955322266</v>
      </c>
      <c r="H20" s="6">
        <f>universe_weak!H20</f>
        <v>58.266444206237793</v>
      </c>
      <c r="I20" s="6">
        <f>universe_weak!I20</f>
        <v>0</v>
      </c>
      <c r="J20" s="6">
        <f>universe_weak!J20</f>
        <v>184.45515441894531</v>
      </c>
      <c r="K20" s="9"/>
    </row>
    <row r="21" spans="1:11" x14ac:dyDescent="0.35">
      <c r="A21" s="4" t="str">
        <f>universe_weak!A21</f>
        <v>Opolskie (PL52)</v>
      </c>
      <c r="B21" s="2" t="str">
        <f>LEFT(universe_weak!B21,FIND(")",universe_weak!B21))</f>
        <v>Small (5-19)</v>
      </c>
      <c r="C21" s="6">
        <f>universe_weak!C21</f>
        <v>370.68695068359375</v>
      </c>
      <c r="D21" s="6">
        <f>universe_weak!D21</f>
        <v>979.29527282714844</v>
      </c>
      <c r="E21" s="6">
        <f>universe_weak!E21</f>
        <v>17.424123764038086</v>
      </c>
      <c r="F21" s="6">
        <f>universe_weak!F21</f>
        <v>4590.41259765625</v>
      </c>
      <c r="G21" s="6">
        <f>universe_weak!G21</f>
        <v>4158.16455078125</v>
      </c>
      <c r="H21" s="6">
        <f>universe_weak!H21</f>
        <v>7638.08203125</v>
      </c>
      <c r="I21" s="6">
        <f>universe_weak!I21</f>
        <v>0</v>
      </c>
      <c r="J21" s="6">
        <f>universe_weak!J21</f>
        <v>8963.3359375</v>
      </c>
      <c r="K21" s="9">
        <f>SUM(C21:J23)</f>
        <v>28523.922131538391</v>
      </c>
    </row>
    <row r="22" spans="1:11" x14ac:dyDescent="0.35">
      <c r="A22" s="4" t="str">
        <f>universe_weak!A22</f>
        <v>Opolskie (PL52)</v>
      </c>
      <c r="B22" s="2" t="str">
        <f>LEFT(universe_weak!B22,FIND(")",universe_weak!B22))</f>
        <v>Medium (20-99)</v>
      </c>
      <c r="C22" s="6">
        <f>universe_weak!C22</f>
        <v>116.37349319458008</v>
      </c>
      <c r="D22" s="6">
        <f>universe_weak!D22</f>
        <v>108.81800079345703</v>
      </c>
      <c r="E22" s="6">
        <f>universe_weak!E22</f>
        <v>9.9712672233581543</v>
      </c>
      <c r="F22" s="6">
        <f>universe_weak!F22</f>
        <v>378.85999298095703</v>
      </c>
      <c r="G22" s="6">
        <f>universe_weak!G22</f>
        <v>237.16950988769531</v>
      </c>
      <c r="H22" s="6">
        <f>universe_weak!H22</f>
        <v>276.75949859619141</v>
      </c>
      <c r="I22" s="6">
        <f>universe_weak!I22</f>
        <v>0</v>
      </c>
      <c r="J22" s="6">
        <f>universe_weak!J22</f>
        <v>445.80340576171875</v>
      </c>
      <c r="K22" s="9"/>
    </row>
    <row r="23" spans="1:11" x14ac:dyDescent="0.35">
      <c r="A23" s="4" t="str">
        <f>universe_weak!A23</f>
        <v>Opolskie (PL52)</v>
      </c>
      <c r="B23" s="2" t="str">
        <f>LEFT(universe_weak!B23,FIND(")",universe_weak!B23))</f>
        <v>Large (100 or more)</v>
      </c>
      <c r="C23" s="6">
        <f>universe_weak!C23</f>
        <v>16.660058975219727</v>
      </c>
      <c r="D23" s="6">
        <f>universe_weak!D23</f>
        <v>25.027108192443848</v>
      </c>
      <c r="E23" s="6">
        <f>universe_weak!E23</f>
        <v>8.5878362655639648</v>
      </c>
      <c r="F23" s="6">
        <f>universe_weak!F23</f>
        <v>106.21966552734375</v>
      </c>
      <c r="G23" s="6">
        <f>universe_weak!G23</f>
        <v>5.5071234703063965</v>
      </c>
      <c r="H23" s="6">
        <f>universe_weak!H23</f>
        <v>22.056578636169434</v>
      </c>
      <c r="I23" s="6">
        <f>universe_weak!I23</f>
        <v>0</v>
      </c>
      <c r="J23" s="6">
        <f>universe_weak!J23</f>
        <v>48.707127571105957</v>
      </c>
      <c r="K23" s="9"/>
    </row>
    <row r="24" spans="1:11" x14ac:dyDescent="0.35">
      <c r="A24" s="4" t="str">
        <f>universe_weak!A24</f>
        <v>Kujawsko-Pomorskie (PL61)</v>
      </c>
      <c r="B24" s="2" t="str">
        <f>LEFT(universe_weak!B24,FIND(")",universe_weak!B24))</f>
        <v>Small (5-19)</v>
      </c>
      <c r="C24" s="6">
        <f>universe_weak!C24</f>
        <v>647.39056396484375</v>
      </c>
      <c r="D24" s="6">
        <f>universe_weak!D24</f>
        <v>1905.964111328125</v>
      </c>
      <c r="E24" s="6">
        <f>universe_weak!E24</f>
        <v>55.79033088684082</v>
      </c>
      <c r="F24" s="6">
        <f>universe_weak!F24</f>
        <v>8257.2774658203125</v>
      </c>
      <c r="G24" s="6">
        <f>universe_weak!G24</f>
        <v>10531.158203125</v>
      </c>
      <c r="H24" s="6">
        <f>universe_weak!H24</f>
        <v>15175.28271484375</v>
      </c>
      <c r="I24" s="6">
        <f>universe_weak!I24</f>
        <v>0</v>
      </c>
      <c r="J24" s="6">
        <f>universe_weak!J24</f>
        <v>21583.32275390625</v>
      </c>
      <c r="K24" s="9">
        <f>SUM(C24:J26)</f>
        <v>62175.12056350708</v>
      </c>
    </row>
    <row r="25" spans="1:11" x14ac:dyDescent="0.35">
      <c r="A25" s="4" t="str">
        <f>universe_weak!A25</f>
        <v>Kujawsko-Pomorskie (PL61)</v>
      </c>
      <c r="B25" s="2" t="str">
        <f>LEFT(universe_weak!B25,FIND(")",universe_weak!B25))</f>
        <v>Medium (20-99)</v>
      </c>
      <c r="C25" s="6">
        <f>universe_weak!C25</f>
        <v>233.58045959472656</v>
      </c>
      <c r="D25" s="6">
        <f>universe_weak!D25</f>
        <v>204.64970397949219</v>
      </c>
      <c r="E25" s="6">
        <f>universe_weak!E25</f>
        <v>20.923675537109375</v>
      </c>
      <c r="F25" s="6">
        <f>universe_weak!F25</f>
        <v>894.84412384033203</v>
      </c>
      <c r="G25" s="6">
        <f>universe_weak!G25</f>
        <v>491.78892517089844</v>
      </c>
      <c r="H25" s="6">
        <f>universe_weak!H25</f>
        <v>573.901123046875</v>
      </c>
      <c r="I25" s="6">
        <f>universe_weak!I25</f>
        <v>0</v>
      </c>
      <c r="J25" s="6">
        <f>universe_weak!J25</f>
        <v>1034.1098327636719</v>
      </c>
      <c r="K25" s="9"/>
    </row>
    <row r="26" spans="1:11" x14ac:dyDescent="0.35">
      <c r="A26" s="4" t="str">
        <f>universe_weak!A26</f>
        <v>Kujawsko-Pomorskie (PL61)</v>
      </c>
      <c r="B26" s="2" t="str">
        <f>LEFT(universe_weak!B26,FIND(")",universe_weak!B26))</f>
        <v>Large (100 or more)</v>
      </c>
      <c r="C26" s="6">
        <f>universe_weak!C26</f>
        <v>70.812933921813965</v>
      </c>
      <c r="D26" s="6">
        <f>universe_weak!D26</f>
        <v>52.165523529052734</v>
      </c>
      <c r="E26" s="6">
        <f>universe_weak!E26</f>
        <v>5.7457265853881836</v>
      </c>
      <c r="F26" s="6">
        <f>universe_weak!F26</f>
        <v>248.08739471435547</v>
      </c>
      <c r="G26" s="6">
        <f>universe_weak!G26</f>
        <v>29.476505279541016</v>
      </c>
      <c r="H26" s="6">
        <f>universe_weak!H26</f>
        <v>49.805019378662109</v>
      </c>
      <c r="I26" s="6">
        <f>universe_weak!I26</f>
        <v>0</v>
      </c>
      <c r="J26" s="6">
        <f>universe_weak!J26</f>
        <v>109.04347229003906</v>
      </c>
      <c r="K26" s="9"/>
    </row>
    <row r="27" spans="1:11" x14ac:dyDescent="0.35">
      <c r="A27" s="4" t="str">
        <f>universe_weak!A27</f>
        <v>Warmińsko-Mazurskie (PL62)</v>
      </c>
      <c r="B27" s="2" t="str">
        <f>LEFT(universe_weak!B27,FIND(")",universe_weak!B27))</f>
        <v>Small (5-19)</v>
      </c>
      <c r="C27" s="6">
        <f>universe_weak!C27</f>
        <v>345.32029724121094</v>
      </c>
      <c r="D27" s="6">
        <f>universe_weak!D27</f>
        <v>1217.931640625</v>
      </c>
      <c r="E27" s="6">
        <f>universe_weak!E27</f>
        <v>20.352870941162109</v>
      </c>
      <c r="F27" s="6">
        <f>universe_weak!F27</f>
        <v>6152.63232421875</v>
      </c>
      <c r="G27" s="6">
        <f>universe_weak!G27</f>
        <v>6494.2587890625</v>
      </c>
      <c r="H27" s="6">
        <f>universe_weak!H27</f>
        <v>10226.228759765625</v>
      </c>
      <c r="I27" s="6">
        <f>universe_weak!I27</f>
        <v>0</v>
      </c>
      <c r="J27" s="6">
        <f>universe_weak!J27</f>
        <v>12229.54248046875</v>
      </c>
      <c r="K27" s="9">
        <f>SUM(C27:J29)</f>
        <v>38986.558935403824</v>
      </c>
    </row>
    <row r="28" spans="1:11" x14ac:dyDescent="0.35">
      <c r="A28" s="4" t="str">
        <f>universe_weak!A28</f>
        <v>Warmińsko-Mazurskie (PL62)</v>
      </c>
      <c r="B28" s="2" t="str">
        <f>LEFT(universe_weak!B28,FIND(")",universe_weak!B28))</f>
        <v>Medium (20-99)</v>
      </c>
      <c r="C28" s="6">
        <f>universe_weak!C28</f>
        <v>122.40603256225586</v>
      </c>
      <c r="D28" s="6">
        <f>universe_weak!D28</f>
        <v>80.751438140869141</v>
      </c>
      <c r="E28" s="6">
        <f>universe_weak!E28</f>
        <v>3.5577189922332764</v>
      </c>
      <c r="F28" s="6">
        <f>universe_weak!F28</f>
        <v>549.95079803466797</v>
      </c>
      <c r="G28" s="6">
        <f>universe_weak!G28</f>
        <v>355.90761184692383</v>
      </c>
      <c r="H28" s="6">
        <f>universe_weak!H28</f>
        <v>314.38610458374023</v>
      </c>
      <c r="I28" s="6">
        <f>universe_weak!I28</f>
        <v>0</v>
      </c>
      <c r="J28" s="6">
        <f>universe_weak!J28</f>
        <v>557.03219604492188</v>
      </c>
      <c r="K28" s="9"/>
    </row>
    <row r="29" spans="1:11" x14ac:dyDescent="0.35">
      <c r="A29" s="4" t="str">
        <f>universe_weak!A29</f>
        <v>Warmińsko-Mazurskie (PL62)</v>
      </c>
      <c r="B29" s="2" t="str">
        <f>LEFT(universe_weak!B29,FIND(")",universe_weak!B29))</f>
        <v>Large (100 or more)</v>
      </c>
      <c r="C29" s="6">
        <f>universe_weak!C29</f>
        <v>33.655002593994141</v>
      </c>
      <c r="D29" s="6">
        <f>universe_weak!D29</f>
        <v>29.278781890869141</v>
      </c>
      <c r="E29" s="6">
        <f>universe_weak!E29</f>
        <v>1</v>
      </c>
      <c r="F29" s="6">
        <f>universe_weak!F29</f>
        <v>166.7550106048584</v>
      </c>
      <c r="G29" s="6">
        <f>universe_weak!G29</f>
        <v>14.409453392028809</v>
      </c>
      <c r="H29" s="6">
        <f>universe_weak!H29</f>
        <v>25.248693466186523</v>
      </c>
      <c r="I29" s="6">
        <f>universe_weak!I29</f>
        <v>0</v>
      </c>
      <c r="J29" s="6">
        <f>universe_weak!J29</f>
        <v>45.952930927276611</v>
      </c>
      <c r="K29" s="9"/>
    </row>
    <row r="30" spans="1:11" x14ac:dyDescent="0.35">
      <c r="A30" s="4" t="str">
        <f>universe_weak!A30</f>
        <v>Pomorskie (PL63)</v>
      </c>
      <c r="B30" s="2" t="str">
        <f>LEFT(universe_weak!B30,FIND(")",universe_weak!B30))</f>
        <v>Small (5-19)</v>
      </c>
      <c r="C30" s="6">
        <f>universe_weak!C30</f>
        <v>688.64801025390625</v>
      </c>
      <c r="D30" s="6">
        <f>universe_weak!D30</f>
        <v>4224.1845703125</v>
      </c>
      <c r="E30" s="6">
        <f>universe_weak!E30</f>
        <v>72.196937561035156</v>
      </c>
      <c r="F30" s="6">
        <f>universe_weak!F30</f>
        <v>13117.5146484375</v>
      </c>
      <c r="G30" s="6">
        <f>universe_weak!G30</f>
        <v>12536.3115234375</v>
      </c>
      <c r="H30" s="6">
        <f>universe_weak!H30</f>
        <v>23177.58544921875</v>
      </c>
      <c r="I30" s="6">
        <f>universe_weak!I30</f>
        <v>0</v>
      </c>
      <c r="J30" s="6">
        <f>universe_weak!J30</f>
        <v>31904.851654052734</v>
      </c>
      <c r="K30" s="9">
        <f>SUM(C30:J32)</f>
        <v>90445.672985076904</v>
      </c>
    </row>
    <row r="31" spans="1:11" x14ac:dyDescent="0.35">
      <c r="A31" s="4" t="str">
        <f>universe_weak!A31</f>
        <v>Pomorskie (PL63)</v>
      </c>
      <c r="B31" s="2" t="str">
        <f>LEFT(universe_weak!B31,FIND(")",universe_weak!B31))</f>
        <v>Medium (20-99)</v>
      </c>
      <c r="C31" s="6">
        <f>universe_weak!C31</f>
        <v>244.88809204101563</v>
      </c>
      <c r="D31" s="6">
        <f>universe_weak!D31</f>
        <v>210.35336303710938</v>
      </c>
      <c r="E31" s="6">
        <f>universe_weak!E31</f>
        <v>13.599308013916016</v>
      </c>
      <c r="F31" s="6">
        <f>universe_weak!F31</f>
        <v>939.49932861328125</v>
      </c>
      <c r="G31" s="6">
        <f>universe_weak!G31</f>
        <v>605.22564697265625</v>
      </c>
      <c r="H31" s="6">
        <f>universe_weak!H31</f>
        <v>704.66825866699219</v>
      </c>
      <c r="I31" s="6">
        <f>universe_weak!I31</f>
        <v>0</v>
      </c>
      <c r="J31" s="6">
        <f>universe_weak!J31</f>
        <v>1340.2890930175781</v>
      </c>
      <c r="K31" s="9"/>
    </row>
    <row r="32" spans="1:11" x14ac:dyDescent="0.35">
      <c r="A32" s="4" t="str">
        <f>universe_weak!A32</f>
        <v>Pomorskie (PL63)</v>
      </c>
      <c r="B32" s="2" t="str">
        <f>LEFT(universe_weak!B32,FIND(")",universe_weak!B32))</f>
        <v>Large (100 or more)</v>
      </c>
      <c r="C32" s="6">
        <f>universe_weak!C32</f>
        <v>62.730026245117188</v>
      </c>
      <c r="D32" s="6">
        <f>universe_weak!D32</f>
        <v>69.316673278808594</v>
      </c>
      <c r="E32" s="6">
        <f>universe_weak!E32</f>
        <v>8.5891780853271484</v>
      </c>
      <c r="F32" s="6">
        <f>universe_weak!F32</f>
        <v>243.37760543823242</v>
      </c>
      <c r="G32" s="6">
        <f>universe_weak!G32</f>
        <v>42.227874755859375</v>
      </c>
      <c r="H32" s="6">
        <f>universe_weak!H32</f>
        <v>59.745901107788086</v>
      </c>
      <c r="I32" s="6">
        <f>universe_weak!I32</f>
        <v>0</v>
      </c>
      <c r="J32" s="6">
        <f>universe_weak!J32</f>
        <v>179.86984252929688</v>
      </c>
      <c r="K32" s="9"/>
    </row>
    <row r="33" spans="1:11" x14ac:dyDescent="0.35">
      <c r="A33" s="4" t="str">
        <f>universe_weak!A33</f>
        <v>Łódzkie (PL71)</v>
      </c>
      <c r="B33" s="2" t="str">
        <f>LEFT(universe_weak!B33,FIND(")",universe_weak!B33))</f>
        <v>Small (5-19)</v>
      </c>
      <c r="C33" s="6">
        <f>universe_weak!C33</f>
        <v>1007.7274169921875</v>
      </c>
      <c r="D33" s="6">
        <f>universe_weak!D33</f>
        <v>1900.677001953125</v>
      </c>
      <c r="E33" s="6">
        <f>universe_weak!E33</f>
        <v>85.833786010742188</v>
      </c>
      <c r="F33" s="6">
        <f>universe_weak!F33</f>
        <v>13702.889465332031</v>
      </c>
      <c r="G33" s="6">
        <f>universe_weak!G33</f>
        <v>15682.298828125</v>
      </c>
      <c r="H33" s="6">
        <f>universe_weak!H33</f>
        <v>16666.767578125</v>
      </c>
      <c r="I33" s="6">
        <f>universe_weak!I33</f>
        <v>0</v>
      </c>
      <c r="J33" s="6">
        <f>universe_weak!J33</f>
        <v>29507.3173828125</v>
      </c>
      <c r="K33" s="9">
        <f>SUM(C33:J35)</f>
        <v>84145.906287670135</v>
      </c>
    </row>
    <row r="34" spans="1:11" x14ac:dyDescent="0.35">
      <c r="A34" s="4" t="str">
        <f>universe_weak!A34</f>
        <v>Łódzkie (PL71)</v>
      </c>
      <c r="B34" s="2" t="str">
        <f>LEFT(universe_weak!B34,FIND(")",universe_weak!B34))</f>
        <v>Medium (20-99)</v>
      </c>
      <c r="C34" s="6">
        <f>universe_weak!C34</f>
        <v>399.40255737304688</v>
      </c>
      <c r="D34" s="6">
        <f>universe_weak!D34</f>
        <v>177.13876342773438</v>
      </c>
      <c r="E34" s="6">
        <f>universe_weak!E34</f>
        <v>22.064565181732178</v>
      </c>
      <c r="F34" s="6">
        <f>universe_weak!F34</f>
        <v>1701.64453125</v>
      </c>
      <c r="G34" s="6">
        <f>universe_weak!G34</f>
        <v>573.048583984375</v>
      </c>
      <c r="H34" s="6">
        <f>universe_weak!H34</f>
        <v>648.15789794921875</v>
      </c>
      <c r="I34" s="6">
        <f>universe_weak!I34</f>
        <v>0</v>
      </c>
      <c r="J34" s="6">
        <f>universe_weak!J34</f>
        <v>1396.1189727783203</v>
      </c>
      <c r="K34" s="9"/>
    </row>
    <row r="35" spans="1:11" x14ac:dyDescent="0.35">
      <c r="A35" s="4" t="str">
        <f>universe_weak!A35</f>
        <v>Łódzkie (PL71)</v>
      </c>
      <c r="B35" s="2" t="str">
        <f>LEFT(universe_weak!B35,FIND(")",universe_weak!B35))</f>
        <v>Large (100 or more)</v>
      </c>
      <c r="C35" s="6">
        <f>universe_weak!C35</f>
        <v>87.465496063232422</v>
      </c>
      <c r="D35" s="6">
        <f>universe_weak!D35</f>
        <v>28.311429977416992</v>
      </c>
      <c r="E35" s="6">
        <f>universe_weak!E35</f>
        <v>15.484161376953125</v>
      </c>
      <c r="F35" s="6">
        <f>universe_weak!F35</f>
        <v>319.26864624023438</v>
      </c>
      <c r="G35" s="6">
        <f>universe_weak!G35</f>
        <v>40.959312438964844</v>
      </c>
      <c r="H35" s="6">
        <f>universe_weak!H35</f>
        <v>50.332340240478516</v>
      </c>
      <c r="I35" s="6">
        <f>universe_weak!I35</f>
        <v>0</v>
      </c>
      <c r="J35" s="6">
        <f>universe_weak!J35</f>
        <v>132.9975700378418</v>
      </c>
      <c r="K35" s="9"/>
    </row>
    <row r="36" spans="1:11" x14ac:dyDescent="0.35">
      <c r="A36" s="4" t="str">
        <f>universe_weak!A36</f>
        <v>Świętokrzyskie (PL72)</v>
      </c>
      <c r="B36" s="2" t="str">
        <f>LEFT(universe_weak!B36,FIND(")",universe_weak!B36))</f>
        <v>Small (5-19)</v>
      </c>
      <c r="C36" s="6">
        <f>universe_weak!C36</f>
        <v>337.96339416503906</v>
      </c>
      <c r="D36" s="6">
        <f>universe_weak!D36</f>
        <v>1082.22119140625</v>
      </c>
      <c r="E36" s="6">
        <f>universe_weak!E36</f>
        <v>38.482681274414063</v>
      </c>
      <c r="F36" s="6">
        <f>universe_weak!F36</f>
        <v>4174.1202392578125</v>
      </c>
      <c r="G36" s="6">
        <f>universe_weak!G36</f>
        <v>8452.6484375</v>
      </c>
      <c r="H36" s="6">
        <f>universe_weak!H36</f>
        <v>8174.47802734375</v>
      </c>
      <c r="I36" s="6">
        <f>universe_weak!I36</f>
        <v>0</v>
      </c>
      <c r="J36" s="6">
        <f>universe_weak!J36</f>
        <v>11531.631591796875</v>
      </c>
      <c r="K36" s="9">
        <f>SUM(C36:J39)</f>
        <v>35626.377532482147</v>
      </c>
    </row>
    <row r="37" spans="1:11" x14ac:dyDescent="0.35">
      <c r="A37" s="4" t="str">
        <f>universe_weak!A37</f>
        <v>Świętokrzyskie (PL72)</v>
      </c>
      <c r="B37" s="2" t="str">
        <f>LEFT(universe_weak!B37,FIND(")",universe_weak!B37))</f>
        <v>Medium (20-99)</v>
      </c>
      <c r="C37" s="6">
        <f>universe_weak!C37</f>
        <v>150.68766403198242</v>
      </c>
      <c r="D37" s="6">
        <f>universe_weak!D37</f>
        <v>103.86579895019531</v>
      </c>
      <c r="E37" s="6">
        <f>universe_weak!E37</f>
        <v>8.5801572799682617</v>
      </c>
      <c r="F37" s="6">
        <f>universe_weak!F37</f>
        <v>343.843994140625</v>
      </c>
      <c r="G37" s="6">
        <f>universe_weak!G37</f>
        <v>264.10553741455078</v>
      </c>
      <c r="H37" s="6">
        <f>universe_weak!H37</f>
        <v>292.53924560546875</v>
      </c>
      <c r="I37" s="6">
        <f>universe_weak!I37</f>
        <v>0</v>
      </c>
      <c r="J37" s="6">
        <f>universe_weak!J37</f>
        <v>451.44831848144531</v>
      </c>
      <c r="K37" s="9"/>
    </row>
    <row r="38" spans="1:11" x14ac:dyDescent="0.35">
      <c r="A38" s="4" t="str">
        <f>universe_weak!A38</f>
        <v>Świętokrzyskie (PL72)</v>
      </c>
      <c r="B38" s="2" t="str">
        <f>LEFT(universe_weak!B38,FIND(")",universe_weak!B38))</f>
        <v>Large (100 or more)</v>
      </c>
      <c r="C38" s="6">
        <f>universe_weak!C38</f>
        <v>16.696971416473389</v>
      </c>
      <c r="D38" s="6">
        <f>universe_weak!D38</f>
        <v>28.24467658996582</v>
      </c>
      <c r="E38" s="6">
        <f>universe_weak!E38</f>
        <v>9.0318937301635742</v>
      </c>
      <c r="F38" s="6">
        <f>universe_weak!F38</f>
        <v>83.17469596862793</v>
      </c>
      <c r="G38" s="6">
        <f>universe_weak!G38</f>
        <v>19.981998443603516</v>
      </c>
      <c r="H38" s="6">
        <f>universe_weak!H38</f>
        <v>16.527914047241211</v>
      </c>
      <c r="I38" s="6">
        <f>universe_weak!I38</f>
        <v>0</v>
      </c>
      <c r="J38" s="6">
        <f>universe_weak!J38</f>
        <v>46.103103637695313</v>
      </c>
      <c r="K38" s="9"/>
    </row>
    <row r="39" spans="1:11" x14ac:dyDescent="0.35">
      <c r="A39" s="4" t="str">
        <f>universe_weak!A39</f>
        <v>Świętokrzyskie (PL72)</v>
      </c>
      <c r="B39" s="2" t="str">
        <f>LEFT(universe_weak!B39,FIND(")",universe_weak!B39))</f>
        <v>Medium and Large (20+)</v>
      </c>
      <c r="C39" s="6">
        <f>universe_weak!C39</f>
        <v>0</v>
      </c>
      <c r="D39" s="6">
        <f>universe_weak!D39</f>
        <v>0</v>
      </c>
      <c r="E39" s="6">
        <f>universe_weak!E39</f>
        <v>0</v>
      </c>
      <c r="F39" s="6">
        <f>universe_weak!F39</f>
        <v>0</v>
      </c>
      <c r="G39" s="6">
        <f>universe_weak!G39</f>
        <v>0</v>
      </c>
      <c r="H39" s="6">
        <f>universe_weak!H39</f>
        <v>0</v>
      </c>
      <c r="I39" s="6">
        <f>universe_weak!I39</f>
        <v>0</v>
      </c>
      <c r="J39" s="6">
        <f>universe_weak!J39</f>
        <v>0</v>
      </c>
      <c r="K39" s="9"/>
    </row>
    <row r="40" spans="1:11" x14ac:dyDescent="0.35">
      <c r="A40" s="4" t="str">
        <f>universe_weak!A40</f>
        <v>Lubelskie (PL81)</v>
      </c>
      <c r="B40" s="2" t="str">
        <f>LEFT(universe_weak!B40,FIND(")",universe_weak!B40))</f>
        <v>Small (5-19)</v>
      </c>
      <c r="C40" s="6">
        <f>universe_weak!C40</f>
        <v>645.94047546386719</v>
      </c>
      <c r="D40" s="6">
        <f>universe_weak!D40</f>
        <v>1191.2254638671875</v>
      </c>
      <c r="E40" s="6">
        <f>universe_weak!E40</f>
        <v>38.506256103515625</v>
      </c>
      <c r="F40" s="6">
        <f>universe_weak!F40</f>
        <v>6845.28662109375</v>
      </c>
      <c r="G40" s="6">
        <f>universe_weak!G40</f>
        <v>9782.251953125</v>
      </c>
      <c r="H40" s="6">
        <f>universe_weak!H40</f>
        <v>13583.736328125</v>
      </c>
      <c r="I40" s="6">
        <f>universe_weak!I40</f>
        <v>0</v>
      </c>
      <c r="J40" s="6">
        <f>universe_weak!J40</f>
        <v>19686.931640625</v>
      </c>
      <c r="K40" s="9">
        <f>SUM(C40:J43)</f>
        <v>54374.712249279022</v>
      </c>
    </row>
    <row r="41" spans="1:11" x14ac:dyDescent="0.35">
      <c r="A41" s="4" t="str">
        <f>universe_weak!A41</f>
        <v>Lubelskie (PL81)</v>
      </c>
      <c r="B41" s="2" t="str">
        <f>LEFT(universe_weak!B41,FIND(")",universe_weak!B41))</f>
        <v>Medium (20-99)</v>
      </c>
      <c r="C41" s="6">
        <f>universe_weak!C41</f>
        <v>216.92991638183594</v>
      </c>
      <c r="D41" s="6">
        <f>universe_weak!D41</f>
        <v>92.832801818847656</v>
      </c>
      <c r="E41" s="6">
        <f>universe_weak!E41</f>
        <v>0</v>
      </c>
      <c r="F41" s="6">
        <f>universe_weak!F41</f>
        <v>432.81954956054688</v>
      </c>
      <c r="G41" s="6">
        <f>universe_weak!G41</f>
        <v>433.32272338867188</v>
      </c>
      <c r="H41" s="6">
        <f>universe_weak!H41</f>
        <v>343.55487060546875</v>
      </c>
      <c r="I41" s="6">
        <f>universe_weak!I41</f>
        <v>0</v>
      </c>
      <c r="J41" s="6">
        <f>universe_weak!J41</f>
        <v>745.90435791015625</v>
      </c>
      <c r="K41" s="9"/>
    </row>
    <row r="42" spans="1:11" x14ac:dyDescent="0.35">
      <c r="A42" s="4" t="str">
        <f>universe_weak!A42</f>
        <v>Lubelskie (PL81)</v>
      </c>
      <c r="B42" s="2" t="str">
        <f>LEFT(universe_weak!B42,FIND(")",universe_weak!B42))</f>
        <v>Large (100 or more)</v>
      </c>
      <c r="C42" s="6">
        <f>universe_weak!C42</f>
        <v>48.32325553894043</v>
      </c>
      <c r="D42" s="6">
        <f>universe_weak!D42</f>
        <v>19.544071197509766</v>
      </c>
      <c r="E42" s="6">
        <f>universe_weak!E42</f>
        <v>0</v>
      </c>
      <c r="F42" s="6">
        <f>universe_weak!F42</f>
        <v>109.23365020751953</v>
      </c>
      <c r="G42" s="6">
        <f>universe_weak!G42</f>
        <v>23.07306432723999</v>
      </c>
      <c r="H42" s="6">
        <f>universe_weak!H42</f>
        <v>33.765163421630859</v>
      </c>
      <c r="I42" s="6">
        <f>universe_weak!I42</f>
        <v>0</v>
      </c>
      <c r="J42" s="6">
        <f>universe_weak!J42</f>
        <v>80.600471496582031</v>
      </c>
      <c r="K42" s="9"/>
    </row>
    <row r="43" spans="1:11" x14ac:dyDescent="0.35">
      <c r="A43" s="4" t="str">
        <f>universe_weak!A43</f>
        <v>Lubelskie (PL81)</v>
      </c>
      <c r="B43" s="2" t="str">
        <f>LEFT(universe_weak!B43,FIND(")",universe_weak!B43))</f>
        <v>Medium and Large (20+)</v>
      </c>
      <c r="C43" s="6">
        <f>universe_weak!C43</f>
        <v>0</v>
      </c>
      <c r="D43" s="6">
        <f>universe_weak!D43</f>
        <v>0</v>
      </c>
      <c r="E43" s="6">
        <f>universe_weak!E43</f>
        <v>20.929615020751953</v>
      </c>
      <c r="F43" s="6">
        <f>universe_weak!F43</f>
        <v>0</v>
      </c>
      <c r="G43" s="6">
        <f>universe_weak!G43</f>
        <v>0</v>
      </c>
      <c r="H43" s="6">
        <f>universe_weak!H43</f>
        <v>0</v>
      </c>
      <c r="I43" s="6">
        <f>universe_weak!I43</f>
        <v>0</v>
      </c>
      <c r="J43" s="6">
        <f>universe_weak!J43</f>
        <v>0</v>
      </c>
      <c r="K43" s="9"/>
    </row>
    <row r="44" spans="1:11" x14ac:dyDescent="0.35">
      <c r="A44" s="4" t="str">
        <f>universe_weak!A44</f>
        <v>Podkarpackie (PL82)</v>
      </c>
      <c r="B44" s="2" t="str">
        <f>LEFT(universe_weak!B44,FIND(")",universe_weak!B44))</f>
        <v>Small (5-19)</v>
      </c>
      <c r="C44" s="6">
        <f>universe_weak!C44</f>
        <v>619.20550537109375</v>
      </c>
      <c r="D44" s="6">
        <f>universe_weak!D44</f>
        <v>1869.0111083984375</v>
      </c>
      <c r="E44" s="6">
        <f>universe_weak!E44</f>
        <v>78.750152587890625</v>
      </c>
      <c r="F44" s="6">
        <f>universe_weak!F44</f>
        <v>7323.3925170898438</v>
      </c>
      <c r="G44" s="6">
        <f>universe_weak!G44</f>
        <v>9052.5546875</v>
      </c>
      <c r="H44" s="6">
        <f>universe_weak!H44</f>
        <v>14428.01171875</v>
      </c>
      <c r="I44" s="6">
        <f>universe_weak!I44</f>
        <v>0</v>
      </c>
      <c r="J44" s="6">
        <f>universe_weak!J44</f>
        <v>20435.564453125</v>
      </c>
      <c r="K44" s="9">
        <f>SUM(C44:J46)</f>
        <v>57048.794650316238</v>
      </c>
    </row>
    <row r="45" spans="1:11" x14ac:dyDescent="0.35">
      <c r="A45" s="4" t="str">
        <f>universe_weak!A45</f>
        <v>Podkarpackie (PL82)</v>
      </c>
      <c r="B45" s="2" t="str">
        <f>LEFT(universe_weak!B45,FIND(")",universe_weak!B45))</f>
        <v>Medium (20-99)</v>
      </c>
      <c r="C45" s="6">
        <f>universe_weak!C45</f>
        <v>212.82803726196289</v>
      </c>
      <c r="D45" s="6">
        <f>universe_weak!D45</f>
        <v>166.11563873291016</v>
      </c>
      <c r="E45" s="6">
        <f>universe_weak!E45</f>
        <v>22.202695369720459</v>
      </c>
      <c r="F45" s="6">
        <f>universe_weak!F45</f>
        <v>702.14484786987305</v>
      </c>
      <c r="G45" s="6">
        <f>universe_weak!G45</f>
        <v>473.41104125976563</v>
      </c>
      <c r="H45" s="6">
        <f>universe_weak!H45</f>
        <v>428.57333374023438</v>
      </c>
      <c r="I45" s="6">
        <f>universe_weak!I45</f>
        <v>0</v>
      </c>
      <c r="J45" s="6">
        <f>universe_weak!J45</f>
        <v>780.0736083984375</v>
      </c>
      <c r="K45" s="9"/>
    </row>
    <row r="46" spans="1:11" x14ac:dyDescent="0.35">
      <c r="A46" s="4" t="str">
        <f>universe_weak!A46</f>
        <v>Podkarpackie (PL82)</v>
      </c>
      <c r="B46" s="2" t="str">
        <f>LEFT(universe_weak!B46,FIND(")",universe_weak!B46))</f>
        <v>Large (100 or more)</v>
      </c>
      <c r="C46" s="6">
        <f>universe_weak!C46</f>
        <v>27.004005432128906</v>
      </c>
      <c r="D46" s="6">
        <f>universe_weak!D46</f>
        <v>44.206552505493164</v>
      </c>
      <c r="E46" s="6">
        <f>universe_weak!E46</f>
        <v>9.7381846904754639</v>
      </c>
      <c r="F46" s="6">
        <f>universe_weak!F46</f>
        <v>198.08204650878906</v>
      </c>
      <c r="G46" s="6">
        <f>universe_weak!G46</f>
        <v>47.772778987884521</v>
      </c>
      <c r="H46" s="6">
        <f>universe_weak!H46</f>
        <v>42.206192016601563</v>
      </c>
      <c r="I46" s="6">
        <f>universe_weak!I46</f>
        <v>0</v>
      </c>
      <c r="J46" s="6">
        <f>universe_weak!J46</f>
        <v>87.945544719696045</v>
      </c>
      <c r="K46" s="9"/>
    </row>
    <row r="47" spans="1:11" x14ac:dyDescent="0.35">
      <c r="A47" s="4" t="str">
        <f>universe_weak!A47</f>
        <v>Podlaskie (PL84)</v>
      </c>
      <c r="B47" s="2" t="str">
        <f>LEFT(universe_weak!B47,FIND(")",universe_weak!B47))</f>
        <v>Small (5-19)</v>
      </c>
      <c r="C47" s="6">
        <f>universe_weak!C47</f>
        <v>336.56570434570313</v>
      </c>
      <c r="D47" s="6">
        <f>universe_weak!D47</f>
        <v>614.47100830078125</v>
      </c>
      <c r="E47" s="6">
        <f>universe_weak!E47</f>
        <v>24.245502471923828</v>
      </c>
      <c r="F47" s="6">
        <f>universe_weak!F47</f>
        <v>4284.2867431640625</v>
      </c>
      <c r="G47" s="6">
        <f>universe_weak!G47</f>
        <v>7034.9306640625</v>
      </c>
      <c r="H47" s="6">
        <f>universe_weak!H47</f>
        <v>7875.5185546875</v>
      </c>
      <c r="I47" s="6">
        <f>universe_weak!I47</f>
        <v>0</v>
      </c>
      <c r="J47" s="6">
        <f>universe_weak!J47</f>
        <v>11220.6044921875</v>
      </c>
      <c r="K47" s="9">
        <f>SUM(C47:J50)</f>
        <v>32981.520510077477</v>
      </c>
    </row>
    <row r="48" spans="1:11" x14ac:dyDescent="0.35">
      <c r="A48" s="4" t="str">
        <f>universe_weak!A48</f>
        <v>Podlaskie (PL84)</v>
      </c>
      <c r="B48" s="2" t="str">
        <f>LEFT(universe_weak!B48,FIND(")",universe_weak!B48))</f>
        <v>Medium (20-99)</v>
      </c>
      <c r="C48" s="6">
        <f>universe_weak!C48</f>
        <v>124.61495971679688</v>
      </c>
      <c r="D48" s="6">
        <f>universe_weak!D48</f>
        <v>55.166010856628418</v>
      </c>
      <c r="E48" s="6">
        <f>universe_weak!E48</f>
        <v>7.6902058124542236</v>
      </c>
      <c r="F48" s="6">
        <f>universe_weak!F48</f>
        <v>306.96920776367188</v>
      </c>
      <c r="G48" s="6">
        <f>universe_weak!G48</f>
        <v>212.87640380859375</v>
      </c>
      <c r="H48" s="6">
        <f>universe_weak!H48</f>
        <v>218.08559417724609</v>
      </c>
      <c r="I48" s="6">
        <f>universe_weak!I48</f>
        <v>0</v>
      </c>
      <c r="J48" s="6">
        <f>universe_weak!J48</f>
        <v>458.80780029296875</v>
      </c>
      <c r="K48" s="9"/>
    </row>
    <row r="49" spans="1:11" x14ac:dyDescent="0.35">
      <c r="A49" s="4" t="str">
        <f>universe_weak!A49</f>
        <v>Podlaskie (PL84)</v>
      </c>
      <c r="B49" s="2" t="str">
        <f>LEFT(universe_weak!B49,FIND(")",universe_weak!B49))</f>
        <v>Large (100 or more)</v>
      </c>
      <c r="C49" s="6">
        <f>universe_weak!C49</f>
        <v>32.332065105438232</v>
      </c>
      <c r="D49" s="6">
        <f>universe_weak!D49</f>
        <v>9.9808568954467773</v>
      </c>
      <c r="E49" s="6">
        <f>universe_weak!E49</f>
        <v>1.7989083528518677</v>
      </c>
      <c r="F49" s="6">
        <f>universe_weak!F49</f>
        <v>65.536395072937012</v>
      </c>
      <c r="G49" s="6">
        <f>universe_weak!G49</f>
        <v>26.820880889892578</v>
      </c>
      <c r="H49" s="6">
        <f>universe_weak!H49</f>
        <v>21.657318592071533</v>
      </c>
      <c r="I49" s="6">
        <f>universe_weak!I49</f>
        <v>0</v>
      </c>
      <c r="J49" s="6">
        <f>universe_weak!J49</f>
        <v>48.561233520507813</v>
      </c>
      <c r="K49" s="9"/>
    </row>
    <row r="50" spans="1:11" x14ac:dyDescent="0.35">
      <c r="A50" s="4" t="str">
        <f>universe_weak!A50</f>
        <v>Podlaskie (PL84)</v>
      </c>
      <c r="B50" s="2" t="str">
        <f>LEFT(universe_weak!B50,FIND(")",universe_weak!B50))</f>
        <v>Medium and Large (20+)</v>
      </c>
      <c r="C50" s="6">
        <f>universe_weak!C50</f>
        <v>0</v>
      </c>
      <c r="D50" s="6">
        <f>universe_weak!D50</f>
        <v>0</v>
      </c>
      <c r="E50" s="6">
        <f>universe_weak!E50</f>
        <v>0</v>
      </c>
      <c r="F50" s="6">
        <f>universe_weak!F50</f>
        <v>0</v>
      </c>
      <c r="G50" s="6">
        <f>universe_weak!G50</f>
        <v>0</v>
      </c>
      <c r="H50" s="6">
        <f>universe_weak!H50</f>
        <v>0</v>
      </c>
      <c r="I50" s="6">
        <f>universe_weak!I50</f>
        <v>0</v>
      </c>
      <c r="J50" s="6">
        <f>universe_weak!J50</f>
        <v>0</v>
      </c>
      <c r="K50" s="9"/>
    </row>
    <row r="51" spans="1:11" x14ac:dyDescent="0.35">
      <c r="A51" s="4" t="str">
        <f>universe_weak!A51</f>
        <v>Region Warszawski Stołeczny (PL91)</v>
      </c>
      <c r="B51" s="2" t="str">
        <f>LEFT(universe_weak!B51,FIND(")",universe_weak!B51))</f>
        <v>Small (5-19)</v>
      </c>
      <c r="C51" s="6">
        <f>universe_weak!C51</f>
        <v>1822.2264099121094</v>
      </c>
      <c r="D51" s="6">
        <f>universe_weak!D51</f>
        <v>2388.1885986328125</v>
      </c>
      <c r="E51" s="6">
        <f>universe_weak!E51</f>
        <v>206.95309448242188</v>
      </c>
      <c r="F51" s="6">
        <f>universe_weak!F51</f>
        <v>18451.917297363281</v>
      </c>
      <c r="G51" s="6">
        <f>universe_weak!G51</f>
        <v>28805.90673828125</v>
      </c>
      <c r="H51" s="6">
        <f>universe_weak!H51</f>
        <v>31825.80419921875</v>
      </c>
      <c r="I51" s="6">
        <f>universe_weak!I51</f>
        <v>0</v>
      </c>
      <c r="J51" s="6">
        <f>universe_weak!J51</f>
        <v>91256.6513671875</v>
      </c>
      <c r="K51" s="9">
        <f>SUM(C51:J54)</f>
        <v>184466.2109708786</v>
      </c>
    </row>
    <row r="52" spans="1:11" x14ac:dyDescent="0.35">
      <c r="A52" s="4" t="str">
        <f>universe_weak!A52</f>
        <v>Region Warszawski Stołeczny (PL91)</v>
      </c>
      <c r="B52" s="2" t="str">
        <f>LEFT(universe_weak!B52,FIND(")",universe_weak!B52))</f>
        <v>Medium (20-99)</v>
      </c>
      <c r="C52" s="6">
        <f>universe_weak!C52</f>
        <v>332.28633880615234</v>
      </c>
      <c r="D52" s="6">
        <f>universe_weak!D52</f>
        <v>225.22059631347656</v>
      </c>
      <c r="E52" s="6">
        <f>universe_weak!E52</f>
        <v>0</v>
      </c>
      <c r="F52" s="6">
        <f>universe_weak!F52</f>
        <v>1493.467041015625</v>
      </c>
      <c r="G52" s="6">
        <f>universe_weak!G52</f>
        <v>1032.8284606933594</v>
      </c>
      <c r="H52" s="6">
        <f>universe_weak!H52</f>
        <v>1331.1772155761719</v>
      </c>
      <c r="I52" s="6">
        <f>universe_weak!I52</f>
        <v>0</v>
      </c>
      <c r="J52" s="6">
        <f>universe_weak!J52</f>
        <v>3674.6337890625</v>
      </c>
      <c r="K52" s="9"/>
    </row>
    <row r="53" spans="1:11" x14ac:dyDescent="0.35">
      <c r="A53" s="4" t="str">
        <f>universe_weak!A53</f>
        <v>Region Warszawski Stołeczny (PL91)</v>
      </c>
      <c r="B53" s="2" t="str">
        <f>LEFT(universe_weak!B53,FIND(")",universe_weak!B53))</f>
        <v>Large (100 or more)</v>
      </c>
      <c r="C53" s="6">
        <f>universe_weak!C53</f>
        <v>110.45711517333984</v>
      </c>
      <c r="D53" s="6">
        <f>universe_weak!D53</f>
        <v>44.201026916503906</v>
      </c>
      <c r="E53" s="6">
        <f>universe_weak!E53</f>
        <v>0</v>
      </c>
      <c r="F53" s="6">
        <f>universe_weak!F53</f>
        <v>298.31838226318359</v>
      </c>
      <c r="G53" s="6">
        <f>universe_weak!G53</f>
        <v>180.08341979980469</v>
      </c>
      <c r="H53" s="6">
        <f>universe_weak!H53</f>
        <v>181.27213668823242</v>
      </c>
      <c r="I53" s="6">
        <f>universe_weak!I53</f>
        <v>0</v>
      </c>
      <c r="J53" s="6">
        <f>universe_weak!J53</f>
        <v>756.61079406738281</v>
      </c>
      <c r="K53" s="9"/>
    </row>
    <row r="54" spans="1:11" x14ac:dyDescent="0.35">
      <c r="A54" s="4" t="str">
        <f>universe_weak!A54</f>
        <v>Region Warszawski Stołeczny (PL91)</v>
      </c>
      <c r="B54" s="2" t="str">
        <f>LEFT(universe_weak!B54,FIND(")",universe_weak!B54))</f>
        <v>Medium and Large (20+)</v>
      </c>
      <c r="C54" s="6">
        <f>universe_weak!C54</f>
        <v>0</v>
      </c>
      <c r="D54" s="6">
        <f>universe_weak!D54</f>
        <v>0</v>
      </c>
      <c r="E54" s="6">
        <f>universe_weak!E54</f>
        <v>48.006949424743652</v>
      </c>
      <c r="F54" s="6">
        <f>universe_weak!F54</f>
        <v>0</v>
      </c>
      <c r="G54" s="6">
        <f>universe_weak!G54</f>
        <v>0</v>
      </c>
      <c r="H54" s="6">
        <f>universe_weak!H54</f>
        <v>0</v>
      </c>
      <c r="I54" s="6">
        <f>universe_weak!I54</f>
        <v>0</v>
      </c>
      <c r="J54" s="6">
        <f>universe_weak!J54</f>
        <v>0</v>
      </c>
      <c r="K54" s="9"/>
    </row>
    <row r="55" spans="1:11" x14ac:dyDescent="0.35">
      <c r="A55" s="4" t="str">
        <f>universe_weak!A55</f>
        <v>Region Mazowiecki Regionalny (PL92)</v>
      </c>
      <c r="B55" s="2" t="str">
        <f>LEFT(universe_weak!B55,FIND(")",universe_weak!B55))</f>
        <v>Small (5-19)</v>
      </c>
      <c r="C55" s="6">
        <f>universe_weak!C55</f>
        <v>754.40345764160156</v>
      </c>
      <c r="D55" s="6">
        <f>universe_weak!D55</f>
        <v>2037.7276611328125</v>
      </c>
      <c r="E55" s="6">
        <f>universe_weak!E55</f>
        <v>39.591202735900879</v>
      </c>
      <c r="F55" s="6">
        <f>universe_weak!F55</f>
        <v>9677.9296875</v>
      </c>
      <c r="G55" s="6">
        <f>universe_weak!G55</f>
        <v>11822.742309570313</v>
      </c>
      <c r="H55" s="6">
        <f>universe_weak!H55</f>
        <v>16600.2001953125</v>
      </c>
      <c r="I55" s="6">
        <f>universe_weak!I55</f>
        <v>0</v>
      </c>
      <c r="J55" s="6">
        <f>universe_weak!J55</f>
        <v>23552.3671875</v>
      </c>
      <c r="K55" s="9">
        <f>SUM(C55:J58)</f>
        <v>67996.342831611633</v>
      </c>
    </row>
    <row r="56" spans="1:11" x14ac:dyDescent="0.35">
      <c r="A56" s="4" t="str">
        <f>universe_weak!A56</f>
        <v>Region Mazowiecki Regionalny (PL92)</v>
      </c>
      <c r="B56" s="2" t="str">
        <f>LEFT(universe_weak!B56,FIND(")",universe_weak!B56))</f>
        <v>Medium (20-99)</v>
      </c>
      <c r="C56" s="6">
        <f>universe_weak!C56</f>
        <v>281.66277122497559</v>
      </c>
      <c r="D56" s="6">
        <f>universe_weak!D56</f>
        <v>167.10731506347656</v>
      </c>
      <c r="E56" s="6">
        <f>universe_weak!E56</f>
        <v>0</v>
      </c>
      <c r="F56" s="6">
        <f>universe_weak!F56</f>
        <v>729.22172546386719</v>
      </c>
      <c r="G56" s="6">
        <f>universe_weak!G56</f>
        <v>402.78244018554688</v>
      </c>
      <c r="H56" s="6">
        <f>universe_weak!H56</f>
        <v>496.36422729492188</v>
      </c>
      <c r="I56" s="6">
        <f>universe_weak!I56</f>
        <v>0</v>
      </c>
      <c r="J56" s="6">
        <f>universe_weak!J56</f>
        <v>989.21099853515625</v>
      </c>
      <c r="K56" s="9"/>
    </row>
    <row r="57" spans="1:11" x14ac:dyDescent="0.35">
      <c r="A57" s="4" t="str">
        <f>universe_weak!A57</f>
        <v>Region Mazowiecki Regionalny (PL92)</v>
      </c>
      <c r="B57" s="2" t="str">
        <f>LEFT(universe_weak!B57,FIND(")",universe_weak!B57))</f>
        <v>Large (100 or more)</v>
      </c>
      <c r="C57" s="6">
        <f>universe_weak!C57</f>
        <v>71.635658264160156</v>
      </c>
      <c r="D57" s="6">
        <f>universe_weak!D57</f>
        <v>48.862594604492188</v>
      </c>
      <c r="E57" s="6">
        <f>universe_weak!E57</f>
        <v>0</v>
      </c>
      <c r="F57" s="6">
        <f>universe_weak!F57</f>
        <v>144.11153221130371</v>
      </c>
      <c r="G57" s="6">
        <f>universe_weak!G57</f>
        <v>31.682659149169922</v>
      </c>
      <c r="H57" s="6">
        <f>universe_weak!H57</f>
        <v>41.98638916015625</v>
      </c>
      <c r="I57" s="6">
        <f>universe_weak!I57</f>
        <v>0</v>
      </c>
      <c r="J57" s="6">
        <f>universe_weak!J57</f>
        <v>88.438499450683594</v>
      </c>
      <c r="K57" s="9"/>
    </row>
    <row r="58" spans="1:11" x14ac:dyDescent="0.35">
      <c r="A58" s="4" t="str">
        <f>universe_weak!A58</f>
        <v>Region Mazowiecki Regionalny (PL92)</v>
      </c>
      <c r="B58" s="2" t="str">
        <f>LEFT(universe_weak!B58,FIND(")",universe_weak!B58))</f>
        <v>Medium and Large (20+)</v>
      </c>
      <c r="C58" s="6">
        <f>universe_weak!C58</f>
        <v>0</v>
      </c>
      <c r="D58" s="6">
        <f>universe_weak!D58</f>
        <v>0</v>
      </c>
      <c r="E58" s="6">
        <f>universe_weak!E58</f>
        <v>18.314319610595703</v>
      </c>
      <c r="F58" s="6">
        <f>universe_weak!F58</f>
        <v>0</v>
      </c>
      <c r="G58" s="6">
        <f>universe_weak!G58</f>
        <v>0</v>
      </c>
      <c r="H58" s="6">
        <f>universe_weak!H58</f>
        <v>0</v>
      </c>
      <c r="I58" s="6">
        <f>universe_weak!I58</f>
        <v>0</v>
      </c>
      <c r="J58" s="6">
        <f>universe_weak!J58</f>
        <v>0</v>
      </c>
      <c r="K58" s="9"/>
    </row>
    <row r="59" spans="1:11" ht="15" thickBot="1" x14ac:dyDescent="0.4">
      <c r="A59" s="5"/>
      <c r="B59" s="5"/>
      <c r="C59" s="7">
        <f t="shared" ref="C59:K59" si="0">SUM(C2:C58)</f>
        <v>19485.273411512375</v>
      </c>
      <c r="D59" s="7">
        <f t="shared" si="0"/>
        <v>40597.208230018616</v>
      </c>
      <c r="E59" s="7">
        <f t="shared" si="0"/>
        <v>1903.630567908287</v>
      </c>
      <c r="F59" s="7">
        <f t="shared" si="0"/>
        <v>196556.39435482025</v>
      </c>
      <c r="G59" s="7">
        <f t="shared" si="0"/>
        <v>235483.92912006378</v>
      </c>
      <c r="H59" s="7">
        <f t="shared" si="0"/>
        <v>330062.69682216644</v>
      </c>
      <c r="I59" s="7">
        <f t="shared" si="0"/>
        <v>0</v>
      </c>
      <c r="J59" s="7">
        <f t="shared" si="0"/>
        <v>530173.11355686188</v>
      </c>
      <c r="K59" s="7">
        <f t="shared" si="0"/>
        <v>1354262.2460633516</v>
      </c>
    </row>
    <row r="60" spans="1:11" ht="15" thickTop="1" x14ac:dyDescent="0.3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60"/>
  <sheetViews>
    <sheetView workbookViewId="0">
      <selection activeCell="L3" sqref="L3"/>
    </sheetView>
  </sheetViews>
  <sheetFormatPr defaultRowHeight="14.5" x14ac:dyDescent="0.3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27" thickBot="1" x14ac:dyDescent="0.4">
      <c r="A1" s="3"/>
      <c r="B1" s="3"/>
      <c r="C1" s="1" t="str">
        <f>RIGHT(SUBSTITUTE(universe_median!C1,"_"," "),LEN(SUBSTITUTE(universe_median!C1,"_"," "))-1)</f>
        <v>Food</v>
      </c>
      <c r="D1" s="1" t="str">
        <f>RIGHT(SUBSTITUTE(universe_median!D1,"_"," "),LEN(SUBSTITUTE(universe_median!D1,"_"," "))-1)</f>
        <v>Fabricated Metal Products</v>
      </c>
      <c r="E1" s="1" t="str">
        <f>RIGHT(SUBSTITUTE(universe_median!E1,"_"," "),LEN(SUBSTITUTE(universe_median!E1,"_"," "))-1)</f>
        <v>Motor Vehicles</v>
      </c>
      <c r="F1" s="1" t="str">
        <f>RIGHT(SUBSTITUTE(universe_median!F1,"_"," "),LEN(SUBSTITUTE(universe_median!F1,"_"," "))-1)</f>
        <v>Other Manufacturing</v>
      </c>
      <c r="G1" s="1" t="str">
        <f>RIGHT(SUBSTITUTE(universe_median!G1,"_"," "),LEN(SUBSTITUTE(universe_median!G1,"_"," "))-1)</f>
        <v>Retail</v>
      </c>
      <c r="H1" s="1" t="str">
        <f>RIGHT(SUBSTITUTE(universe_median!H1,"_"," "),LEN(SUBSTITUTE(universe_median!H1,"_"," "))-1)</f>
        <v>Construction</v>
      </c>
      <c r="I1" s="1" t="str">
        <f>RIGHT(SUBSTITUTE(universe_median!I1,"_"," "),LEN(SUBSTITUTE(universe_median!I1,"_"," "))-1)</f>
        <v>Professional Activities</v>
      </c>
      <c r="J1" s="1" t="str">
        <f>RIGHT(SUBSTITUTE(universe_median!J1,"_"," "),LEN(SUBSTITUTE(universe_median!J1,"_"," "))-1)</f>
        <v>Other services</v>
      </c>
      <c r="K1" s="1" t="str">
        <f>RIGHT(SUBSTITUTE(universe_median!K1,"_"," "),LEN(SUBSTITUTE(universe_median!K1,"_"," "))-1)</f>
        <v>Grand Total</v>
      </c>
    </row>
    <row r="2" spans="1:11" x14ac:dyDescent="0.35">
      <c r="A2" s="4" t="str">
        <f>universe_median!A2</f>
        <v>Małopolskie (PL21)</v>
      </c>
      <c r="B2" s="2" t="str">
        <f>LEFT(universe_median!B2,FIND(")",universe_median!B2))</f>
        <v>Small (5-19)</v>
      </c>
      <c r="C2" s="6">
        <f>universe_median!C2</f>
        <v>1177.60205078125</v>
      </c>
      <c r="D2" s="6">
        <f>universe_median!D2</f>
        <v>2530.391357421875</v>
      </c>
      <c r="E2" s="6">
        <f>universe_median!E2</f>
        <v>79.649252891540527</v>
      </c>
      <c r="F2" s="6">
        <f>universe_median!F2</f>
        <v>13924.722778320313</v>
      </c>
      <c r="G2" s="6">
        <f>universe_median!G2</f>
        <v>15971.028930664063</v>
      </c>
      <c r="H2" s="6">
        <f>universe_median!H2</f>
        <v>27691.604736328125</v>
      </c>
      <c r="I2" s="6">
        <f>universe_median!I2</f>
        <v>0</v>
      </c>
      <c r="J2" s="6">
        <f>universe_median!J2</f>
        <v>37327.143798828125</v>
      </c>
      <c r="K2" s="9">
        <f>SUM(C2:J4)</f>
        <v>104709.52735280991</v>
      </c>
    </row>
    <row r="3" spans="1:11" x14ac:dyDescent="0.35">
      <c r="A3" s="4" t="str">
        <f>universe_median!A3</f>
        <v>Małopolskie (PL21)</v>
      </c>
      <c r="B3" s="2" t="str">
        <f>LEFT(universe_median!B3,FIND(")",universe_median!B3))</f>
        <v>Medium (20-99)</v>
      </c>
      <c r="C3" s="6">
        <f>universe_median!C3</f>
        <v>396.61936187744141</v>
      </c>
      <c r="D3" s="6">
        <f>universe_median!D3</f>
        <v>233.98761749267578</v>
      </c>
      <c r="E3" s="6">
        <f>universe_median!E3</f>
        <v>13.264829635620117</v>
      </c>
      <c r="F3" s="6">
        <f>universe_median!F3</f>
        <v>1124.0915570259094</v>
      </c>
      <c r="G3" s="6">
        <f>universe_median!G3</f>
        <v>846.03660583496094</v>
      </c>
      <c r="H3" s="6">
        <f>universe_median!H3</f>
        <v>953.46954345703125</v>
      </c>
      <c r="I3" s="6">
        <f>universe_median!I3</f>
        <v>0</v>
      </c>
      <c r="J3" s="6">
        <f>universe_median!J3</f>
        <v>1691.8125915527344</v>
      </c>
      <c r="K3" s="9"/>
    </row>
    <row r="4" spans="1:11" x14ac:dyDescent="0.35">
      <c r="A4" s="4" t="str">
        <f>universe_median!A4</f>
        <v>Małopolskie (PL21)</v>
      </c>
      <c r="B4" s="2" t="str">
        <f>LEFT(universe_median!B4,FIND(")",universe_median!B4))</f>
        <v>Large (100 or more)</v>
      </c>
      <c r="C4" s="6">
        <f>universe_median!C4</f>
        <v>71.432979583740234</v>
      </c>
      <c r="D4" s="6">
        <f>universe_median!D4</f>
        <v>58.21893310546875</v>
      </c>
      <c r="E4" s="6">
        <f>universe_median!E4</f>
        <v>8.4395046234130859</v>
      </c>
      <c r="F4" s="6">
        <f>universe_median!F4</f>
        <v>248.30498504638672</v>
      </c>
      <c r="G4" s="6">
        <f>universe_median!G4</f>
        <v>74.135193824768066</v>
      </c>
      <c r="H4" s="6">
        <f>universe_median!H4</f>
        <v>85.283818244934082</v>
      </c>
      <c r="I4" s="6">
        <f>universe_median!I4</f>
        <v>0</v>
      </c>
      <c r="J4" s="6">
        <f>universe_median!J4</f>
        <v>202.28692626953125</v>
      </c>
      <c r="K4" s="9"/>
    </row>
    <row r="5" spans="1:11" x14ac:dyDescent="0.35">
      <c r="A5" s="4" t="str">
        <f>universe_median!A5</f>
        <v>Śląskie (PL22)</v>
      </c>
      <c r="B5" s="2" t="str">
        <f>LEFT(universe_median!B5,FIND(")",universe_median!B5))</f>
        <v>Small (5-19)</v>
      </c>
      <c r="C5" s="6">
        <f>universe_median!C5</f>
        <v>1191.9052734375</v>
      </c>
      <c r="D5" s="6">
        <f>universe_median!D5</f>
        <v>3802.754150390625</v>
      </c>
      <c r="E5" s="6">
        <f>universe_median!E5</f>
        <v>112.99991607666016</v>
      </c>
      <c r="F5" s="6">
        <f>universe_median!F5</f>
        <v>14227.463470458984</v>
      </c>
      <c r="G5" s="6">
        <f>universe_median!G5</f>
        <v>19192.42919921875</v>
      </c>
      <c r="H5" s="6">
        <f>universe_median!H5</f>
        <v>22867.626953125</v>
      </c>
      <c r="I5" s="6">
        <f>universe_median!I5</f>
        <v>0</v>
      </c>
      <c r="J5" s="6">
        <f>universe_median!J5</f>
        <v>40172.139404296875</v>
      </c>
      <c r="K5" s="9">
        <f>SUM(C5:J7)</f>
        <v>109491.07623004913</v>
      </c>
    </row>
    <row r="6" spans="1:11" x14ac:dyDescent="0.35">
      <c r="A6" s="4" t="str">
        <f>universe_median!A6</f>
        <v>Śląskie (PL22)</v>
      </c>
      <c r="B6" s="2" t="str">
        <f>LEFT(universe_median!B6,FIND(")",universe_median!B6))</f>
        <v>Medium (20-99)</v>
      </c>
      <c r="C6" s="6">
        <f>universe_median!C6</f>
        <v>492.8021240234375</v>
      </c>
      <c r="D6" s="6">
        <f>universe_median!D6</f>
        <v>433.36826324462891</v>
      </c>
      <c r="E6" s="6">
        <f>universe_median!E6</f>
        <v>43.276573181152344</v>
      </c>
      <c r="F6" s="6">
        <f>universe_median!F6</f>
        <v>1529.0681915283203</v>
      </c>
      <c r="G6" s="6">
        <f>universe_median!G6</f>
        <v>1041.6180419921875</v>
      </c>
      <c r="H6" s="6">
        <f>universe_median!H6</f>
        <v>1218.0695343017578</v>
      </c>
      <c r="I6" s="6">
        <f>universe_median!I6</f>
        <v>0</v>
      </c>
      <c r="J6" s="6">
        <f>universe_median!J6</f>
        <v>2212.12158203125</v>
      </c>
      <c r="K6" s="9"/>
    </row>
    <row r="7" spans="1:11" x14ac:dyDescent="0.35">
      <c r="A7" s="4" t="str">
        <f>universe_median!A7</f>
        <v>Śląskie (PL22)</v>
      </c>
      <c r="B7" s="2" t="str">
        <f>LEFT(universe_median!B7,FIND(")",universe_median!B7))</f>
        <v>Large (100 or more)</v>
      </c>
      <c r="C7" s="6">
        <f>universe_median!C7</f>
        <v>85.307596206665039</v>
      </c>
      <c r="D7" s="6">
        <f>universe_median!D7</f>
        <v>78.537712097167969</v>
      </c>
      <c r="E7" s="6">
        <f>universe_median!E7</f>
        <v>50.831863403320313</v>
      </c>
      <c r="F7" s="6">
        <f>universe_median!F7</f>
        <v>341.946533203125</v>
      </c>
      <c r="G7" s="6">
        <f>universe_median!G7</f>
        <v>51.062731742858887</v>
      </c>
      <c r="H7" s="6">
        <f>universe_median!H7</f>
        <v>100.50100708007813</v>
      </c>
      <c r="I7" s="6">
        <f>universe_median!I7</f>
        <v>0</v>
      </c>
      <c r="J7" s="6">
        <f>universe_median!J7</f>
        <v>245.24610900878906</v>
      </c>
      <c r="K7" s="9"/>
    </row>
    <row r="8" spans="1:11" x14ac:dyDescent="0.35">
      <c r="A8" s="4" t="str">
        <f>universe_median!A8</f>
        <v>Wielkopolskie (PL41)</v>
      </c>
      <c r="B8" s="2" t="str">
        <f>LEFT(universe_median!B8,FIND(")",universe_median!B8))</f>
        <v>Small (5-19)</v>
      </c>
      <c r="C8" s="6">
        <f>universe_median!C8</f>
        <v>1331.5946960449219</v>
      </c>
      <c r="D8" s="6">
        <f>universe_median!D8</f>
        <v>3178.055908203125</v>
      </c>
      <c r="E8" s="6">
        <f>universe_median!E8</f>
        <v>127.64916229248047</v>
      </c>
      <c r="F8" s="6">
        <f>universe_median!F8</f>
        <v>16669.094360351563</v>
      </c>
      <c r="G8" s="6">
        <f>universe_median!G8</f>
        <v>16731.982421875</v>
      </c>
      <c r="H8" s="6">
        <f>universe_median!H8</f>
        <v>27681.10693359375</v>
      </c>
      <c r="I8" s="6">
        <f>universe_median!I8</f>
        <v>0</v>
      </c>
      <c r="J8" s="6">
        <f>universe_median!J8</f>
        <v>40610.611572265625</v>
      </c>
      <c r="K8" s="9">
        <f>SUM(C8:J10)</f>
        <v>114403.88290214539</v>
      </c>
    </row>
    <row r="9" spans="1:11" x14ac:dyDescent="0.35">
      <c r="A9" s="4" t="str">
        <f>universe_median!A9</f>
        <v>Wielkopolskie (PL41)</v>
      </c>
      <c r="B9" s="2" t="str">
        <f>LEFT(universe_median!B9,FIND(")",universe_median!B9))</f>
        <v>Medium (20-99)</v>
      </c>
      <c r="C9" s="6">
        <f>universe_median!C9</f>
        <v>492.59049987792969</v>
      </c>
      <c r="D9" s="6">
        <f>universe_median!D9</f>
        <v>449.46475219726563</v>
      </c>
      <c r="E9" s="6">
        <f>universe_median!E9</f>
        <v>29.332153797149658</v>
      </c>
      <c r="F9" s="6">
        <f>universe_median!F9</f>
        <v>1855.3388671875</v>
      </c>
      <c r="G9" s="6">
        <f>universe_median!G9</f>
        <v>928.60575866699219</v>
      </c>
      <c r="H9" s="6">
        <f>universe_median!H9</f>
        <v>1030.9931640625</v>
      </c>
      <c r="I9" s="6">
        <f>universe_median!I9</f>
        <v>0</v>
      </c>
      <c r="J9" s="6">
        <f>universe_median!J9</f>
        <v>2171.2271118164063</v>
      </c>
      <c r="K9" s="9"/>
    </row>
    <row r="10" spans="1:11" x14ac:dyDescent="0.35">
      <c r="A10" s="4" t="str">
        <f>universe_median!A10</f>
        <v>Wielkopolskie (PL41)</v>
      </c>
      <c r="B10" s="2" t="str">
        <f>LEFT(universe_median!B10,FIND(")",universe_median!B10))</f>
        <v>Large (100 or more)</v>
      </c>
      <c r="C10" s="6">
        <f>universe_median!C10</f>
        <v>133.23760223388672</v>
      </c>
      <c r="D10" s="6">
        <f>universe_median!D10</f>
        <v>74.068397521972656</v>
      </c>
      <c r="E10" s="6">
        <f>universe_median!E10</f>
        <v>27.993066310882568</v>
      </c>
      <c r="F10" s="6">
        <f>universe_median!F10</f>
        <v>481.41017913818359</v>
      </c>
      <c r="G10" s="6">
        <f>universe_median!G10</f>
        <v>77.908802032470703</v>
      </c>
      <c r="H10" s="6">
        <f>universe_median!H10</f>
        <v>71.902259826660156</v>
      </c>
      <c r="I10" s="6">
        <f>universe_median!I10</f>
        <v>0</v>
      </c>
      <c r="J10" s="6">
        <f>universe_median!J10</f>
        <v>249.71523284912109</v>
      </c>
      <c r="K10" s="9"/>
    </row>
    <row r="11" spans="1:11" x14ac:dyDescent="0.35">
      <c r="A11" s="4" t="str">
        <f>universe_median!A11</f>
        <v>Zachodniopomorskie (PL42)</v>
      </c>
      <c r="B11" s="2" t="str">
        <f>LEFT(universe_median!B11,FIND(")",universe_median!B11))</f>
        <v>Small (5-19)</v>
      </c>
      <c r="C11" s="6">
        <f>universe_median!C11</f>
        <v>474.23980712890625</v>
      </c>
      <c r="D11" s="6">
        <f>universe_median!D11</f>
        <v>1471.1131591796875</v>
      </c>
      <c r="E11" s="6">
        <f>universe_median!E11</f>
        <v>31.111717224121094</v>
      </c>
      <c r="F11" s="6">
        <f>universe_median!F11</f>
        <v>6981.49462890625</v>
      </c>
      <c r="G11" s="6">
        <f>universe_median!G11</f>
        <v>7261.177734375</v>
      </c>
      <c r="H11" s="6">
        <f>universe_median!H11</f>
        <v>13658.5576171875</v>
      </c>
      <c r="I11" s="6">
        <f>universe_median!I11</f>
        <v>0</v>
      </c>
      <c r="J11" s="6">
        <f>universe_median!J11</f>
        <v>16244.8271484375</v>
      </c>
      <c r="K11" s="9">
        <f>SUM(C11:J13)</f>
        <v>48578.559691429138</v>
      </c>
    </row>
    <row r="12" spans="1:11" x14ac:dyDescent="0.35">
      <c r="A12" s="4" t="str">
        <f>universe_median!A12</f>
        <v>Zachodniopomorskie (PL42)</v>
      </c>
      <c r="B12" s="2" t="str">
        <f>LEFT(universe_median!B12,FIND(")",universe_median!B12))</f>
        <v>Medium (20-99)</v>
      </c>
      <c r="C12" s="6">
        <f>universe_median!C12</f>
        <v>159.88789367675781</v>
      </c>
      <c r="D12" s="6">
        <f>universe_median!D12</f>
        <v>105.63698768615723</v>
      </c>
      <c r="E12" s="6">
        <f>universe_median!E12</f>
        <v>5.5615458488464355</v>
      </c>
      <c r="F12" s="6">
        <f>universe_median!F12</f>
        <v>529.81304931640625</v>
      </c>
      <c r="G12" s="6">
        <f>universe_median!G12</f>
        <v>303.28375244140625</v>
      </c>
      <c r="H12" s="6">
        <f>universe_median!H12</f>
        <v>350.4019775390625</v>
      </c>
      <c r="I12" s="6">
        <f>universe_median!I12</f>
        <v>0</v>
      </c>
      <c r="J12" s="6">
        <f>universe_median!J12</f>
        <v>727.78651428222656</v>
      </c>
      <c r="K12" s="9"/>
    </row>
    <row r="13" spans="1:11" x14ac:dyDescent="0.35">
      <c r="A13" s="4" t="str">
        <f>universe_median!A13</f>
        <v>Zachodniopomorskie (PL42)</v>
      </c>
      <c r="B13" s="2" t="str">
        <f>LEFT(universe_median!B13,FIND(")",universe_median!B13))</f>
        <v>Large (100 or more)</v>
      </c>
      <c r="C13" s="6">
        <f>universe_median!C13</f>
        <v>34.855266571044922</v>
      </c>
      <c r="D13" s="6">
        <f>universe_median!D13</f>
        <v>28.58915901184082</v>
      </c>
      <c r="E13" s="6">
        <f>universe_median!E13</f>
        <v>4.6441912651062012</v>
      </c>
      <c r="F13" s="6">
        <f>universe_median!F13</f>
        <v>115.22505378723145</v>
      </c>
      <c r="G13" s="6">
        <f>universe_median!G13</f>
        <v>6.9243564605712891</v>
      </c>
      <c r="H13" s="6">
        <f>universe_median!H13</f>
        <v>20.987776279449463</v>
      </c>
      <c r="I13" s="6">
        <f>universe_median!I13</f>
        <v>0</v>
      </c>
      <c r="J13" s="6">
        <f>universe_median!J13</f>
        <v>62.440354824066162</v>
      </c>
      <c r="K13" s="9"/>
    </row>
    <row r="14" spans="1:11" x14ac:dyDescent="0.35">
      <c r="A14" s="4" t="str">
        <f>universe_median!A14</f>
        <v>Lubuskie (PL43)</v>
      </c>
      <c r="B14" s="2" t="str">
        <f>LEFT(universe_median!B14,FIND(")",universe_median!B14))</f>
        <v>Small (5-19)</v>
      </c>
      <c r="C14" s="6">
        <f>universe_median!C14</f>
        <v>276.36837768554688</v>
      </c>
      <c r="D14" s="6">
        <f>universe_median!D14</f>
        <v>773.13995361328125</v>
      </c>
      <c r="E14" s="6">
        <f>universe_median!E14</f>
        <v>23.55174446105957</v>
      </c>
      <c r="F14" s="6">
        <f>universe_median!F14</f>
        <v>3981.99609375</v>
      </c>
      <c r="G14" s="6">
        <f>universe_median!G14</f>
        <v>4772.39501953125</v>
      </c>
      <c r="H14" s="6">
        <f>universe_median!H14</f>
        <v>7779.580078125</v>
      </c>
      <c r="I14" s="6">
        <f>universe_median!I14</f>
        <v>0</v>
      </c>
      <c r="J14" s="6">
        <f>universe_median!J14</f>
        <v>9608.85498046875</v>
      </c>
      <c r="K14" s="9">
        <f>SUM(C14:J17)</f>
        <v>29012.636383533478</v>
      </c>
    </row>
    <row r="15" spans="1:11" x14ac:dyDescent="0.35">
      <c r="A15" s="4" t="str">
        <f>universe_median!A15</f>
        <v>Lubuskie (PL43)</v>
      </c>
      <c r="B15" s="2" t="str">
        <f>LEFT(universe_median!B15,FIND(")",universe_median!B15))</f>
        <v>Medium (20-99)</v>
      </c>
      <c r="C15" s="6">
        <f>universe_median!C15</f>
        <v>114.3879508972168</v>
      </c>
      <c r="D15" s="6">
        <f>universe_median!D15</f>
        <v>93.265151977539063</v>
      </c>
      <c r="E15" s="6">
        <f>universe_median!E15</f>
        <v>7.8669896125793457</v>
      </c>
      <c r="F15" s="6">
        <f>universe_median!F15</f>
        <v>399.59129333496094</v>
      </c>
      <c r="G15" s="6">
        <f>universe_median!G15</f>
        <v>231.39016342163086</v>
      </c>
      <c r="H15" s="6">
        <f>universe_median!H15</f>
        <v>243.58554840087891</v>
      </c>
      <c r="I15" s="6">
        <f>universe_median!I15</f>
        <v>0</v>
      </c>
      <c r="J15" s="6">
        <f>universe_median!J15</f>
        <v>474.18379211425781</v>
      </c>
      <c r="K15" s="9"/>
    </row>
    <row r="16" spans="1:11" x14ac:dyDescent="0.35">
      <c r="A16" s="4" t="str">
        <f>universe_median!A16</f>
        <v>Lubuskie (PL43)</v>
      </c>
      <c r="B16" s="2" t="str">
        <f>LEFT(universe_median!B16,FIND(")",universe_median!B16))</f>
        <v>Large (100 or more)</v>
      </c>
      <c r="C16" s="6">
        <f>universe_median!C16</f>
        <v>16.733450889587402</v>
      </c>
      <c r="D16" s="6">
        <f>universe_median!D16</f>
        <v>22.445337295532227</v>
      </c>
      <c r="E16" s="6">
        <f>universe_median!E16</f>
        <v>6.1427793502807617</v>
      </c>
      <c r="F16" s="6">
        <f>universe_median!F16</f>
        <v>102.94081878662109</v>
      </c>
      <c r="G16" s="6">
        <f>universe_median!G16</f>
        <v>13.534536838531494</v>
      </c>
      <c r="H16" s="6">
        <f>universe_median!H16</f>
        <v>17.27295970916748</v>
      </c>
      <c r="I16" s="6">
        <f>universe_median!I16</f>
        <v>0</v>
      </c>
      <c r="J16" s="6">
        <f>universe_median!J16</f>
        <v>53.409363269805908</v>
      </c>
      <c r="K16" s="9"/>
    </row>
    <row r="17" spans="1:11" x14ac:dyDescent="0.35">
      <c r="A17" s="4" t="str">
        <f>universe_median!A17</f>
        <v>Lubuskie (PL43)</v>
      </c>
      <c r="B17" s="2" t="str">
        <f>LEFT(universe_median!B17,FIND(")",universe_median!B17))</f>
        <v>Medium and Large (20+)</v>
      </c>
      <c r="C17" s="6">
        <f>universe_median!C17</f>
        <v>0</v>
      </c>
      <c r="D17" s="6">
        <f>universe_median!D17</f>
        <v>0</v>
      </c>
      <c r="E17" s="6">
        <f>universe_median!E17</f>
        <v>0</v>
      </c>
      <c r="F17" s="6">
        <f>universe_median!F17</f>
        <v>0</v>
      </c>
      <c r="G17" s="6">
        <f>universe_median!G17</f>
        <v>0</v>
      </c>
      <c r="H17" s="6">
        <f>universe_median!H17</f>
        <v>0</v>
      </c>
      <c r="I17" s="6">
        <f>universe_median!I17</f>
        <v>0</v>
      </c>
      <c r="J17" s="6">
        <f>universe_median!J17</f>
        <v>0</v>
      </c>
      <c r="K17" s="9"/>
    </row>
    <row r="18" spans="1:11" x14ac:dyDescent="0.35">
      <c r="A18" s="4" t="str">
        <f>universe_median!A18</f>
        <v>Dolnośląskie (PL51)</v>
      </c>
      <c r="B18" s="2" t="str">
        <f>LEFT(universe_median!B18,FIND(")",universe_median!B18))</f>
        <v>Small (5-19)</v>
      </c>
      <c r="C18" s="6">
        <f>universe_median!C18</f>
        <v>689.91408920288086</v>
      </c>
      <c r="D18" s="6">
        <f>universe_median!D18</f>
        <v>1907.8471069335938</v>
      </c>
      <c r="E18" s="6">
        <f>universe_median!E18</f>
        <v>74.810690879821777</v>
      </c>
      <c r="F18" s="6">
        <f>universe_median!F18</f>
        <v>9363.236328125</v>
      </c>
      <c r="G18" s="6">
        <f>universe_median!G18</f>
        <v>13940.086181640625</v>
      </c>
      <c r="H18" s="6">
        <f>universe_median!H18</f>
        <v>20061.30078125</v>
      </c>
      <c r="I18" s="6">
        <f>universe_median!I18</f>
        <v>0</v>
      </c>
      <c r="J18" s="6">
        <f>universe_median!J18</f>
        <v>27989.855812072754</v>
      </c>
      <c r="K18" s="9">
        <f>SUM(C18:J20)</f>
        <v>77986.767848014832</v>
      </c>
    </row>
    <row r="19" spans="1:11" x14ac:dyDescent="0.35">
      <c r="A19" s="4" t="str">
        <f>universe_median!A19</f>
        <v>Dolnośląskie (PL51)</v>
      </c>
      <c r="B19" s="2" t="str">
        <f>LEFT(universe_median!B19,FIND(")",universe_median!B19))</f>
        <v>Medium (20-99)</v>
      </c>
      <c r="C19" s="6">
        <f>universe_median!C19</f>
        <v>226.21620941162109</v>
      </c>
      <c r="D19" s="6">
        <f>universe_median!D19</f>
        <v>208.1634521484375</v>
      </c>
      <c r="E19" s="6">
        <f>universe_median!E19</f>
        <v>18.484354019165039</v>
      </c>
      <c r="F19" s="6">
        <f>universe_median!F19</f>
        <v>692.24299621582031</v>
      </c>
      <c r="G19" s="6">
        <f>universe_median!G19</f>
        <v>452.35826110839844</v>
      </c>
      <c r="H19" s="6">
        <f>universe_median!H19</f>
        <v>649.2568359375</v>
      </c>
      <c r="I19" s="6">
        <f>universe_median!I19</f>
        <v>0</v>
      </c>
      <c r="J19" s="6">
        <f>universe_median!J19</f>
        <v>1178.8521728515625</v>
      </c>
      <c r="K19" s="9"/>
    </row>
    <row r="20" spans="1:11" x14ac:dyDescent="0.35">
      <c r="A20" s="4" t="str">
        <f>universe_median!A20</f>
        <v>Dolnośląskie (PL51)</v>
      </c>
      <c r="B20" s="2" t="str">
        <f>LEFT(universe_median!B20,FIND(")",universe_median!B20))</f>
        <v>Large (100 or more)</v>
      </c>
      <c r="C20" s="6">
        <f>universe_median!C20</f>
        <v>22.725141525268555</v>
      </c>
      <c r="D20" s="6">
        <f>universe_median!D20</f>
        <v>55.183406829833984</v>
      </c>
      <c r="E20" s="6">
        <f>universe_median!E20</f>
        <v>31.022942066192627</v>
      </c>
      <c r="F20" s="6">
        <f>universe_median!F20</f>
        <v>215.45956420898438</v>
      </c>
      <c r="G20" s="6">
        <f>universe_median!G20</f>
        <v>35.552337646484375</v>
      </c>
      <c r="H20" s="6">
        <f>universe_median!H20</f>
        <v>42.334056377410889</v>
      </c>
      <c r="I20" s="6">
        <f>universe_median!I20</f>
        <v>0</v>
      </c>
      <c r="J20" s="6">
        <f>universe_median!J20</f>
        <v>131.86512756347656</v>
      </c>
      <c r="K20" s="9"/>
    </row>
    <row r="21" spans="1:11" x14ac:dyDescent="0.35">
      <c r="A21" s="4" t="str">
        <f>universe_median!A21</f>
        <v>Opolskie (PL52)</v>
      </c>
      <c r="B21" s="2" t="str">
        <f>LEFT(universe_median!B21,FIND(")",universe_median!B21))</f>
        <v>Small (5-19)</v>
      </c>
      <c r="C21" s="6">
        <f>universe_median!C21</f>
        <v>284.87982177734375</v>
      </c>
      <c r="D21" s="6">
        <f>universe_median!D21</f>
        <v>744.25224304199219</v>
      </c>
      <c r="E21" s="6">
        <f>universe_median!E21</f>
        <v>11.780071258544922</v>
      </c>
      <c r="F21" s="6">
        <f>universe_median!F21</f>
        <v>3504.0390625</v>
      </c>
      <c r="G21" s="6">
        <f>universe_median!G21</f>
        <v>3050.237548828125</v>
      </c>
      <c r="H21" s="6">
        <f>universe_median!H21</f>
        <v>5653.64794921875</v>
      </c>
      <c r="I21" s="6">
        <f>universe_median!I21</f>
        <v>0</v>
      </c>
      <c r="J21" s="6">
        <f>universe_median!J21</f>
        <v>6528.02734375</v>
      </c>
      <c r="K21" s="9">
        <f>SUM(C21:J23)</f>
        <v>21218.415297746658</v>
      </c>
    </row>
    <row r="22" spans="1:11" x14ac:dyDescent="0.35">
      <c r="A22" s="4" t="str">
        <f>universe_median!A22</f>
        <v>Opolskie (PL52)</v>
      </c>
      <c r="B22" s="2" t="str">
        <f>LEFT(universe_median!B22,FIND(")",universe_median!B22))</f>
        <v>Medium (20-99)</v>
      </c>
      <c r="C22" s="6">
        <f>universe_median!C22</f>
        <v>96.948234558105469</v>
      </c>
      <c r="D22" s="6">
        <f>universe_median!D22</f>
        <v>89.647613525390625</v>
      </c>
      <c r="E22" s="6">
        <f>universe_median!E22</f>
        <v>7.3076670169830322</v>
      </c>
      <c r="F22" s="6">
        <f>universe_median!F22</f>
        <v>313.49270629882813</v>
      </c>
      <c r="G22" s="6">
        <f>universe_median!G22</f>
        <v>188.59158325195313</v>
      </c>
      <c r="H22" s="6">
        <f>universe_median!H22</f>
        <v>222.06413269042969</v>
      </c>
      <c r="I22" s="6">
        <f>universe_median!I22</f>
        <v>0</v>
      </c>
      <c r="J22" s="6">
        <f>universe_median!J22</f>
        <v>351.95492553710938</v>
      </c>
      <c r="K22" s="9"/>
    </row>
    <row r="23" spans="1:11" x14ac:dyDescent="0.35">
      <c r="A23" s="4" t="str">
        <f>universe_median!A23</f>
        <v>Opolskie (PL52)</v>
      </c>
      <c r="B23" s="2" t="str">
        <f>LEFT(universe_median!B23,FIND(")",universe_median!B23))</f>
        <v>Large (100 or more)</v>
      </c>
      <c r="C23" s="6">
        <f>universe_median!C23</f>
        <v>12.58303165435791</v>
      </c>
      <c r="D23" s="6">
        <f>universe_median!D23</f>
        <v>18.692682266235352</v>
      </c>
      <c r="E23" s="6">
        <f>universe_median!E23</f>
        <v>5.7060432434082031</v>
      </c>
      <c r="F23" s="6">
        <f>universe_median!F23</f>
        <v>79.684999465942383</v>
      </c>
      <c r="G23" s="6">
        <f>universe_median!G23</f>
        <v>3.970189094543457</v>
      </c>
      <c r="H23" s="6">
        <f>universe_median!H23</f>
        <v>16.044897079467773</v>
      </c>
      <c r="I23" s="6">
        <f>universe_median!I23</f>
        <v>0</v>
      </c>
      <c r="J23" s="6">
        <f>universe_median!J23</f>
        <v>34.862551689147949</v>
      </c>
      <c r="K23" s="9"/>
    </row>
    <row r="24" spans="1:11" x14ac:dyDescent="0.35">
      <c r="A24" s="4" t="str">
        <f>universe_median!A24</f>
        <v>Kujawsko-Pomorskie (PL61)</v>
      </c>
      <c r="B24" s="2" t="str">
        <f>LEFT(universe_median!B24,FIND(")",universe_median!B24))</f>
        <v>Small (5-19)</v>
      </c>
      <c r="C24" s="6">
        <f>universe_median!C24</f>
        <v>528.1829833984375</v>
      </c>
      <c r="D24" s="6">
        <f>universe_median!D24</f>
        <v>1537.7470703125</v>
      </c>
      <c r="E24" s="6">
        <f>universe_median!E24</f>
        <v>40.042350769042969</v>
      </c>
      <c r="F24" s="6">
        <f>universe_median!F24</f>
        <v>6691.41259765625</v>
      </c>
      <c r="G24" s="6">
        <f>universe_median!G24</f>
        <v>8201.09375</v>
      </c>
      <c r="H24" s="6">
        <f>universe_median!H24</f>
        <v>11924.62890625</v>
      </c>
      <c r="I24" s="6">
        <f>universe_median!I24</f>
        <v>0</v>
      </c>
      <c r="J24" s="6">
        <f>universe_median!J24</f>
        <v>16687.611328125</v>
      </c>
      <c r="K24" s="9">
        <f>SUM(C24:J26)</f>
        <v>49012.991401195526</v>
      </c>
    </row>
    <row r="25" spans="1:11" x14ac:dyDescent="0.35">
      <c r="A25" s="4" t="str">
        <f>universe_median!A25</f>
        <v>Kujawsko-Pomorskie (PL61)</v>
      </c>
      <c r="B25" s="2" t="str">
        <f>LEFT(universe_median!B25,FIND(")",universe_median!B25))</f>
        <v>Medium (20-99)</v>
      </c>
      <c r="C25" s="6">
        <f>universe_median!C25</f>
        <v>206.57890319824219</v>
      </c>
      <c r="D25" s="6">
        <f>universe_median!D25</f>
        <v>178.98338317871094</v>
      </c>
      <c r="E25" s="6">
        <f>universe_median!E25</f>
        <v>16.279085159301758</v>
      </c>
      <c r="F25" s="6">
        <f>universe_median!F25</f>
        <v>786.06727600097656</v>
      </c>
      <c r="G25" s="6">
        <f>universe_median!G25</f>
        <v>415.15072631835938</v>
      </c>
      <c r="H25" s="6">
        <f>universe_median!H25</f>
        <v>488.85107421875</v>
      </c>
      <c r="I25" s="6">
        <f>universe_median!I25</f>
        <v>0</v>
      </c>
      <c r="J25" s="6">
        <f>universe_median!J25</f>
        <v>866.71041870117188</v>
      </c>
      <c r="K25" s="9"/>
    </row>
    <row r="26" spans="1:11" x14ac:dyDescent="0.35">
      <c r="A26" s="4" t="str">
        <f>universe_median!A26</f>
        <v>Kujawsko-Pomorskie (PL61)</v>
      </c>
      <c r="B26" s="2" t="str">
        <f>LEFT(universe_median!B26,FIND(")",universe_median!B26))</f>
        <v>Large (100 or more)</v>
      </c>
      <c r="C26" s="6">
        <f>universe_median!C26</f>
        <v>56.778642654418945</v>
      </c>
      <c r="D26" s="6">
        <f>universe_median!D26</f>
        <v>41.362628936767578</v>
      </c>
      <c r="E26" s="6">
        <f>universe_median!E26</f>
        <v>4.0528445243835449</v>
      </c>
      <c r="F26" s="6">
        <f>universe_median!F26</f>
        <v>197.57863616943359</v>
      </c>
      <c r="G26" s="6">
        <f>universe_median!G26</f>
        <v>22.559320449829102</v>
      </c>
      <c r="H26" s="6">
        <f>universe_median!H26</f>
        <v>38.46232795715332</v>
      </c>
      <c r="I26" s="6">
        <f>universe_median!I26</f>
        <v>0</v>
      </c>
      <c r="J26" s="6">
        <f>universe_median!J26</f>
        <v>82.857147216796875</v>
      </c>
      <c r="K26" s="9"/>
    </row>
    <row r="27" spans="1:11" x14ac:dyDescent="0.35">
      <c r="A27" s="4" t="str">
        <f>universe_median!A27</f>
        <v>Warmińsko-Mazurskie (PL62)</v>
      </c>
      <c r="B27" s="2" t="str">
        <f>LEFT(universe_median!B27,FIND(")",universe_median!B27))</f>
        <v>Small (5-19)</v>
      </c>
      <c r="C27" s="6">
        <f>universe_median!C27</f>
        <v>281.08735656738281</v>
      </c>
      <c r="D27" s="6">
        <f>universe_median!D27</f>
        <v>980.379638671875</v>
      </c>
      <c r="E27" s="6">
        <f>universe_median!E27</f>
        <v>14.574291229248047</v>
      </c>
      <c r="F27" s="6">
        <f>universe_median!F27</f>
        <v>4974.42626953125</v>
      </c>
      <c r="G27" s="6">
        <f>universe_median!G27</f>
        <v>5045.7579345703125</v>
      </c>
      <c r="H27" s="6">
        <f>universe_median!H27</f>
        <v>8017.23779296875</v>
      </c>
      <c r="I27" s="6">
        <f>universe_median!I27</f>
        <v>0</v>
      </c>
      <c r="J27" s="6">
        <f>universe_median!J27</f>
        <v>9433.8134765625</v>
      </c>
      <c r="K27" s="9">
        <f>SUM(C27:J29)</f>
        <v>30692.098417520523</v>
      </c>
    </row>
    <row r="28" spans="1:11" x14ac:dyDescent="0.35">
      <c r="A28" s="4" t="str">
        <f>universe_median!A28</f>
        <v>Warmińsko-Mazurskie (PL62)</v>
      </c>
      <c r="B28" s="2" t="str">
        <f>LEFT(universe_median!B28,FIND(")",universe_median!B28))</f>
        <v>Medium (20-99)</v>
      </c>
      <c r="C28" s="6">
        <f>universe_median!C28</f>
        <v>108.00739192962646</v>
      </c>
      <c r="D28" s="6">
        <f>universe_median!D28</f>
        <v>70.461688041687012</v>
      </c>
      <c r="E28" s="6">
        <f>universe_median!E28</f>
        <v>2.7616260051727295</v>
      </c>
      <c r="F28" s="6">
        <f>universe_median!F28</f>
        <v>481.98923492431641</v>
      </c>
      <c r="G28" s="6">
        <f>universe_median!G28</f>
        <v>299.75436401367188</v>
      </c>
      <c r="H28" s="6">
        <f>universe_median!H28</f>
        <v>267.1800651550293</v>
      </c>
      <c r="I28" s="6">
        <f>universe_median!I28</f>
        <v>0</v>
      </c>
      <c r="J28" s="6">
        <f>universe_median!J28</f>
        <v>465.78859329223633</v>
      </c>
      <c r="K28" s="9"/>
    </row>
    <row r="29" spans="1:11" x14ac:dyDescent="0.35">
      <c r="A29" s="4" t="str">
        <f>universe_median!A29</f>
        <v>Warmińsko-Mazurskie (PL62)</v>
      </c>
      <c r="B29" s="2" t="str">
        <f>LEFT(universe_median!B29,FIND(")",universe_median!B29))</f>
        <v>Large (100 or more)</v>
      </c>
      <c r="C29" s="6">
        <f>universe_median!C29</f>
        <v>26.92298698425293</v>
      </c>
      <c r="D29" s="6">
        <f>universe_median!D29</f>
        <v>23.162145137786865</v>
      </c>
      <c r="E29" s="6">
        <f>universe_median!E29</f>
        <v>1</v>
      </c>
      <c r="F29" s="6">
        <f>universe_median!F29</f>
        <v>132.49984931945801</v>
      </c>
      <c r="G29" s="6">
        <f>universe_median!G29</f>
        <v>11.002685546875</v>
      </c>
      <c r="H29" s="6">
        <f>universe_median!H29</f>
        <v>19.453714370727539</v>
      </c>
      <c r="I29" s="6">
        <f>universe_median!I29</f>
        <v>0</v>
      </c>
      <c r="J29" s="6">
        <f>universe_median!J29</f>
        <v>34.837312698364258</v>
      </c>
      <c r="K29" s="9"/>
    </row>
    <row r="30" spans="1:11" x14ac:dyDescent="0.35">
      <c r="A30" s="4" t="str">
        <f>universe_median!A30</f>
        <v>Pomorskie (PL63)</v>
      </c>
      <c r="B30" s="2" t="str">
        <f>LEFT(universe_median!B30,FIND(")",universe_median!B30))</f>
        <v>Small (5-19)</v>
      </c>
      <c r="C30" s="6">
        <f>universe_median!C30</f>
        <v>525.30877685546875</v>
      </c>
      <c r="D30" s="6">
        <f>universe_median!D30</f>
        <v>3186.48876953125</v>
      </c>
      <c r="E30" s="6">
        <f>universe_median!E30</f>
        <v>48.448322296142578</v>
      </c>
      <c r="F30" s="6">
        <f>universe_median!F30</f>
        <v>9938.75</v>
      </c>
      <c r="G30" s="6">
        <f>universe_median!G30</f>
        <v>9127.771484375</v>
      </c>
      <c r="H30" s="6">
        <f>universe_median!H30</f>
        <v>17028.46875</v>
      </c>
      <c r="I30" s="6">
        <f>universe_median!I30</f>
        <v>0</v>
      </c>
      <c r="J30" s="6">
        <f>universe_median!J30</f>
        <v>23063.859222412109</v>
      </c>
      <c r="K30" s="9">
        <f>SUM(C30:J32)</f>
        <v>66650.742497444153</v>
      </c>
    </row>
    <row r="31" spans="1:11" x14ac:dyDescent="0.35">
      <c r="A31" s="4" t="str">
        <f>universe_median!A31</f>
        <v>Pomorskie (PL63)</v>
      </c>
      <c r="B31" s="2" t="str">
        <f>LEFT(universe_median!B31,FIND(")",universe_median!B31))</f>
        <v>Medium (20-99)</v>
      </c>
      <c r="C31" s="6">
        <f>universe_median!C31</f>
        <v>202.49601745605469</v>
      </c>
      <c r="D31" s="6">
        <f>universe_median!D31</f>
        <v>172.00869750976563</v>
      </c>
      <c r="E31" s="6">
        <f>universe_median!E31</f>
        <v>9.8925485610961914</v>
      </c>
      <c r="F31" s="6">
        <f>universe_median!F31</f>
        <v>771.62832641601563</v>
      </c>
      <c r="G31" s="6">
        <f>universe_median!G31</f>
        <v>477.68731689453125</v>
      </c>
      <c r="H31" s="6">
        <f>universe_median!H31</f>
        <v>561.20759582519531</v>
      </c>
      <c r="I31" s="6">
        <f>universe_median!I31</f>
        <v>0</v>
      </c>
      <c r="J31" s="6">
        <f>universe_median!J31</f>
        <v>1050.2801513671875</v>
      </c>
      <c r="K31" s="9"/>
    </row>
    <row r="32" spans="1:11" x14ac:dyDescent="0.35">
      <c r="A32" s="4" t="str">
        <f>universe_median!A32</f>
        <v>Pomorskie (PL63)</v>
      </c>
      <c r="B32" s="2" t="str">
        <f>LEFT(universe_median!B32,FIND(")",universe_median!B32))</f>
        <v>Large (100 or more)</v>
      </c>
      <c r="C32" s="6">
        <f>universe_median!C32</f>
        <v>47.026992797851563</v>
      </c>
      <c r="D32" s="6">
        <f>universe_median!D32</f>
        <v>51.387989044189453</v>
      </c>
      <c r="E32" s="6">
        <f>universe_median!E32</f>
        <v>5.6645574569702148</v>
      </c>
      <c r="F32" s="6">
        <f>universe_median!F32</f>
        <v>181.22381591796875</v>
      </c>
      <c r="G32" s="6">
        <f>universe_median!G32</f>
        <v>30.216809272766113</v>
      </c>
      <c r="H32" s="6">
        <f>universe_median!H32</f>
        <v>43.138984680175781</v>
      </c>
      <c r="I32" s="6">
        <f>universe_median!I32</f>
        <v>0</v>
      </c>
      <c r="J32" s="6">
        <f>universe_median!J32</f>
        <v>127.78736877441406</v>
      </c>
      <c r="K32" s="9"/>
    </row>
    <row r="33" spans="1:11" x14ac:dyDescent="0.35">
      <c r="A33" s="4" t="str">
        <f>universe_median!A33</f>
        <v>Łódzkie (PL71)</v>
      </c>
      <c r="B33" s="2" t="str">
        <f>LEFT(universe_median!B33,FIND(")",universe_median!B33))</f>
        <v>Small (5-19)</v>
      </c>
      <c r="C33" s="6">
        <f>universe_median!C33</f>
        <v>851.21649169921875</v>
      </c>
      <c r="D33" s="6">
        <f>universe_median!D33</f>
        <v>1587.6597900390625</v>
      </c>
      <c r="E33" s="6">
        <f>universe_median!E33</f>
        <v>63.781959533691406</v>
      </c>
      <c r="F33" s="6">
        <f>universe_median!F33</f>
        <v>11496.669525146484</v>
      </c>
      <c r="G33" s="6">
        <f>universe_median!G33</f>
        <v>12643.9951171875</v>
      </c>
      <c r="H33" s="6">
        <f>universe_median!H33</f>
        <v>13559.3349609375</v>
      </c>
      <c r="I33" s="6">
        <f>universe_median!I33</f>
        <v>0</v>
      </c>
      <c r="J33" s="6">
        <f>universe_median!J33</f>
        <v>23620.25390625</v>
      </c>
      <c r="K33" s="9">
        <f>SUM(C33:J35)</f>
        <v>68746.041126728058</v>
      </c>
    </row>
    <row r="34" spans="1:11" x14ac:dyDescent="0.35">
      <c r="A34" s="4" t="str">
        <f>universe_median!A34</f>
        <v>Łódzkie (PL71)</v>
      </c>
      <c r="B34" s="2" t="str">
        <f>LEFT(universe_median!B34,FIND(")",universe_median!B34))</f>
        <v>Medium (20-99)</v>
      </c>
      <c r="C34" s="6">
        <f>universe_median!C34</f>
        <v>365.71206665039063</v>
      </c>
      <c r="D34" s="6">
        <f>universe_median!D34</f>
        <v>160.396240234375</v>
      </c>
      <c r="E34" s="6">
        <f>universe_median!E34</f>
        <v>17.773229598999023</v>
      </c>
      <c r="F34" s="6">
        <f>universe_median!F34</f>
        <v>1547.60498046875</v>
      </c>
      <c r="G34" s="6">
        <f>universe_median!G34</f>
        <v>500.83819580078125</v>
      </c>
      <c r="H34" s="6">
        <f>universe_median!H34</f>
        <v>571.60931396484375</v>
      </c>
      <c r="I34" s="6">
        <f>universe_median!I34</f>
        <v>0</v>
      </c>
      <c r="J34" s="6">
        <f>universe_median!J34</f>
        <v>1211.4589233398438</v>
      </c>
      <c r="K34" s="9"/>
    </row>
    <row r="35" spans="1:11" x14ac:dyDescent="0.35">
      <c r="A35" s="4" t="str">
        <f>universe_median!A35</f>
        <v>Łódzkie (PL71)</v>
      </c>
      <c r="B35" s="2" t="str">
        <f>LEFT(universe_median!B35,FIND(")",universe_median!B35))</f>
        <v>Large (100 or more)</v>
      </c>
      <c r="C35" s="6">
        <f>universe_median!C35</f>
        <v>72.608613967895508</v>
      </c>
      <c r="D35" s="6">
        <f>universe_median!D35</f>
        <v>23.241564273834229</v>
      </c>
      <c r="E35" s="6">
        <f>universe_median!E35</f>
        <v>11.307891845703125</v>
      </c>
      <c r="F35" s="6">
        <f>universe_median!F35</f>
        <v>263.25131225585938</v>
      </c>
      <c r="G35" s="6">
        <f>universe_median!G35</f>
        <v>32.455001831054688</v>
      </c>
      <c r="H35" s="6">
        <f>universe_median!H35</f>
        <v>40.242830276489258</v>
      </c>
      <c r="I35" s="6">
        <f>universe_median!I35</f>
        <v>0</v>
      </c>
      <c r="J35" s="6">
        <f>universe_median!J35</f>
        <v>104.62921142578125</v>
      </c>
      <c r="K35" s="9"/>
    </row>
    <row r="36" spans="1:11" x14ac:dyDescent="0.35">
      <c r="A36" s="4" t="str">
        <f>universe_median!A36</f>
        <v>Świętokrzyskie (PL72)</v>
      </c>
      <c r="B36" s="2" t="str">
        <f>LEFT(universe_median!B36,FIND(")",universe_median!B36))</f>
        <v>Small (5-19)</v>
      </c>
      <c r="C36" s="6">
        <f>universe_median!C36</f>
        <v>253.19711303710938</v>
      </c>
      <c r="D36" s="6">
        <f>universe_median!D36</f>
        <v>801.78387451171875</v>
      </c>
      <c r="E36" s="6">
        <f>universe_median!E36</f>
        <v>25.362789154052734</v>
      </c>
      <c r="F36" s="6">
        <f>universe_median!F36</f>
        <v>3106.1107177734375</v>
      </c>
      <c r="G36" s="6">
        <f>universe_median!G36</f>
        <v>6044.48779296875</v>
      </c>
      <c r="H36" s="6">
        <f>universe_median!H36</f>
        <v>5898.4671630859375</v>
      </c>
      <c r="I36" s="6">
        <f>universe_median!I36</f>
        <v>0</v>
      </c>
      <c r="J36" s="6">
        <f>universe_median!J36</f>
        <v>8187.2431640625</v>
      </c>
      <c r="K36" s="9">
        <f>SUM(C36:J39)</f>
        <v>25744.396173000336</v>
      </c>
    </row>
    <row r="37" spans="1:11" x14ac:dyDescent="0.35">
      <c r="A37" s="4" t="str">
        <f>universe_median!A37</f>
        <v>Świętokrzyskie (PL72)</v>
      </c>
      <c r="B37" s="2" t="str">
        <f>LEFT(universe_median!B37,FIND(")",universe_median!B37))</f>
        <v>Medium (20-99)</v>
      </c>
      <c r="C37" s="6">
        <f>universe_median!C37</f>
        <v>122.37656021118164</v>
      </c>
      <c r="D37" s="6">
        <f>universe_median!D37</f>
        <v>83.415212631225586</v>
      </c>
      <c r="E37" s="6">
        <f>universe_median!E37</f>
        <v>6.1299700736999512</v>
      </c>
      <c r="F37" s="6">
        <f>universe_median!F37</f>
        <v>277.360595703125</v>
      </c>
      <c r="G37" s="6">
        <f>universe_median!G37</f>
        <v>204.72724914550781</v>
      </c>
      <c r="H37" s="6">
        <f>universe_median!H37</f>
        <v>228.82037353515625</v>
      </c>
      <c r="I37" s="6">
        <f>universe_median!I37</f>
        <v>0</v>
      </c>
      <c r="J37" s="6">
        <f>universe_median!J37</f>
        <v>347.44528198242188</v>
      </c>
      <c r="K37" s="9"/>
    </row>
    <row r="38" spans="1:11" x14ac:dyDescent="0.35">
      <c r="A38" s="4" t="str">
        <f>universe_median!A38</f>
        <v>Świętokrzyskie (PL72)</v>
      </c>
      <c r="B38" s="2" t="str">
        <f>LEFT(universe_median!B38,FIND(")",universe_median!B38))</f>
        <v>Large (100 or more)</v>
      </c>
      <c r="C38" s="6">
        <f>universe_median!C38</f>
        <v>12.293659687042236</v>
      </c>
      <c r="D38" s="6">
        <f>universe_median!D38</f>
        <v>20.565165996551514</v>
      </c>
      <c r="E38" s="6">
        <f>universe_median!E38</f>
        <v>5.8501214981079102</v>
      </c>
      <c r="F38" s="6">
        <f>universe_median!F38</f>
        <v>60.827164649963379</v>
      </c>
      <c r="G38" s="6">
        <f>universe_median!G38</f>
        <v>14.043004989624023</v>
      </c>
      <c r="H38" s="6">
        <f>universe_median!H38</f>
        <v>11.720645904541016</v>
      </c>
      <c r="I38" s="6">
        <f>universe_median!I38</f>
        <v>0</v>
      </c>
      <c r="J38" s="6">
        <f>universe_median!J38</f>
        <v>32.168552398681641</v>
      </c>
      <c r="K38" s="9"/>
    </row>
    <row r="39" spans="1:11" x14ac:dyDescent="0.35">
      <c r="A39" s="4" t="str">
        <f>universe_median!A39</f>
        <v>Świętokrzyskie (PL72)</v>
      </c>
      <c r="B39" s="2" t="str">
        <f>LEFT(universe_median!B39,FIND(")",universe_median!B39))</f>
        <v>Medium and Large (20+)</v>
      </c>
      <c r="C39" s="6">
        <f>universe_median!C39</f>
        <v>0</v>
      </c>
      <c r="D39" s="6">
        <f>universe_median!D39</f>
        <v>0</v>
      </c>
      <c r="E39" s="6">
        <f>universe_median!E39</f>
        <v>0</v>
      </c>
      <c r="F39" s="6">
        <f>universe_median!F39</f>
        <v>0</v>
      </c>
      <c r="G39" s="6">
        <f>universe_median!G39</f>
        <v>0</v>
      </c>
      <c r="H39" s="6">
        <f>universe_median!H39</f>
        <v>0</v>
      </c>
      <c r="I39" s="6">
        <f>universe_median!I39</f>
        <v>0</v>
      </c>
      <c r="J39" s="6">
        <f>universe_median!J39</f>
        <v>0</v>
      </c>
      <c r="K39" s="9"/>
    </row>
    <row r="40" spans="1:11" x14ac:dyDescent="0.35">
      <c r="A40" s="4" t="str">
        <f>universe_median!A40</f>
        <v>Lubelskie (PL81)</v>
      </c>
      <c r="B40" s="2" t="str">
        <f>LEFT(universe_median!B40,FIND(")",universe_median!B40))</f>
        <v>Small (5-19)</v>
      </c>
      <c r="C40" s="6">
        <f>universe_median!C40</f>
        <v>498.41427612304688</v>
      </c>
      <c r="D40" s="6">
        <f>universe_median!D40</f>
        <v>908.95849609375</v>
      </c>
      <c r="E40" s="6">
        <f>universe_median!E40</f>
        <v>26.137968063354492</v>
      </c>
      <c r="F40" s="6">
        <f>universe_median!F40</f>
        <v>5246.2919921875</v>
      </c>
      <c r="G40" s="6">
        <f>universe_median!G40</f>
        <v>7204.6748046875</v>
      </c>
      <c r="H40" s="6">
        <f>universe_median!H40</f>
        <v>10095.021240234375</v>
      </c>
      <c r="I40" s="6">
        <f>universe_median!I40</f>
        <v>0</v>
      </c>
      <c r="J40" s="6">
        <f>universe_median!J40</f>
        <v>14395.734375</v>
      </c>
      <c r="K40" s="9">
        <f>SUM(C40:J43)</f>
        <v>40453.775637626648</v>
      </c>
    </row>
    <row r="41" spans="1:11" x14ac:dyDescent="0.35">
      <c r="A41" s="4" t="str">
        <f>universe_median!A41</f>
        <v>Lubelskie (PL81)</v>
      </c>
      <c r="B41" s="2" t="str">
        <f>LEFT(universe_median!B41,FIND(")",universe_median!B41))</f>
        <v>Medium (20-99)</v>
      </c>
      <c r="C41" s="6">
        <f>universe_median!C41</f>
        <v>181.44660949707031</v>
      </c>
      <c r="D41" s="6">
        <f>universe_median!D41</f>
        <v>76.786170959472656</v>
      </c>
      <c r="E41" s="6">
        <f>universe_median!E41</f>
        <v>0</v>
      </c>
      <c r="F41" s="6">
        <f>universe_median!F41</f>
        <v>359.58294677734375</v>
      </c>
      <c r="G41" s="6">
        <f>universe_median!G41</f>
        <v>345.95407104492188</v>
      </c>
      <c r="H41" s="6">
        <f>universe_median!H41</f>
        <v>276.76776123046875</v>
      </c>
      <c r="I41" s="6">
        <f>universe_median!I41</f>
        <v>0</v>
      </c>
      <c r="J41" s="6">
        <f>universe_median!J41</f>
        <v>591.2489013671875</v>
      </c>
      <c r="K41" s="9"/>
    </row>
    <row r="42" spans="1:11" x14ac:dyDescent="0.35">
      <c r="A42" s="4" t="str">
        <f>universe_median!A42</f>
        <v>Lubelskie (PL81)</v>
      </c>
      <c r="B42" s="2" t="str">
        <f>LEFT(universe_median!B42,FIND(")",universe_median!B42))</f>
        <v>Large (100 or more)</v>
      </c>
      <c r="C42" s="6">
        <f>universe_median!C42</f>
        <v>36.644476890563965</v>
      </c>
      <c r="D42" s="6">
        <f>universe_median!D42</f>
        <v>14.656136512756348</v>
      </c>
      <c r="E42" s="6">
        <f>universe_median!E42</f>
        <v>0</v>
      </c>
      <c r="F42" s="6">
        <f>universe_median!F42</f>
        <v>82.275718688964844</v>
      </c>
      <c r="G42" s="6">
        <f>universe_median!G42</f>
        <v>16.70072078704834</v>
      </c>
      <c r="H42" s="6">
        <f>universe_median!H42</f>
        <v>24.661029815673828</v>
      </c>
      <c r="I42" s="6">
        <f>universe_median!I42</f>
        <v>0</v>
      </c>
      <c r="J42" s="6">
        <f>universe_median!J42</f>
        <v>57.922569274902344</v>
      </c>
      <c r="K42" s="9"/>
    </row>
    <row r="43" spans="1:11" x14ac:dyDescent="0.35">
      <c r="A43" s="4" t="str">
        <f>universe_median!A43</f>
        <v>Lubelskie (PL81)</v>
      </c>
      <c r="B43" s="2" t="str">
        <f>LEFT(universe_median!B43,FIND(")",universe_median!B43))</f>
        <v>Medium and Large (20+)</v>
      </c>
      <c r="C43" s="6">
        <f>universe_median!C43</f>
        <v>0</v>
      </c>
      <c r="D43" s="6">
        <f>universe_median!D43</f>
        <v>0</v>
      </c>
      <c r="E43" s="6">
        <f>universe_median!E43</f>
        <v>13.89537239074707</v>
      </c>
      <c r="F43" s="6">
        <f>universe_median!F43</f>
        <v>0</v>
      </c>
      <c r="G43" s="6">
        <f>universe_median!G43</f>
        <v>0</v>
      </c>
      <c r="H43" s="6">
        <f>universe_median!H43</f>
        <v>0</v>
      </c>
      <c r="I43" s="6">
        <f>universe_median!I43</f>
        <v>0</v>
      </c>
      <c r="J43" s="6">
        <f>universe_median!J43</f>
        <v>0</v>
      </c>
      <c r="K43" s="9"/>
    </row>
    <row r="44" spans="1:11" x14ac:dyDescent="0.35">
      <c r="A44" s="4" t="str">
        <f>universe_median!A44</f>
        <v>Podkarpackie (PL82)</v>
      </c>
      <c r="B44" s="2" t="str">
        <f>LEFT(universe_median!B44,FIND(")",universe_median!B44))</f>
        <v>Small (5-19)</v>
      </c>
      <c r="C44" s="6">
        <f>universe_median!C44</f>
        <v>507.13778686523438</v>
      </c>
      <c r="D44" s="6">
        <f>universe_median!D44</f>
        <v>1513.7535400390625</v>
      </c>
      <c r="E44" s="6">
        <f>universe_median!E44</f>
        <v>56.739448547363281</v>
      </c>
      <c r="F44" s="6">
        <f>universe_median!F44</f>
        <v>5485.7216186523438</v>
      </c>
      <c r="G44" s="6">
        <f>universe_median!G44</f>
        <v>7076.8486328125</v>
      </c>
      <c r="H44" s="6">
        <f>universe_median!H44</f>
        <v>11381.189453125</v>
      </c>
      <c r="I44" s="6">
        <f>universe_median!I44</f>
        <v>0</v>
      </c>
      <c r="J44" s="6">
        <f>universe_median!J44</f>
        <v>15861.185546875</v>
      </c>
      <c r="K44" s="9">
        <f>SUM(C44:J46)</f>
        <v>44636.542515039444</v>
      </c>
    </row>
    <row r="45" spans="1:11" x14ac:dyDescent="0.35">
      <c r="A45" s="4" t="str">
        <f>universe_median!A45</f>
        <v>Podkarpackie (PL82)</v>
      </c>
      <c r="B45" s="2" t="str">
        <f>LEFT(universe_median!B45,FIND(")",universe_median!B45))</f>
        <v>Medium (20-99)</v>
      </c>
      <c r="C45" s="6">
        <f>universe_median!C45</f>
        <v>188.95196533203125</v>
      </c>
      <c r="D45" s="6">
        <f>universe_median!D45</f>
        <v>145.84289932250977</v>
      </c>
      <c r="E45" s="6">
        <f>universe_median!E45</f>
        <v>17.340867519378662</v>
      </c>
      <c r="F45" s="6">
        <f>universe_median!F45</f>
        <v>619.17324256896973</v>
      </c>
      <c r="G45" s="6">
        <f>universe_median!G45</f>
        <v>401.17935180664063</v>
      </c>
      <c r="H45" s="6">
        <f>universe_median!H45</f>
        <v>366.46945571899414</v>
      </c>
      <c r="I45" s="6">
        <f>universe_median!I45</f>
        <v>0</v>
      </c>
      <c r="J45" s="6">
        <f>universe_median!J45</f>
        <v>656.32061767578125</v>
      </c>
      <c r="K45" s="9"/>
    </row>
    <row r="46" spans="1:11" x14ac:dyDescent="0.35">
      <c r="A46" s="4" t="str">
        <f>universe_median!A46</f>
        <v>Podkarpackie (PL82)</v>
      </c>
      <c r="B46" s="2" t="str">
        <f>LEFT(universe_median!B46,FIND(")",universe_median!B46))</f>
        <v>Large (100 or more)</v>
      </c>
      <c r="C46" s="6">
        <f>universe_median!C46</f>
        <v>21.735703468322754</v>
      </c>
      <c r="D46" s="6">
        <f>universe_median!D46</f>
        <v>35.187170505523682</v>
      </c>
      <c r="E46" s="6">
        <f>universe_median!E46</f>
        <v>6.8955059051513672</v>
      </c>
      <c r="F46" s="6">
        <f>universe_median!F46</f>
        <v>158.3629150390625</v>
      </c>
      <c r="G46" s="6">
        <f>universe_median!G46</f>
        <v>36.703175067901611</v>
      </c>
      <c r="H46" s="6">
        <f>universe_median!H46</f>
        <v>32.719883918762207</v>
      </c>
      <c r="I46" s="6">
        <f>universe_median!I46</f>
        <v>0</v>
      </c>
      <c r="J46" s="6">
        <f>universe_median!J46</f>
        <v>67.083734273910522</v>
      </c>
      <c r="K46" s="9"/>
    </row>
    <row r="47" spans="1:11" x14ac:dyDescent="0.35">
      <c r="A47" s="4" t="str">
        <f>universe_median!A47</f>
        <v>Podlaskie (PL84)</v>
      </c>
      <c r="B47" s="2" t="str">
        <f>LEFT(universe_median!B47,FIND(")",universe_median!B47))</f>
        <v>Small (5-19)</v>
      </c>
      <c r="C47" s="6">
        <f>universe_median!C47</f>
        <v>261.05178833007813</v>
      </c>
      <c r="D47" s="6">
        <f>universe_median!D47</f>
        <v>460.28085327148438</v>
      </c>
      <c r="E47" s="6">
        <f>universe_median!E47</f>
        <v>16.543621063232422</v>
      </c>
      <c r="F47" s="6">
        <f>universe_median!F47</f>
        <v>3300.64013671875</v>
      </c>
      <c r="G47" s="6">
        <f>universe_median!G47</f>
        <v>5208.279296875</v>
      </c>
      <c r="H47" s="6">
        <f>universe_median!H47</f>
        <v>5883.36767578125</v>
      </c>
      <c r="I47" s="6">
        <f>universe_median!I47</f>
        <v>0</v>
      </c>
      <c r="J47" s="6">
        <f>universe_median!J47</f>
        <v>8247.6640625</v>
      </c>
      <c r="K47" s="9">
        <f>SUM(C47:J50)</f>
        <v>24657.030075311661</v>
      </c>
    </row>
    <row r="48" spans="1:11" x14ac:dyDescent="0.35">
      <c r="A48" s="4" t="str">
        <f>universe_median!A48</f>
        <v>Podlaskie (PL84)</v>
      </c>
      <c r="B48" s="2" t="str">
        <f>LEFT(universe_median!B48,FIND(")",universe_median!B48))</f>
        <v>Medium (20-99)</v>
      </c>
      <c r="C48" s="6">
        <f>universe_median!C48</f>
        <v>104.77519226074219</v>
      </c>
      <c r="D48" s="6">
        <f>universe_median!D48</f>
        <v>45.868229866027832</v>
      </c>
      <c r="E48" s="6">
        <f>universe_median!E48</f>
        <v>5.68812096118927</v>
      </c>
      <c r="F48" s="6">
        <f>universe_median!F48</f>
        <v>256.35745239257813</v>
      </c>
      <c r="G48" s="6">
        <f>universe_median!G48</f>
        <v>170.84150695800781</v>
      </c>
      <c r="H48" s="6">
        <f>universe_median!H48</f>
        <v>176.60593414306641</v>
      </c>
      <c r="I48" s="6">
        <f>universe_median!I48</f>
        <v>0</v>
      </c>
      <c r="J48" s="6">
        <f>universe_median!J48</f>
        <v>365.57534790039063</v>
      </c>
      <c r="K48" s="9"/>
    </row>
    <row r="49" spans="1:11" x14ac:dyDescent="0.35">
      <c r="A49" s="4" t="str">
        <f>universe_median!A49</f>
        <v>Podlaskie (PL84)</v>
      </c>
      <c r="B49" s="2" t="str">
        <f>LEFT(universe_median!B49,FIND(")",universe_median!B49))</f>
        <v>Large (100 or more)</v>
      </c>
      <c r="C49" s="6">
        <f>universe_median!C49</f>
        <v>24.645898342132568</v>
      </c>
      <c r="D49" s="6">
        <f>universe_median!D49</f>
        <v>7.5236954689025879</v>
      </c>
      <c r="E49" s="6">
        <f>universe_median!E49</f>
        <v>1.2063208818435669</v>
      </c>
      <c r="F49" s="6">
        <f>universe_median!F49</f>
        <v>49.619984149932861</v>
      </c>
      <c r="G49" s="6">
        <f>universe_median!G49</f>
        <v>19.514698028564453</v>
      </c>
      <c r="H49" s="6">
        <f>universe_median!H49</f>
        <v>15.900322437286377</v>
      </c>
      <c r="I49" s="6">
        <f>universe_median!I49</f>
        <v>0</v>
      </c>
      <c r="J49" s="6">
        <f>universe_median!J49</f>
        <v>35.079936981201172</v>
      </c>
      <c r="K49" s="9"/>
    </row>
    <row r="50" spans="1:11" x14ac:dyDescent="0.35">
      <c r="A50" s="4" t="str">
        <f>universe_median!A50</f>
        <v>Podlaskie (PL84)</v>
      </c>
      <c r="B50" s="2" t="str">
        <f>LEFT(universe_median!B50,FIND(")",universe_median!B50))</f>
        <v>Medium and Large (20+)</v>
      </c>
      <c r="C50" s="6">
        <f>universe_median!C50</f>
        <v>0</v>
      </c>
      <c r="D50" s="6">
        <f>universe_median!D50</f>
        <v>0</v>
      </c>
      <c r="E50" s="6">
        <f>universe_median!E50</f>
        <v>0</v>
      </c>
      <c r="F50" s="6">
        <f>universe_median!F50</f>
        <v>0</v>
      </c>
      <c r="G50" s="6">
        <f>universe_median!G50</f>
        <v>0</v>
      </c>
      <c r="H50" s="6">
        <f>universe_median!H50</f>
        <v>0</v>
      </c>
      <c r="I50" s="6">
        <f>universe_median!I50</f>
        <v>0</v>
      </c>
      <c r="J50" s="6">
        <f>universe_median!J50</f>
        <v>0</v>
      </c>
      <c r="K50" s="9"/>
    </row>
    <row r="51" spans="1:11" x14ac:dyDescent="0.35">
      <c r="A51" s="4" t="str">
        <f>universe_median!A51</f>
        <v>Region Warszawski Stołeczny (PL91)</v>
      </c>
      <c r="B51" s="2" t="str">
        <f>LEFT(universe_median!B51,FIND(")",universe_median!B51))</f>
        <v>Small (5-19)</v>
      </c>
      <c r="C51" s="6">
        <f>universe_median!C51</f>
        <v>1226.2419891357422</v>
      </c>
      <c r="D51" s="6">
        <f>universe_median!D51</f>
        <v>1589.2587890625</v>
      </c>
      <c r="E51" s="6">
        <f>universe_median!E51</f>
        <v>122.51471710205078</v>
      </c>
      <c r="F51" s="6">
        <f>universe_median!F51</f>
        <v>12333.268615722656</v>
      </c>
      <c r="G51" s="6">
        <f>universe_median!G51</f>
        <v>18502.607177734375</v>
      </c>
      <c r="H51" s="6">
        <f>universe_median!H51</f>
        <v>20627.340576171875</v>
      </c>
      <c r="I51" s="6">
        <f>universe_median!I51</f>
        <v>0</v>
      </c>
      <c r="J51" s="6">
        <f>universe_median!J51</f>
        <v>58196.408203125</v>
      </c>
      <c r="K51" s="9">
        <f>SUM(C51:J54)</f>
        <v>119335.79281282425</v>
      </c>
    </row>
    <row r="52" spans="1:11" x14ac:dyDescent="0.35">
      <c r="A52" s="4" t="str">
        <f>universe_median!A52</f>
        <v>Region Warszawski Stołeczny (PL91)</v>
      </c>
      <c r="B52" s="2" t="str">
        <f>LEFT(universe_median!B52,FIND(")",universe_median!B52))</f>
        <v>Medium (20-99)</v>
      </c>
      <c r="C52" s="6">
        <f>universe_median!C52</f>
        <v>242.39170074462891</v>
      </c>
      <c r="D52" s="6">
        <f>universe_median!D52</f>
        <v>162.46713638305664</v>
      </c>
      <c r="E52" s="6">
        <f>universe_median!E52</f>
        <v>0</v>
      </c>
      <c r="F52" s="6">
        <f>universe_median!F52</f>
        <v>1082.0908203125</v>
      </c>
      <c r="G52" s="6">
        <f>universe_median!G52</f>
        <v>719.13601684570313</v>
      </c>
      <c r="H52" s="6">
        <f>universe_median!H52</f>
        <v>935.25749206542969</v>
      </c>
      <c r="I52" s="6">
        <f>universe_median!I52</f>
        <v>0</v>
      </c>
      <c r="J52" s="6">
        <f>universe_median!J52</f>
        <v>2540.2540588378906</v>
      </c>
      <c r="K52" s="9"/>
    </row>
    <row r="53" spans="1:11" x14ac:dyDescent="0.35">
      <c r="A53" s="4" t="str">
        <f>universe_median!A53</f>
        <v>Region Warszawski Stołeczny (PL91)</v>
      </c>
      <c r="B53" s="2" t="str">
        <f>LEFT(universe_median!B53,FIND(")",universe_median!B53))</f>
        <v>Large (100 or more)</v>
      </c>
      <c r="C53" s="6">
        <f>universe_median!C53</f>
        <v>73.050287246704102</v>
      </c>
      <c r="D53" s="6">
        <f>universe_median!D53</f>
        <v>28.907646179199219</v>
      </c>
      <c r="E53" s="6">
        <f>universe_median!E53</f>
        <v>0</v>
      </c>
      <c r="F53" s="6">
        <f>universe_median!F53</f>
        <v>223.46086883544922</v>
      </c>
      <c r="G53" s="6">
        <f>universe_median!G53</f>
        <v>113.67881011962891</v>
      </c>
      <c r="H53" s="6">
        <f>universe_median!H53</f>
        <v>115.46470642089844</v>
      </c>
      <c r="I53" s="6">
        <f>universe_median!I53</f>
        <v>0</v>
      </c>
      <c r="J53" s="6">
        <f>universe_median!J53</f>
        <v>474.19677734375</v>
      </c>
      <c r="K53" s="9"/>
    </row>
    <row r="54" spans="1:11" x14ac:dyDescent="0.35">
      <c r="A54" s="4" t="str">
        <f>universe_median!A54</f>
        <v>Region Warszawski Stołeczny (PL91)</v>
      </c>
      <c r="B54" s="2" t="str">
        <f>LEFT(universe_median!B54,FIND(")",universe_median!B54))</f>
        <v>Medium and Large (20+)</v>
      </c>
      <c r="C54" s="6">
        <f>universe_median!C54</f>
        <v>0</v>
      </c>
      <c r="D54" s="6">
        <f>universe_median!D54</f>
        <v>0</v>
      </c>
      <c r="E54" s="6">
        <f>universe_median!E54</f>
        <v>27.796423435211182</v>
      </c>
      <c r="F54" s="6">
        <f>universe_median!F54</f>
        <v>0</v>
      </c>
      <c r="G54" s="6">
        <f>universe_median!G54</f>
        <v>0</v>
      </c>
      <c r="H54" s="6">
        <f>universe_median!H54</f>
        <v>0</v>
      </c>
      <c r="I54" s="6">
        <f>universe_median!I54</f>
        <v>0</v>
      </c>
      <c r="J54" s="6">
        <f>universe_median!J54</f>
        <v>0</v>
      </c>
      <c r="K54" s="9"/>
    </row>
    <row r="55" spans="1:11" x14ac:dyDescent="0.35">
      <c r="A55" s="4" t="str">
        <f>universe_median!A55</f>
        <v>Region Mazowiecki Regionalny (PL92)</v>
      </c>
      <c r="B55" s="2" t="str">
        <f>LEFT(universe_median!B55,FIND(")",universe_median!B55))</f>
        <v>Small (5-19)</v>
      </c>
      <c r="C55" s="6">
        <f>universe_median!C55</f>
        <v>593.38119506835938</v>
      </c>
      <c r="D55" s="6">
        <f>universe_median!D55</f>
        <v>1584.9967956542969</v>
      </c>
      <c r="E55" s="6">
        <f>universe_median!E55</f>
        <v>27.395000457763672</v>
      </c>
      <c r="F55" s="6">
        <f>universe_median!F55</f>
        <v>7560.93359375</v>
      </c>
      <c r="G55" s="6">
        <f>universe_median!G55</f>
        <v>8876.176025390625</v>
      </c>
      <c r="H55" s="6">
        <f>universe_median!H55</f>
        <v>12575.736083984375</v>
      </c>
      <c r="I55" s="6">
        <f>universe_median!I55</f>
        <v>0</v>
      </c>
      <c r="J55" s="6">
        <f>universe_median!J55</f>
        <v>17555.87548828125</v>
      </c>
      <c r="K55" s="9">
        <f>SUM(C55:J58)</f>
        <v>51643.022446155548</v>
      </c>
    </row>
    <row r="56" spans="1:11" x14ac:dyDescent="0.35">
      <c r="A56" s="4" t="str">
        <f>universe_median!A56</f>
        <v>Region Mazowiecki Regionalny (PL92)</v>
      </c>
      <c r="B56" s="2" t="str">
        <f>LEFT(universe_median!B56,FIND(")",universe_median!B56))</f>
        <v>Medium (20-99)</v>
      </c>
      <c r="C56" s="6">
        <f>universe_median!C56</f>
        <v>240.15463066101074</v>
      </c>
      <c r="D56" s="6">
        <f>universe_median!D56</f>
        <v>140.89938354492188</v>
      </c>
      <c r="E56" s="6">
        <f>universe_median!E56</f>
        <v>0</v>
      </c>
      <c r="F56" s="6">
        <f>universe_median!F56</f>
        <v>617.56687164306641</v>
      </c>
      <c r="G56" s="6">
        <f>universe_median!G56</f>
        <v>327.80052185058594</v>
      </c>
      <c r="H56" s="6">
        <f>universe_median!H56</f>
        <v>407.61680603027344</v>
      </c>
      <c r="I56" s="6">
        <f>universe_median!I56</f>
        <v>0</v>
      </c>
      <c r="J56" s="6">
        <f>universe_median!J56</f>
        <v>799.29721069335938</v>
      </c>
      <c r="K56" s="9"/>
    </row>
    <row r="57" spans="1:11" x14ac:dyDescent="0.35">
      <c r="A57" s="4" t="str">
        <f>universe_median!A57</f>
        <v>Region Mazowiecki Regionalny (PL92)</v>
      </c>
      <c r="B57" s="2" t="str">
        <f>LEFT(universe_median!B57,FIND(")",universe_median!B57))</f>
        <v>Large (100 or more)</v>
      </c>
      <c r="C57" s="6">
        <f>universe_median!C57</f>
        <v>55.375002384185791</v>
      </c>
      <c r="D57" s="6">
        <f>universe_median!D57</f>
        <v>37.351940155029297</v>
      </c>
      <c r="E57" s="6">
        <f>universe_median!E57</f>
        <v>0</v>
      </c>
      <c r="F57" s="6">
        <f>universe_median!F57</f>
        <v>110.64864158630371</v>
      </c>
      <c r="G57" s="6">
        <f>universe_median!G57</f>
        <v>23.376726150512695</v>
      </c>
      <c r="H57" s="6">
        <f>universe_median!H57</f>
        <v>31.259576797485352</v>
      </c>
      <c r="I57" s="6">
        <f>universe_median!I57</f>
        <v>0</v>
      </c>
      <c r="J57" s="6">
        <f>universe_median!J57</f>
        <v>64.786371231079102</v>
      </c>
      <c r="K57" s="9"/>
    </row>
    <row r="58" spans="1:11" x14ac:dyDescent="0.35">
      <c r="A58" s="4" t="str">
        <f>universe_median!A58</f>
        <v>Region Mazowiecki Regionalny (PL92)</v>
      </c>
      <c r="B58" s="2" t="str">
        <f>LEFT(universe_median!B58,FIND(")",universe_median!B58))</f>
        <v>Medium and Large (20+)</v>
      </c>
      <c r="C58" s="6">
        <f>universe_median!C58</f>
        <v>0</v>
      </c>
      <c r="D58" s="6">
        <f>universe_median!D58</f>
        <v>0</v>
      </c>
      <c r="E58" s="6">
        <f>universe_median!E58</f>
        <v>12.394580841064453</v>
      </c>
      <c r="F58" s="6">
        <f>universe_median!F58</f>
        <v>0</v>
      </c>
      <c r="G58" s="6">
        <f>universe_median!G58</f>
        <v>0</v>
      </c>
      <c r="H58" s="6">
        <f>universe_median!H58</f>
        <v>0</v>
      </c>
      <c r="I58" s="6">
        <f>universe_median!I58</f>
        <v>0</v>
      </c>
      <c r="J58" s="6">
        <f>universe_median!J58</f>
        <v>0</v>
      </c>
      <c r="K58" s="9"/>
    </row>
    <row r="59" spans="1:11" ht="15" thickBot="1" x14ac:dyDescent="0.4">
      <c r="A59" s="5"/>
      <c r="B59" s="5"/>
      <c r="C59" s="7">
        <f t="shared" ref="C59:K59" si="0">SUM(C2:C58)</f>
        <v>15698.024518489838</v>
      </c>
      <c r="D59" s="7">
        <f t="shared" si="0"/>
        <v>32028.60608625412</v>
      </c>
      <c r="E59" s="7">
        <f t="shared" si="0"/>
        <v>1328.8965933322906</v>
      </c>
      <c r="F59" s="7">
        <f t="shared" si="0"/>
        <v>155074.05323791504</v>
      </c>
      <c r="G59" s="7">
        <f t="shared" si="0"/>
        <v>177289.32164001465</v>
      </c>
      <c r="H59" s="7">
        <f t="shared" si="0"/>
        <v>252059.79505681992</v>
      </c>
      <c r="I59" s="7">
        <f t="shared" si="0"/>
        <v>0</v>
      </c>
      <c r="J59" s="7">
        <f t="shared" si="0"/>
        <v>393494.60167574883</v>
      </c>
      <c r="K59" s="7">
        <f t="shared" si="0"/>
        <v>1026973.2988085747</v>
      </c>
    </row>
    <row r="60" spans="1:11" ht="15" thickTop="1" x14ac:dyDescent="0.3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60"/>
  <sheetViews>
    <sheetView topLeftCell="A41" workbookViewId="0">
      <selection activeCell="C2" sqref="C2"/>
    </sheetView>
  </sheetViews>
  <sheetFormatPr defaultRowHeight="14.5" x14ac:dyDescent="0.3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27" thickBot="1" x14ac:dyDescent="0.4">
      <c r="A1" s="3"/>
      <c r="B1" s="3"/>
      <c r="C1" s="1" t="str">
        <f>RIGHT(SUBSTITUTE(universe_strict!C1,"_"," "),LEN(SUBSTITUTE(universe_strict!C1,"_"," "))-1)</f>
        <v>Food</v>
      </c>
      <c r="D1" s="1" t="str">
        <f>RIGHT(SUBSTITUTE(universe_strict!D1,"_"," "),LEN(SUBSTITUTE(universe_strict!D1,"_"," "))-1)</f>
        <v>Fabricated Metal Products</v>
      </c>
      <c r="E1" s="1" t="str">
        <f>RIGHT(SUBSTITUTE(universe_strict!E1,"_"," "),LEN(SUBSTITUTE(universe_strict!E1,"_"," "))-1)</f>
        <v>Motor Vehicles</v>
      </c>
      <c r="F1" s="1" t="str">
        <f>RIGHT(SUBSTITUTE(universe_strict!F1,"_"," "),LEN(SUBSTITUTE(universe_strict!F1,"_"," "))-1)</f>
        <v>Other Manufacturing</v>
      </c>
      <c r="G1" s="1" t="str">
        <f>RIGHT(SUBSTITUTE(universe_strict!G1,"_"," "),LEN(SUBSTITUTE(universe_strict!G1,"_"," "))-1)</f>
        <v>Retail</v>
      </c>
      <c r="H1" s="1" t="str">
        <f>RIGHT(SUBSTITUTE(universe_strict!H1,"_"," "),LEN(SUBSTITUTE(universe_strict!H1,"_"," "))-1)</f>
        <v>Construction</v>
      </c>
      <c r="I1" s="1" t="str">
        <f>RIGHT(SUBSTITUTE(universe_strict!I1,"_"," "),LEN(SUBSTITUTE(universe_strict!I1,"_"," "))-1)</f>
        <v>Professional Activities</v>
      </c>
      <c r="J1" s="1" t="str">
        <f>RIGHT(SUBSTITUTE(universe_strict!J1,"_"," "),LEN(SUBSTITUTE(universe_strict!J1,"_"," "))-1)</f>
        <v>Other services</v>
      </c>
      <c r="K1" s="1" t="str">
        <f>RIGHT(SUBSTITUTE(universe_strict!K1,"_"," "),LEN(SUBSTITUTE(universe_strict!K1,"_"," "))-1)</f>
        <v>Grand Total</v>
      </c>
    </row>
    <row r="2" spans="1:11" x14ac:dyDescent="0.35">
      <c r="A2" s="4" t="str">
        <f>universe_strict!A2</f>
        <v>Małopolskie (PL21)</v>
      </c>
      <c r="B2" s="2" t="str">
        <f>LEFT(universe_strict!B2,FIND(")",universe_strict!B2))</f>
        <v>Small (5-19)</v>
      </c>
      <c r="C2" s="6">
        <f>universe_strict!C2</f>
        <v>379.32949829101563</v>
      </c>
      <c r="D2" s="6">
        <f>universe_strict!D2</f>
        <v>786.65692138671875</v>
      </c>
      <c r="E2" s="6">
        <f>universe_strict!E2</f>
        <v>24.131972789764404</v>
      </c>
      <c r="F2" s="6">
        <f>universe_strict!F2</f>
        <v>4824.4107666015625</v>
      </c>
      <c r="G2" s="6">
        <f>universe_strict!G2</f>
        <v>5675.4535522460938</v>
      </c>
      <c r="H2" s="6">
        <f>universe_strict!H2</f>
        <v>9663.9752197265625</v>
      </c>
      <c r="I2" s="6">
        <f>universe_strict!I2</f>
        <v>0</v>
      </c>
      <c r="J2" s="6">
        <f>universe_strict!J2</f>
        <v>14605.622253417969</v>
      </c>
      <c r="K2" s="9">
        <f>SUM(C2:J4)</f>
        <v>38354.237204313278</v>
      </c>
    </row>
    <row r="3" spans="1:11" x14ac:dyDescent="0.35">
      <c r="A3" s="4" t="str">
        <f>universe_strict!A3</f>
        <v>Małopolskie (PL21)</v>
      </c>
      <c r="B3" s="2" t="str">
        <f>LEFT(universe_strict!B3,FIND(")",universe_strict!B3))</f>
        <v>Medium (20-99)</v>
      </c>
      <c r="C3" s="6">
        <f>universe_strict!C3</f>
        <v>140.14718627929688</v>
      </c>
      <c r="D3" s="6">
        <f>universe_strict!D3</f>
        <v>79.796327590942383</v>
      </c>
      <c r="E3" s="6">
        <f>universe_strict!E3</f>
        <v>4.4086453914642334</v>
      </c>
      <c r="F3" s="6">
        <f>universe_strict!F3</f>
        <v>427.22016143798828</v>
      </c>
      <c r="G3" s="6">
        <f>universe_strict!G3</f>
        <v>329.79892730712891</v>
      </c>
      <c r="H3" s="6">
        <f>universe_strict!H3</f>
        <v>365.01177978515625</v>
      </c>
      <c r="I3" s="6">
        <f>universe_strict!I3</f>
        <v>0</v>
      </c>
      <c r="J3" s="6">
        <f>universe_strict!J3</f>
        <v>726.17271423339844</v>
      </c>
      <c r="K3" s="9"/>
    </row>
    <row r="4" spans="1:11" x14ac:dyDescent="0.35">
      <c r="A4" s="4" t="str">
        <f>universe_strict!A4</f>
        <v>Małopolskie (PL21)</v>
      </c>
      <c r="B4" s="2" t="str">
        <f>LEFT(universe_strict!B4,FIND(")",universe_strict!B4))</f>
        <v>Large (100 or more)</v>
      </c>
      <c r="C4" s="6">
        <f>universe_strict!C4</f>
        <v>27.894739627838135</v>
      </c>
      <c r="D4" s="6">
        <f>universe_strict!D4</f>
        <v>21.941555500030518</v>
      </c>
      <c r="E4" s="6">
        <f>universe_strict!E4</f>
        <v>4</v>
      </c>
      <c r="F4" s="6">
        <f>universe_strict!F4</f>
        <v>104.29141235351563</v>
      </c>
      <c r="G4" s="6">
        <f>universe_strict!G4</f>
        <v>31.937253475189209</v>
      </c>
      <c r="H4" s="6">
        <f>universe_strict!H4</f>
        <v>36.081101417541504</v>
      </c>
      <c r="I4" s="6">
        <f>universe_strict!I4</f>
        <v>0</v>
      </c>
      <c r="J4" s="6">
        <f>universe_strict!J4</f>
        <v>95.955215454101563</v>
      </c>
      <c r="K4" s="9"/>
    </row>
    <row r="5" spans="1:11" x14ac:dyDescent="0.35">
      <c r="A5" s="4" t="str">
        <f>universe_strict!A5</f>
        <v>Śląskie (PL22)</v>
      </c>
      <c r="B5" s="2" t="str">
        <f>LEFT(universe_strict!B5,FIND(")",universe_strict!B5))</f>
        <v>Small (5-19)</v>
      </c>
      <c r="C5" s="6">
        <f>universe_strict!C5</f>
        <v>402.53607177734375</v>
      </c>
      <c r="D5" s="6">
        <f>universe_strict!D5</f>
        <v>1239.4838562011719</v>
      </c>
      <c r="E5" s="6">
        <f>universe_strict!E5</f>
        <v>35.895023345947266</v>
      </c>
      <c r="F5" s="6">
        <f>universe_strict!F5</f>
        <v>5168.0903472900391</v>
      </c>
      <c r="G5" s="6">
        <f>universe_strict!G5</f>
        <v>7150.601806640625</v>
      </c>
      <c r="H5" s="6">
        <f>universe_strict!H5</f>
        <v>8367.0770263671875</v>
      </c>
      <c r="I5" s="6">
        <f>universe_strict!I5</f>
        <v>0</v>
      </c>
      <c r="J5" s="6">
        <f>universe_strict!J5</f>
        <v>16480.303649902344</v>
      </c>
      <c r="K5" s="9">
        <f>SUM(C5:J7)</f>
        <v>42141.706614017487</v>
      </c>
    </row>
    <row r="6" spans="1:11" x14ac:dyDescent="0.35">
      <c r="A6" s="4" t="str">
        <f>universe_strict!A6</f>
        <v>Śląskie (PL22)</v>
      </c>
      <c r="B6" s="2" t="str">
        <f>LEFT(universe_strict!B6,FIND(")",universe_strict!B6))</f>
        <v>Medium (20-99)</v>
      </c>
      <c r="C6" s="6">
        <f>universe_strict!C6</f>
        <v>182.56940841674805</v>
      </c>
      <c r="D6" s="6">
        <f>universe_strict!D6</f>
        <v>154.9501895904541</v>
      </c>
      <c r="E6" s="6">
        <f>universe_strict!E6</f>
        <v>15.080000877380371</v>
      </c>
      <c r="F6" s="6">
        <f>universe_strict!F6</f>
        <v>609.28694915771484</v>
      </c>
      <c r="G6" s="6">
        <f>universe_strict!G6</f>
        <v>425.70965576171875</v>
      </c>
      <c r="H6" s="6">
        <f>universe_strict!H6</f>
        <v>488.89674377441406</v>
      </c>
      <c r="I6" s="6">
        <f>universe_strict!I6</f>
        <v>0</v>
      </c>
      <c r="J6" s="6">
        <f>universe_strict!J6</f>
        <v>995.50091552734375</v>
      </c>
      <c r="K6" s="9"/>
    </row>
    <row r="7" spans="1:11" x14ac:dyDescent="0.35">
      <c r="A7" s="4" t="str">
        <f>universe_strict!A7</f>
        <v>Śląskie (PL22)</v>
      </c>
      <c r="B7" s="2" t="str">
        <f>LEFT(universe_strict!B7,FIND(")",universe_strict!B7))</f>
        <v>Large (100 or more)</v>
      </c>
      <c r="C7" s="6">
        <f>universe_strict!C7</f>
        <v>34.926595687866211</v>
      </c>
      <c r="D7" s="6">
        <f>universe_strict!D7</f>
        <v>31.033184051513672</v>
      </c>
      <c r="E7" s="6">
        <f>universe_strict!E7</f>
        <v>19.574812889099121</v>
      </c>
      <c r="F7" s="6">
        <f>universe_strict!F7</f>
        <v>150.57966613769531</v>
      </c>
      <c r="G7" s="6">
        <f>universe_strict!G7</f>
        <v>23.063339710235596</v>
      </c>
      <c r="H7" s="6">
        <f>universe_strict!H7</f>
        <v>44.578815460205078</v>
      </c>
      <c r="I7" s="6">
        <f>universe_strict!I7</f>
        <v>0</v>
      </c>
      <c r="J7" s="6">
        <f>universe_strict!J7</f>
        <v>121.96855545043945</v>
      </c>
      <c r="K7" s="9"/>
    </row>
    <row r="8" spans="1:11" x14ac:dyDescent="0.35">
      <c r="A8" s="4" t="str">
        <f>universe_strict!A8</f>
        <v>Wielkopolskie (PL41)</v>
      </c>
      <c r="B8" s="2" t="str">
        <f>LEFT(universe_strict!B8,FIND(")",universe_strict!B8))</f>
        <v>Small (5-19)</v>
      </c>
      <c r="C8" s="6">
        <f>universe_strict!C8</f>
        <v>474.07794952392578</v>
      </c>
      <c r="D8" s="6">
        <f>universe_strict!D8</f>
        <v>1091.9903564453125</v>
      </c>
      <c r="E8" s="6">
        <f>universe_strict!E8</f>
        <v>42.745334625244141</v>
      </c>
      <c r="F8" s="6">
        <f>universe_strict!F8</f>
        <v>6383.0655212402344</v>
      </c>
      <c r="G8" s="6">
        <f>universe_strict!G8</f>
        <v>6571.6546630859375</v>
      </c>
      <c r="H8" s="6">
        <f>universe_strict!H8</f>
        <v>10677.037963867188</v>
      </c>
      <c r="I8" s="6">
        <f>universe_strict!I8</f>
        <v>0</v>
      </c>
      <c r="J8" s="6">
        <f>universe_strict!J8</f>
        <v>17562.829223632813</v>
      </c>
      <c r="K8" s="9">
        <f>SUM(C8:J10)</f>
        <v>46346.505959510803</v>
      </c>
    </row>
    <row r="9" spans="1:11" x14ac:dyDescent="0.35">
      <c r="A9" s="4" t="str">
        <f>universe_strict!A9</f>
        <v>Wielkopolskie (PL41)</v>
      </c>
      <c r="B9" s="2" t="str">
        <f>LEFT(universe_strict!B9,FIND(")",universe_strict!B9))</f>
        <v>Medium (20-99)</v>
      </c>
      <c r="C9" s="6">
        <f>universe_strict!C9</f>
        <v>192.3783016204834</v>
      </c>
      <c r="D9" s="6">
        <f>universe_strict!D9</f>
        <v>169.41246032714844</v>
      </c>
      <c r="E9" s="6">
        <f>universe_strict!E9</f>
        <v>10.774747133255005</v>
      </c>
      <c r="F9" s="6">
        <f>universe_strict!F9</f>
        <v>779.35063171386719</v>
      </c>
      <c r="G9" s="6">
        <f>universe_strict!G9</f>
        <v>400.08394622802734</v>
      </c>
      <c r="H9" s="6">
        <f>universe_strict!H9</f>
        <v>436.22991943359375</v>
      </c>
      <c r="I9" s="6">
        <f>universe_strict!I9</f>
        <v>0</v>
      </c>
      <c r="J9" s="6">
        <f>universe_strict!J9</f>
        <v>1030.0363922119141</v>
      </c>
      <c r="K9" s="9"/>
    </row>
    <row r="10" spans="1:11" x14ac:dyDescent="0.35">
      <c r="A10" s="4" t="str">
        <f>universe_strict!A10</f>
        <v>Wielkopolskie (PL41)</v>
      </c>
      <c r="B10" s="2" t="str">
        <f>LEFT(universe_strict!B10,FIND(")",universe_strict!B10))</f>
        <v>Large (100 or more)</v>
      </c>
      <c r="C10" s="6">
        <f>universe_strict!C10</f>
        <v>57.505582809448242</v>
      </c>
      <c r="D10" s="6">
        <f>universe_strict!D10</f>
        <v>30.85288143157959</v>
      </c>
      <c r="E10" s="6">
        <f>universe_strict!E10</f>
        <v>11.363881826400757</v>
      </c>
      <c r="F10" s="6">
        <f>universe_strict!F10</f>
        <v>223.47968292236328</v>
      </c>
      <c r="G10" s="6">
        <f>universe_strict!G10</f>
        <v>37.095339775085449</v>
      </c>
      <c r="H10" s="6">
        <f>universe_strict!H10</f>
        <v>33.621364593505859</v>
      </c>
      <c r="I10" s="6">
        <f>universe_strict!I10</f>
        <v>0</v>
      </c>
      <c r="J10" s="6">
        <f>universe_strict!J10</f>
        <v>130.91981506347656</v>
      </c>
      <c r="K10" s="9"/>
    </row>
    <row r="11" spans="1:11" x14ac:dyDescent="0.35">
      <c r="A11" s="4" t="str">
        <f>universe_strict!A11</f>
        <v>Zachodniopomorskie (PL42)</v>
      </c>
      <c r="B11" s="2" t="str">
        <f>LEFT(universe_strict!B11,FIND(")",universe_strict!B11))</f>
        <v>Small (5-19)</v>
      </c>
      <c r="C11" s="6">
        <f>universe_strict!C11</f>
        <v>135.01145935058594</v>
      </c>
      <c r="D11" s="6">
        <f>universe_strict!D11</f>
        <v>404.2017822265625</v>
      </c>
      <c r="E11" s="6">
        <f>universe_strict!E11</f>
        <v>8.3308553695678711</v>
      </c>
      <c r="F11" s="6">
        <f>universe_strict!F11</f>
        <v>2137.767822265625</v>
      </c>
      <c r="G11" s="6">
        <f>universe_strict!G11</f>
        <v>2280.49560546875</v>
      </c>
      <c r="H11" s="6">
        <f>universe_strict!H11</f>
        <v>4212.7626953125</v>
      </c>
      <c r="I11" s="6">
        <f>universe_strict!I11</f>
        <v>0</v>
      </c>
      <c r="J11" s="6">
        <f>universe_strict!J11</f>
        <v>5617.781982421875</v>
      </c>
      <c r="K11" s="9">
        <f>SUM(C11:J13)</f>
        <v>15660.200870990753</v>
      </c>
    </row>
    <row r="12" spans="1:11" x14ac:dyDescent="0.35">
      <c r="A12" s="4" t="str">
        <f>universe_strict!A12</f>
        <v>Zachodniopomorskie (PL42)</v>
      </c>
      <c r="B12" s="2" t="str">
        <f>LEFT(universe_strict!B12,FIND(")",universe_strict!B12))</f>
        <v>Medium (20-99)</v>
      </c>
      <c r="C12" s="6">
        <f>universe_strict!C12</f>
        <v>49.932182312011719</v>
      </c>
      <c r="D12" s="6">
        <f>universe_strict!D12</f>
        <v>31.839084625244141</v>
      </c>
      <c r="E12" s="6">
        <f>universe_strict!E12</f>
        <v>2</v>
      </c>
      <c r="F12" s="6">
        <f>universe_strict!F12</f>
        <v>177.96197509765625</v>
      </c>
      <c r="G12" s="6">
        <f>universe_strict!G12</f>
        <v>104.48735046386719</v>
      </c>
      <c r="H12" s="6">
        <f>universe_strict!H12</f>
        <v>118.55533599853516</v>
      </c>
      <c r="I12" s="6">
        <f>universe_strict!I12</f>
        <v>0</v>
      </c>
      <c r="J12" s="6">
        <f>universe_strict!J12</f>
        <v>276.08713531494141</v>
      </c>
      <c r="K12" s="9"/>
    </row>
    <row r="13" spans="1:11" x14ac:dyDescent="0.35">
      <c r="A13" s="4" t="str">
        <f>universe_strict!A13</f>
        <v>Zachodniopomorskie (PL42)</v>
      </c>
      <c r="B13" s="2" t="str">
        <f>LEFT(universe_strict!B13,FIND(")",universe_strict!B13))</f>
        <v>Large (100 or more)</v>
      </c>
      <c r="C13" s="6">
        <f>universe_strict!C13</f>
        <v>12.029468536376953</v>
      </c>
      <c r="D13" s="6">
        <f>universe_strict!D13</f>
        <v>9.5226755142211914</v>
      </c>
      <c r="E13" s="6">
        <f>universe_strict!E13</f>
        <v>2</v>
      </c>
      <c r="F13" s="6">
        <f>universe_strict!F13</f>
        <v>42.772490978240967</v>
      </c>
      <c r="G13" s="6">
        <f>universe_strict!G13</f>
        <v>2.6363742351531982</v>
      </c>
      <c r="H13" s="6">
        <f>universe_strict!H13</f>
        <v>7.8475499153137207</v>
      </c>
      <c r="I13" s="6">
        <f>universe_strict!I13</f>
        <v>0</v>
      </c>
      <c r="J13" s="6">
        <f>universe_strict!J13</f>
        <v>26.177045583724976</v>
      </c>
      <c r="K13" s="9"/>
    </row>
    <row r="14" spans="1:11" x14ac:dyDescent="0.35">
      <c r="A14" s="4" t="str">
        <f>universe_strict!A14</f>
        <v>Lubuskie (PL43)</v>
      </c>
      <c r="B14" s="2" t="str">
        <f>LEFT(universe_strict!B14,FIND(")",universe_strict!B14))</f>
        <v>Small (5-19)</v>
      </c>
      <c r="C14" s="6">
        <f>universe_strict!C14</f>
        <v>112.15998840332031</v>
      </c>
      <c r="D14" s="6">
        <f>universe_strict!D14</f>
        <v>302.82188415527344</v>
      </c>
      <c r="E14" s="6">
        <f>universe_strict!E14</f>
        <v>8.9901237487792969</v>
      </c>
      <c r="F14" s="6">
        <f>universe_strict!F14</f>
        <v>1738.160888671875</v>
      </c>
      <c r="G14" s="6">
        <f>universe_strict!G14</f>
        <v>2136.66064453125</v>
      </c>
      <c r="H14" s="6">
        <f>universe_strict!H14</f>
        <v>3420.544921875</v>
      </c>
      <c r="I14" s="6">
        <f>universe_strict!I14</f>
        <v>0</v>
      </c>
      <c r="J14" s="6">
        <f>universe_strict!J14</f>
        <v>4736.9461669921875</v>
      </c>
      <c r="K14" s="9">
        <f>SUM(C14:J17)</f>
        <v>13354.143754243851</v>
      </c>
    </row>
    <row r="15" spans="1:11" x14ac:dyDescent="0.35">
      <c r="A15" s="4" t="str">
        <f>universe_strict!A15</f>
        <v>Lubuskie (PL43)</v>
      </c>
      <c r="B15" s="2" t="str">
        <f>LEFT(universe_strict!B15,FIND(")",universe_strict!B15))</f>
        <v>Medium (20-99)</v>
      </c>
      <c r="C15" s="6">
        <f>universe_strict!C15</f>
        <v>50.923967361450195</v>
      </c>
      <c r="D15" s="6">
        <f>universe_strict!D15</f>
        <v>40.071992874145508</v>
      </c>
      <c r="E15" s="6">
        <f>universe_strict!E15</f>
        <v>3.294151782989502</v>
      </c>
      <c r="F15" s="6">
        <f>universe_strict!F15</f>
        <v>191.33638000488281</v>
      </c>
      <c r="G15" s="6">
        <f>universe_strict!G15</f>
        <v>113.64136791229248</v>
      </c>
      <c r="H15" s="6">
        <f>universe_strict!H15</f>
        <v>117.48517227172852</v>
      </c>
      <c r="I15" s="6">
        <f>universe_strict!I15</f>
        <v>0</v>
      </c>
      <c r="J15" s="6">
        <f>universe_strict!J15</f>
        <v>256.42826271057129</v>
      </c>
      <c r="K15" s="9"/>
    </row>
    <row r="16" spans="1:11" x14ac:dyDescent="0.35">
      <c r="A16" s="4" t="str">
        <f>universe_strict!A16</f>
        <v>Lubuskie (PL43)</v>
      </c>
      <c r="B16" s="2" t="str">
        <f>LEFT(universe_strict!B16,FIND(")",universe_strict!B16))</f>
        <v>Large (100 or more)</v>
      </c>
      <c r="C16" s="6">
        <f>universe_strict!C16</f>
        <v>8.2326679229736328</v>
      </c>
      <c r="D16" s="6">
        <f>universe_strict!D16</f>
        <v>10.657633066177368</v>
      </c>
      <c r="E16" s="6">
        <f>universe_strict!E16</f>
        <v>2.8425819873809814</v>
      </c>
      <c r="F16" s="6">
        <f>universe_strict!F16</f>
        <v>54.473121643066406</v>
      </c>
      <c r="G16" s="6">
        <f>universe_strict!G16</f>
        <v>7.3459510803222656</v>
      </c>
      <c r="H16" s="6">
        <f>universe_strict!H16</f>
        <v>9.2068569660186768</v>
      </c>
      <c r="I16" s="6">
        <f>universe_strict!I16</f>
        <v>0</v>
      </c>
      <c r="J16" s="6">
        <f>universe_strict!J16</f>
        <v>31.919028282165527</v>
      </c>
      <c r="K16" s="9"/>
    </row>
    <row r="17" spans="1:11" x14ac:dyDescent="0.35">
      <c r="A17" s="4" t="str">
        <f>universe_strict!A17</f>
        <v>Lubuskie (PL43)</v>
      </c>
      <c r="B17" s="2" t="str">
        <f>LEFT(universe_strict!B17,FIND(")",universe_strict!B17))</f>
        <v>Medium and Large (20+)</v>
      </c>
      <c r="C17" s="6">
        <f>universe_strict!C17</f>
        <v>0</v>
      </c>
      <c r="D17" s="6">
        <f>universe_strict!D17</f>
        <v>0</v>
      </c>
      <c r="E17" s="6">
        <f>universe_strict!E17</f>
        <v>0</v>
      </c>
      <c r="F17" s="6">
        <f>universe_strict!F17</f>
        <v>0</v>
      </c>
      <c r="G17" s="6">
        <f>universe_strict!G17</f>
        <v>0</v>
      </c>
      <c r="H17" s="6">
        <f>universe_strict!H17</f>
        <v>0</v>
      </c>
      <c r="I17" s="6">
        <f>universe_strict!I17</f>
        <v>0</v>
      </c>
      <c r="J17" s="6">
        <f>universe_strict!J17</f>
        <v>0</v>
      </c>
      <c r="K17" s="9"/>
    </row>
    <row r="18" spans="1:11" x14ac:dyDescent="0.35">
      <c r="A18" s="4" t="str">
        <f>universe_strict!A18</f>
        <v>Dolnośląskie (PL51)</v>
      </c>
      <c r="B18" s="2" t="str">
        <f>LEFT(universe_strict!B18,FIND(")",universe_strict!B18))</f>
        <v>Small (5-19)</v>
      </c>
      <c r="C18" s="6">
        <f>universe_strict!C18</f>
        <v>185.07106304168701</v>
      </c>
      <c r="D18" s="6">
        <f>universe_strict!D18</f>
        <v>493.93138122558594</v>
      </c>
      <c r="E18" s="6">
        <f>universe_strict!E18</f>
        <v>18.875575542449951</v>
      </c>
      <c r="F18" s="6">
        <f>universe_strict!F18</f>
        <v>2701.525390625</v>
      </c>
      <c r="G18" s="6">
        <f>universe_strict!G18</f>
        <v>4125.3285522460938</v>
      </c>
      <c r="H18" s="6">
        <f>universe_strict!H18</f>
        <v>5830.3173828125</v>
      </c>
      <c r="I18" s="6">
        <f>universe_strict!I18</f>
        <v>0</v>
      </c>
      <c r="J18" s="6">
        <f>universe_strict!J18</f>
        <v>9120.5574531555176</v>
      </c>
      <c r="K18" s="9">
        <f>SUM(C18:J20)</f>
        <v>23814.774785757065</v>
      </c>
    </row>
    <row r="19" spans="1:11" x14ac:dyDescent="0.35">
      <c r="A19" s="4" t="str">
        <f>universe_strict!A19</f>
        <v>Dolnośląskie (PL51)</v>
      </c>
      <c r="B19" s="2" t="str">
        <f>LEFT(universe_strict!B19,FIND(")",universe_strict!B19))</f>
        <v>Medium (20-99)</v>
      </c>
      <c r="C19" s="6">
        <f>universe_strict!C19</f>
        <v>66.567089080810547</v>
      </c>
      <c r="D19" s="6">
        <f>universe_strict!D19</f>
        <v>59.118026733398438</v>
      </c>
      <c r="E19" s="6">
        <f>universe_strict!E19</f>
        <v>5.1160316467285156</v>
      </c>
      <c r="F19" s="6">
        <f>universe_strict!F19</f>
        <v>243.83267211914063</v>
      </c>
      <c r="G19" s="6">
        <f>universe_strict!G19</f>
        <v>146.84798812866211</v>
      </c>
      <c r="H19" s="6">
        <f>universe_strict!H19</f>
        <v>206.98647308349609</v>
      </c>
      <c r="I19" s="6">
        <f>universe_strict!I19</f>
        <v>0</v>
      </c>
      <c r="J19" s="6">
        <f>universe_strict!J19</f>
        <v>421.3785400390625</v>
      </c>
      <c r="K19" s="9"/>
    </row>
    <row r="20" spans="1:11" x14ac:dyDescent="0.35">
      <c r="A20" s="4" t="str">
        <f>universe_strict!A20</f>
        <v>Dolnośląskie (PL51)</v>
      </c>
      <c r="B20" s="2" t="str">
        <f>LEFT(universe_strict!B20,FIND(")",universe_strict!B20))</f>
        <v>Large (100 or more)</v>
      </c>
      <c r="C20" s="6">
        <f>universe_strict!C20</f>
        <v>7.3901894092559814</v>
      </c>
      <c r="D20" s="6">
        <f>universe_strict!D20</f>
        <v>17.31956672668457</v>
      </c>
      <c r="E20" s="6">
        <f>universe_strict!E20</f>
        <v>9.4890995025634766</v>
      </c>
      <c r="F20" s="6">
        <f>universe_strict!F20</f>
        <v>75.362327575683594</v>
      </c>
      <c r="G20" s="6">
        <f>universe_strict!G20</f>
        <v>12.754596710205078</v>
      </c>
      <c r="H20" s="6">
        <f>universe_strict!H20</f>
        <v>14.915176391601563</v>
      </c>
      <c r="I20" s="6">
        <f>universe_strict!I20</f>
        <v>0</v>
      </c>
      <c r="J20" s="6">
        <f>universe_strict!J20</f>
        <v>52.0902099609375</v>
      </c>
      <c r="K20" s="9"/>
    </row>
    <row r="21" spans="1:11" x14ac:dyDescent="0.35">
      <c r="A21" s="4" t="str">
        <f>universe_strict!A21</f>
        <v>Opolskie (PL52)</v>
      </c>
      <c r="B21" s="2" t="str">
        <f>LEFT(universe_strict!B21,FIND(")",universe_strict!B21))</f>
        <v>Small (5-19)</v>
      </c>
      <c r="C21" s="6">
        <f>universe_strict!C21</f>
        <v>83.03118896484375</v>
      </c>
      <c r="D21" s="6">
        <f>universe_strict!D21</f>
        <v>209.35308456420898</v>
      </c>
      <c r="E21" s="6">
        <f>universe_strict!E21</f>
        <v>3.2293903827667236</v>
      </c>
      <c r="F21" s="6">
        <f>universe_strict!F21</f>
        <v>1098.4698486328125</v>
      </c>
      <c r="G21" s="6">
        <f>universe_strict!G21</f>
        <v>980.76025390625</v>
      </c>
      <c r="H21" s="6">
        <f>universe_strict!H21</f>
        <v>1785.245361328125</v>
      </c>
      <c r="I21" s="6">
        <f>universe_strict!I21</f>
        <v>0</v>
      </c>
      <c r="J21" s="6">
        <f>universe_strict!J21</f>
        <v>2311.206298828125</v>
      </c>
      <c r="K21" s="9">
        <f>SUM(C21:J23)</f>
        <v>6986.9929491281509</v>
      </c>
    </row>
    <row r="22" spans="1:11" x14ac:dyDescent="0.35">
      <c r="A22" s="4" t="str">
        <f>universe_strict!A22</f>
        <v>Opolskie (PL52)</v>
      </c>
      <c r="B22" s="2" t="str">
        <f>LEFT(universe_strict!B22,FIND(")",universe_strict!B22))</f>
        <v>Medium (20-99)</v>
      </c>
      <c r="C22" s="6">
        <f>universe_strict!C22</f>
        <v>30.996442794799805</v>
      </c>
      <c r="D22" s="6">
        <f>universe_strict!D22</f>
        <v>27.662425994873047</v>
      </c>
      <c r="E22" s="6">
        <f>universe_strict!E22</f>
        <v>3</v>
      </c>
      <c r="F22" s="6">
        <f>universe_strict!F22</f>
        <v>107.80500507354736</v>
      </c>
      <c r="G22" s="6">
        <f>universe_strict!G22</f>
        <v>66.518714904785156</v>
      </c>
      <c r="H22" s="6">
        <f>universe_strict!H22</f>
        <v>76.920124053955078</v>
      </c>
      <c r="I22" s="6">
        <f>universe_strict!I22</f>
        <v>0</v>
      </c>
      <c r="J22" s="6">
        <f>universe_strict!J22</f>
        <v>136.68983459472656</v>
      </c>
      <c r="K22" s="9"/>
    </row>
    <row r="23" spans="1:11" x14ac:dyDescent="0.35">
      <c r="A23" s="4" t="str">
        <f>universe_strict!A23</f>
        <v>Opolskie (PL52)</v>
      </c>
      <c r="B23" s="2" t="str">
        <f>LEFT(universe_strict!B23,FIND(")",universe_strict!B23))</f>
        <v>Large (100 or more)</v>
      </c>
      <c r="C23" s="6">
        <f>universe_strict!C23</f>
        <v>4.446009635925293</v>
      </c>
      <c r="D23" s="6">
        <f>universe_strict!D23</f>
        <v>6.3743555545806885</v>
      </c>
      <c r="E23" s="6">
        <f>universe_strict!E23</f>
        <v>1.8963268995285034</v>
      </c>
      <c r="F23" s="6">
        <f>universe_strict!F23</f>
        <v>30.283161163330078</v>
      </c>
      <c r="G23" s="6">
        <f>universe_strict!G23</f>
        <v>2</v>
      </c>
      <c r="H23" s="6">
        <f>universe_strict!H23</f>
        <v>6.1420254707336426</v>
      </c>
      <c r="I23" s="6">
        <f>universe_strict!I23</f>
        <v>0</v>
      </c>
      <c r="J23" s="6">
        <f>universe_strict!J23</f>
        <v>14.963096380233765</v>
      </c>
      <c r="K23" s="9"/>
    </row>
    <row r="24" spans="1:11" x14ac:dyDescent="0.35">
      <c r="A24" s="4" t="str">
        <f>universe_strict!A24</f>
        <v>Kujawsko-Pomorskie (PL61)</v>
      </c>
      <c r="B24" s="2" t="str">
        <f>LEFT(universe_strict!B24,FIND(")",universe_strict!B24))</f>
        <v>Small (5-19)</v>
      </c>
      <c r="C24" s="6">
        <f>universe_strict!C24</f>
        <v>133.53205871582031</v>
      </c>
      <c r="D24" s="6">
        <f>universe_strict!D24</f>
        <v>375.20242309570313</v>
      </c>
      <c r="E24" s="6">
        <f>universe_strict!E24</f>
        <v>9.5216832160949707</v>
      </c>
      <c r="F24" s="6">
        <f>universe_strict!F24</f>
        <v>1819.5268859863281</v>
      </c>
      <c r="G24" s="6">
        <f>universe_strict!G24</f>
        <v>2287.296630859375</v>
      </c>
      <c r="H24" s="6">
        <f>universe_strict!H24</f>
        <v>3266.145751953125</v>
      </c>
      <c r="I24" s="6">
        <f>universe_strict!I24</f>
        <v>0</v>
      </c>
      <c r="J24" s="6">
        <f>universe_strict!J24</f>
        <v>5124.7481689453125</v>
      </c>
      <c r="K24" s="9">
        <f>SUM(C24:J26)</f>
        <v>14072.936389923096</v>
      </c>
    </row>
    <row r="25" spans="1:11" x14ac:dyDescent="0.35">
      <c r="A25" s="4" t="str">
        <f>universe_strict!A25</f>
        <v>Kujawsko-Pomorskie (PL61)</v>
      </c>
      <c r="B25" s="2" t="str">
        <f>LEFT(universe_strict!B25,FIND(")",universe_strict!B25))</f>
        <v>Medium (20-99)</v>
      </c>
      <c r="C25" s="6">
        <f>universe_strict!C25</f>
        <v>57.290088653564453</v>
      </c>
      <c r="D25" s="6">
        <f>universe_strict!D25</f>
        <v>47.905548095703125</v>
      </c>
      <c r="E25" s="6">
        <f>universe_strict!E25</f>
        <v>4.2463574409484863</v>
      </c>
      <c r="F25" s="6">
        <f>universe_strict!F25</f>
        <v>234.47299575805664</v>
      </c>
      <c r="G25" s="6">
        <f>universe_strict!G25</f>
        <v>127.01321411132813</v>
      </c>
      <c r="H25" s="6">
        <f>universe_strict!H25</f>
        <v>146.87898254394531</v>
      </c>
      <c r="I25" s="6">
        <f>universe_strict!I25</f>
        <v>0</v>
      </c>
      <c r="J25" s="6">
        <f>universe_strict!J25</f>
        <v>291.97434997558594</v>
      </c>
      <c r="K25" s="9"/>
    </row>
    <row r="26" spans="1:11" x14ac:dyDescent="0.35">
      <c r="A26" s="4" t="str">
        <f>universe_strict!A26</f>
        <v>Kujawsko-Pomorskie (PL61)</v>
      </c>
      <c r="B26" s="2" t="str">
        <f>LEFT(universe_strict!B26,FIND(")",universe_strict!B26))</f>
        <v>Large (100 or more)</v>
      </c>
      <c r="C26" s="6">
        <f>universe_strict!C26</f>
        <v>17.401697158813477</v>
      </c>
      <c r="D26" s="6">
        <f>universe_strict!D26</f>
        <v>12.23472785949707</v>
      </c>
      <c r="E26" s="6">
        <f>universe_strict!E26</f>
        <v>1.1683139801025391</v>
      </c>
      <c r="F26" s="6">
        <f>universe_strict!F26</f>
        <v>65.130754470825195</v>
      </c>
      <c r="G26" s="6">
        <f>universe_strict!G26</f>
        <v>7.6274995803833008</v>
      </c>
      <c r="H26" s="6">
        <f>universe_strict!H26</f>
        <v>12.771200180053711</v>
      </c>
      <c r="I26" s="6">
        <f>universe_strict!I26</f>
        <v>0</v>
      </c>
      <c r="J26" s="6">
        <f>universe_strict!J26</f>
        <v>30.847057342529297</v>
      </c>
      <c r="K26" s="9"/>
    </row>
    <row r="27" spans="1:11" x14ac:dyDescent="0.35">
      <c r="A27" s="4" t="str">
        <f>universe_strict!A27</f>
        <v>Warmińsko-Mazurskie (PL62)</v>
      </c>
      <c r="B27" s="2" t="str">
        <f>LEFT(universe_strict!B27,FIND(")",universe_strict!B27))</f>
        <v>Small (5-19)</v>
      </c>
      <c r="C27" s="6">
        <f>universe_strict!C27</f>
        <v>109.45438385009766</v>
      </c>
      <c r="D27" s="6">
        <f>universe_strict!D27</f>
        <v>368.4390869140625</v>
      </c>
      <c r="E27" s="6">
        <f>universe_strict!E27</f>
        <v>5.3379230499267578</v>
      </c>
      <c r="F27" s="6">
        <f>universe_strict!F27</f>
        <v>2083.408447265625</v>
      </c>
      <c r="G27" s="6">
        <f>universe_strict!G27</f>
        <v>2167.5435791015625</v>
      </c>
      <c r="H27" s="6">
        <f>universe_strict!H27</f>
        <v>3382.2535400390625</v>
      </c>
      <c r="I27" s="6">
        <f>universe_strict!I27</f>
        <v>0</v>
      </c>
      <c r="J27" s="6">
        <f>universe_strict!J27</f>
        <v>4462.2747802734375</v>
      </c>
      <c r="K27" s="9">
        <f>SUM(C27:J29)</f>
        <v>13510.224002838135</v>
      </c>
    </row>
    <row r="28" spans="1:11" x14ac:dyDescent="0.35">
      <c r="A28" s="4" t="str">
        <f>universe_strict!A28</f>
        <v>Warmińsko-Mazurskie (PL62)</v>
      </c>
      <c r="B28" s="2" t="str">
        <f>LEFT(universe_strict!B28,FIND(")",universe_strict!B28))</f>
        <v>Medium (20-99)</v>
      </c>
      <c r="C28" s="6">
        <f>universe_strict!C28</f>
        <v>46.135758876800537</v>
      </c>
      <c r="D28" s="6">
        <f>universe_strict!D28</f>
        <v>29.048042297363281</v>
      </c>
      <c r="E28" s="6">
        <f>universe_strict!E28</f>
        <v>1.1095378398895264</v>
      </c>
      <c r="F28" s="6">
        <f>universe_strict!F28</f>
        <v>221.44257545471191</v>
      </c>
      <c r="G28" s="6">
        <f>universe_strict!G28</f>
        <v>141.2535400390625</v>
      </c>
      <c r="H28" s="6">
        <f>universe_strict!H28</f>
        <v>123.64535808563232</v>
      </c>
      <c r="I28" s="6">
        <f>universe_strict!I28</f>
        <v>0</v>
      </c>
      <c r="J28" s="6">
        <f>universe_strict!J28</f>
        <v>241.685302734375</v>
      </c>
      <c r="K28" s="9"/>
    </row>
    <row r="29" spans="1:11" x14ac:dyDescent="0.35">
      <c r="A29" s="4" t="str">
        <f>universe_strict!A29</f>
        <v>Warmińsko-Mazurskie (PL62)</v>
      </c>
      <c r="B29" s="2" t="str">
        <f>LEFT(universe_strict!B29,FIND(")",universe_strict!B29))</f>
        <v>Large (100 or more)</v>
      </c>
      <c r="C29" s="6">
        <f>universe_strict!C29</f>
        <v>12.709269046783447</v>
      </c>
      <c r="D29" s="6">
        <f>universe_strict!D29</f>
        <v>10.552506923675537</v>
      </c>
      <c r="E29" s="6">
        <f>universe_strict!E29</f>
        <v>1</v>
      </c>
      <c r="F29" s="6">
        <f>universe_strict!F29</f>
        <v>67.274771690368652</v>
      </c>
      <c r="G29" s="6">
        <f>universe_strict!G29</f>
        <v>5.7298812866210938</v>
      </c>
      <c r="H29" s="6">
        <f>universe_strict!H29</f>
        <v>9.9492294788360596</v>
      </c>
      <c r="I29" s="6">
        <f>universe_strict!I29</f>
        <v>0</v>
      </c>
      <c r="J29" s="6">
        <f>universe_strict!J29</f>
        <v>19.976488590240479</v>
      </c>
      <c r="K29" s="9"/>
    </row>
    <row r="30" spans="1:11" x14ac:dyDescent="0.35">
      <c r="A30" s="4" t="str">
        <f>universe_strict!A30</f>
        <v>Pomorskie (PL63)</v>
      </c>
      <c r="B30" s="2" t="str">
        <f>LEFT(universe_strict!B30,FIND(")",universe_strict!B30))</f>
        <v>Small (5-19)</v>
      </c>
      <c r="C30" s="6">
        <f>universe_strict!C30</f>
        <v>127.53536987304688</v>
      </c>
      <c r="D30" s="6">
        <f>universe_strict!D30</f>
        <v>746.6343994140625</v>
      </c>
      <c r="E30" s="6">
        <f>universe_strict!E30</f>
        <v>11.063377380371094</v>
      </c>
      <c r="F30" s="6">
        <f>universe_strict!F30</f>
        <v>2595.298583984375</v>
      </c>
      <c r="G30" s="6">
        <f>universe_strict!G30</f>
        <v>2444.726806640625</v>
      </c>
      <c r="H30" s="6">
        <f>universe_strict!H30</f>
        <v>4479.000732421875</v>
      </c>
      <c r="I30" s="6">
        <f>universe_strict!I30</f>
        <v>0</v>
      </c>
      <c r="J30" s="6">
        <f>universe_strict!J30</f>
        <v>6801.8194427490234</v>
      </c>
      <c r="K30" s="9">
        <f>SUM(C30:J32)</f>
        <v>18326.407293438911</v>
      </c>
    </row>
    <row r="31" spans="1:11" x14ac:dyDescent="0.35">
      <c r="A31" s="4" t="str">
        <f>universe_strict!A31</f>
        <v>Pomorskie (PL63)</v>
      </c>
      <c r="B31" s="2" t="str">
        <f>LEFT(universe_strict!B31,FIND(")",universe_strict!B31))</f>
        <v>Medium (20-99)</v>
      </c>
      <c r="C31" s="6">
        <f>universe_strict!C31</f>
        <v>53.92930793762207</v>
      </c>
      <c r="D31" s="6">
        <f>universe_strict!D31</f>
        <v>44.211814880371094</v>
      </c>
      <c r="E31" s="6">
        <f>universe_strict!E31</f>
        <v>2.4780471324920654</v>
      </c>
      <c r="F31" s="6">
        <f>universe_strict!F31</f>
        <v>221.032470703125</v>
      </c>
      <c r="G31" s="6">
        <f>universe_strict!G31</f>
        <v>140.34652709960938</v>
      </c>
      <c r="H31" s="6">
        <f>universe_strict!H31</f>
        <v>161.92782211303711</v>
      </c>
      <c r="I31" s="6">
        <f>universe_strict!I31</f>
        <v>0</v>
      </c>
      <c r="J31" s="6">
        <f>universe_strict!J31</f>
        <v>339.77444458007813</v>
      </c>
      <c r="K31" s="9"/>
    </row>
    <row r="32" spans="1:11" x14ac:dyDescent="0.35">
      <c r="A32" s="4" t="str">
        <f>universe_strict!A32</f>
        <v>Pomorskie (PL63)</v>
      </c>
      <c r="B32" s="2" t="str">
        <f>LEFT(universe_strict!B32,FIND(")",universe_strict!B32))</f>
        <v>Large (100 or more)</v>
      </c>
      <c r="C32" s="6">
        <f>universe_strict!C32</f>
        <v>13.841038703918457</v>
      </c>
      <c r="D32" s="6">
        <f>universe_strict!D32</f>
        <v>14.596967697143555</v>
      </c>
      <c r="E32" s="6">
        <f>universe_strict!E32</f>
        <v>1.5681241750717163</v>
      </c>
      <c r="F32" s="6">
        <f>universe_strict!F32</f>
        <v>57.368865013122559</v>
      </c>
      <c r="G32" s="6">
        <f>universe_strict!G32</f>
        <v>9.8111438751220703</v>
      </c>
      <c r="H32" s="6">
        <f>universe_strict!H32</f>
        <v>13.755643844604492</v>
      </c>
      <c r="I32" s="6">
        <f>universe_strict!I32</f>
        <v>0</v>
      </c>
      <c r="J32" s="6">
        <f>universe_strict!J32</f>
        <v>45.686363220214844</v>
      </c>
      <c r="K32" s="9"/>
    </row>
    <row r="33" spans="1:11" x14ac:dyDescent="0.35">
      <c r="A33" s="4" t="str">
        <f>universe_strict!A33</f>
        <v>Łódzkie (PL71)</v>
      </c>
      <c r="B33" s="2" t="str">
        <f>LEFT(universe_strict!B33,FIND(")",universe_strict!B33))</f>
        <v>Small (5-19)</v>
      </c>
      <c r="C33" s="6">
        <f>universe_strict!C33</f>
        <v>357.18711090087891</v>
      </c>
      <c r="D33" s="6">
        <f>universe_strict!D33</f>
        <v>642.9730224609375</v>
      </c>
      <c r="E33" s="6">
        <f>universe_strict!E33</f>
        <v>25.173673629760742</v>
      </c>
      <c r="F33" s="6">
        <f>universe_strict!F33</f>
        <v>5188.8042602539063</v>
      </c>
      <c r="G33" s="6">
        <f>universe_strict!G33</f>
        <v>5853.1494140625</v>
      </c>
      <c r="H33" s="6">
        <f>universe_strict!H33</f>
        <v>6164.298828125</v>
      </c>
      <c r="I33" s="6">
        <f>universe_strict!I33</f>
        <v>0</v>
      </c>
      <c r="J33" s="6">
        <f>universe_strict!J33</f>
        <v>12039.749633789063</v>
      </c>
      <c r="K33" s="9">
        <f>SUM(C33:J35)</f>
        <v>32804.447243213654</v>
      </c>
    </row>
    <row r="34" spans="1:11" x14ac:dyDescent="0.35">
      <c r="A34" s="4" t="str">
        <f>universe_strict!A34</f>
        <v>Łódzkie (PL71)</v>
      </c>
      <c r="B34" s="2" t="str">
        <f>LEFT(universe_strict!B34,FIND(")",universe_strict!B34))</f>
        <v>Medium (20-99)</v>
      </c>
      <c r="C34" s="6">
        <f>universe_strict!C34</f>
        <v>168.34002685546875</v>
      </c>
      <c r="D34" s="6">
        <f>universe_strict!D34</f>
        <v>71.256072998046875</v>
      </c>
      <c r="E34" s="6">
        <f>universe_strict!E34</f>
        <v>7.6949801445007324</v>
      </c>
      <c r="F34" s="6">
        <f>universe_strict!F34</f>
        <v>766.20991516113281</v>
      </c>
      <c r="G34" s="6">
        <f>universe_strict!G34</f>
        <v>254.32855224609375</v>
      </c>
      <c r="H34" s="6">
        <f>universe_strict!H34</f>
        <v>285.06045532226563</v>
      </c>
      <c r="I34" s="6">
        <f>universe_strict!I34</f>
        <v>0</v>
      </c>
      <c r="J34" s="6">
        <f>universe_strict!J34</f>
        <v>677.38253784179688</v>
      </c>
      <c r="K34" s="9"/>
    </row>
    <row r="35" spans="1:11" x14ac:dyDescent="0.35">
      <c r="A35" s="4" t="str">
        <f>universe_strict!A35</f>
        <v>Łódzkie (PL71)</v>
      </c>
      <c r="B35" s="2" t="str">
        <f>LEFT(universe_strict!B35,FIND(")",universe_strict!B35))</f>
        <v>Large (100 or more)</v>
      </c>
      <c r="C35" s="6">
        <f>universe_strict!C35</f>
        <v>36.935951709747314</v>
      </c>
      <c r="D35" s="6">
        <f>universe_strict!D35</f>
        <v>11.410537719726563</v>
      </c>
      <c r="E35" s="6">
        <f>universe_strict!E35</f>
        <v>5.4104804992675781</v>
      </c>
      <c r="F35" s="6">
        <f>universe_strict!F35</f>
        <v>144.03607177734375</v>
      </c>
      <c r="G35" s="6">
        <f>universe_strict!G35</f>
        <v>18.213459014892578</v>
      </c>
      <c r="H35" s="6">
        <f>universe_strict!H35</f>
        <v>22.17886209487915</v>
      </c>
      <c r="I35" s="6">
        <f>universe_strict!I35</f>
        <v>0</v>
      </c>
      <c r="J35" s="6">
        <f>universe_strict!J35</f>
        <v>64.653396606445313</v>
      </c>
      <c r="K35" s="9"/>
    </row>
    <row r="36" spans="1:11" x14ac:dyDescent="0.35">
      <c r="A36" s="4" t="str">
        <f>universe_strict!A36</f>
        <v>Świętokrzyskie (PL72)</v>
      </c>
      <c r="B36" s="2" t="str">
        <f>LEFT(universe_strict!B36,FIND(")",universe_strict!B36))</f>
        <v>Small (5-19)</v>
      </c>
      <c r="C36" s="6">
        <f>universe_strict!C36</f>
        <v>55.492307662963867</v>
      </c>
      <c r="D36" s="6">
        <f>universe_strict!D36</f>
        <v>169.59417724609375</v>
      </c>
      <c r="E36" s="6">
        <f>universe_strict!E36</f>
        <v>5.2283430099487305</v>
      </c>
      <c r="F36" s="6">
        <f>universe_strict!F36</f>
        <v>732.20132446289063</v>
      </c>
      <c r="G36" s="6">
        <f>universe_strict!G36</f>
        <v>1461.4471435546875</v>
      </c>
      <c r="H36" s="6">
        <f>universe_strict!H36</f>
        <v>1400.5633544921875</v>
      </c>
      <c r="I36" s="6">
        <f>universe_strict!I36</f>
        <v>0</v>
      </c>
      <c r="J36" s="6">
        <f>universe_strict!J36</f>
        <v>2179.6609497070313</v>
      </c>
      <c r="K36" s="9">
        <f>SUM(C36:J39)</f>
        <v>6387.8480968475342</v>
      </c>
    </row>
    <row r="37" spans="1:11" x14ac:dyDescent="0.35">
      <c r="A37" s="4" t="str">
        <f>universe_strict!A37</f>
        <v>Świętokrzyskie (PL72)</v>
      </c>
      <c r="B37" s="2" t="str">
        <f>LEFT(universe_strict!B37,FIND(")",universe_strict!B37))</f>
        <v>Medium (20-99)</v>
      </c>
      <c r="C37" s="6">
        <f>universe_strict!C37</f>
        <v>29.421492576599121</v>
      </c>
      <c r="D37" s="6">
        <f>universe_strict!D37</f>
        <v>19.354914665222168</v>
      </c>
      <c r="E37" s="6">
        <f>universe_strict!E37</f>
        <v>2</v>
      </c>
      <c r="F37" s="6">
        <f>universe_strict!F37</f>
        <v>71.72174072265625</v>
      </c>
      <c r="G37" s="6">
        <f>universe_strict!G37</f>
        <v>54.298976898193359</v>
      </c>
      <c r="H37" s="6">
        <f>universe_strict!H37</f>
        <v>59.600612640380859</v>
      </c>
      <c r="I37" s="6">
        <f>universe_strict!I37</f>
        <v>0</v>
      </c>
      <c r="J37" s="6">
        <f>universe_strict!J37</f>
        <v>101.46822738647461</v>
      </c>
      <c r="K37" s="9"/>
    </row>
    <row r="38" spans="1:11" x14ac:dyDescent="0.35">
      <c r="A38" s="4" t="str">
        <f>universe_strict!A38</f>
        <v>Świętokrzyskie (PL72)</v>
      </c>
      <c r="B38" s="2" t="str">
        <f>LEFT(universe_strict!B38,FIND(")",universe_strict!B38))</f>
        <v>Large (100 or more)</v>
      </c>
      <c r="C38" s="6">
        <f>universe_strict!C38</f>
        <v>3.2663347721099854</v>
      </c>
      <c r="D38" s="6">
        <f>universe_strict!D38</f>
        <v>5.2734074592590332</v>
      </c>
      <c r="E38" s="6">
        <f>universe_strict!E38</f>
        <v>2</v>
      </c>
      <c r="F38" s="6">
        <f>universe_strict!F38</f>
        <v>17.382676601409912</v>
      </c>
      <c r="G38" s="6">
        <f>universe_strict!G38</f>
        <v>4.1161308288574219</v>
      </c>
      <c r="H38" s="6">
        <f>universe_strict!H38</f>
        <v>3.3738105297088623</v>
      </c>
      <c r="I38" s="6">
        <f>universe_strict!I38</f>
        <v>0</v>
      </c>
      <c r="J38" s="6">
        <f>universe_strict!J38</f>
        <v>10.382171630859375</v>
      </c>
      <c r="K38" s="9"/>
    </row>
    <row r="39" spans="1:11" x14ac:dyDescent="0.35">
      <c r="A39" s="4" t="str">
        <f>universe_strict!A39</f>
        <v>Świętokrzyskie (PL72)</v>
      </c>
      <c r="B39" s="2" t="str">
        <f>LEFT(universe_strict!B39,FIND(")",universe_strict!B39))</f>
        <v>Medium and Large (20+)</v>
      </c>
      <c r="C39" s="6">
        <f>universe_strict!C39</f>
        <v>0</v>
      </c>
      <c r="D39" s="6">
        <f>universe_strict!D39</f>
        <v>0</v>
      </c>
      <c r="E39" s="6">
        <f>universe_strict!E39</f>
        <v>0</v>
      </c>
      <c r="F39" s="6">
        <f>universe_strict!F39</f>
        <v>0</v>
      </c>
      <c r="G39" s="6">
        <f>universe_strict!G39</f>
        <v>0</v>
      </c>
      <c r="H39" s="6">
        <f>universe_strict!H39</f>
        <v>0</v>
      </c>
      <c r="I39" s="6">
        <f>universe_strict!I39</f>
        <v>0</v>
      </c>
      <c r="J39" s="6">
        <f>universe_strict!J39</f>
        <v>0</v>
      </c>
      <c r="K39" s="9"/>
    </row>
    <row r="40" spans="1:11" x14ac:dyDescent="0.35">
      <c r="A40" s="4" t="str">
        <f>universe_strict!A40</f>
        <v>Lubelskie (PL81)</v>
      </c>
      <c r="B40" s="2" t="str">
        <f>LEFT(universe_strict!B40,FIND(")",universe_strict!B40))</f>
        <v>Small (5-19)</v>
      </c>
      <c r="C40" s="6">
        <f>universe_strict!C40</f>
        <v>164.07390975952148</v>
      </c>
      <c r="D40" s="6">
        <f>universe_strict!D40</f>
        <v>288.78372192382813</v>
      </c>
      <c r="E40" s="6">
        <f>universe_strict!E40</f>
        <v>8.0930814743041992</v>
      </c>
      <c r="F40" s="6">
        <f>universe_strict!F40</f>
        <v>1857.5523681640625</v>
      </c>
      <c r="G40" s="6">
        <f>universe_strict!G40</f>
        <v>2616.453857421875</v>
      </c>
      <c r="H40" s="6">
        <f>universe_strict!H40</f>
        <v>3600.3599853515625</v>
      </c>
      <c r="I40" s="6">
        <f>universe_strict!I40</f>
        <v>0</v>
      </c>
      <c r="J40" s="6">
        <f>universe_strict!J40</f>
        <v>5756.52099609375</v>
      </c>
      <c r="K40" s="9">
        <f>SUM(C40:J43)</f>
        <v>15134.642059326172</v>
      </c>
    </row>
    <row r="41" spans="1:11" x14ac:dyDescent="0.35">
      <c r="A41" s="4" t="str">
        <f>universe_strict!A41</f>
        <v>Lubelskie (PL81)</v>
      </c>
      <c r="B41" s="2" t="str">
        <f>LEFT(universe_strict!B41,FIND(")",universe_strict!B41))</f>
        <v>Medium (20-99)</v>
      </c>
      <c r="C41" s="6">
        <f>universe_strict!C41</f>
        <v>65.522476196289063</v>
      </c>
      <c r="D41" s="6">
        <f>universe_strict!D41</f>
        <v>26.761102676391602</v>
      </c>
      <c r="E41" s="6">
        <f>universe_strict!E41</f>
        <v>0</v>
      </c>
      <c r="F41" s="6">
        <f>universe_strict!F41</f>
        <v>139.66259765625</v>
      </c>
      <c r="G41" s="6">
        <f>universe_strict!G41</f>
        <v>137.81912231445313</v>
      </c>
      <c r="H41" s="6">
        <f>universe_strict!H41</f>
        <v>108.27957916259766</v>
      </c>
      <c r="I41" s="6">
        <f>universe_strict!I41</f>
        <v>0</v>
      </c>
      <c r="J41" s="6">
        <f>universe_strict!J41</f>
        <v>259.35165405273438</v>
      </c>
      <c r="K41" s="9"/>
    </row>
    <row r="42" spans="1:11" x14ac:dyDescent="0.35">
      <c r="A42" s="4" t="str">
        <f>universe_strict!A42</f>
        <v>Lubelskie (PL81)</v>
      </c>
      <c r="B42" s="2" t="str">
        <f>LEFT(universe_strict!B42,FIND(")",universe_strict!B42))</f>
        <v>Large (100 or more)</v>
      </c>
      <c r="C42" s="6">
        <f>universe_strict!C42</f>
        <v>14.623895645141602</v>
      </c>
      <c r="D42" s="6">
        <f>universe_strict!D42</f>
        <v>5.6448659896850586</v>
      </c>
      <c r="E42" s="6">
        <f>universe_strict!E42</f>
        <v>0</v>
      </c>
      <c r="F42" s="6">
        <f>universe_strict!F42</f>
        <v>35.315536499023438</v>
      </c>
      <c r="G42" s="6">
        <f>universe_strict!G42</f>
        <v>7.3525729179382324</v>
      </c>
      <c r="H42" s="6">
        <f>universe_strict!H42</f>
        <v>10.662409782409668</v>
      </c>
      <c r="I42" s="6">
        <f>universe_strict!I42</f>
        <v>0</v>
      </c>
      <c r="J42" s="6">
        <f>universe_strict!J42</f>
        <v>28.078865051269531</v>
      </c>
      <c r="K42" s="9"/>
    </row>
    <row r="43" spans="1:11" x14ac:dyDescent="0.35">
      <c r="A43" s="4" t="str">
        <f>universe_strict!A43</f>
        <v>Lubelskie (PL81)</v>
      </c>
      <c r="B43" s="2" t="str">
        <f>LEFT(universe_strict!B43,FIND(")",universe_strict!B43))</f>
        <v>Medium and Large (20+)</v>
      </c>
      <c r="C43" s="6">
        <f>universe_strict!C43</f>
        <v>0</v>
      </c>
      <c r="D43" s="6">
        <f>universe_strict!D43</f>
        <v>0</v>
      </c>
      <c r="E43" s="6">
        <f>universe_strict!E43</f>
        <v>3.7294611930847168</v>
      </c>
      <c r="F43" s="6">
        <f>universe_strict!F43</f>
        <v>0</v>
      </c>
      <c r="G43" s="6">
        <f>universe_strict!G43</f>
        <v>0</v>
      </c>
      <c r="H43" s="6">
        <f>universe_strict!H43</f>
        <v>0</v>
      </c>
      <c r="I43" s="6">
        <f>universe_strict!I43</f>
        <v>0</v>
      </c>
      <c r="J43" s="6">
        <f>universe_strict!J43</f>
        <v>0</v>
      </c>
      <c r="K43" s="9"/>
    </row>
    <row r="44" spans="1:11" x14ac:dyDescent="0.35">
      <c r="A44" s="4" t="str">
        <f>universe_strict!A44</f>
        <v>Podkarpackie (PL82)</v>
      </c>
      <c r="B44" s="2" t="str">
        <f>LEFT(universe_strict!B44,FIND(")",universe_strict!B44))</f>
        <v>Small (5-19)</v>
      </c>
      <c r="C44" s="6">
        <f>universe_strict!C44</f>
        <v>177.46429443359375</v>
      </c>
      <c r="D44" s="6">
        <f>universe_strict!D44</f>
        <v>511.2340087890625</v>
      </c>
      <c r="E44" s="6">
        <f>universe_strict!E44</f>
        <v>18.67510986328125</v>
      </c>
      <c r="F44" s="6">
        <f>universe_strict!F44</f>
        <v>1932.2670593261719</v>
      </c>
      <c r="G44" s="6">
        <f>universe_strict!G44</f>
        <v>2731.9609375</v>
      </c>
      <c r="H44" s="6">
        <f>universe_strict!H44</f>
        <v>4314.8154296875</v>
      </c>
      <c r="I44" s="6">
        <f>universe_strict!I44</f>
        <v>0</v>
      </c>
      <c r="J44" s="6">
        <f>universe_strict!J44</f>
        <v>6742.14111328125</v>
      </c>
      <c r="K44" s="9">
        <f>SUM(C44:J46)</f>
        <v>17611.021001935005</v>
      </c>
    </row>
    <row r="45" spans="1:11" x14ac:dyDescent="0.35">
      <c r="A45" s="4" t="str">
        <f>universe_strict!A45</f>
        <v>Podkarpackie (PL82)</v>
      </c>
      <c r="B45" s="2" t="str">
        <f>LEFT(universe_strict!B45,FIND(")",universe_strict!B45))</f>
        <v>Medium (20-99)</v>
      </c>
      <c r="C45" s="6">
        <f>universe_strict!C45</f>
        <v>72.531864166259766</v>
      </c>
      <c r="D45" s="6">
        <f>universe_strict!D45</f>
        <v>54.030910491943359</v>
      </c>
      <c r="E45" s="6">
        <f>universe_strict!E45</f>
        <v>6.2609646320343018</v>
      </c>
      <c r="F45" s="6">
        <f>universe_strict!F45</f>
        <v>255.64015364646912</v>
      </c>
      <c r="G45" s="6">
        <f>universe_strict!G45</f>
        <v>169.88911437988281</v>
      </c>
      <c r="H45" s="6">
        <f>universe_strict!H45</f>
        <v>152.40694618225098</v>
      </c>
      <c r="I45" s="6">
        <f>universe_strict!I45</f>
        <v>0</v>
      </c>
      <c r="J45" s="6">
        <f>universe_strict!J45</f>
        <v>306.03466796875</v>
      </c>
      <c r="K45" s="9"/>
    </row>
    <row r="46" spans="1:11" x14ac:dyDescent="0.35">
      <c r="A46" s="4" t="str">
        <f>universe_strict!A46</f>
        <v>Podkarpackie (PL82)</v>
      </c>
      <c r="B46" s="2" t="str">
        <f>LEFT(universe_strict!B46,FIND(")",universe_strict!B46))</f>
        <v>Large (100 or more)</v>
      </c>
      <c r="C46" s="6">
        <f>universe_strict!C46</f>
        <v>9.2207064628601074</v>
      </c>
      <c r="D46" s="6">
        <f>universe_strict!D46</f>
        <v>14.406362771987915</v>
      </c>
      <c r="E46" s="6">
        <f>universe_strict!E46</f>
        <v>3</v>
      </c>
      <c r="F46" s="6">
        <f>universe_strict!F46</f>
        <v>72.257596015930176</v>
      </c>
      <c r="G46" s="6">
        <f>universe_strict!G46</f>
        <v>17.176856160163879</v>
      </c>
      <c r="H46" s="6">
        <f>universe_strict!H46</f>
        <v>15.038059949874878</v>
      </c>
      <c r="I46" s="6">
        <f>universe_strict!I46</f>
        <v>0</v>
      </c>
      <c r="J46" s="6">
        <f>universe_strict!J46</f>
        <v>34.568846225738525</v>
      </c>
      <c r="K46" s="9"/>
    </row>
    <row r="47" spans="1:11" x14ac:dyDescent="0.35">
      <c r="A47" s="4" t="str">
        <f>universe_strict!A47</f>
        <v>Podlaskie (PL84)</v>
      </c>
      <c r="B47" s="2" t="str">
        <f>LEFT(universe_strict!B47,FIND(")",universe_strict!B47))</f>
        <v>Small (5-19)</v>
      </c>
      <c r="C47" s="6">
        <f>universe_strict!C47</f>
        <v>65.199592590332031</v>
      </c>
      <c r="D47" s="6">
        <f>universe_strict!D47</f>
        <v>162.12733459472656</v>
      </c>
      <c r="E47" s="6">
        <f>universe_strict!E47</f>
        <v>3.8863487243652344</v>
      </c>
      <c r="F47" s="6">
        <f>universe_strict!F47</f>
        <v>886.6575927734375</v>
      </c>
      <c r="G47" s="6">
        <f>universe_strict!G47</f>
        <v>1435.033447265625</v>
      </c>
      <c r="H47" s="6">
        <f>universe_strict!H47</f>
        <v>1591.9660034179688</v>
      </c>
      <c r="I47" s="6">
        <f>universe_strict!I47</f>
        <v>0</v>
      </c>
      <c r="J47" s="6">
        <f>universe_strict!J47</f>
        <v>2502.224853515625</v>
      </c>
      <c r="K47" s="9">
        <f>SUM(C47:J50)</f>
        <v>7043.6506040096283</v>
      </c>
    </row>
    <row r="48" spans="1:11" x14ac:dyDescent="0.35">
      <c r="A48" s="4" t="str">
        <f>universe_strict!A48</f>
        <v>Podlaskie (PL84)</v>
      </c>
      <c r="B48" s="2" t="str">
        <f>LEFT(universe_strict!B48,FIND(")",universe_strict!B48))</f>
        <v>Medium (20-99)</v>
      </c>
      <c r="C48" s="6">
        <f>universe_strict!C48</f>
        <v>28.705757141113281</v>
      </c>
      <c r="D48" s="6">
        <f>universe_strict!D48</f>
        <v>12.128361463546753</v>
      </c>
      <c r="E48" s="6">
        <f>universe_strict!E48</f>
        <v>3</v>
      </c>
      <c r="F48" s="6">
        <f>universe_strict!F48</f>
        <v>75.543327331542969</v>
      </c>
      <c r="G48" s="6">
        <f>universe_strict!G48</f>
        <v>51.636116027832031</v>
      </c>
      <c r="H48" s="6">
        <f>universe_strict!H48</f>
        <v>52.421018600463867</v>
      </c>
      <c r="I48" s="6">
        <f>universe_strict!I48</f>
        <v>0</v>
      </c>
      <c r="J48" s="6">
        <f>universe_strict!J48</f>
        <v>121.66471862792969</v>
      </c>
      <c r="K48" s="9"/>
    </row>
    <row r="49" spans="1:11" x14ac:dyDescent="0.35">
      <c r="A49" s="4" t="str">
        <f>universe_strict!A49</f>
        <v>Podlaskie (PL84)</v>
      </c>
      <c r="B49" s="2" t="str">
        <f>LEFT(universe_strict!B49,FIND(")",universe_strict!B49))</f>
        <v>Large (100 or more)</v>
      </c>
      <c r="C49" s="6">
        <f>universe_strict!C49</f>
        <v>7.4622249603271484</v>
      </c>
      <c r="D49" s="6">
        <f>universe_strict!D49</f>
        <v>2.198540210723877</v>
      </c>
      <c r="E49" s="6">
        <f>universe_strict!E49</f>
        <v>1</v>
      </c>
      <c r="F49" s="6">
        <f>universe_strict!F49</f>
        <v>16.159198999404907</v>
      </c>
      <c r="G49" s="6">
        <f>universe_strict!G49</f>
        <v>6.5183115005493164</v>
      </c>
      <c r="H49" s="6">
        <f>universe_strict!H49</f>
        <v>5.2157785892486572</v>
      </c>
      <c r="I49" s="6">
        <f>universe_strict!I49</f>
        <v>0</v>
      </c>
      <c r="J49" s="6">
        <f>universe_strict!J49</f>
        <v>12.902077674865723</v>
      </c>
      <c r="K49" s="9"/>
    </row>
    <row r="50" spans="1:11" x14ac:dyDescent="0.35">
      <c r="A50" s="4" t="str">
        <f>universe_strict!A50</f>
        <v>Podlaskie (PL84)</v>
      </c>
      <c r="B50" s="2" t="str">
        <f>LEFT(universe_strict!B50,FIND(")",universe_strict!B50))</f>
        <v>Medium and Large (20+)</v>
      </c>
      <c r="C50" s="6">
        <f>universe_strict!C50</f>
        <v>0</v>
      </c>
      <c r="D50" s="6">
        <f>universe_strict!D50</f>
        <v>0</v>
      </c>
      <c r="E50" s="6">
        <f>universe_strict!E50</f>
        <v>0</v>
      </c>
      <c r="F50" s="6">
        <f>universe_strict!F50</f>
        <v>0</v>
      </c>
      <c r="G50" s="6">
        <f>universe_strict!G50</f>
        <v>0</v>
      </c>
      <c r="H50" s="6">
        <f>universe_strict!H50</f>
        <v>0</v>
      </c>
      <c r="I50" s="6">
        <f>universe_strict!I50</f>
        <v>0</v>
      </c>
      <c r="J50" s="6">
        <f>universe_strict!J50</f>
        <v>0</v>
      </c>
      <c r="K50" s="9"/>
    </row>
    <row r="51" spans="1:11" x14ac:dyDescent="0.35">
      <c r="A51" s="4" t="str">
        <f>universe_strict!A51</f>
        <v>Region Warszawski Stołeczny (PL91)</v>
      </c>
      <c r="B51" s="2" t="str">
        <f>LEFT(universe_strict!B51,FIND(")",universe_strict!B51))</f>
        <v>Small (5-19)</v>
      </c>
      <c r="C51" s="6">
        <f>universe_strict!C51</f>
        <v>325.73146820068359</v>
      </c>
      <c r="D51" s="6">
        <f>universe_strict!D51</f>
        <v>407.43441772460938</v>
      </c>
      <c r="E51" s="6">
        <f>universe_strict!E51</f>
        <v>30.610107421875</v>
      </c>
      <c r="F51" s="6">
        <f>universe_strict!F51</f>
        <v>3523.7192230224609</v>
      </c>
      <c r="G51" s="6">
        <f>universe_strict!G51</f>
        <v>5422.0810546875</v>
      </c>
      <c r="H51" s="6">
        <f>universe_strict!H51</f>
        <v>5936.3067626953125</v>
      </c>
      <c r="I51" s="6">
        <f>universe_strict!I51</f>
        <v>0</v>
      </c>
      <c r="J51" s="6">
        <f>universe_strict!J51</f>
        <v>18778.326416015625</v>
      </c>
      <c r="K51" s="9">
        <f>SUM(C51:J54)</f>
        <v>36688.643058896065</v>
      </c>
    </row>
    <row r="52" spans="1:11" x14ac:dyDescent="0.35">
      <c r="A52" s="4" t="str">
        <f>universe_strict!A52</f>
        <v>Region Warszawski Stołeczny (PL91)</v>
      </c>
      <c r="B52" s="2" t="str">
        <f>LEFT(universe_strict!B52,FIND(")",universe_strict!B52))</f>
        <v>Medium (20-99)</v>
      </c>
      <c r="C52" s="6">
        <f>universe_strict!C52</f>
        <v>70.63072681427002</v>
      </c>
      <c r="D52" s="6">
        <f>universe_strict!D52</f>
        <v>45.689981937408447</v>
      </c>
      <c r="E52" s="6">
        <f>universe_strict!E52</f>
        <v>0</v>
      </c>
      <c r="F52" s="6">
        <f>universe_strict!F52</f>
        <v>339.14013671875</v>
      </c>
      <c r="G52" s="6">
        <f>universe_strict!G52</f>
        <v>231.17269134521484</v>
      </c>
      <c r="H52" s="6">
        <f>universe_strict!H52</f>
        <v>295.25459289550781</v>
      </c>
      <c r="I52" s="6">
        <f>universe_strict!I52</f>
        <v>0</v>
      </c>
      <c r="J52" s="6">
        <f>universe_strict!J52</f>
        <v>899.1461181640625</v>
      </c>
      <c r="K52" s="9"/>
    </row>
    <row r="53" spans="1:11" x14ac:dyDescent="0.35">
      <c r="A53" s="4" t="str">
        <f>universe_strict!A53</f>
        <v>Region Warszawski Stołeczny (PL91)</v>
      </c>
      <c r="B53" s="2" t="str">
        <f>LEFT(universe_strict!B53,FIND(")",universe_strict!B53))</f>
        <v>Large (100 or more)</v>
      </c>
      <c r="C53" s="6">
        <f>universe_strict!C53</f>
        <v>23.523987293243408</v>
      </c>
      <c r="D53" s="6">
        <f>universe_strict!D53</f>
        <v>8.9842386245727539</v>
      </c>
      <c r="E53" s="6">
        <f>universe_strict!E53</f>
        <v>0</v>
      </c>
      <c r="F53" s="6">
        <f>universe_strict!F53</f>
        <v>78.710887908935547</v>
      </c>
      <c r="G53" s="6">
        <f>universe_strict!G53</f>
        <v>40.384819030761719</v>
      </c>
      <c r="H53" s="6">
        <f>universe_strict!H53</f>
        <v>40.283560752868652</v>
      </c>
      <c r="I53" s="6">
        <f>universe_strict!I53</f>
        <v>0</v>
      </c>
      <c r="J53" s="6">
        <f>universe_strict!J53</f>
        <v>185.49182891845703</v>
      </c>
      <c r="K53" s="9"/>
    </row>
    <row r="54" spans="1:11" x14ac:dyDescent="0.35">
      <c r="A54" s="4" t="str">
        <f>universe_strict!A54</f>
        <v>Region Warszawski Stołeczny (PL91)</v>
      </c>
      <c r="B54" s="2" t="str">
        <f>LEFT(universe_strict!B54,FIND(")",universe_strict!B54))</f>
        <v>Medium and Large (20+)</v>
      </c>
      <c r="C54" s="6">
        <f>universe_strict!C54</f>
        <v>0</v>
      </c>
      <c r="D54" s="6">
        <f>universe_strict!D54</f>
        <v>0</v>
      </c>
      <c r="E54" s="6">
        <f>universe_strict!E54</f>
        <v>6.0200387239456177</v>
      </c>
      <c r="F54" s="6">
        <f>universe_strict!F54</f>
        <v>0</v>
      </c>
      <c r="G54" s="6">
        <f>universe_strict!G54</f>
        <v>0</v>
      </c>
      <c r="H54" s="6">
        <f>universe_strict!H54</f>
        <v>0</v>
      </c>
      <c r="I54" s="6">
        <f>universe_strict!I54</f>
        <v>0</v>
      </c>
      <c r="J54" s="6">
        <f>universe_strict!J54</f>
        <v>0</v>
      </c>
      <c r="K54" s="9"/>
    </row>
    <row r="55" spans="1:11" x14ac:dyDescent="0.35">
      <c r="A55" s="4" t="str">
        <f>universe_strict!A55</f>
        <v>Region Mazowiecki Regionalny (PL92)</v>
      </c>
      <c r="B55" s="2" t="str">
        <f>LEFT(universe_strict!B55,FIND(")",universe_strict!B55))</f>
        <v>Small (5-19)</v>
      </c>
      <c r="C55" s="6">
        <f>universe_strict!C55</f>
        <v>170.54473114013672</v>
      </c>
      <c r="D55" s="6">
        <f>universe_strict!D55</f>
        <v>439.65545654296875</v>
      </c>
      <c r="E55" s="6">
        <f>universe_strict!E55</f>
        <v>7.4057471752166748</v>
      </c>
      <c r="F55" s="6">
        <f>universe_strict!F55</f>
        <v>2337.3271484375</v>
      </c>
      <c r="G55" s="6">
        <f>universe_strict!G55</f>
        <v>2814.3623962402344</v>
      </c>
      <c r="H55" s="6">
        <f>universe_strict!H55</f>
        <v>3915.8636474609375</v>
      </c>
      <c r="I55" s="6">
        <f>universe_strict!I55</f>
        <v>0</v>
      </c>
      <c r="J55" s="6">
        <f>universe_strict!J55</f>
        <v>6129.2059936523438</v>
      </c>
      <c r="K55" s="9">
        <f>SUM(C55:J58)</f>
        <v>16827.260738372803</v>
      </c>
    </row>
    <row r="56" spans="1:11" x14ac:dyDescent="0.35">
      <c r="A56" s="4" t="str">
        <f>universe_strict!A56</f>
        <v>Region Mazowiecki Regionalny (PL92)</v>
      </c>
      <c r="B56" s="2" t="str">
        <f>LEFT(universe_strict!B56,FIND(")",universe_strict!B56))</f>
        <v>Medium (20-99)</v>
      </c>
      <c r="C56" s="6">
        <f>universe_strict!C56</f>
        <v>75.716038227081299</v>
      </c>
      <c r="D56" s="6">
        <f>universe_strict!D56</f>
        <v>42.873172760009766</v>
      </c>
      <c r="E56" s="6">
        <f>universe_strict!E56</f>
        <v>0</v>
      </c>
      <c r="F56" s="6">
        <f>universe_strict!F56</f>
        <v>209.42110061645508</v>
      </c>
      <c r="G56" s="6">
        <f>universe_strict!G56</f>
        <v>114.01347160339355</v>
      </c>
      <c r="H56" s="6">
        <f>universe_strict!H56</f>
        <v>139.23184204101563</v>
      </c>
      <c r="I56" s="6">
        <f>universe_strict!I56</f>
        <v>0</v>
      </c>
      <c r="J56" s="6">
        <f>universe_strict!J56</f>
        <v>306.11345672607422</v>
      </c>
      <c r="K56" s="9"/>
    </row>
    <row r="57" spans="1:11" x14ac:dyDescent="0.35">
      <c r="A57" s="4" t="str">
        <f>universe_strict!A57</f>
        <v>Region Mazowiecki Regionalny (PL92)</v>
      </c>
      <c r="B57" s="2" t="str">
        <f>LEFT(universe_strict!B57,FIND(")",universe_strict!B57))</f>
        <v>Large (100 or more)</v>
      </c>
      <c r="C57" s="6">
        <f>universe_strict!C57</f>
        <v>19.294066667556763</v>
      </c>
      <c r="D57" s="6">
        <f>universe_strict!D57</f>
        <v>12.560378074645996</v>
      </c>
      <c r="E57" s="6">
        <f>universe_strict!E57</f>
        <v>0</v>
      </c>
      <c r="F57" s="6">
        <f>universe_strict!F57</f>
        <v>41.466333389282227</v>
      </c>
      <c r="G57" s="6">
        <f>universe_strict!G57</f>
        <v>8.9855217933654785</v>
      </c>
      <c r="H57" s="6">
        <f>universe_strict!H57</f>
        <v>11.800017356872559</v>
      </c>
      <c r="I57" s="6">
        <f>universe_strict!I57</f>
        <v>0</v>
      </c>
      <c r="J57" s="6">
        <f>universe_strict!J57</f>
        <v>27.420218467712402</v>
      </c>
      <c r="K57" s="9"/>
    </row>
    <row r="58" spans="1:11" x14ac:dyDescent="0.35">
      <c r="A58" s="4" t="str">
        <f>universe_strict!A58</f>
        <v>Region Mazowiecki Regionalny (PL92)</v>
      </c>
      <c r="B58" s="2" t="str">
        <f>LEFT(universe_strict!B58,FIND(")",universe_strict!B58))</f>
        <v>Medium and Large (20+)</v>
      </c>
      <c r="C58" s="6">
        <f>universe_strict!C58</f>
        <v>0</v>
      </c>
      <c r="D58" s="6">
        <f>universe_strict!D58</f>
        <v>0</v>
      </c>
      <c r="E58" s="6">
        <f>universe_strict!E58</f>
        <v>4</v>
      </c>
      <c r="F58" s="6">
        <f>universe_strict!F58</f>
        <v>0</v>
      </c>
      <c r="G58" s="6">
        <f>universe_strict!G58</f>
        <v>0</v>
      </c>
      <c r="H58" s="6">
        <f>universe_strict!H58</f>
        <v>0</v>
      </c>
      <c r="I58" s="6">
        <f>universe_strict!I58</f>
        <v>0</v>
      </c>
      <c r="J58" s="6">
        <f>universe_strict!J58</f>
        <v>0</v>
      </c>
      <c r="K58" s="9"/>
    </row>
    <row r="59" spans="1:11" ht="15" thickBot="1" x14ac:dyDescent="0.4">
      <c r="A59" s="5"/>
      <c r="B59" s="5"/>
      <c r="C59" s="7">
        <f t="shared" ref="C59:K59" si="0">SUM(C2:C58)</f>
        <v>5149.8749878406525</v>
      </c>
      <c r="D59" s="7">
        <f t="shared" si="0"/>
        <v>9822.1921300888062</v>
      </c>
      <c r="E59" s="7">
        <f t="shared" si="0"/>
        <v>417.72025644779205</v>
      </c>
      <c r="F59" s="7">
        <f t="shared" si="0"/>
        <v>53355.678822517395</v>
      </c>
      <c r="G59" s="7">
        <f t="shared" si="0"/>
        <v>61406.618673205376</v>
      </c>
      <c r="H59" s="7">
        <f t="shared" si="0"/>
        <v>85640.748827695847</v>
      </c>
      <c r="I59" s="7">
        <f t="shared" si="0"/>
        <v>0</v>
      </c>
      <c r="J59" s="7">
        <f t="shared" si="0"/>
        <v>149272.80892896652</v>
      </c>
      <c r="K59" s="7">
        <f t="shared" si="0"/>
        <v>365065.64262676239</v>
      </c>
    </row>
    <row r="60" spans="1:11" ht="15" thickTop="1" x14ac:dyDescent="0.3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1"/>
  <sheetViews>
    <sheetView workbookViewId="0">
      <selection activeCell="D36" sqref="D36"/>
    </sheetView>
  </sheetViews>
  <sheetFormatPr defaultColWidth="9.1796875" defaultRowHeight="15.5" x14ac:dyDescent="0.35"/>
  <cols>
    <col min="1" max="1" width="6.1796875" style="14" customWidth="1"/>
    <col min="2" max="2" width="7.453125" style="14" bestFit="1" customWidth="1"/>
    <col min="3" max="3" width="35.1796875" style="14" customWidth="1"/>
    <col min="4" max="4" width="11.7265625" style="14" customWidth="1"/>
    <col min="5" max="5" width="12.1796875" style="14" customWidth="1"/>
    <col min="6" max="7" width="11.1796875" style="14" customWidth="1"/>
    <col min="8" max="16384" width="9.1796875" style="14"/>
  </cols>
  <sheetData>
    <row r="1" spans="2:8" ht="16" thickBot="1" x14ac:dyDescent="0.4">
      <c r="B1" s="29"/>
      <c r="C1" s="29"/>
      <c r="D1" s="29"/>
      <c r="E1" s="29"/>
      <c r="F1" s="29"/>
      <c r="G1" s="29"/>
    </row>
    <row r="2" spans="2:8" ht="31" thickTop="1" x14ac:dyDescent="0.35">
      <c r="B2" s="30"/>
      <c r="C2" s="30" t="s">
        <v>42</v>
      </c>
      <c r="D2" s="31" t="s">
        <v>37</v>
      </c>
      <c r="E2" s="31" t="s">
        <v>38</v>
      </c>
      <c r="F2" s="31" t="s">
        <v>39</v>
      </c>
      <c r="G2" s="31" t="s">
        <v>40</v>
      </c>
    </row>
    <row r="3" spans="2:8" x14ac:dyDescent="0.35">
      <c r="B3" s="15" t="s">
        <v>18</v>
      </c>
      <c r="C3" s="15" t="s">
        <v>17</v>
      </c>
      <c r="D3" s="18">
        <f>VLOOKUP($C3,'item response'!$C:$G,2,FALSE)</f>
        <v>0.90194805194805194</v>
      </c>
      <c r="E3" s="18">
        <f>VLOOKUP($C3,'item response'!$C:$G,3,FALSE)</f>
        <v>1</v>
      </c>
      <c r="F3" s="18">
        <f>VLOOKUP($C3,'item response'!$C:$G,4,FALSE)</f>
        <v>0.81558441558441563</v>
      </c>
      <c r="G3" s="33">
        <f>IF(VLOOKUP($C3,'item response'!$C:$G,5,FALSE)="",NA(),VLOOKUP($C3,'item response'!$C:$G,5,FALSE))</f>
        <v>0.62337662337662336</v>
      </c>
    </row>
    <row r="4" spans="2:8" x14ac:dyDescent="0.35">
      <c r="B4" s="15"/>
      <c r="C4" s="15" t="s">
        <v>18</v>
      </c>
      <c r="D4" s="18">
        <f>VLOOKUP($C4,'item response'!$C:$G,2,FALSE)</f>
        <v>0.84324324324324329</v>
      </c>
      <c r="E4" s="18">
        <f>VLOOKUP($C4,'item response'!$C:$G,3,FALSE)</f>
        <v>1</v>
      </c>
      <c r="F4" s="18">
        <f>VLOOKUP($C4,'item response'!$C:$G,4,FALSE)</f>
        <v>0.67567567567567566</v>
      </c>
      <c r="G4" s="33">
        <f>IF(VLOOKUP($C4,'item response'!$C:$G,5,FALSE)="",NA(),VLOOKUP($C4,'item response'!$C:$G,5,FALSE))</f>
        <v>0.57758620689655171</v>
      </c>
    </row>
    <row r="5" spans="2:8" x14ac:dyDescent="0.35">
      <c r="B5" s="15" t="s">
        <v>10</v>
      </c>
      <c r="C5" s="15" t="s">
        <v>5</v>
      </c>
      <c r="D5" s="18">
        <f>VLOOKUP($C5,'item response'!$C:$G,2,FALSE)</f>
        <v>0.93462109955423478</v>
      </c>
      <c r="E5" s="18">
        <f>VLOOKUP($C5,'item response'!$C:$G,3,FALSE)</f>
        <v>1</v>
      </c>
      <c r="F5" s="18">
        <f>VLOOKUP($C5,'item response'!$C:$G,4,FALSE)</f>
        <v>0.85884101040118865</v>
      </c>
      <c r="G5" s="33">
        <f>IF(VLOOKUP($C5,'item response'!$C:$G,5,FALSE)="",NA(),VLOOKUP($C5,'item response'!$C:$G,5,FALSE))</f>
        <v>0.59715639810426535</v>
      </c>
    </row>
    <row r="6" spans="2:8" x14ac:dyDescent="0.35">
      <c r="B6" s="15"/>
      <c r="C6" s="15" t="s">
        <v>6</v>
      </c>
      <c r="D6" s="18">
        <f>VLOOKUP($C6,'item response'!$C:$G,2,FALSE)</f>
        <v>0.86159169550173009</v>
      </c>
      <c r="E6" s="18">
        <f>VLOOKUP($C6,'item response'!$C:$G,3,FALSE)</f>
        <v>1</v>
      </c>
      <c r="F6" s="18">
        <f>VLOOKUP($C6,'item response'!$C:$G,4,FALSE)</f>
        <v>0.75259515570934254</v>
      </c>
      <c r="G6" s="33">
        <f>IF(VLOOKUP($C6,'item response'!$C:$G,5,FALSE)="",NA(),VLOOKUP($C6,'item response'!$C:$G,5,FALSE))</f>
        <v>0.59040590405904059</v>
      </c>
    </row>
    <row r="7" spans="2:8" x14ac:dyDescent="0.35">
      <c r="B7" s="15"/>
      <c r="C7" s="15" t="s">
        <v>41</v>
      </c>
      <c r="D7" s="18">
        <f>VLOOKUP($C7,'item response'!$C:$G,2,FALSE)</f>
        <v>0.88185654008438819</v>
      </c>
      <c r="E7" s="18">
        <f>VLOOKUP($C7,'item response'!$C:$G,3,FALSE)</f>
        <v>1</v>
      </c>
      <c r="F7" s="18">
        <f>VLOOKUP($C7,'item response'!$C:$G,4,FALSE)</f>
        <v>0.77637130801687759</v>
      </c>
      <c r="G7" s="33">
        <f>IF(VLOOKUP($C7,'item response'!$C:$G,5,FALSE)="",NA(),VLOOKUP($C7,'item response'!$C:$G,5,FALSE))</f>
        <v>0.66</v>
      </c>
    </row>
    <row r="8" spans="2:8" x14ac:dyDescent="0.35">
      <c r="B8" s="15" t="s">
        <v>8</v>
      </c>
      <c r="C8" s="15" t="s">
        <v>79</v>
      </c>
      <c r="D8" s="18">
        <f>VLOOKUP($C8,'item response'!$C:$G,2,FALSE)</f>
        <v>0.87662337662337664</v>
      </c>
      <c r="E8" s="18">
        <f>VLOOKUP($C8,'item response'!$C:$G,3,FALSE)</f>
        <v>1</v>
      </c>
      <c r="F8" s="18">
        <f>VLOOKUP($C8,'item response'!$C:$G,4,FALSE)</f>
        <v>0.75974025974025972</v>
      </c>
      <c r="G8" s="33">
        <f>IF(VLOOKUP($C8,'item response'!$C:$G,5,FALSE)="",NA(),VLOOKUP($C8,'item response'!$C:$G,5,FALSE))</f>
        <v>0.6166666666666667</v>
      </c>
    </row>
    <row r="9" spans="2:8" x14ac:dyDescent="0.35">
      <c r="B9" s="15"/>
      <c r="C9" s="15" t="s">
        <v>80</v>
      </c>
      <c r="D9" s="18">
        <f>VLOOKUP($C9,'item response'!$C:$G,2,FALSE)</f>
        <v>0.97777777777777775</v>
      </c>
      <c r="E9" s="18">
        <f>VLOOKUP($C9,'item response'!$C:$G,3,FALSE)</f>
        <v>1</v>
      </c>
      <c r="F9" s="18">
        <f>VLOOKUP($C9,'item response'!$C:$G,4,FALSE)</f>
        <v>0.93333333333333335</v>
      </c>
      <c r="G9" s="33">
        <f>IF(VLOOKUP($C9,'item response'!$C:$G,5,FALSE)="",NA(),VLOOKUP($C9,'item response'!$C:$G,5,FALSE))</f>
        <v>0.73076923076923073</v>
      </c>
    </row>
    <row r="10" spans="2:8" x14ac:dyDescent="0.35">
      <c r="B10" s="15"/>
      <c r="C10" s="15" t="s">
        <v>81</v>
      </c>
      <c r="D10" s="18">
        <f>VLOOKUP($C10,'item response'!$C:$G,2,FALSE)</f>
        <v>0.74796747967479671</v>
      </c>
      <c r="E10" s="18">
        <f>VLOOKUP($C10,'item response'!$C:$G,3,FALSE)</f>
        <v>1</v>
      </c>
      <c r="F10" s="18">
        <f>VLOOKUP($C10,'item response'!$C:$G,4,FALSE)</f>
        <v>0.67479674796747968</v>
      </c>
      <c r="G10" s="33">
        <f>IF(VLOOKUP($C10,'item response'!$C:$G,5,FALSE)="",NA(),VLOOKUP($C10,'item response'!$C:$G,5,FALSE))</f>
        <v>0.56603773584905659</v>
      </c>
    </row>
    <row r="11" spans="2:8" x14ac:dyDescent="0.35">
      <c r="B11" s="15"/>
      <c r="C11" s="15" t="s">
        <v>103</v>
      </c>
      <c r="D11" s="18">
        <f>VLOOKUP($C11,'item response'!$C:$G,2,FALSE)</f>
        <v>0.90607734806629836</v>
      </c>
      <c r="E11" s="18">
        <f>VLOOKUP($C11,'item response'!$C:$G,3,FALSE)</f>
        <v>1</v>
      </c>
      <c r="F11" s="18">
        <f>VLOOKUP($C11,'item response'!$C:$G,4,FALSE)</f>
        <v>0.82320441988950277</v>
      </c>
      <c r="G11" s="33">
        <f>IF(VLOOKUP($C11,'item response'!$C:$G,5,FALSE)="",NA(),VLOOKUP($C11,'item response'!$C:$G,5,FALSE))</f>
        <v>0.65555555555555556</v>
      </c>
    </row>
    <row r="12" spans="2:8" x14ac:dyDescent="0.35">
      <c r="B12" s="15"/>
      <c r="C12" s="15" t="s">
        <v>104</v>
      </c>
      <c r="D12" s="18">
        <f>VLOOKUP($C12,'item response'!$C:$G,2,FALSE)</f>
        <v>0.8</v>
      </c>
      <c r="E12" s="18">
        <f>VLOOKUP($C12,'item response'!$C:$G,3,FALSE)</f>
        <v>1</v>
      </c>
      <c r="F12" s="18">
        <f>VLOOKUP($C12,'item response'!$C:$G,4,FALSE)</f>
        <v>0.6166666666666667</v>
      </c>
      <c r="G12" s="33">
        <f>IF(VLOOKUP($C12,'item response'!$C:$G,5,FALSE)="",NA(),VLOOKUP($C12,'item response'!$C:$G,5,FALSE))</f>
        <v>0.45714285714285713</v>
      </c>
    </row>
    <row r="13" spans="2:8" x14ac:dyDescent="0.35">
      <c r="B13" s="15"/>
      <c r="C13" s="15" t="s">
        <v>87</v>
      </c>
      <c r="D13" s="18">
        <f>VLOOKUP($C13,'item response'!$C:$G,2,FALSE)</f>
        <v>0.91390728476821192</v>
      </c>
      <c r="E13" s="18">
        <f>VLOOKUP($C13,'item response'!$C:$G,3,FALSE)</f>
        <v>1</v>
      </c>
      <c r="F13" s="18">
        <f>VLOOKUP($C13,'item response'!$C:$G,4,FALSE)</f>
        <v>0.79470198675496684</v>
      </c>
      <c r="G13" s="33">
        <f>IF(VLOOKUP($C13,'item response'!$C:$G,5,FALSE)="",NA(),VLOOKUP($C13,'item response'!$C:$G,5,FALSE))</f>
        <v>0.73972602739726023</v>
      </c>
      <c r="H13"/>
    </row>
    <row r="14" spans="2:8" x14ac:dyDescent="0.35">
      <c r="B14" s="15"/>
      <c r="C14" s="15" t="s">
        <v>105</v>
      </c>
      <c r="D14" s="18">
        <f>VLOOKUP($C14,'item response'!$C:$G,2,FALSE)</f>
        <v>0.99378881987577639</v>
      </c>
      <c r="E14" s="18">
        <f>VLOOKUP($C14,'item response'!$C:$G,3,FALSE)</f>
        <v>1</v>
      </c>
      <c r="F14" s="18">
        <f>VLOOKUP($C14,'item response'!$C:$G,4,FALSE)</f>
        <v>0.91304347826086951</v>
      </c>
      <c r="G14" s="33">
        <f>IF(VLOOKUP($C14,'item response'!$C:$G,5,FALSE)="",NA(),VLOOKUP($C14,'item response'!$C:$G,5,FALSE))</f>
        <v>0.72151898734177211</v>
      </c>
      <c r="H14"/>
    </row>
    <row r="15" spans="2:8" x14ac:dyDescent="0.35">
      <c r="B15" s="15"/>
      <c r="C15" s="15" t="s">
        <v>106</v>
      </c>
      <c r="D15" s="18">
        <f>VLOOKUP($C15,'item response'!$C:$G,2,FALSE)</f>
        <v>0.97241379310344822</v>
      </c>
      <c r="E15" s="18">
        <f>VLOOKUP($C15,'item response'!$C:$G,3,FALSE)</f>
        <v>1</v>
      </c>
      <c r="F15" s="18">
        <f>VLOOKUP($C15,'item response'!$C:$G,4,FALSE)</f>
        <v>0.8</v>
      </c>
      <c r="G15" s="33">
        <f>IF(VLOOKUP($C15,'item response'!$C:$G,5,FALSE)="",NA(),VLOOKUP($C15,'item response'!$C:$G,5,FALSE))</f>
        <v>0.47761194029850745</v>
      </c>
      <c r="H15"/>
    </row>
    <row r="16" spans="2:8" x14ac:dyDescent="0.35">
      <c r="B16" s="15"/>
      <c r="C16" s="15" t="s">
        <v>92</v>
      </c>
      <c r="D16" s="18">
        <f>VLOOKUP($C16,'item response'!$C:$G,2,FALSE)</f>
        <v>0.79661016949152541</v>
      </c>
      <c r="E16" s="18">
        <f>VLOOKUP($C16,'item response'!$C:$G,3,FALSE)</f>
        <v>1</v>
      </c>
      <c r="F16" s="18">
        <f>VLOOKUP($C16,'item response'!$C:$G,4,FALSE)</f>
        <v>0.75423728813559321</v>
      </c>
      <c r="G16" s="33">
        <f>IF(VLOOKUP($C16,'item response'!$C:$G,5,FALSE)="",NA(),VLOOKUP($C16,'item response'!$C:$G,5,FALSE))</f>
        <v>0.55555555555555558</v>
      </c>
      <c r="H16"/>
    </row>
    <row r="17" spans="2:8" x14ac:dyDescent="0.35">
      <c r="B17" s="15"/>
      <c r="C17" s="15" t="s">
        <v>107</v>
      </c>
      <c r="D17" s="18">
        <f>VLOOKUP($C17,'item response'!$C:$G,2,FALSE)</f>
        <v>0.85606060606060608</v>
      </c>
      <c r="E17" s="18">
        <f>VLOOKUP($C17,'item response'!$C:$G,3,FALSE)</f>
        <v>1</v>
      </c>
      <c r="F17" s="18">
        <f>VLOOKUP($C17,'item response'!$C:$G,4,FALSE)</f>
        <v>0.78787878787878785</v>
      </c>
      <c r="G17" s="33">
        <f>IF(VLOOKUP($C17,'item response'!$C:$G,5,FALSE)="",NA(),VLOOKUP($C17,'item response'!$C:$G,5,FALSE))</f>
        <v>0.6071428571428571</v>
      </c>
      <c r="H17"/>
    </row>
    <row r="18" spans="2:8" x14ac:dyDescent="0.35">
      <c r="B18" s="15"/>
      <c r="C18" s="15" t="s">
        <v>94</v>
      </c>
      <c r="D18" s="18">
        <f>VLOOKUP($C18,'item response'!$C:$G,2,FALSE)</f>
        <v>0.94017094017094016</v>
      </c>
      <c r="E18" s="18">
        <f>VLOOKUP($C18,'item response'!$C:$G,3,FALSE)</f>
        <v>1</v>
      </c>
      <c r="F18" s="18">
        <f>VLOOKUP($C18,'item response'!$C:$G,4,FALSE)</f>
        <v>0.88888888888888884</v>
      </c>
      <c r="G18" s="33">
        <f>IF(VLOOKUP($C18,'item response'!$C:$G,5,FALSE)="",NA(),VLOOKUP($C18,'item response'!$C:$G,5,FALSE))</f>
        <v>0.60526315789473684</v>
      </c>
      <c r="H18"/>
    </row>
    <row r="19" spans="2:8" x14ac:dyDescent="0.35">
      <c r="B19" s="15"/>
      <c r="C19" s="15" t="s">
        <v>95</v>
      </c>
      <c r="D19" s="18">
        <f>VLOOKUP($C19,'item response'!$C:$G,2,FALSE)</f>
        <v>0.953125</v>
      </c>
      <c r="E19" s="18">
        <f>VLOOKUP($C19,'item response'!$C:$G,3,FALSE)</f>
        <v>1</v>
      </c>
      <c r="F19" s="18">
        <f>VLOOKUP($C19,'item response'!$C:$G,4,FALSE)</f>
        <v>0.8984375</v>
      </c>
      <c r="G19" s="33">
        <f>IF(VLOOKUP($C19,'item response'!$C:$G,5,FALSE)="",NA(),VLOOKUP($C19,'item response'!$C:$G,5,FALSE))</f>
        <v>0.61224489795918369</v>
      </c>
      <c r="H19"/>
    </row>
    <row r="20" spans="2:8" x14ac:dyDescent="0.35">
      <c r="B20" s="15" t="s">
        <v>9</v>
      </c>
      <c r="C20" s="15" t="s">
        <v>11</v>
      </c>
      <c r="D20" s="18">
        <f>VLOOKUP($C20,'item response'!$C:$G,2,FALSE)</f>
        <v>0.91623036649214662</v>
      </c>
      <c r="E20" s="18">
        <f>VLOOKUP($C20,'item response'!$C:$G,3,FALSE)</f>
        <v>1</v>
      </c>
      <c r="F20" s="18">
        <f>VLOOKUP($C20,'item response'!$C:$G,4,FALSE)</f>
        <v>0.77486910994764402</v>
      </c>
      <c r="G20" s="33">
        <f>IF(VLOOKUP($C20,'item response'!$C:$G,5,FALSE)="",NA(),VLOOKUP($C20,'item response'!$C:$G,5,FALSE))</f>
        <v>0.58638743455497377</v>
      </c>
    </row>
    <row r="21" spans="2:8" x14ac:dyDescent="0.35">
      <c r="B21" s="15"/>
      <c r="C21" s="15" t="s">
        <v>12</v>
      </c>
      <c r="D21" s="18">
        <f>VLOOKUP($C21,'item response'!$C:$G,2,FALSE)</f>
        <v>0.91515151515151516</v>
      </c>
      <c r="E21" s="18">
        <f>VLOOKUP($C21,'item response'!$C:$G,3,FALSE)</f>
        <v>1</v>
      </c>
      <c r="F21" s="18">
        <f>VLOOKUP($C21,'item response'!$C:$G,4,FALSE)</f>
        <v>0.76969696969696966</v>
      </c>
      <c r="G21" s="33">
        <f>IF(VLOOKUP($C21,'item response'!$C:$G,5,FALSE)="",NA(),VLOOKUP($C21,'item response'!$C:$G,5,FALSE))</f>
        <v>0.58181818181818179</v>
      </c>
    </row>
    <row r="22" spans="2:8" ht="15.4" customHeight="1" x14ac:dyDescent="0.35">
      <c r="B22" s="15"/>
      <c r="C22" s="15" t="s">
        <v>13</v>
      </c>
      <c r="D22" s="18">
        <f>VLOOKUP($C22,'item response'!$C:$G,2,FALSE)</f>
        <v>0.90909090909090906</v>
      </c>
      <c r="E22" s="18">
        <f>VLOOKUP($C22,'item response'!$C:$G,3,FALSE)</f>
        <v>1</v>
      </c>
      <c r="F22" s="18">
        <f>VLOOKUP($C22,'item response'!$C:$G,4,FALSE)</f>
        <v>0.81818181818181823</v>
      </c>
      <c r="G22" s="33">
        <f>IF(VLOOKUP($C22,'item response'!$C:$G,5,FALSE)="",NA(),VLOOKUP($C22,'item response'!$C:$G,5,FALSE))</f>
        <v>0.64772727272727271</v>
      </c>
    </row>
    <row r="23" spans="2:8" x14ac:dyDescent="0.35">
      <c r="B23" s="15"/>
      <c r="C23" s="15" t="s">
        <v>14</v>
      </c>
      <c r="D23" s="18">
        <f>VLOOKUP($C23,'item response'!$C:$G,2,FALSE)</f>
        <v>0.88888888888888884</v>
      </c>
      <c r="E23" s="18">
        <f>VLOOKUP($C23,'item response'!$C:$G,3,FALSE)</f>
        <v>1</v>
      </c>
      <c r="F23" s="18">
        <f>VLOOKUP($C23,'item response'!$C:$G,4,FALSE)</f>
        <v>0.78472222222222221</v>
      </c>
      <c r="G23" s="33">
        <f>IF(VLOOKUP($C23,'item response'!$C:$G,5,FALSE)="",NA(),VLOOKUP($C23,'item response'!$C:$G,5,FALSE))</f>
        <v>0.64583333333333337</v>
      </c>
    </row>
    <row r="24" spans="2:8" x14ac:dyDescent="0.35">
      <c r="B24" s="15"/>
      <c r="C24" s="15" t="s">
        <v>16</v>
      </c>
      <c r="D24" s="18">
        <f>VLOOKUP($C24,'item response'!$C:$G,2,FALSE)</f>
        <v>0.89423076923076927</v>
      </c>
      <c r="E24" s="18">
        <f>VLOOKUP($C24,'item response'!$C:$G,3,FALSE)</f>
        <v>1</v>
      </c>
      <c r="F24" s="18">
        <f>VLOOKUP($C24,'item response'!$C:$G,4,FALSE)</f>
        <v>0.82211538461538458</v>
      </c>
      <c r="G24" s="34" t="e">
        <f>IF(VLOOKUP($C24,'item response'!$C:$G,5,FALSE)="",NA(),VLOOKUP($C24,'item response'!$C:$G,5,FALSE))</f>
        <v>#N/A</v>
      </c>
    </row>
    <row r="25" spans="2:8" x14ac:dyDescent="0.35">
      <c r="B25" s="15"/>
      <c r="C25" s="15" t="s">
        <v>15</v>
      </c>
      <c r="D25" s="18">
        <f>VLOOKUP($C25,'item response'!$C:$G,2,FALSE)</f>
        <v>0.87295081967213117</v>
      </c>
      <c r="E25" s="18">
        <f>VLOOKUP($C25,'item response'!$C:$G,3,FALSE)</f>
        <v>1</v>
      </c>
      <c r="F25" s="18">
        <f>VLOOKUP($C25,'item response'!$C:$G,4,FALSE)</f>
        <v>0.77459016393442626</v>
      </c>
      <c r="G25" s="34" t="e">
        <f>IF(VLOOKUP($C25,'item response'!$C:$G,5,FALSE)="",NA(),VLOOKUP($C25,'item response'!$C:$G,5,FALSE))</f>
        <v>#N/A</v>
      </c>
    </row>
    <row r="26" spans="2:8" x14ac:dyDescent="0.35">
      <c r="B26" s="15"/>
      <c r="C26" s="15" t="s">
        <v>108</v>
      </c>
      <c r="D26" s="18">
        <f>VLOOKUP($C26,'item response'!$C:$G,2,FALSE)</f>
        <v>0.88268156424581001</v>
      </c>
      <c r="E26" s="18">
        <f>VLOOKUP($C26,'item response'!$C:$G,3,FALSE)</f>
        <v>1</v>
      </c>
      <c r="F26" s="18">
        <f>VLOOKUP($C26,'item response'!$C:$G,4,FALSE)</f>
        <v>0.81005586592178769</v>
      </c>
      <c r="G26" s="34" t="e">
        <f>IF(VLOOKUP($C26,'item response'!$C:$G,5,FALSE)="",NA(),VLOOKUP($C26,'item response'!$C:$G,5,FALSE))</f>
        <v>#N/A</v>
      </c>
    </row>
    <row r="27" spans="2:8" x14ac:dyDescent="0.35">
      <c r="B27" s="16"/>
      <c r="C27" s="16" t="s">
        <v>0</v>
      </c>
      <c r="D27" s="19">
        <f>VLOOKUP($C27,'item response'!$C:$G,2,FALSE)</f>
        <v>0.90055248618784534</v>
      </c>
      <c r="E27" s="19">
        <f>VLOOKUP($C27,'item response'!$C:$G,3,FALSE)</f>
        <v>1</v>
      </c>
      <c r="F27" s="19">
        <f>VLOOKUP($C27,'item response'!$C:$G,4,FALSE)</f>
        <v>0.83701657458563539</v>
      </c>
      <c r="G27" s="35" t="e">
        <f>IF(VLOOKUP($C27,'item response'!$C:$G,5,FALSE)="",NA(),VLOOKUP($C27,'item response'!$C:$G,5,FALSE))</f>
        <v>#N/A</v>
      </c>
    </row>
    <row r="28" spans="2:8" ht="16" thickBot="1" x14ac:dyDescent="0.4">
      <c r="B28" s="17" t="s">
        <v>21</v>
      </c>
      <c r="C28" s="17" t="s">
        <v>100</v>
      </c>
      <c r="D28" s="20">
        <f>VLOOKUP($C28,'item response'!$C:$G,2,FALSE)</f>
        <v>0.89565217391304353</v>
      </c>
      <c r="E28" s="20">
        <f>VLOOKUP($C28,'item response'!$C:$G,3,FALSE)</f>
        <v>1</v>
      </c>
      <c r="F28" s="20">
        <f>VLOOKUP($C28,'item response'!$C:$G,4,FALSE)</f>
        <v>0.80057971014492757</v>
      </c>
      <c r="G28" s="20">
        <f>VLOOKUP($C28,'item response'!$C:$G,5,FALSE)</f>
        <v>0.61612021857923494</v>
      </c>
    </row>
    <row r="29" spans="2:8" ht="16.5" customHeight="1" thickTop="1" x14ac:dyDescent="0.35">
      <c r="B29" s="36" t="s">
        <v>43</v>
      </c>
      <c r="C29" s="36"/>
      <c r="D29" s="36"/>
      <c r="E29" s="36"/>
      <c r="F29" s="36"/>
      <c r="G29" s="36"/>
    </row>
    <row r="30" spans="2:8" ht="12.75" customHeight="1" x14ac:dyDescent="0.35">
      <c r="B30" s="37"/>
      <c r="C30" s="37"/>
      <c r="D30" s="37"/>
      <c r="E30" s="37"/>
      <c r="F30" s="37"/>
      <c r="G30" s="37"/>
    </row>
    <row r="31" spans="2:8" x14ac:dyDescent="0.35">
      <c r="B31" s="37"/>
      <c r="C31" s="37"/>
      <c r="D31" s="37"/>
      <c r="E31" s="37"/>
      <c r="F31" s="37"/>
      <c r="G31" s="37"/>
    </row>
  </sheetData>
  <mergeCells count="1">
    <mergeCell ref="B29:G3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52"/>
  <sheetViews>
    <sheetView topLeftCell="A23" workbookViewId="0">
      <selection activeCell="B54" sqref="B54"/>
    </sheetView>
  </sheetViews>
  <sheetFormatPr defaultRowHeight="14.5" x14ac:dyDescent="0.35"/>
  <cols>
    <col min="1" max="1" width="35.7265625" customWidth="1"/>
    <col min="2" max="2" width="17.453125" customWidth="1"/>
  </cols>
  <sheetData>
    <row r="1" spans="1:11" x14ac:dyDescent="0.35">
      <c r="A1" t="s">
        <v>44</v>
      </c>
      <c r="B1" t="s">
        <v>45</v>
      </c>
      <c r="C1" t="s">
        <v>46</v>
      </c>
      <c r="D1" t="s">
        <v>47</v>
      </c>
      <c r="E1" t="s">
        <v>48</v>
      </c>
      <c r="F1" t="s">
        <v>49</v>
      </c>
      <c r="G1" t="s">
        <v>51</v>
      </c>
      <c r="H1" t="s">
        <v>50</v>
      </c>
      <c r="I1" t="s">
        <v>98</v>
      </c>
      <c r="J1" t="s">
        <v>97</v>
      </c>
      <c r="K1" t="s">
        <v>20</v>
      </c>
    </row>
    <row r="2" spans="1:11" x14ac:dyDescent="0.35">
      <c r="A2" t="s">
        <v>79</v>
      </c>
      <c r="B2" t="s">
        <v>65</v>
      </c>
      <c r="C2" s="11">
        <v>1621</v>
      </c>
      <c r="D2" s="11">
        <v>3586</v>
      </c>
      <c r="E2" s="11">
        <v>128</v>
      </c>
      <c r="F2" s="11">
        <v>19585</v>
      </c>
      <c r="G2" s="11">
        <v>24592</v>
      </c>
      <c r="H2" s="11">
        <v>42203</v>
      </c>
      <c r="I2" s="11">
        <v>25737</v>
      </c>
      <c r="J2" s="11">
        <v>56727</v>
      </c>
    </row>
    <row r="3" spans="1:11" x14ac:dyDescent="0.35">
      <c r="A3" t="s">
        <v>79</v>
      </c>
      <c r="B3" t="s">
        <v>66</v>
      </c>
      <c r="C3" s="11">
        <v>461</v>
      </c>
      <c r="D3" s="11">
        <v>280</v>
      </c>
      <c r="E3" s="11">
        <v>18</v>
      </c>
      <c r="F3" s="11">
        <v>1335</v>
      </c>
      <c r="G3" s="11">
        <v>1100</v>
      </c>
      <c r="H3" s="11">
        <v>1227</v>
      </c>
      <c r="I3" s="11">
        <v>449</v>
      </c>
      <c r="J3" s="11">
        <v>2171</v>
      </c>
    </row>
    <row r="4" spans="1:11" x14ac:dyDescent="0.35">
      <c r="A4" t="s">
        <v>79</v>
      </c>
      <c r="B4" t="s">
        <v>52</v>
      </c>
      <c r="C4" s="11">
        <v>87</v>
      </c>
      <c r="D4" s="11">
        <v>73</v>
      </c>
      <c r="E4" s="11">
        <v>12</v>
      </c>
      <c r="F4" s="11">
        <v>309</v>
      </c>
      <c r="G4" s="11">
        <v>101</v>
      </c>
      <c r="H4" s="11">
        <v>115</v>
      </c>
      <c r="I4" s="11">
        <v>73</v>
      </c>
      <c r="J4" s="11">
        <v>272</v>
      </c>
    </row>
    <row r="5" spans="1:11" x14ac:dyDescent="0.35">
      <c r="A5" t="s">
        <v>80</v>
      </c>
      <c r="B5" t="s">
        <v>65</v>
      </c>
      <c r="C5" s="11">
        <v>1816</v>
      </c>
      <c r="D5" s="11">
        <v>5965</v>
      </c>
      <c r="E5" s="11">
        <v>201</v>
      </c>
      <c r="F5" s="11">
        <v>22149</v>
      </c>
      <c r="G5" s="11">
        <v>32710</v>
      </c>
      <c r="H5" s="11">
        <v>38575</v>
      </c>
      <c r="I5" s="11">
        <v>28592</v>
      </c>
      <c r="J5" s="11">
        <v>67574</v>
      </c>
    </row>
    <row r="6" spans="1:11" x14ac:dyDescent="0.35">
      <c r="A6" t="s">
        <v>80</v>
      </c>
      <c r="B6" t="s">
        <v>66</v>
      </c>
      <c r="C6" s="11">
        <v>634</v>
      </c>
      <c r="D6" s="11">
        <v>574</v>
      </c>
      <c r="E6" s="11">
        <v>65</v>
      </c>
      <c r="F6" s="11">
        <v>2010</v>
      </c>
      <c r="G6" s="11">
        <v>1499</v>
      </c>
      <c r="H6" s="11">
        <v>1735</v>
      </c>
      <c r="I6" s="11">
        <v>613</v>
      </c>
      <c r="J6" s="11">
        <v>3142</v>
      </c>
    </row>
    <row r="7" spans="1:11" x14ac:dyDescent="0.35">
      <c r="A7" t="s">
        <v>80</v>
      </c>
      <c r="B7" t="s">
        <v>52</v>
      </c>
      <c r="C7" s="11">
        <v>115</v>
      </c>
      <c r="D7" s="11">
        <v>109</v>
      </c>
      <c r="E7" s="11">
        <v>80</v>
      </c>
      <c r="F7" s="11">
        <v>471</v>
      </c>
      <c r="G7" s="11">
        <v>77</v>
      </c>
      <c r="H7" s="11">
        <v>150</v>
      </c>
      <c r="I7" s="11">
        <v>80</v>
      </c>
      <c r="J7" s="11">
        <v>365</v>
      </c>
    </row>
    <row r="8" spans="1:11" x14ac:dyDescent="0.35">
      <c r="A8" t="s">
        <v>81</v>
      </c>
      <c r="B8" t="s">
        <v>65</v>
      </c>
      <c r="C8" s="11">
        <v>1796</v>
      </c>
      <c r="D8" s="11">
        <v>4413</v>
      </c>
      <c r="E8" s="11">
        <v>201</v>
      </c>
      <c r="F8" s="11">
        <v>22972</v>
      </c>
      <c r="G8" s="11">
        <v>25244</v>
      </c>
      <c r="H8" s="11">
        <v>41336</v>
      </c>
      <c r="I8" s="11">
        <v>26472</v>
      </c>
      <c r="J8" s="11">
        <v>60472</v>
      </c>
    </row>
    <row r="9" spans="1:11" x14ac:dyDescent="0.35">
      <c r="A9" t="s">
        <v>81</v>
      </c>
      <c r="B9" t="s">
        <v>66</v>
      </c>
      <c r="C9" s="11">
        <v>561</v>
      </c>
      <c r="D9" s="11">
        <v>527</v>
      </c>
      <c r="E9" s="11">
        <v>39</v>
      </c>
      <c r="F9" s="11">
        <v>2159</v>
      </c>
      <c r="G9" s="11">
        <v>1183</v>
      </c>
      <c r="H9" s="11">
        <v>1300</v>
      </c>
      <c r="I9" s="11">
        <v>480</v>
      </c>
      <c r="J9" s="11">
        <v>2730</v>
      </c>
    </row>
    <row r="10" spans="1:11" x14ac:dyDescent="0.35">
      <c r="A10" t="s">
        <v>81</v>
      </c>
      <c r="B10" t="s">
        <v>52</v>
      </c>
      <c r="C10" s="11">
        <v>159</v>
      </c>
      <c r="D10" s="11">
        <v>91</v>
      </c>
      <c r="E10" s="11">
        <v>39</v>
      </c>
      <c r="F10" s="11">
        <v>587</v>
      </c>
      <c r="G10" s="11">
        <v>104</v>
      </c>
      <c r="H10" s="11">
        <v>95</v>
      </c>
      <c r="I10" s="11">
        <v>55</v>
      </c>
      <c r="J10" s="11">
        <v>329</v>
      </c>
    </row>
    <row r="11" spans="1:11" x14ac:dyDescent="0.35">
      <c r="A11" t="s">
        <v>82</v>
      </c>
      <c r="B11" t="s">
        <v>65</v>
      </c>
      <c r="C11" s="11">
        <v>692</v>
      </c>
      <c r="D11" s="11">
        <v>2210</v>
      </c>
      <c r="E11" s="11">
        <v>53</v>
      </c>
      <c r="F11" s="11">
        <v>10409</v>
      </c>
      <c r="G11" s="11">
        <v>11852</v>
      </c>
      <c r="H11" s="11">
        <v>22066</v>
      </c>
      <c r="I11" s="11">
        <v>10158</v>
      </c>
      <c r="J11" s="11">
        <v>26170</v>
      </c>
    </row>
    <row r="12" spans="1:11" x14ac:dyDescent="0.35">
      <c r="A12" t="s">
        <v>82</v>
      </c>
      <c r="B12" t="s">
        <v>66</v>
      </c>
      <c r="C12" s="11">
        <v>197</v>
      </c>
      <c r="D12" s="11">
        <v>134</v>
      </c>
      <c r="E12" s="11">
        <v>8</v>
      </c>
      <c r="F12" s="11">
        <v>667</v>
      </c>
      <c r="G12" s="11">
        <v>418</v>
      </c>
      <c r="H12" s="11">
        <v>478</v>
      </c>
      <c r="I12" s="11">
        <v>133</v>
      </c>
      <c r="J12" s="11">
        <v>990</v>
      </c>
    </row>
    <row r="13" spans="1:11" x14ac:dyDescent="0.35">
      <c r="A13" t="s">
        <v>82</v>
      </c>
      <c r="B13" t="s">
        <v>52</v>
      </c>
      <c r="C13" s="11">
        <v>45</v>
      </c>
      <c r="D13" s="11">
        <v>38</v>
      </c>
      <c r="E13" s="11">
        <v>7</v>
      </c>
      <c r="F13" s="11">
        <v>152</v>
      </c>
      <c r="G13" s="11">
        <v>10</v>
      </c>
      <c r="H13" s="11">
        <v>30</v>
      </c>
      <c r="I13" s="11">
        <v>7</v>
      </c>
      <c r="J13" s="11">
        <v>89</v>
      </c>
    </row>
    <row r="14" spans="1:11" x14ac:dyDescent="0.35">
      <c r="A14" t="s">
        <v>83</v>
      </c>
      <c r="B14" t="s">
        <v>65</v>
      </c>
      <c r="C14" s="11">
        <v>392</v>
      </c>
      <c r="D14" s="11">
        <v>1129</v>
      </c>
      <c r="E14" s="11">
        <v>39</v>
      </c>
      <c r="F14" s="11">
        <v>5771</v>
      </c>
      <c r="G14" s="11">
        <v>7572</v>
      </c>
      <c r="H14" s="11">
        <v>12217</v>
      </c>
      <c r="I14" s="11">
        <v>4931</v>
      </c>
      <c r="J14" s="11">
        <v>15047</v>
      </c>
    </row>
    <row r="15" spans="1:11" x14ac:dyDescent="0.35">
      <c r="A15" t="s">
        <v>83</v>
      </c>
      <c r="B15" t="s">
        <v>66</v>
      </c>
      <c r="C15" s="11">
        <v>137</v>
      </c>
      <c r="D15" s="11">
        <v>115</v>
      </c>
      <c r="E15" s="11">
        <v>11</v>
      </c>
      <c r="F15" s="11">
        <v>489</v>
      </c>
      <c r="G15" s="11">
        <v>310</v>
      </c>
      <c r="H15" s="11">
        <v>323</v>
      </c>
      <c r="I15" s="11">
        <v>78</v>
      </c>
      <c r="J15" s="11">
        <v>627</v>
      </c>
    </row>
    <row r="16" spans="1:11" x14ac:dyDescent="0.35">
      <c r="A16" t="s">
        <v>83</v>
      </c>
      <c r="B16" t="s">
        <v>52</v>
      </c>
      <c r="C16" s="11">
        <v>21</v>
      </c>
      <c r="D16" s="11">
        <v>29</v>
      </c>
      <c r="E16" s="11">
        <v>9</v>
      </c>
      <c r="F16" s="11">
        <v>132</v>
      </c>
      <c r="G16" s="11">
        <v>19</v>
      </c>
      <c r="H16" s="11">
        <v>24</v>
      </c>
      <c r="I16" s="11">
        <v>5</v>
      </c>
      <c r="J16" s="11">
        <v>74</v>
      </c>
    </row>
    <row r="17" spans="1:10" x14ac:dyDescent="0.35">
      <c r="A17" t="s">
        <v>84</v>
      </c>
      <c r="B17" t="s">
        <v>65</v>
      </c>
      <c r="C17" s="11">
        <v>1098</v>
      </c>
      <c r="D17" s="11">
        <v>3126</v>
      </c>
      <c r="E17" s="11">
        <v>139</v>
      </c>
      <c r="F17" s="11">
        <v>15226</v>
      </c>
      <c r="G17" s="11">
        <v>24817</v>
      </c>
      <c r="H17" s="11">
        <v>35349</v>
      </c>
      <c r="I17" s="11">
        <v>23658</v>
      </c>
      <c r="J17" s="11">
        <v>49180</v>
      </c>
    </row>
    <row r="18" spans="1:10" x14ac:dyDescent="0.35">
      <c r="A18" t="s">
        <v>84</v>
      </c>
      <c r="B18" t="s">
        <v>66</v>
      </c>
      <c r="C18" s="11">
        <v>304</v>
      </c>
      <c r="D18" s="11">
        <v>288</v>
      </c>
      <c r="E18" s="11">
        <v>29</v>
      </c>
      <c r="F18" s="11">
        <v>1140</v>
      </c>
      <c r="G18" s="11">
        <v>680</v>
      </c>
      <c r="H18" s="11">
        <v>966</v>
      </c>
      <c r="I18" s="11">
        <v>364</v>
      </c>
      <c r="J18" s="11">
        <v>1749</v>
      </c>
    </row>
    <row r="19" spans="1:10" x14ac:dyDescent="0.35">
      <c r="A19" t="s">
        <v>84</v>
      </c>
      <c r="B19" t="s">
        <v>52</v>
      </c>
      <c r="C19" s="11">
        <v>32</v>
      </c>
      <c r="D19" s="11">
        <v>80</v>
      </c>
      <c r="E19" s="11">
        <v>51</v>
      </c>
      <c r="F19" s="11">
        <v>310</v>
      </c>
      <c r="G19" s="11">
        <v>56</v>
      </c>
      <c r="H19" s="11">
        <v>66</v>
      </c>
      <c r="I19" s="11">
        <v>62</v>
      </c>
      <c r="J19" s="11">
        <v>205</v>
      </c>
    </row>
    <row r="20" spans="1:10" x14ac:dyDescent="0.35">
      <c r="A20" t="s">
        <v>85</v>
      </c>
      <c r="B20" t="s">
        <v>65</v>
      </c>
      <c r="C20" s="11">
        <v>435</v>
      </c>
      <c r="D20" s="11">
        <v>1170</v>
      </c>
      <c r="E20" s="11">
        <v>21</v>
      </c>
      <c r="F20" s="11">
        <v>5467</v>
      </c>
      <c r="G20" s="11">
        <v>5210</v>
      </c>
      <c r="H20" s="11">
        <v>9558</v>
      </c>
      <c r="I20" s="11">
        <v>4549</v>
      </c>
      <c r="J20" s="11">
        <v>11005</v>
      </c>
    </row>
    <row r="21" spans="1:10" x14ac:dyDescent="0.35">
      <c r="A21" t="s">
        <v>85</v>
      </c>
      <c r="B21" t="s">
        <v>66</v>
      </c>
      <c r="C21" s="11">
        <v>125</v>
      </c>
      <c r="D21" s="11">
        <v>119</v>
      </c>
      <c r="E21" s="11">
        <v>11</v>
      </c>
      <c r="F21" s="11">
        <v>413</v>
      </c>
      <c r="G21" s="11">
        <v>272</v>
      </c>
      <c r="H21" s="11">
        <v>317</v>
      </c>
      <c r="I21" s="11">
        <v>73</v>
      </c>
      <c r="J21" s="11">
        <v>501</v>
      </c>
    </row>
    <row r="22" spans="1:10" x14ac:dyDescent="0.35">
      <c r="A22" t="s">
        <v>85</v>
      </c>
      <c r="B22" t="s">
        <v>52</v>
      </c>
      <c r="C22" s="11">
        <v>17</v>
      </c>
      <c r="D22" s="11">
        <v>26</v>
      </c>
      <c r="E22" s="11">
        <v>9</v>
      </c>
      <c r="F22" s="11">
        <v>110</v>
      </c>
      <c r="G22" s="11">
        <v>6</v>
      </c>
      <c r="H22" s="11">
        <v>24</v>
      </c>
      <c r="I22" s="11">
        <v>10</v>
      </c>
      <c r="J22" s="11">
        <v>52</v>
      </c>
    </row>
    <row r="23" spans="1:10" x14ac:dyDescent="0.35">
      <c r="A23" t="s">
        <v>86</v>
      </c>
      <c r="B23" t="s">
        <v>65</v>
      </c>
      <c r="C23" s="11">
        <v>757</v>
      </c>
      <c r="D23" s="11">
        <v>2269</v>
      </c>
      <c r="E23" s="11">
        <v>67</v>
      </c>
      <c r="F23" s="11">
        <v>9799</v>
      </c>
      <c r="G23" s="11">
        <v>13148</v>
      </c>
      <c r="H23" s="11">
        <v>18922</v>
      </c>
      <c r="I23" s="11">
        <v>10216</v>
      </c>
      <c r="J23" s="11">
        <v>26405</v>
      </c>
    </row>
    <row r="24" spans="1:10" x14ac:dyDescent="0.35">
      <c r="A24" t="s">
        <v>86</v>
      </c>
      <c r="B24" t="s">
        <v>66</v>
      </c>
      <c r="C24" s="11">
        <v>250</v>
      </c>
      <c r="D24" s="11">
        <v>223</v>
      </c>
      <c r="E24" s="11">
        <v>23</v>
      </c>
      <c r="F24" s="11">
        <v>972</v>
      </c>
      <c r="G24" s="11">
        <v>562</v>
      </c>
      <c r="H24" s="11">
        <v>655</v>
      </c>
      <c r="I24" s="11">
        <v>178</v>
      </c>
      <c r="J24" s="11">
        <v>1158</v>
      </c>
    </row>
    <row r="25" spans="1:10" x14ac:dyDescent="0.35">
      <c r="A25" t="s">
        <v>86</v>
      </c>
      <c r="B25" t="s">
        <v>52</v>
      </c>
      <c r="C25" s="11">
        <v>72</v>
      </c>
      <c r="D25" s="11">
        <v>54</v>
      </c>
      <c r="E25" s="11">
        <v>6</v>
      </c>
      <c r="F25" s="11">
        <v>256</v>
      </c>
      <c r="G25" s="11">
        <v>32</v>
      </c>
      <c r="H25" s="11">
        <v>54</v>
      </c>
      <c r="I25" s="11">
        <v>16</v>
      </c>
      <c r="J25" s="11">
        <v>116</v>
      </c>
    </row>
    <row r="26" spans="1:10" x14ac:dyDescent="0.35">
      <c r="A26" t="s">
        <v>87</v>
      </c>
      <c r="B26" t="s">
        <v>65</v>
      </c>
      <c r="C26" s="11">
        <v>413</v>
      </c>
      <c r="D26" s="11">
        <v>1483</v>
      </c>
      <c r="E26" s="11">
        <v>25</v>
      </c>
      <c r="F26" s="11">
        <v>7468</v>
      </c>
      <c r="G26" s="11">
        <v>8293</v>
      </c>
      <c r="H26" s="11">
        <v>13042</v>
      </c>
      <c r="I26" s="11">
        <v>6566</v>
      </c>
      <c r="J26" s="11">
        <v>15303</v>
      </c>
    </row>
    <row r="27" spans="1:10" x14ac:dyDescent="0.35">
      <c r="A27" t="s">
        <v>87</v>
      </c>
      <c r="B27" t="s">
        <v>66</v>
      </c>
      <c r="C27" s="11">
        <v>134</v>
      </c>
      <c r="D27" s="11">
        <v>90</v>
      </c>
      <c r="E27" s="11">
        <v>4</v>
      </c>
      <c r="F27" s="11">
        <v>611</v>
      </c>
      <c r="G27" s="11">
        <v>416</v>
      </c>
      <c r="H27" s="11">
        <v>367</v>
      </c>
      <c r="I27" s="11">
        <v>92</v>
      </c>
      <c r="J27" s="11">
        <v>638</v>
      </c>
    </row>
    <row r="28" spans="1:10" x14ac:dyDescent="0.35">
      <c r="A28" t="s">
        <v>87</v>
      </c>
      <c r="B28" t="s">
        <v>52</v>
      </c>
      <c r="C28" s="11">
        <v>35</v>
      </c>
      <c r="D28" s="11">
        <v>31</v>
      </c>
      <c r="E28" s="11">
        <v>1</v>
      </c>
      <c r="F28" s="11">
        <v>176</v>
      </c>
      <c r="G28" s="11">
        <v>16</v>
      </c>
      <c r="H28" s="11">
        <v>28</v>
      </c>
      <c r="I28" s="11">
        <v>6</v>
      </c>
      <c r="J28" s="11">
        <v>50</v>
      </c>
    </row>
    <row r="29" spans="1:10" x14ac:dyDescent="0.35">
      <c r="A29" t="s">
        <v>88</v>
      </c>
      <c r="B29" t="s">
        <v>65</v>
      </c>
      <c r="C29" s="11">
        <v>808</v>
      </c>
      <c r="D29" s="11">
        <v>5046</v>
      </c>
      <c r="E29" s="11">
        <v>87</v>
      </c>
      <c r="F29" s="11">
        <v>15620</v>
      </c>
      <c r="G29" s="11">
        <v>15705</v>
      </c>
      <c r="H29" s="11">
        <v>28999</v>
      </c>
      <c r="I29" s="11">
        <v>18342</v>
      </c>
      <c r="J29" s="11">
        <v>39166</v>
      </c>
    </row>
    <row r="30" spans="1:10" x14ac:dyDescent="0.35">
      <c r="A30" t="s">
        <v>88</v>
      </c>
      <c r="B30" t="s">
        <v>66</v>
      </c>
      <c r="C30" s="11">
        <v>263</v>
      </c>
      <c r="D30" s="11">
        <v>230</v>
      </c>
      <c r="E30" s="11">
        <v>15</v>
      </c>
      <c r="F30" s="11">
        <v>1024</v>
      </c>
      <c r="G30" s="11">
        <v>694</v>
      </c>
      <c r="H30" s="11">
        <v>807</v>
      </c>
      <c r="I30" s="11">
        <v>243</v>
      </c>
      <c r="J30" s="11">
        <v>1506</v>
      </c>
    </row>
    <row r="31" spans="1:10" x14ac:dyDescent="0.35">
      <c r="A31" t="s">
        <v>88</v>
      </c>
      <c r="B31" t="s">
        <v>52</v>
      </c>
      <c r="C31" s="11">
        <v>64</v>
      </c>
      <c r="D31" s="11">
        <v>72</v>
      </c>
      <c r="E31" s="11">
        <v>9</v>
      </c>
      <c r="F31" s="11">
        <v>252</v>
      </c>
      <c r="G31" s="11">
        <v>46</v>
      </c>
      <c r="H31" s="11">
        <v>65</v>
      </c>
      <c r="I31" s="11">
        <v>40</v>
      </c>
      <c r="J31" s="11">
        <v>192</v>
      </c>
    </row>
    <row r="32" spans="1:10" x14ac:dyDescent="0.35">
      <c r="A32" t="s">
        <v>89</v>
      </c>
      <c r="B32" t="s">
        <v>65</v>
      </c>
      <c r="C32" s="11">
        <v>1166</v>
      </c>
      <c r="D32" s="11">
        <v>2239</v>
      </c>
      <c r="E32" s="11">
        <v>102</v>
      </c>
      <c r="F32" s="11">
        <v>16091</v>
      </c>
      <c r="G32" s="11">
        <v>19374</v>
      </c>
      <c r="H32" s="11">
        <v>20564</v>
      </c>
      <c r="I32" s="11">
        <v>14609</v>
      </c>
      <c r="J32" s="11">
        <v>35721</v>
      </c>
    </row>
    <row r="33" spans="1:10" x14ac:dyDescent="0.35">
      <c r="A33" t="s">
        <v>89</v>
      </c>
      <c r="B33" t="s">
        <v>66</v>
      </c>
      <c r="C33" s="11">
        <v>423</v>
      </c>
      <c r="D33" s="11">
        <v>191</v>
      </c>
      <c r="E33" s="11">
        <v>24</v>
      </c>
      <c r="F33" s="11">
        <v>1829</v>
      </c>
      <c r="G33" s="11">
        <v>648</v>
      </c>
      <c r="H33" s="11">
        <v>732</v>
      </c>
      <c r="I33" s="11">
        <v>258</v>
      </c>
      <c r="J33" s="11">
        <v>1547</v>
      </c>
    </row>
    <row r="34" spans="1:10" x14ac:dyDescent="0.35">
      <c r="A34" t="s">
        <v>89</v>
      </c>
      <c r="B34" t="s">
        <v>52</v>
      </c>
      <c r="C34" s="11">
        <v>88</v>
      </c>
      <c r="D34" s="11">
        <v>29</v>
      </c>
      <c r="E34" s="11">
        <v>16</v>
      </c>
      <c r="F34" s="11">
        <v>326</v>
      </c>
      <c r="G34" s="11">
        <v>44</v>
      </c>
      <c r="H34" s="11">
        <v>54</v>
      </c>
      <c r="I34" s="11">
        <v>22</v>
      </c>
      <c r="J34" s="11">
        <v>140</v>
      </c>
    </row>
    <row r="35" spans="1:10" x14ac:dyDescent="0.35">
      <c r="A35" t="s">
        <v>90</v>
      </c>
      <c r="B35" t="s">
        <v>65</v>
      </c>
      <c r="C35" s="11">
        <v>419</v>
      </c>
      <c r="D35" s="11">
        <v>1366</v>
      </c>
      <c r="E35" s="11">
        <v>49</v>
      </c>
      <c r="F35" s="11">
        <v>5252</v>
      </c>
      <c r="G35" s="11">
        <v>11189</v>
      </c>
      <c r="H35" s="11">
        <v>10807</v>
      </c>
      <c r="I35" s="11">
        <v>5886</v>
      </c>
      <c r="J35" s="11">
        <v>14958</v>
      </c>
    </row>
    <row r="36" spans="1:10" x14ac:dyDescent="0.35">
      <c r="A36" t="s">
        <v>90</v>
      </c>
      <c r="B36" t="s">
        <v>66</v>
      </c>
      <c r="C36" s="11">
        <v>171</v>
      </c>
      <c r="D36" s="11">
        <v>120</v>
      </c>
      <c r="E36" s="11">
        <v>10</v>
      </c>
      <c r="F36" s="11">
        <v>396</v>
      </c>
      <c r="G36" s="11">
        <v>320</v>
      </c>
      <c r="H36" s="11">
        <v>354</v>
      </c>
      <c r="I36" s="11">
        <v>87</v>
      </c>
      <c r="J36" s="11">
        <v>536</v>
      </c>
    </row>
    <row r="37" spans="1:10" x14ac:dyDescent="0.35">
      <c r="A37" t="s">
        <v>90</v>
      </c>
      <c r="B37" t="s">
        <v>52</v>
      </c>
      <c r="C37" s="11">
        <v>18</v>
      </c>
      <c r="D37" s="11">
        <v>31</v>
      </c>
      <c r="E37" s="11">
        <v>10</v>
      </c>
      <c r="F37" s="11">
        <v>91</v>
      </c>
      <c r="G37" s="11">
        <v>23</v>
      </c>
      <c r="H37" s="11">
        <v>19</v>
      </c>
      <c r="I37" s="11">
        <v>5</v>
      </c>
      <c r="J37" s="11">
        <v>52</v>
      </c>
    </row>
    <row r="38" spans="1:10" x14ac:dyDescent="0.35">
      <c r="A38" t="s">
        <v>91</v>
      </c>
      <c r="B38" t="s">
        <v>65</v>
      </c>
      <c r="C38" s="11">
        <v>784</v>
      </c>
      <c r="D38" s="11">
        <v>1472</v>
      </c>
      <c r="E38" s="11">
        <v>48</v>
      </c>
      <c r="F38" s="11">
        <v>8432</v>
      </c>
      <c r="G38" s="11">
        <v>12677</v>
      </c>
      <c r="H38" s="11">
        <v>17581</v>
      </c>
      <c r="I38" s="11">
        <v>9459</v>
      </c>
      <c r="J38" s="11">
        <v>25000</v>
      </c>
    </row>
    <row r="39" spans="1:10" x14ac:dyDescent="0.35">
      <c r="A39" t="s">
        <v>91</v>
      </c>
      <c r="B39" t="s">
        <v>66</v>
      </c>
      <c r="C39" s="11">
        <v>241</v>
      </c>
      <c r="D39" s="11">
        <v>105</v>
      </c>
      <c r="E39" s="11">
        <v>16</v>
      </c>
      <c r="F39" s="11">
        <v>488</v>
      </c>
      <c r="G39" s="11">
        <v>514</v>
      </c>
      <c r="H39" s="11">
        <v>407</v>
      </c>
      <c r="I39" s="11">
        <v>115</v>
      </c>
      <c r="J39" s="11">
        <v>867</v>
      </c>
    </row>
    <row r="40" spans="1:10" x14ac:dyDescent="0.35">
      <c r="A40" t="s">
        <v>91</v>
      </c>
      <c r="B40" t="s">
        <v>52</v>
      </c>
      <c r="C40" s="11">
        <v>51</v>
      </c>
      <c r="D40" s="11">
        <v>21</v>
      </c>
      <c r="E40" s="11">
        <v>8</v>
      </c>
      <c r="F40" s="11">
        <v>117</v>
      </c>
      <c r="G40" s="11">
        <v>26</v>
      </c>
      <c r="H40" s="11">
        <v>38</v>
      </c>
      <c r="I40" s="11">
        <v>17</v>
      </c>
      <c r="J40" s="11">
        <v>89</v>
      </c>
    </row>
    <row r="41" spans="1:10" x14ac:dyDescent="0.35">
      <c r="A41" t="s">
        <v>92</v>
      </c>
      <c r="B41" t="s">
        <v>65</v>
      </c>
      <c r="C41" s="11">
        <v>712</v>
      </c>
      <c r="D41" s="11">
        <v>2188</v>
      </c>
      <c r="E41" s="11">
        <v>93</v>
      </c>
      <c r="F41" s="11">
        <v>9034</v>
      </c>
      <c r="G41" s="11">
        <v>11114</v>
      </c>
      <c r="H41" s="11">
        <v>17691</v>
      </c>
      <c r="I41" s="11">
        <v>9434</v>
      </c>
      <c r="J41" s="11">
        <v>24585</v>
      </c>
    </row>
    <row r="42" spans="1:10" x14ac:dyDescent="0.35">
      <c r="A42" t="s">
        <v>92</v>
      </c>
      <c r="B42" t="s">
        <v>66</v>
      </c>
      <c r="C42" s="11">
        <v>224</v>
      </c>
      <c r="D42" s="11">
        <v>178</v>
      </c>
      <c r="E42" s="11">
        <v>24</v>
      </c>
      <c r="F42" s="11">
        <v>750</v>
      </c>
      <c r="G42" s="11">
        <v>532</v>
      </c>
      <c r="H42" s="11">
        <v>481</v>
      </c>
      <c r="I42" s="11">
        <v>98</v>
      </c>
      <c r="J42" s="11">
        <v>859</v>
      </c>
    </row>
    <row r="43" spans="1:10" x14ac:dyDescent="0.35">
      <c r="A43" t="s">
        <v>92</v>
      </c>
      <c r="B43" t="s">
        <v>52</v>
      </c>
      <c r="C43" s="11">
        <v>27</v>
      </c>
      <c r="D43" s="11">
        <v>45</v>
      </c>
      <c r="E43" s="11">
        <v>10</v>
      </c>
      <c r="F43" s="11">
        <v>201</v>
      </c>
      <c r="G43" s="11">
        <v>51</v>
      </c>
      <c r="H43" s="11">
        <v>45</v>
      </c>
      <c r="I43" s="11">
        <v>9</v>
      </c>
      <c r="J43" s="11">
        <v>92</v>
      </c>
    </row>
    <row r="44" spans="1:10" x14ac:dyDescent="0.35">
      <c r="A44" t="s">
        <v>93</v>
      </c>
      <c r="B44" t="s">
        <v>65</v>
      </c>
      <c r="C44" s="11">
        <v>419</v>
      </c>
      <c r="D44" s="11">
        <v>758</v>
      </c>
      <c r="E44" s="11">
        <v>31</v>
      </c>
      <c r="F44" s="11">
        <v>5413</v>
      </c>
      <c r="G44" s="11">
        <v>9351</v>
      </c>
      <c r="H44" s="11">
        <v>10455</v>
      </c>
      <c r="I44" s="11">
        <v>6395</v>
      </c>
      <c r="J44" s="11">
        <v>14615</v>
      </c>
    </row>
    <row r="45" spans="1:10" x14ac:dyDescent="0.35">
      <c r="A45" t="s">
        <v>93</v>
      </c>
      <c r="B45" t="s">
        <v>66</v>
      </c>
      <c r="C45" s="11">
        <v>142</v>
      </c>
      <c r="D45" s="11">
        <v>64</v>
      </c>
      <c r="E45" s="11">
        <v>9</v>
      </c>
      <c r="F45" s="11">
        <v>355</v>
      </c>
      <c r="G45" s="11">
        <v>259</v>
      </c>
      <c r="H45" s="11">
        <v>265</v>
      </c>
      <c r="I45" s="11">
        <v>68</v>
      </c>
      <c r="J45" s="11">
        <v>547</v>
      </c>
    </row>
    <row r="46" spans="1:10" x14ac:dyDescent="0.35">
      <c r="A46" t="s">
        <v>93</v>
      </c>
      <c r="B46" t="s">
        <v>52</v>
      </c>
      <c r="C46" s="11">
        <v>35</v>
      </c>
      <c r="D46" s="11">
        <v>11</v>
      </c>
      <c r="E46" s="11">
        <v>2</v>
      </c>
      <c r="F46" s="11">
        <v>72</v>
      </c>
      <c r="G46" s="11">
        <v>31</v>
      </c>
      <c r="H46" s="11">
        <v>25</v>
      </c>
      <c r="I46" s="11">
        <v>3</v>
      </c>
      <c r="J46" s="11">
        <v>55</v>
      </c>
    </row>
    <row r="47" spans="1:10" x14ac:dyDescent="0.35">
      <c r="A47" t="s">
        <v>94</v>
      </c>
      <c r="B47" t="s">
        <v>65</v>
      </c>
      <c r="C47" s="11">
        <v>2049</v>
      </c>
      <c r="D47" s="11">
        <v>2734</v>
      </c>
      <c r="E47" s="11">
        <v>239</v>
      </c>
      <c r="F47" s="11">
        <v>21057</v>
      </c>
      <c r="G47" s="11">
        <v>34584</v>
      </c>
      <c r="H47" s="11">
        <v>38161</v>
      </c>
      <c r="I47" s="11">
        <v>70229</v>
      </c>
      <c r="J47" s="11">
        <v>107360</v>
      </c>
    </row>
    <row r="48" spans="1:10" x14ac:dyDescent="0.35">
      <c r="A48" t="s">
        <v>94</v>
      </c>
      <c r="B48" t="s">
        <v>66</v>
      </c>
      <c r="C48" s="11">
        <v>342</v>
      </c>
      <c r="D48" s="11">
        <v>236</v>
      </c>
      <c r="E48" s="11">
        <v>36</v>
      </c>
      <c r="F48" s="11">
        <v>1560</v>
      </c>
      <c r="G48" s="11">
        <v>1135</v>
      </c>
      <c r="H48" s="11">
        <v>1461</v>
      </c>
      <c r="I48" s="11">
        <v>1256</v>
      </c>
      <c r="J48" s="11">
        <v>3957</v>
      </c>
    </row>
    <row r="49" spans="1:10" x14ac:dyDescent="0.35">
      <c r="A49" t="s">
        <v>94</v>
      </c>
      <c r="B49" t="s">
        <v>52</v>
      </c>
      <c r="C49" s="11">
        <v>108</v>
      </c>
      <c r="D49" s="11">
        <v>44</v>
      </c>
      <c r="E49" s="11">
        <v>15</v>
      </c>
      <c r="F49" s="11">
        <v>368</v>
      </c>
      <c r="G49" s="11">
        <v>188</v>
      </c>
      <c r="H49" s="11">
        <v>189</v>
      </c>
      <c r="I49" s="11">
        <v>326</v>
      </c>
      <c r="J49" s="11">
        <v>774</v>
      </c>
    </row>
    <row r="50" spans="1:10" x14ac:dyDescent="0.35">
      <c r="A50" t="s">
        <v>95</v>
      </c>
      <c r="B50" t="s">
        <v>65</v>
      </c>
      <c r="C50" s="11">
        <v>872</v>
      </c>
      <c r="D50" s="11">
        <v>2398</v>
      </c>
      <c r="E50" s="11">
        <v>47</v>
      </c>
      <c r="F50" s="11">
        <v>11353</v>
      </c>
      <c r="G50" s="11">
        <v>14591</v>
      </c>
      <c r="H50" s="11">
        <v>20461</v>
      </c>
      <c r="I50" s="11">
        <v>9072</v>
      </c>
      <c r="J50" s="11">
        <v>28483</v>
      </c>
    </row>
    <row r="51" spans="1:10" x14ac:dyDescent="0.35">
      <c r="A51" t="s">
        <v>95</v>
      </c>
      <c r="B51" t="s">
        <v>66</v>
      </c>
      <c r="C51" s="11">
        <v>298</v>
      </c>
      <c r="D51" s="11">
        <v>180</v>
      </c>
      <c r="E51" s="11">
        <v>18</v>
      </c>
      <c r="F51" s="11">
        <v>783</v>
      </c>
      <c r="G51" s="11">
        <v>455</v>
      </c>
      <c r="H51" s="11">
        <v>560</v>
      </c>
      <c r="I51" s="11">
        <v>113</v>
      </c>
      <c r="J51" s="11">
        <v>1095</v>
      </c>
    </row>
    <row r="52" spans="1:10" x14ac:dyDescent="0.35">
      <c r="A52" t="s">
        <v>95</v>
      </c>
      <c r="B52" t="s">
        <v>52</v>
      </c>
      <c r="C52" s="11">
        <v>72</v>
      </c>
      <c r="D52" s="11">
        <v>50</v>
      </c>
      <c r="E52" s="11">
        <v>2</v>
      </c>
      <c r="F52" s="11">
        <v>147</v>
      </c>
      <c r="G52" s="11">
        <v>34</v>
      </c>
      <c r="H52" s="11">
        <v>45</v>
      </c>
      <c r="I52" s="11">
        <v>14</v>
      </c>
      <c r="J52" s="11">
        <v>93</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52"/>
  <sheetViews>
    <sheetView workbookViewId="0">
      <selection activeCell="B54" sqref="B54"/>
    </sheetView>
  </sheetViews>
  <sheetFormatPr defaultRowHeight="14.5" x14ac:dyDescent="0.35"/>
  <cols>
    <col min="1" max="1" width="36.26953125" customWidth="1"/>
  </cols>
  <sheetData>
    <row r="1" spans="1:11" x14ac:dyDescent="0.35">
      <c r="A1" t="s">
        <v>44</v>
      </c>
      <c r="B1" t="s">
        <v>45</v>
      </c>
      <c r="C1" t="s">
        <v>46</v>
      </c>
      <c r="D1" t="s">
        <v>47</v>
      </c>
      <c r="E1" t="s">
        <v>48</v>
      </c>
      <c r="F1" t="s">
        <v>49</v>
      </c>
      <c r="G1" t="s">
        <v>51</v>
      </c>
      <c r="H1" t="s">
        <v>50</v>
      </c>
      <c r="I1" t="s">
        <v>98</v>
      </c>
      <c r="J1" t="s">
        <v>97</v>
      </c>
      <c r="K1" t="s">
        <v>20</v>
      </c>
    </row>
    <row r="2" spans="1:11" x14ac:dyDescent="0.35">
      <c r="A2" t="s">
        <v>79</v>
      </c>
      <c r="B2" t="s">
        <v>65</v>
      </c>
      <c r="C2" s="6">
        <v>1623</v>
      </c>
      <c r="D2" s="6">
        <v>3589</v>
      </c>
      <c r="E2" s="6">
        <v>128</v>
      </c>
      <c r="F2" s="6">
        <v>19607</v>
      </c>
      <c r="G2" s="6">
        <v>24596</v>
      </c>
      <c r="H2" s="6">
        <v>42205</v>
      </c>
      <c r="I2" s="6">
        <v>25737</v>
      </c>
      <c r="J2" s="6">
        <v>56740</v>
      </c>
    </row>
    <row r="3" spans="1:11" x14ac:dyDescent="0.35">
      <c r="A3" t="s">
        <v>79</v>
      </c>
      <c r="B3" t="s">
        <v>66</v>
      </c>
      <c r="C3" s="6">
        <v>464</v>
      </c>
      <c r="D3" s="6">
        <v>282</v>
      </c>
      <c r="E3" s="6">
        <v>18</v>
      </c>
      <c r="F3" s="6">
        <v>1349</v>
      </c>
      <c r="G3" s="6">
        <v>1102</v>
      </c>
      <c r="H3" s="6">
        <v>1228</v>
      </c>
      <c r="I3" s="6">
        <v>449</v>
      </c>
      <c r="J3" s="6">
        <v>2176</v>
      </c>
    </row>
    <row r="4" spans="1:11" x14ac:dyDescent="0.35">
      <c r="A4" t="s">
        <v>79</v>
      </c>
      <c r="B4" t="s">
        <v>96</v>
      </c>
      <c r="C4" s="6">
        <v>92</v>
      </c>
      <c r="D4" s="6">
        <v>73</v>
      </c>
      <c r="E4" s="6">
        <v>12</v>
      </c>
      <c r="F4" s="6">
        <v>322</v>
      </c>
      <c r="G4" s="6">
        <v>103</v>
      </c>
      <c r="H4" s="6">
        <v>116</v>
      </c>
      <c r="I4" s="6">
        <v>73</v>
      </c>
      <c r="J4" s="6">
        <v>274</v>
      </c>
    </row>
    <row r="5" spans="1:11" x14ac:dyDescent="0.35">
      <c r="A5" t="s">
        <v>80</v>
      </c>
      <c r="B5" t="s">
        <v>65</v>
      </c>
      <c r="C5" s="6">
        <v>1821</v>
      </c>
      <c r="D5" s="6">
        <v>5967</v>
      </c>
      <c r="E5" s="6">
        <v>201</v>
      </c>
      <c r="F5" s="6">
        <v>22191</v>
      </c>
      <c r="G5" s="6">
        <v>32722</v>
      </c>
      <c r="H5" s="6">
        <v>38584</v>
      </c>
      <c r="I5" s="6">
        <v>28592</v>
      </c>
      <c r="J5" s="6">
        <v>67590</v>
      </c>
    </row>
    <row r="6" spans="1:11" x14ac:dyDescent="0.35">
      <c r="A6" t="s">
        <v>80</v>
      </c>
      <c r="B6" t="s">
        <v>66</v>
      </c>
      <c r="C6" s="6">
        <v>636</v>
      </c>
      <c r="D6" s="6">
        <v>581</v>
      </c>
      <c r="E6" s="6">
        <v>65</v>
      </c>
      <c r="F6" s="6">
        <v>2029</v>
      </c>
      <c r="G6" s="6">
        <v>1500</v>
      </c>
      <c r="H6" s="6">
        <v>1735</v>
      </c>
      <c r="I6" s="6">
        <v>613</v>
      </c>
      <c r="J6" s="6">
        <v>3145</v>
      </c>
    </row>
    <row r="7" spans="1:11" x14ac:dyDescent="0.35">
      <c r="A7" t="s">
        <v>80</v>
      </c>
      <c r="B7" t="s">
        <v>96</v>
      </c>
      <c r="C7" s="6">
        <v>118</v>
      </c>
      <c r="D7" s="6">
        <v>111</v>
      </c>
      <c r="E7" s="6">
        <v>81</v>
      </c>
      <c r="F7" s="6">
        <v>478</v>
      </c>
      <c r="G7" s="6">
        <v>78</v>
      </c>
      <c r="H7" s="6">
        <v>150</v>
      </c>
      <c r="I7" s="6">
        <v>80</v>
      </c>
      <c r="J7" s="6">
        <v>366</v>
      </c>
    </row>
    <row r="8" spans="1:11" x14ac:dyDescent="0.35">
      <c r="A8" t="s">
        <v>81</v>
      </c>
      <c r="B8" t="s">
        <v>65</v>
      </c>
      <c r="C8" s="6">
        <v>1799</v>
      </c>
      <c r="D8" s="6">
        <v>4417</v>
      </c>
      <c r="E8" s="6">
        <v>202</v>
      </c>
      <c r="F8" s="6">
        <v>23002</v>
      </c>
      <c r="G8" s="6">
        <v>25255</v>
      </c>
      <c r="H8" s="6">
        <v>41342</v>
      </c>
      <c r="I8" s="6">
        <v>26472</v>
      </c>
      <c r="J8" s="6">
        <v>60482</v>
      </c>
    </row>
    <row r="9" spans="1:11" x14ac:dyDescent="0.35">
      <c r="A9" t="s">
        <v>81</v>
      </c>
      <c r="B9" t="s">
        <v>66</v>
      </c>
      <c r="C9" s="6">
        <v>566</v>
      </c>
      <c r="D9" s="6">
        <v>529</v>
      </c>
      <c r="E9" s="6">
        <v>39</v>
      </c>
      <c r="F9" s="6">
        <v>2183</v>
      </c>
      <c r="G9" s="6">
        <v>1186</v>
      </c>
      <c r="H9" s="6">
        <v>1301</v>
      </c>
      <c r="I9" s="6">
        <v>480</v>
      </c>
      <c r="J9" s="6">
        <v>2731</v>
      </c>
    </row>
    <row r="10" spans="1:11" x14ac:dyDescent="0.35">
      <c r="A10" t="s">
        <v>81</v>
      </c>
      <c r="B10" t="s">
        <v>96</v>
      </c>
      <c r="C10" s="6">
        <v>163</v>
      </c>
      <c r="D10" s="6">
        <v>97</v>
      </c>
      <c r="E10" s="6">
        <v>39</v>
      </c>
      <c r="F10" s="6">
        <v>604</v>
      </c>
      <c r="G10" s="6">
        <v>105</v>
      </c>
      <c r="H10" s="6">
        <v>95</v>
      </c>
      <c r="I10" s="6">
        <v>55</v>
      </c>
      <c r="J10" s="6">
        <v>331</v>
      </c>
    </row>
    <row r="11" spans="1:11" x14ac:dyDescent="0.35">
      <c r="A11" t="s">
        <v>82</v>
      </c>
      <c r="B11" t="s">
        <v>65</v>
      </c>
      <c r="C11" s="6">
        <v>694</v>
      </c>
      <c r="D11" s="6">
        <v>2211</v>
      </c>
      <c r="E11" s="6">
        <v>53</v>
      </c>
      <c r="F11" s="6">
        <v>10414</v>
      </c>
      <c r="G11" s="6">
        <v>11856</v>
      </c>
      <c r="H11" s="6">
        <v>22073</v>
      </c>
      <c r="I11" s="6">
        <v>10158</v>
      </c>
      <c r="J11" s="6">
        <v>26173</v>
      </c>
    </row>
    <row r="12" spans="1:11" x14ac:dyDescent="0.35">
      <c r="A12" t="s">
        <v>82</v>
      </c>
      <c r="B12" t="s">
        <v>66</v>
      </c>
      <c r="C12" s="6">
        <v>198</v>
      </c>
      <c r="D12" s="6">
        <v>134</v>
      </c>
      <c r="E12" s="6">
        <v>8</v>
      </c>
      <c r="F12" s="6">
        <v>674</v>
      </c>
      <c r="G12" s="6">
        <v>418</v>
      </c>
      <c r="H12" s="6">
        <v>479</v>
      </c>
      <c r="I12" s="6">
        <v>133</v>
      </c>
      <c r="J12" s="6">
        <v>990</v>
      </c>
    </row>
    <row r="13" spans="1:11" x14ac:dyDescent="0.35">
      <c r="A13" t="s">
        <v>82</v>
      </c>
      <c r="B13" t="s">
        <v>96</v>
      </c>
      <c r="C13" s="6">
        <v>46</v>
      </c>
      <c r="D13" s="6">
        <v>38</v>
      </c>
      <c r="E13" s="6">
        <v>7</v>
      </c>
      <c r="F13" s="6">
        <v>155</v>
      </c>
      <c r="G13" s="6">
        <v>11</v>
      </c>
      <c r="H13" s="6">
        <v>30</v>
      </c>
      <c r="I13" s="6">
        <v>7</v>
      </c>
      <c r="J13" s="6">
        <v>89</v>
      </c>
    </row>
    <row r="14" spans="1:11" x14ac:dyDescent="0.35">
      <c r="A14" t="s">
        <v>83</v>
      </c>
      <c r="B14" t="s">
        <v>65</v>
      </c>
      <c r="C14" s="6">
        <v>394</v>
      </c>
      <c r="D14" s="6">
        <v>1131</v>
      </c>
      <c r="E14" s="6">
        <v>39</v>
      </c>
      <c r="F14" s="6">
        <v>5774</v>
      </c>
      <c r="G14" s="6">
        <v>7573</v>
      </c>
      <c r="H14" s="6">
        <v>12219</v>
      </c>
      <c r="I14" s="6">
        <v>4931</v>
      </c>
      <c r="J14" s="6">
        <v>15050</v>
      </c>
    </row>
    <row r="15" spans="1:11" x14ac:dyDescent="0.35">
      <c r="A15" t="s">
        <v>83</v>
      </c>
      <c r="B15" t="s">
        <v>66</v>
      </c>
      <c r="C15" s="6">
        <v>139</v>
      </c>
      <c r="D15" s="6">
        <v>118</v>
      </c>
      <c r="E15" s="6">
        <v>11</v>
      </c>
      <c r="F15" s="6">
        <v>496</v>
      </c>
      <c r="G15" s="6">
        <v>310</v>
      </c>
      <c r="H15" s="6">
        <v>323</v>
      </c>
      <c r="I15" s="6">
        <v>78</v>
      </c>
      <c r="J15" s="6">
        <v>628</v>
      </c>
    </row>
    <row r="16" spans="1:11" x14ac:dyDescent="0.35">
      <c r="A16" t="s">
        <v>83</v>
      </c>
      <c r="B16" t="s">
        <v>96</v>
      </c>
      <c r="C16" s="6">
        <v>22</v>
      </c>
      <c r="D16" s="6">
        <v>29</v>
      </c>
      <c r="E16" s="6">
        <v>9</v>
      </c>
      <c r="F16" s="6">
        <v>134</v>
      </c>
      <c r="G16" s="6">
        <v>19</v>
      </c>
      <c r="H16" s="6">
        <v>24</v>
      </c>
      <c r="I16" s="6">
        <v>5</v>
      </c>
      <c r="J16" s="6">
        <v>74</v>
      </c>
    </row>
    <row r="17" spans="1:10" x14ac:dyDescent="0.35">
      <c r="A17" t="s">
        <v>84</v>
      </c>
      <c r="B17" t="s">
        <v>65</v>
      </c>
      <c r="C17" s="6">
        <v>1108</v>
      </c>
      <c r="D17" s="6">
        <v>3139</v>
      </c>
      <c r="E17" s="6">
        <v>139</v>
      </c>
      <c r="F17" s="6">
        <v>15264</v>
      </c>
      <c r="G17" s="6">
        <v>24823</v>
      </c>
      <c r="H17" s="6">
        <v>35356</v>
      </c>
      <c r="I17" s="6">
        <v>23658</v>
      </c>
      <c r="J17" s="6">
        <v>49191</v>
      </c>
    </row>
    <row r="18" spans="1:10" x14ac:dyDescent="0.35">
      <c r="A18" t="s">
        <v>84</v>
      </c>
      <c r="B18" t="s">
        <v>66</v>
      </c>
      <c r="C18" s="6">
        <v>312</v>
      </c>
      <c r="D18" s="6">
        <v>296</v>
      </c>
      <c r="E18" s="6">
        <v>29</v>
      </c>
      <c r="F18" s="6">
        <v>1180</v>
      </c>
      <c r="G18" s="6">
        <v>682</v>
      </c>
      <c r="H18" s="6">
        <v>967</v>
      </c>
      <c r="I18" s="6">
        <v>364</v>
      </c>
      <c r="J18" s="6">
        <v>1752</v>
      </c>
    </row>
    <row r="19" spans="1:10" x14ac:dyDescent="0.35">
      <c r="A19" t="s">
        <v>84</v>
      </c>
      <c r="B19" t="s">
        <v>96</v>
      </c>
      <c r="C19" s="6">
        <v>39</v>
      </c>
      <c r="D19" s="6">
        <v>87</v>
      </c>
      <c r="E19" s="6">
        <v>54</v>
      </c>
      <c r="F19" s="6">
        <v>334</v>
      </c>
      <c r="G19" s="6">
        <v>56</v>
      </c>
      <c r="H19" s="6">
        <v>67</v>
      </c>
      <c r="I19" s="6">
        <v>62</v>
      </c>
      <c r="J19" s="6">
        <v>206</v>
      </c>
    </row>
    <row r="20" spans="1:10" x14ac:dyDescent="0.35">
      <c r="A20" t="s">
        <v>85</v>
      </c>
      <c r="B20" t="s">
        <v>65</v>
      </c>
      <c r="C20" s="6">
        <v>436</v>
      </c>
      <c r="D20" s="6">
        <v>1172</v>
      </c>
      <c r="E20" s="6">
        <v>21</v>
      </c>
      <c r="F20" s="6">
        <v>5472</v>
      </c>
      <c r="G20" s="6">
        <v>5210</v>
      </c>
      <c r="H20" s="6">
        <v>9558</v>
      </c>
      <c r="I20" s="6">
        <v>4549</v>
      </c>
      <c r="J20" s="6">
        <v>11007</v>
      </c>
    </row>
    <row r="21" spans="1:10" x14ac:dyDescent="0.35">
      <c r="A21" t="s">
        <v>85</v>
      </c>
      <c r="B21" t="s">
        <v>66</v>
      </c>
      <c r="C21" s="6">
        <v>128</v>
      </c>
      <c r="D21" s="6">
        <v>120</v>
      </c>
      <c r="E21" s="6">
        <v>11</v>
      </c>
      <c r="F21" s="6">
        <v>418</v>
      </c>
      <c r="G21" s="6">
        <v>273</v>
      </c>
      <c r="H21" s="6">
        <v>317</v>
      </c>
      <c r="I21" s="6">
        <v>73</v>
      </c>
      <c r="J21" s="6">
        <v>502</v>
      </c>
    </row>
    <row r="22" spans="1:10" x14ac:dyDescent="0.35">
      <c r="A22" t="s">
        <v>85</v>
      </c>
      <c r="B22" t="s">
        <v>96</v>
      </c>
      <c r="C22" s="6">
        <v>17</v>
      </c>
      <c r="D22" s="6">
        <v>28</v>
      </c>
      <c r="E22" s="6">
        <v>9</v>
      </c>
      <c r="F22" s="6">
        <v>114</v>
      </c>
      <c r="G22" s="6">
        <v>6</v>
      </c>
      <c r="H22" s="6">
        <v>25</v>
      </c>
      <c r="I22" s="6">
        <v>10</v>
      </c>
      <c r="J22" s="6">
        <v>53</v>
      </c>
    </row>
    <row r="23" spans="1:10" x14ac:dyDescent="0.35">
      <c r="A23" t="s">
        <v>86</v>
      </c>
      <c r="B23" t="s">
        <v>65</v>
      </c>
      <c r="C23" s="6">
        <v>758</v>
      </c>
      <c r="D23" s="6">
        <v>2273</v>
      </c>
      <c r="E23" s="6">
        <v>67</v>
      </c>
      <c r="F23" s="6">
        <v>9809</v>
      </c>
      <c r="G23" s="6">
        <v>13151</v>
      </c>
      <c r="H23" s="6">
        <v>18924</v>
      </c>
      <c r="I23" s="6">
        <v>10216</v>
      </c>
      <c r="J23" s="6">
        <v>26407</v>
      </c>
    </row>
    <row r="24" spans="1:10" x14ac:dyDescent="0.35">
      <c r="A24" t="s">
        <v>86</v>
      </c>
      <c r="B24" t="s">
        <v>66</v>
      </c>
      <c r="C24" s="6">
        <v>252</v>
      </c>
      <c r="D24" s="6">
        <v>226</v>
      </c>
      <c r="E24" s="6">
        <v>23</v>
      </c>
      <c r="F24" s="6">
        <v>990</v>
      </c>
      <c r="G24" s="6">
        <v>564</v>
      </c>
      <c r="H24" s="6">
        <v>658</v>
      </c>
      <c r="I24" s="6">
        <v>178</v>
      </c>
      <c r="J24" s="6">
        <v>1158</v>
      </c>
    </row>
    <row r="25" spans="1:10" x14ac:dyDescent="0.35">
      <c r="A25" t="s">
        <v>86</v>
      </c>
      <c r="B25" t="s">
        <v>96</v>
      </c>
      <c r="C25" s="6">
        <v>75</v>
      </c>
      <c r="D25" s="6">
        <v>57</v>
      </c>
      <c r="E25" s="6">
        <v>6</v>
      </c>
      <c r="F25" s="6">
        <v>266</v>
      </c>
      <c r="G25" s="6">
        <v>33</v>
      </c>
      <c r="H25" s="6">
        <v>54</v>
      </c>
      <c r="I25" s="6">
        <v>16</v>
      </c>
      <c r="J25" s="6">
        <v>116</v>
      </c>
    </row>
    <row r="26" spans="1:10" x14ac:dyDescent="0.35">
      <c r="A26" t="s">
        <v>87</v>
      </c>
      <c r="B26" t="s">
        <v>65</v>
      </c>
      <c r="C26" s="6">
        <v>417</v>
      </c>
      <c r="D26" s="6">
        <v>1484</v>
      </c>
      <c r="E26" s="6">
        <v>25</v>
      </c>
      <c r="F26" s="6">
        <v>7475</v>
      </c>
      <c r="G26" s="6">
        <v>8294</v>
      </c>
      <c r="H26" s="6">
        <v>13045</v>
      </c>
      <c r="I26" s="6">
        <v>6566</v>
      </c>
      <c r="J26" s="6">
        <v>15305</v>
      </c>
    </row>
    <row r="27" spans="1:10" x14ac:dyDescent="0.35">
      <c r="A27" t="s">
        <v>87</v>
      </c>
      <c r="B27" t="s">
        <v>66</v>
      </c>
      <c r="C27" s="6">
        <v>135</v>
      </c>
      <c r="D27" s="6">
        <v>90</v>
      </c>
      <c r="E27" s="6">
        <v>4</v>
      </c>
      <c r="F27" s="6">
        <v>618</v>
      </c>
      <c r="G27" s="6">
        <v>417</v>
      </c>
      <c r="H27" s="6">
        <v>367</v>
      </c>
      <c r="I27" s="6">
        <v>92</v>
      </c>
      <c r="J27" s="6">
        <v>641</v>
      </c>
    </row>
    <row r="28" spans="1:10" x14ac:dyDescent="0.35">
      <c r="A28" t="s">
        <v>87</v>
      </c>
      <c r="B28" t="s">
        <v>96</v>
      </c>
      <c r="C28" s="6">
        <v>36</v>
      </c>
      <c r="D28" s="6">
        <v>31</v>
      </c>
      <c r="E28" s="6">
        <v>2</v>
      </c>
      <c r="F28" s="6">
        <v>185</v>
      </c>
      <c r="G28" s="6">
        <v>16</v>
      </c>
      <c r="H28" s="6">
        <v>30</v>
      </c>
      <c r="I28" s="6">
        <v>6</v>
      </c>
      <c r="J28" s="6">
        <v>50</v>
      </c>
    </row>
    <row r="29" spans="1:10" x14ac:dyDescent="0.35">
      <c r="A29" t="s">
        <v>88</v>
      </c>
      <c r="B29" t="s">
        <v>65</v>
      </c>
      <c r="C29" s="6">
        <v>814</v>
      </c>
      <c r="D29" s="6">
        <v>5050</v>
      </c>
      <c r="E29" s="6">
        <v>88</v>
      </c>
      <c r="F29" s="6">
        <v>15634</v>
      </c>
      <c r="G29" s="6">
        <v>15710</v>
      </c>
      <c r="H29" s="6">
        <v>29003</v>
      </c>
      <c r="I29" s="6">
        <v>18342</v>
      </c>
      <c r="J29" s="6">
        <v>39178</v>
      </c>
    </row>
    <row r="30" spans="1:10" x14ac:dyDescent="0.35">
      <c r="A30" t="s">
        <v>88</v>
      </c>
      <c r="B30" t="s">
        <v>66</v>
      </c>
      <c r="C30" s="6">
        <v>266</v>
      </c>
      <c r="D30" s="6">
        <v>233</v>
      </c>
      <c r="E30" s="6">
        <v>15</v>
      </c>
      <c r="F30" s="6">
        <v>1045</v>
      </c>
      <c r="G30" s="6">
        <v>695</v>
      </c>
      <c r="H30" s="6">
        <v>807</v>
      </c>
      <c r="I30" s="6">
        <v>243</v>
      </c>
      <c r="J30" s="6">
        <v>1508</v>
      </c>
    </row>
    <row r="31" spans="1:10" x14ac:dyDescent="0.35">
      <c r="A31" t="s">
        <v>88</v>
      </c>
      <c r="B31" t="s">
        <v>96</v>
      </c>
      <c r="C31" s="6">
        <v>67</v>
      </c>
      <c r="D31" s="6">
        <v>74</v>
      </c>
      <c r="E31" s="6">
        <v>9</v>
      </c>
      <c r="F31" s="6">
        <v>261</v>
      </c>
      <c r="G31" s="6">
        <v>48</v>
      </c>
      <c r="H31" s="6">
        <v>66</v>
      </c>
      <c r="I31" s="6">
        <v>40</v>
      </c>
      <c r="J31" s="6">
        <v>193</v>
      </c>
    </row>
    <row r="32" spans="1:10" x14ac:dyDescent="0.35">
      <c r="A32" t="s">
        <v>89</v>
      </c>
      <c r="B32" t="s">
        <v>65</v>
      </c>
      <c r="C32" s="6">
        <v>1171</v>
      </c>
      <c r="D32" s="6">
        <v>2240</v>
      </c>
      <c r="E32" s="6">
        <v>102</v>
      </c>
      <c r="F32" s="6">
        <v>16114</v>
      </c>
      <c r="G32" s="6">
        <v>19379</v>
      </c>
      <c r="H32" s="6">
        <v>20569</v>
      </c>
      <c r="I32" s="6">
        <v>14609</v>
      </c>
      <c r="J32" s="6">
        <v>35730</v>
      </c>
    </row>
    <row r="33" spans="1:10" x14ac:dyDescent="0.35">
      <c r="A33" t="s">
        <v>89</v>
      </c>
      <c r="B33" t="s">
        <v>66</v>
      </c>
      <c r="C33" s="6">
        <v>425</v>
      </c>
      <c r="D33" s="6">
        <v>193</v>
      </c>
      <c r="E33" s="6">
        <v>24</v>
      </c>
      <c r="F33" s="6">
        <v>1846</v>
      </c>
      <c r="G33" s="6">
        <v>648</v>
      </c>
      <c r="H33" s="6">
        <v>733</v>
      </c>
      <c r="I33" s="6">
        <v>258</v>
      </c>
      <c r="J33" s="6">
        <v>1550</v>
      </c>
    </row>
    <row r="34" spans="1:10" x14ac:dyDescent="0.35">
      <c r="A34" t="s">
        <v>89</v>
      </c>
      <c r="B34" t="s">
        <v>96</v>
      </c>
      <c r="C34" s="6">
        <v>90</v>
      </c>
      <c r="D34" s="6">
        <v>29</v>
      </c>
      <c r="E34" s="6">
        <v>16</v>
      </c>
      <c r="F34" s="6">
        <v>336</v>
      </c>
      <c r="G34" s="6">
        <v>45</v>
      </c>
      <c r="H34" s="6">
        <v>56</v>
      </c>
      <c r="I34" s="6">
        <v>22</v>
      </c>
      <c r="J34" s="6">
        <v>140</v>
      </c>
    </row>
    <row r="35" spans="1:10" x14ac:dyDescent="0.35">
      <c r="A35" t="s">
        <v>90</v>
      </c>
      <c r="B35" t="s">
        <v>65</v>
      </c>
      <c r="C35" s="6">
        <v>420</v>
      </c>
      <c r="D35" s="6">
        <v>1366</v>
      </c>
      <c r="E35" s="6">
        <v>49</v>
      </c>
      <c r="F35" s="6">
        <v>5266</v>
      </c>
      <c r="G35" s="6">
        <v>11191</v>
      </c>
      <c r="H35" s="6">
        <v>10810</v>
      </c>
      <c r="I35" s="6">
        <v>5886</v>
      </c>
      <c r="J35" s="6">
        <v>14961</v>
      </c>
    </row>
    <row r="36" spans="1:10" x14ac:dyDescent="0.35">
      <c r="A36" t="s">
        <v>90</v>
      </c>
      <c r="B36" t="s">
        <v>66</v>
      </c>
      <c r="C36" s="6">
        <v>176</v>
      </c>
      <c r="D36" s="6">
        <v>123</v>
      </c>
      <c r="E36" s="6">
        <v>10</v>
      </c>
      <c r="F36" s="6">
        <v>407</v>
      </c>
      <c r="G36" s="6">
        <v>320</v>
      </c>
      <c r="H36" s="6">
        <v>355</v>
      </c>
      <c r="I36" s="6">
        <v>87</v>
      </c>
      <c r="J36" s="6">
        <v>537</v>
      </c>
    </row>
    <row r="37" spans="1:10" x14ac:dyDescent="0.35">
      <c r="A37" t="s">
        <v>90</v>
      </c>
      <c r="B37" t="s">
        <v>96</v>
      </c>
      <c r="C37" s="6">
        <v>18</v>
      </c>
      <c r="D37" s="6">
        <v>35</v>
      </c>
      <c r="E37" s="6">
        <v>10</v>
      </c>
      <c r="F37" s="6">
        <v>92</v>
      </c>
      <c r="G37" s="6">
        <v>23</v>
      </c>
      <c r="H37" s="6">
        <v>19</v>
      </c>
      <c r="I37" s="6">
        <v>5</v>
      </c>
      <c r="J37" s="6">
        <v>52</v>
      </c>
    </row>
    <row r="38" spans="1:10" x14ac:dyDescent="0.35">
      <c r="A38" t="s">
        <v>91</v>
      </c>
      <c r="B38" t="s">
        <v>65</v>
      </c>
      <c r="C38" s="6">
        <v>789</v>
      </c>
      <c r="D38" s="6">
        <v>1474</v>
      </c>
      <c r="E38" s="6">
        <v>48</v>
      </c>
      <c r="F38" s="6">
        <v>8447</v>
      </c>
      <c r="G38" s="6">
        <v>12681</v>
      </c>
      <c r="H38" s="6">
        <v>17581</v>
      </c>
      <c r="I38" s="6">
        <v>9459</v>
      </c>
      <c r="J38" s="6">
        <v>25006</v>
      </c>
    </row>
    <row r="39" spans="1:10" x14ac:dyDescent="0.35">
      <c r="A39" t="s">
        <v>91</v>
      </c>
      <c r="B39" t="s">
        <v>66</v>
      </c>
      <c r="C39" s="6">
        <v>245</v>
      </c>
      <c r="D39" s="6">
        <v>107</v>
      </c>
      <c r="E39" s="6">
        <v>16</v>
      </c>
      <c r="F39" s="6">
        <v>506</v>
      </c>
      <c r="G39" s="6">
        <v>514</v>
      </c>
      <c r="H39" s="6">
        <v>407</v>
      </c>
      <c r="I39" s="6">
        <v>115</v>
      </c>
      <c r="J39" s="6">
        <v>870</v>
      </c>
    </row>
    <row r="40" spans="1:10" x14ac:dyDescent="0.35">
      <c r="A40" t="s">
        <v>91</v>
      </c>
      <c r="B40" t="s">
        <v>96</v>
      </c>
      <c r="C40" s="6">
        <v>54</v>
      </c>
      <c r="D40" s="6">
        <v>21</v>
      </c>
      <c r="E40" s="6">
        <v>8</v>
      </c>
      <c r="F40" s="6">
        <v>127</v>
      </c>
      <c r="G40" s="6">
        <v>27</v>
      </c>
      <c r="H40" s="6">
        <v>39</v>
      </c>
      <c r="I40" s="6">
        <v>17</v>
      </c>
      <c r="J40" s="6">
        <v>89</v>
      </c>
    </row>
    <row r="41" spans="1:10" x14ac:dyDescent="0.35">
      <c r="A41" t="s">
        <v>92</v>
      </c>
      <c r="B41" t="s">
        <v>65</v>
      </c>
      <c r="C41" s="6">
        <v>714</v>
      </c>
      <c r="D41" s="6">
        <v>2190</v>
      </c>
      <c r="E41" s="6">
        <v>93</v>
      </c>
      <c r="F41" s="6">
        <v>9051</v>
      </c>
      <c r="G41" s="6">
        <v>11122</v>
      </c>
      <c r="H41" s="6">
        <v>17696</v>
      </c>
      <c r="I41" s="6">
        <v>9434</v>
      </c>
      <c r="J41" s="6">
        <v>24589</v>
      </c>
    </row>
    <row r="42" spans="1:10" x14ac:dyDescent="0.35">
      <c r="A42" t="s">
        <v>92</v>
      </c>
      <c r="B42" t="s">
        <v>66</v>
      </c>
      <c r="C42" s="6">
        <v>226</v>
      </c>
      <c r="D42" s="6">
        <v>181</v>
      </c>
      <c r="E42" s="6">
        <v>24</v>
      </c>
      <c r="F42" s="6">
        <v>757</v>
      </c>
      <c r="G42" s="6">
        <v>532</v>
      </c>
      <c r="H42" s="6">
        <v>481</v>
      </c>
      <c r="I42" s="6">
        <v>98</v>
      </c>
      <c r="J42" s="6">
        <v>861</v>
      </c>
    </row>
    <row r="43" spans="1:10" x14ac:dyDescent="0.35">
      <c r="A43" t="s">
        <v>92</v>
      </c>
      <c r="B43" t="s">
        <v>96</v>
      </c>
      <c r="C43" s="6">
        <v>28</v>
      </c>
      <c r="D43" s="6">
        <v>46</v>
      </c>
      <c r="E43" s="6">
        <v>10</v>
      </c>
      <c r="F43" s="6">
        <v>205</v>
      </c>
      <c r="G43" s="6">
        <v>52</v>
      </c>
      <c r="H43" s="6">
        <v>46</v>
      </c>
      <c r="I43" s="6">
        <v>9</v>
      </c>
      <c r="J43" s="6">
        <v>92</v>
      </c>
    </row>
    <row r="44" spans="1:10" x14ac:dyDescent="0.35">
      <c r="A44" t="s">
        <v>93</v>
      </c>
      <c r="B44" t="s">
        <v>65</v>
      </c>
      <c r="C44" s="6">
        <v>421</v>
      </c>
      <c r="D44" s="6">
        <v>759</v>
      </c>
      <c r="E44" s="6">
        <v>31</v>
      </c>
      <c r="F44" s="6">
        <v>5419</v>
      </c>
      <c r="G44" s="6">
        <v>9352</v>
      </c>
      <c r="H44" s="6">
        <v>10456</v>
      </c>
      <c r="I44" s="6">
        <v>6395</v>
      </c>
      <c r="J44" s="6">
        <v>14617</v>
      </c>
    </row>
    <row r="45" spans="1:10" x14ac:dyDescent="0.35">
      <c r="A45" t="s">
        <v>93</v>
      </c>
      <c r="B45" t="s">
        <v>66</v>
      </c>
      <c r="C45" s="6">
        <v>145</v>
      </c>
      <c r="D45" s="6">
        <v>64</v>
      </c>
      <c r="E45" s="6">
        <v>9</v>
      </c>
      <c r="F45" s="6">
        <v>356</v>
      </c>
      <c r="G45" s="6">
        <v>260</v>
      </c>
      <c r="H45" s="6">
        <v>266</v>
      </c>
      <c r="I45" s="6">
        <v>68</v>
      </c>
      <c r="J45" s="6">
        <v>548</v>
      </c>
    </row>
    <row r="46" spans="1:10" x14ac:dyDescent="0.35">
      <c r="A46" t="s">
        <v>93</v>
      </c>
      <c r="B46" t="s">
        <v>96</v>
      </c>
      <c r="C46" s="6">
        <v>37</v>
      </c>
      <c r="D46" s="6">
        <v>11</v>
      </c>
      <c r="E46" s="6">
        <v>2</v>
      </c>
      <c r="F46" s="6">
        <v>77</v>
      </c>
      <c r="G46" s="6">
        <v>31</v>
      </c>
      <c r="H46" s="6">
        <v>25</v>
      </c>
      <c r="I46" s="6">
        <v>3</v>
      </c>
      <c r="J46" s="6">
        <v>56</v>
      </c>
    </row>
    <row r="47" spans="1:10" x14ac:dyDescent="0.35">
      <c r="A47" t="s">
        <v>94</v>
      </c>
      <c r="B47" t="s">
        <v>65</v>
      </c>
      <c r="C47" s="6">
        <v>2053</v>
      </c>
      <c r="D47" s="6">
        <v>2741</v>
      </c>
      <c r="E47" s="6">
        <v>239</v>
      </c>
      <c r="F47" s="6">
        <v>21092</v>
      </c>
      <c r="G47" s="6">
        <v>34593</v>
      </c>
      <c r="H47" s="6">
        <v>38169</v>
      </c>
      <c r="I47" s="6">
        <v>70229</v>
      </c>
      <c r="J47" s="6">
        <v>107372</v>
      </c>
    </row>
    <row r="48" spans="1:10" x14ac:dyDescent="0.35">
      <c r="A48" t="s">
        <v>94</v>
      </c>
      <c r="B48" t="s">
        <v>66</v>
      </c>
      <c r="C48" s="6">
        <v>345</v>
      </c>
      <c r="D48" s="6">
        <v>238</v>
      </c>
      <c r="E48" s="6">
        <v>36</v>
      </c>
      <c r="F48" s="6">
        <v>1576</v>
      </c>
      <c r="G48" s="6">
        <v>1135</v>
      </c>
      <c r="H48" s="6">
        <v>1464</v>
      </c>
      <c r="I48" s="6">
        <v>1256</v>
      </c>
      <c r="J48" s="6">
        <v>3959</v>
      </c>
    </row>
    <row r="49" spans="1:10" x14ac:dyDescent="0.35">
      <c r="A49" t="s">
        <v>94</v>
      </c>
      <c r="B49" t="s">
        <v>96</v>
      </c>
      <c r="C49" s="6">
        <v>113</v>
      </c>
      <c r="D49" s="6">
        <v>47</v>
      </c>
      <c r="E49" s="6">
        <v>15</v>
      </c>
      <c r="F49" s="6">
        <v>389</v>
      </c>
      <c r="G49" s="6">
        <v>189</v>
      </c>
      <c r="H49" s="6">
        <v>189</v>
      </c>
      <c r="I49" s="6">
        <v>326</v>
      </c>
      <c r="J49" s="6">
        <v>775</v>
      </c>
    </row>
    <row r="50" spans="1:10" x14ac:dyDescent="0.35">
      <c r="A50" t="s">
        <v>95</v>
      </c>
      <c r="B50" t="s">
        <v>65</v>
      </c>
      <c r="C50" s="6">
        <v>881</v>
      </c>
      <c r="D50" s="6">
        <v>2404</v>
      </c>
      <c r="E50" s="6">
        <v>47</v>
      </c>
      <c r="F50" s="6">
        <v>11372</v>
      </c>
      <c r="G50" s="6">
        <v>14601</v>
      </c>
      <c r="H50" s="6">
        <v>20463</v>
      </c>
      <c r="I50" s="6">
        <v>9072</v>
      </c>
      <c r="J50" s="6">
        <v>28490</v>
      </c>
    </row>
    <row r="51" spans="1:10" x14ac:dyDescent="0.35">
      <c r="A51" t="s">
        <v>95</v>
      </c>
      <c r="B51" t="s">
        <v>66</v>
      </c>
      <c r="C51" s="6">
        <v>301</v>
      </c>
      <c r="D51" s="6">
        <v>182</v>
      </c>
      <c r="E51" s="6">
        <v>18</v>
      </c>
      <c r="F51" s="6">
        <v>793</v>
      </c>
      <c r="G51" s="6">
        <v>457</v>
      </c>
      <c r="H51" s="6">
        <v>563</v>
      </c>
      <c r="I51" s="6">
        <v>113</v>
      </c>
      <c r="J51" s="6">
        <v>1096</v>
      </c>
    </row>
    <row r="52" spans="1:10" x14ac:dyDescent="0.35">
      <c r="A52" t="s">
        <v>95</v>
      </c>
      <c r="B52" t="s">
        <v>96</v>
      </c>
      <c r="C52" s="6">
        <v>76</v>
      </c>
      <c r="D52" s="6">
        <v>52</v>
      </c>
      <c r="E52" s="6">
        <v>2</v>
      </c>
      <c r="F52" s="6">
        <v>155</v>
      </c>
      <c r="G52" s="6">
        <v>34</v>
      </c>
      <c r="H52" s="6">
        <v>47</v>
      </c>
      <c r="I52" s="6">
        <v>14</v>
      </c>
      <c r="J52" s="6">
        <v>93</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K52"/>
  <sheetViews>
    <sheetView topLeftCell="A40" workbookViewId="0">
      <selection activeCell="B54" sqref="B54"/>
    </sheetView>
  </sheetViews>
  <sheetFormatPr defaultRowHeight="14.5" x14ac:dyDescent="0.35"/>
  <cols>
    <col min="1" max="1" width="34.81640625" customWidth="1"/>
    <col min="2" max="2" width="20.26953125" customWidth="1"/>
  </cols>
  <sheetData>
    <row r="1" spans="1:11" x14ac:dyDescent="0.35">
      <c r="A1" t="s">
        <v>44</v>
      </c>
      <c r="B1" t="s">
        <v>45</v>
      </c>
      <c r="C1" t="s">
        <v>46</v>
      </c>
      <c r="D1" t="s">
        <v>47</v>
      </c>
      <c r="E1" t="s">
        <v>48</v>
      </c>
      <c r="F1" t="s">
        <v>49</v>
      </c>
      <c r="G1" t="s">
        <v>51</v>
      </c>
      <c r="H1" t="s">
        <v>50</v>
      </c>
      <c r="I1" t="s">
        <v>98</v>
      </c>
      <c r="J1" t="s">
        <v>97</v>
      </c>
      <c r="K1" t="s">
        <v>20</v>
      </c>
    </row>
    <row r="2" spans="1:11" x14ac:dyDescent="0.35">
      <c r="A2" t="s">
        <v>79</v>
      </c>
      <c r="B2" t="s">
        <v>65</v>
      </c>
      <c r="C2" s="6">
        <v>2</v>
      </c>
      <c r="D2" s="6">
        <v>2</v>
      </c>
      <c r="E2" s="6">
        <v>2</v>
      </c>
      <c r="F2" s="6">
        <v>3</v>
      </c>
      <c r="G2" s="6">
        <v>4</v>
      </c>
      <c r="H2" s="6">
        <v>6</v>
      </c>
      <c r="I2" s="6">
        <v>4</v>
      </c>
      <c r="J2" s="6">
        <v>8</v>
      </c>
    </row>
    <row r="3" spans="1:11" x14ac:dyDescent="0.35">
      <c r="A3" t="s">
        <v>79</v>
      </c>
      <c r="B3" t="s">
        <v>66</v>
      </c>
      <c r="C3" s="6">
        <v>2</v>
      </c>
      <c r="D3" s="6">
        <v>2</v>
      </c>
      <c r="E3" s="6">
        <v>2</v>
      </c>
      <c r="F3" s="6">
        <v>2</v>
      </c>
      <c r="G3" s="6">
        <v>2</v>
      </c>
      <c r="H3" s="6">
        <v>2</v>
      </c>
      <c r="I3" s="6">
        <v>2</v>
      </c>
      <c r="J3" s="6">
        <v>3</v>
      </c>
    </row>
    <row r="4" spans="1:11" x14ac:dyDescent="0.35">
      <c r="A4" t="s">
        <v>79</v>
      </c>
      <c r="B4" t="s">
        <v>52</v>
      </c>
      <c r="C4" s="6">
        <v>2</v>
      </c>
      <c r="D4" s="6">
        <v>2</v>
      </c>
      <c r="E4" s="6">
        <v>2</v>
      </c>
      <c r="F4" s="6">
        <v>3</v>
      </c>
      <c r="G4" s="6">
        <v>3</v>
      </c>
      <c r="H4" s="6">
        <v>3</v>
      </c>
      <c r="I4" s="6">
        <v>2</v>
      </c>
      <c r="J4" s="6">
        <v>3</v>
      </c>
    </row>
    <row r="5" spans="1:11" x14ac:dyDescent="0.35">
      <c r="A5" t="s">
        <v>80</v>
      </c>
      <c r="B5" t="s">
        <v>65</v>
      </c>
      <c r="C5" s="6">
        <v>2</v>
      </c>
      <c r="D5" s="6">
        <v>2</v>
      </c>
      <c r="E5" s="6">
        <v>2</v>
      </c>
      <c r="F5" s="6">
        <v>3</v>
      </c>
      <c r="G5" s="6">
        <v>5</v>
      </c>
      <c r="H5" s="6">
        <v>5</v>
      </c>
      <c r="I5" s="6">
        <v>4</v>
      </c>
      <c r="J5" s="6">
        <v>14</v>
      </c>
    </row>
    <row r="6" spans="1:11" x14ac:dyDescent="0.35">
      <c r="A6" t="s">
        <v>80</v>
      </c>
      <c r="B6" t="s">
        <v>66</v>
      </c>
      <c r="C6" s="6">
        <v>2</v>
      </c>
      <c r="D6" s="6">
        <v>2</v>
      </c>
      <c r="E6" s="6">
        <v>7</v>
      </c>
      <c r="F6" s="6">
        <v>2.9999999999999982</v>
      </c>
      <c r="G6" s="6">
        <v>2</v>
      </c>
      <c r="H6" s="6">
        <v>2</v>
      </c>
      <c r="I6" s="6">
        <v>2</v>
      </c>
      <c r="J6" s="6">
        <v>3</v>
      </c>
    </row>
    <row r="7" spans="1:11" x14ac:dyDescent="0.35">
      <c r="A7" t="s">
        <v>80</v>
      </c>
      <c r="B7" t="s">
        <v>52</v>
      </c>
      <c r="C7" s="6">
        <v>3</v>
      </c>
      <c r="D7" s="6">
        <v>2</v>
      </c>
      <c r="E7" s="6">
        <v>9</v>
      </c>
      <c r="F7" s="6">
        <v>3</v>
      </c>
      <c r="G7" s="6">
        <v>2</v>
      </c>
      <c r="H7" s="6">
        <v>3</v>
      </c>
      <c r="I7" s="6">
        <v>2</v>
      </c>
      <c r="J7" s="6">
        <v>3</v>
      </c>
    </row>
    <row r="8" spans="1:11" x14ac:dyDescent="0.35">
      <c r="A8" t="s">
        <v>81</v>
      </c>
      <c r="B8" t="s">
        <v>65</v>
      </c>
      <c r="C8" s="6">
        <v>2</v>
      </c>
      <c r="D8" s="6">
        <v>2</v>
      </c>
      <c r="E8" s="6">
        <v>2</v>
      </c>
      <c r="F8" s="6">
        <v>3</v>
      </c>
      <c r="G8" s="6">
        <v>4</v>
      </c>
      <c r="H8" s="6">
        <v>6</v>
      </c>
      <c r="I8" s="6">
        <v>4</v>
      </c>
      <c r="J8" s="6">
        <v>9</v>
      </c>
    </row>
    <row r="9" spans="1:11" x14ac:dyDescent="0.35">
      <c r="A9" t="s">
        <v>81</v>
      </c>
      <c r="B9" t="s">
        <v>66</v>
      </c>
      <c r="C9" s="6">
        <v>2</v>
      </c>
      <c r="D9" s="6">
        <v>2</v>
      </c>
      <c r="E9" s="6">
        <v>4</v>
      </c>
      <c r="F9" s="6">
        <v>3</v>
      </c>
      <c r="G9" s="6">
        <v>2</v>
      </c>
      <c r="H9" s="6">
        <v>2</v>
      </c>
      <c r="I9" s="6">
        <v>2</v>
      </c>
      <c r="J9" s="6">
        <v>3</v>
      </c>
    </row>
    <row r="10" spans="1:11" x14ac:dyDescent="0.35">
      <c r="A10" t="s">
        <v>81</v>
      </c>
      <c r="B10" t="s">
        <v>52</v>
      </c>
      <c r="C10" s="6">
        <v>3</v>
      </c>
      <c r="D10" s="6">
        <v>2</v>
      </c>
      <c r="E10" s="6">
        <v>4</v>
      </c>
      <c r="F10" s="6">
        <v>3</v>
      </c>
      <c r="G10" s="6">
        <v>2</v>
      </c>
      <c r="H10" s="6">
        <v>2</v>
      </c>
      <c r="I10" s="6">
        <v>2</v>
      </c>
      <c r="J10" s="6">
        <v>3</v>
      </c>
    </row>
    <row r="11" spans="1:11" x14ac:dyDescent="0.35">
      <c r="A11" t="s">
        <v>82</v>
      </c>
      <c r="B11" t="s">
        <v>65</v>
      </c>
      <c r="C11" s="6">
        <v>2</v>
      </c>
      <c r="D11" s="6">
        <v>2</v>
      </c>
      <c r="E11" s="6">
        <v>3</v>
      </c>
      <c r="F11" s="6">
        <v>2</v>
      </c>
      <c r="G11" s="6">
        <v>2</v>
      </c>
      <c r="H11" s="6">
        <v>3</v>
      </c>
      <c r="I11" s="6">
        <v>2</v>
      </c>
      <c r="J11" s="6">
        <v>4</v>
      </c>
    </row>
    <row r="12" spans="1:11" x14ac:dyDescent="0.35">
      <c r="A12" t="s">
        <v>82</v>
      </c>
      <c r="B12" t="s">
        <v>66</v>
      </c>
      <c r="C12" s="6">
        <v>3</v>
      </c>
      <c r="D12" s="6">
        <v>3</v>
      </c>
      <c r="E12" s="6">
        <v>1</v>
      </c>
      <c r="F12" s="6">
        <v>4</v>
      </c>
      <c r="G12" s="6">
        <v>3</v>
      </c>
      <c r="H12" s="6">
        <v>4</v>
      </c>
      <c r="I12" s="6">
        <v>3</v>
      </c>
      <c r="J12" s="6">
        <v>4</v>
      </c>
    </row>
    <row r="13" spans="1:11" x14ac:dyDescent="0.35">
      <c r="A13" t="s">
        <v>82</v>
      </c>
      <c r="B13" t="s">
        <v>52</v>
      </c>
      <c r="C13" s="6">
        <v>4</v>
      </c>
      <c r="D13" s="6">
        <v>4</v>
      </c>
      <c r="E13" s="6">
        <v>1</v>
      </c>
      <c r="F13" s="6">
        <v>4</v>
      </c>
      <c r="G13" s="6">
        <v>2</v>
      </c>
      <c r="H13" s="6">
        <v>3</v>
      </c>
      <c r="I13" s="6">
        <v>1</v>
      </c>
      <c r="J13" s="6">
        <v>4</v>
      </c>
    </row>
    <row r="14" spans="1:11" x14ac:dyDescent="0.35">
      <c r="A14" t="s">
        <v>83</v>
      </c>
      <c r="B14" t="s">
        <v>65</v>
      </c>
      <c r="C14" s="6">
        <v>2</v>
      </c>
      <c r="D14" s="6">
        <v>2</v>
      </c>
      <c r="E14" s="6">
        <v>3</v>
      </c>
      <c r="F14" s="6">
        <v>2</v>
      </c>
      <c r="G14" s="6">
        <v>2</v>
      </c>
      <c r="H14" s="6">
        <v>2</v>
      </c>
      <c r="I14" s="6">
        <v>2</v>
      </c>
      <c r="J14" s="6">
        <v>2</v>
      </c>
    </row>
    <row r="15" spans="1:11" x14ac:dyDescent="0.35">
      <c r="A15" t="s">
        <v>83</v>
      </c>
      <c r="B15" t="s">
        <v>66</v>
      </c>
      <c r="C15" s="6">
        <v>4</v>
      </c>
      <c r="D15" s="6">
        <v>3</v>
      </c>
      <c r="E15" s="6">
        <v>2</v>
      </c>
      <c r="F15" s="6">
        <v>4</v>
      </c>
      <c r="G15" s="6">
        <v>4</v>
      </c>
      <c r="H15" s="6">
        <v>4</v>
      </c>
      <c r="I15" s="6">
        <v>3</v>
      </c>
      <c r="J15" s="6">
        <v>4</v>
      </c>
    </row>
    <row r="16" spans="1:11" x14ac:dyDescent="0.35">
      <c r="A16" t="s">
        <v>83</v>
      </c>
      <c r="B16" t="s">
        <v>52</v>
      </c>
      <c r="C16" s="6">
        <v>3</v>
      </c>
      <c r="D16" s="6">
        <v>3</v>
      </c>
      <c r="E16" s="6">
        <v>1</v>
      </c>
      <c r="F16" s="6">
        <v>5</v>
      </c>
      <c r="G16" s="6">
        <v>2</v>
      </c>
      <c r="H16" s="6">
        <v>3</v>
      </c>
      <c r="I16" s="6">
        <v>1</v>
      </c>
      <c r="J16" s="6">
        <v>5</v>
      </c>
    </row>
    <row r="17" spans="1:10" x14ac:dyDescent="0.35">
      <c r="A17" t="s">
        <v>84</v>
      </c>
      <c r="B17" t="s">
        <v>65</v>
      </c>
      <c r="C17" s="6">
        <v>2</v>
      </c>
      <c r="D17" s="6">
        <v>2</v>
      </c>
      <c r="E17" s="6">
        <v>2</v>
      </c>
      <c r="F17" s="6">
        <v>2</v>
      </c>
      <c r="G17" s="6">
        <v>4</v>
      </c>
      <c r="H17" s="6">
        <v>5</v>
      </c>
      <c r="I17" s="6">
        <v>3</v>
      </c>
      <c r="J17" s="6">
        <v>7</v>
      </c>
    </row>
    <row r="18" spans="1:10" x14ac:dyDescent="0.35">
      <c r="A18" t="s">
        <v>84</v>
      </c>
      <c r="B18" t="s">
        <v>66</v>
      </c>
      <c r="C18" s="6">
        <v>2</v>
      </c>
      <c r="D18" s="6">
        <v>2</v>
      </c>
      <c r="E18" s="6">
        <v>3</v>
      </c>
      <c r="F18" s="6">
        <v>2</v>
      </c>
      <c r="G18" s="6">
        <v>2</v>
      </c>
      <c r="H18" s="6">
        <v>2</v>
      </c>
      <c r="I18" s="6">
        <v>2</v>
      </c>
      <c r="J18" s="6">
        <v>2</v>
      </c>
    </row>
    <row r="19" spans="1:10" x14ac:dyDescent="0.35">
      <c r="A19" t="s">
        <v>84</v>
      </c>
      <c r="B19" t="s">
        <v>52</v>
      </c>
      <c r="C19" s="6">
        <v>2</v>
      </c>
      <c r="D19" s="6">
        <v>3</v>
      </c>
      <c r="E19" s="6">
        <v>6</v>
      </c>
      <c r="F19" s="6">
        <v>3</v>
      </c>
      <c r="G19" s="6">
        <v>2</v>
      </c>
      <c r="H19" s="6">
        <v>3</v>
      </c>
      <c r="I19" s="6">
        <v>2</v>
      </c>
      <c r="J19" s="6">
        <v>3</v>
      </c>
    </row>
    <row r="20" spans="1:10" x14ac:dyDescent="0.35">
      <c r="A20" t="s">
        <v>85</v>
      </c>
      <c r="B20" t="s">
        <v>65</v>
      </c>
      <c r="C20" s="6">
        <v>2</v>
      </c>
      <c r="D20" s="6">
        <v>2</v>
      </c>
      <c r="E20" s="6">
        <v>3</v>
      </c>
      <c r="F20" s="6">
        <v>2</v>
      </c>
      <c r="G20" s="6">
        <v>2</v>
      </c>
      <c r="H20" s="6">
        <v>2</v>
      </c>
      <c r="I20" s="6">
        <v>2</v>
      </c>
      <c r="J20" s="6">
        <v>2</v>
      </c>
    </row>
    <row r="21" spans="1:10" x14ac:dyDescent="0.35">
      <c r="A21" t="s">
        <v>85</v>
      </c>
      <c r="B21" t="s">
        <v>66</v>
      </c>
      <c r="C21" s="6">
        <v>4</v>
      </c>
      <c r="D21" s="6">
        <v>4</v>
      </c>
      <c r="E21" s="6">
        <v>2</v>
      </c>
      <c r="F21" s="6">
        <v>4</v>
      </c>
      <c r="G21" s="6">
        <v>4</v>
      </c>
      <c r="H21" s="6">
        <v>4</v>
      </c>
      <c r="I21" s="6">
        <v>4</v>
      </c>
      <c r="J21" s="6">
        <v>4</v>
      </c>
    </row>
    <row r="22" spans="1:10" x14ac:dyDescent="0.35">
      <c r="A22" t="s">
        <v>85</v>
      </c>
      <c r="B22" t="s">
        <v>52</v>
      </c>
      <c r="C22" s="6">
        <v>2</v>
      </c>
      <c r="D22" s="6">
        <v>3</v>
      </c>
      <c r="E22" s="6">
        <v>1</v>
      </c>
      <c r="F22" s="6">
        <v>5</v>
      </c>
      <c r="G22" s="6">
        <v>1</v>
      </c>
      <c r="H22" s="6">
        <v>3</v>
      </c>
      <c r="I22" s="6">
        <v>1</v>
      </c>
      <c r="J22" s="6">
        <v>5</v>
      </c>
    </row>
    <row r="23" spans="1:10" x14ac:dyDescent="0.35">
      <c r="A23" t="s">
        <v>86</v>
      </c>
      <c r="B23" t="s">
        <v>65</v>
      </c>
      <c r="C23" s="6">
        <v>2</v>
      </c>
      <c r="D23" s="6">
        <v>2</v>
      </c>
      <c r="E23" s="6">
        <v>2</v>
      </c>
      <c r="F23" s="6">
        <v>2</v>
      </c>
      <c r="G23" s="6">
        <v>2</v>
      </c>
      <c r="H23" s="6">
        <v>3</v>
      </c>
      <c r="I23" s="6">
        <v>2</v>
      </c>
      <c r="J23" s="6">
        <v>4</v>
      </c>
    </row>
    <row r="24" spans="1:10" x14ac:dyDescent="0.35">
      <c r="A24" t="s">
        <v>86</v>
      </c>
      <c r="B24" t="s">
        <v>66</v>
      </c>
      <c r="C24" s="6">
        <v>3</v>
      </c>
      <c r="D24" s="6">
        <v>3</v>
      </c>
      <c r="E24" s="6">
        <v>3</v>
      </c>
      <c r="F24" s="6">
        <v>3</v>
      </c>
      <c r="G24" s="6">
        <v>3</v>
      </c>
      <c r="H24" s="6">
        <v>3</v>
      </c>
      <c r="I24" s="6">
        <v>3</v>
      </c>
      <c r="J24" s="6">
        <v>3</v>
      </c>
    </row>
    <row r="25" spans="1:10" x14ac:dyDescent="0.35">
      <c r="A25" t="s">
        <v>86</v>
      </c>
      <c r="B25" t="s">
        <v>52</v>
      </c>
      <c r="C25" s="6">
        <v>4</v>
      </c>
      <c r="D25" s="6">
        <v>4</v>
      </c>
      <c r="E25" s="6">
        <v>1</v>
      </c>
      <c r="F25" s="6">
        <v>4</v>
      </c>
      <c r="G25" s="6">
        <v>3</v>
      </c>
      <c r="H25" s="6">
        <v>3</v>
      </c>
      <c r="I25" s="6">
        <v>2</v>
      </c>
      <c r="J25" s="6">
        <v>4</v>
      </c>
    </row>
    <row r="26" spans="1:10" x14ac:dyDescent="0.35">
      <c r="A26" t="s">
        <v>87</v>
      </c>
      <c r="B26" t="s">
        <v>65</v>
      </c>
      <c r="C26" s="6">
        <v>2</v>
      </c>
      <c r="D26" s="6">
        <v>2</v>
      </c>
      <c r="E26" s="6">
        <v>3</v>
      </c>
      <c r="F26" s="6">
        <v>2</v>
      </c>
      <c r="G26" s="6">
        <v>2</v>
      </c>
      <c r="H26" s="6">
        <v>2</v>
      </c>
      <c r="I26" s="6">
        <v>2</v>
      </c>
      <c r="J26" s="6">
        <v>2</v>
      </c>
    </row>
    <row r="27" spans="1:10" x14ac:dyDescent="0.35">
      <c r="A27" t="s">
        <v>87</v>
      </c>
      <c r="B27" t="s">
        <v>66</v>
      </c>
      <c r="C27" s="6">
        <v>4</v>
      </c>
      <c r="D27" s="6">
        <v>3</v>
      </c>
      <c r="E27" s="6">
        <v>1</v>
      </c>
      <c r="F27" s="6">
        <v>4</v>
      </c>
      <c r="G27" s="6">
        <v>4</v>
      </c>
      <c r="H27" s="6">
        <v>4</v>
      </c>
      <c r="I27" s="6">
        <v>3</v>
      </c>
      <c r="J27" s="6">
        <v>4</v>
      </c>
    </row>
    <row r="28" spans="1:10" x14ac:dyDescent="0.35">
      <c r="A28" t="s">
        <v>87</v>
      </c>
      <c r="B28" t="s">
        <v>52</v>
      </c>
      <c r="C28" s="6">
        <v>4</v>
      </c>
      <c r="D28" s="6">
        <v>4</v>
      </c>
      <c r="E28" s="6">
        <v>1</v>
      </c>
      <c r="F28" s="6">
        <v>5</v>
      </c>
      <c r="G28" s="6">
        <v>2</v>
      </c>
      <c r="H28" s="6">
        <v>3</v>
      </c>
      <c r="I28" s="6">
        <v>1</v>
      </c>
      <c r="J28" s="6">
        <v>4</v>
      </c>
    </row>
    <row r="29" spans="1:10" x14ac:dyDescent="0.35">
      <c r="A29" t="s">
        <v>88</v>
      </c>
      <c r="B29" t="s">
        <v>65</v>
      </c>
      <c r="C29" s="6">
        <v>2</v>
      </c>
      <c r="D29" s="6">
        <v>2</v>
      </c>
      <c r="E29" s="6">
        <v>2</v>
      </c>
      <c r="F29" s="6">
        <v>2</v>
      </c>
      <c r="G29" s="6">
        <v>2</v>
      </c>
      <c r="H29" s="6">
        <v>4</v>
      </c>
      <c r="I29" s="6">
        <v>3</v>
      </c>
      <c r="J29" s="6">
        <v>5</v>
      </c>
    </row>
    <row r="30" spans="1:10" x14ac:dyDescent="0.35">
      <c r="A30" t="s">
        <v>88</v>
      </c>
      <c r="B30" t="s">
        <v>66</v>
      </c>
      <c r="C30" s="6">
        <v>3</v>
      </c>
      <c r="D30" s="6">
        <v>2</v>
      </c>
      <c r="E30" s="6">
        <v>2</v>
      </c>
      <c r="F30" s="6">
        <v>3</v>
      </c>
      <c r="G30" s="6">
        <v>3</v>
      </c>
      <c r="H30" s="6">
        <v>3</v>
      </c>
      <c r="I30" s="6">
        <v>3</v>
      </c>
      <c r="J30" s="6">
        <v>3</v>
      </c>
    </row>
    <row r="31" spans="1:10" x14ac:dyDescent="0.35">
      <c r="A31" t="s">
        <v>88</v>
      </c>
      <c r="B31" t="s">
        <v>52</v>
      </c>
      <c r="C31" s="6">
        <v>3</v>
      </c>
      <c r="D31" s="6">
        <v>3</v>
      </c>
      <c r="E31" s="6">
        <v>1</v>
      </c>
      <c r="F31" s="6">
        <v>4</v>
      </c>
      <c r="G31" s="6">
        <v>3</v>
      </c>
      <c r="H31" s="6">
        <v>3</v>
      </c>
      <c r="I31" s="6">
        <v>3</v>
      </c>
      <c r="J31" s="6">
        <v>4</v>
      </c>
    </row>
    <row r="32" spans="1:10" x14ac:dyDescent="0.35">
      <c r="A32" t="s">
        <v>89</v>
      </c>
      <c r="B32" t="s">
        <v>65</v>
      </c>
      <c r="C32" s="6">
        <v>2</v>
      </c>
      <c r="D32" s="6">
        <v>2</v>
      </c>
      <c r="E32" s="6">
        <v>2</v>
      </c>
      <c r="F32" s="6">
        <v>3</v>
      </c>
      <c r="G32" s="6">
        <v>3</v>
      </c>
      <c r="H32" s="6">
        <v>3</v>
      </c>
      <c r="I32" s="6">
        <v>2</v>
      </c>
      <c r="J32" s="6">
        <v>5</v>
      </c>
    </row>
    <row r="33" spans="1:10" x14ac:dyDescent="0.35">
      <c r="A33" t="s">
        <v>89</v>
      </c>
      <c r="B33" t="s">
        <v>66</v>
      </c>
      <c r="C33" s="6">
        <v>3</v>
      </c>
      <c r="D33" s="6">
        <v>2</v>
      </c>
      <c r="E33" s="6">
        <v>3</v>
      </c>
      <c r="F33" s="6">
        <v>3</v>
      </c>
      <c r="G33" s="6">
        <v>3</v>
      </c>
      <c r="H33" s="6">
        <v>3</v>
      </c>
      <c r="I33" s="6">
        <v>2</v>
      </c>
      <c r="J33" s="6">
        <v>3</v>
      </c>
    </row>
    <row r="34" spans="1:10" x14ac:dyDescent="0.35">
      <c r="A34" t="s">
        <v>89</v>
      </c>
      <c r="B34" t="s">
        <v>52</v>
      </c>
      <c r="C34" s="6">
        <v>3</v>
      </c>
      <c r="D34" s="6">
        <v>3</v>
      </c>
      <c r="E34" s="6">
        <v>2</v>
      </c>
      <c r="F34" s="6">
        <v>4</v>
      </c>
      <c r="G34" s="6">
        <v>3</v>
      </c>
      <c r="H34" s="6">
        <v>3</v>
      </c>
      <c r="I34" s="6">
        <v>3</v>
      </c>
      <c r="J34" s="6">
        <v>3</v>
      </c>
    </row>
    <row r="35" spans="1:10" x14ac:dyDescent="0.35">
      <c r="A35" t="s">
        <v>90</v>
      </c>
      <c r="B35" t="s">
        <v>65</v>
      </c>
      <c r="C35" s="6">
        <v>2</v>
      </c>
      <c r="D35" s="6">
        <v>2</v>
      </c>
      <c r="E35" s="6">
        <v>3</v>
      </c>
      <c r="F35" s="6">
        <v>2</v>
      </c>
      <c r="G35" s="6">
        <v>2</v>
      </c>
      <c r="H35" s="6">
        <v>2</v>
      </c>
      <c r="I35" s="6">
        <v>2</v>
      </c>
      <c r="J35" s="6">
        <v>2</v>
      </c>
    </row>
    <row r="36" spans="1:10" x14ac:dyDescent="0.35">
      <c r="A36" t="s">
        <v>90</v>
      </c>
      <c r="B36" t="s">
        <v>66</v>
      </c>
      <c r="C36" s="6">
        <v>4</v>
      </c>
      <c r="D36" s="6">
        <v>4</v>
      </c>
      <c r="E36" s="6">
        <v>1</v>
      </c>
      <c r="F36" s="6">
        <v>4</v>
      </c>
      <c r="G36" s="6">
        <v>4</v>
      </c>
      <c r="H36" s="6">
        <v>4</v>
      </c>
      <c r="I36" s="6">
        <v>3</v>
      </c>
      <c r="J36" s="6">
        <v>4</v>
      </c>
    </row>
    <row r="37" spans="1:10" x14ac:dyDescent="0.35">
      <c r="A37" t="s">
        <v>90</v>
      </c>
      <c r="B37" t="s">
        <v>52</v>
      </c>
      <c r="C37" s="6">
        <v>2</v>
      </c>
      <c r="D37" s="6">
        <v>4</v>
      </c>
      <c r="E37" s="6">
        <v>1</v>
      </c>
      <c r="F37" s="6">
        <v>5</v>
      </c>
      <c r="G37" s="6">
        <v>3</v>
      </c>
      <c r="H37" s="6">
        <v>2</v>
      </c>
      <c r="I37" s="6">
        <v>1</v>
      </c>
      <c r="J37" s="6">
        <v>5</v>
      </c>
    </row>
    <row r="38" spans="1:10" x14ac:dyDescent="0.35">
      <c r="A38" t="s">
        <v>91</v>
      </c>
      <c r="B38" t="s">
        <v>65</v>
      </c>
      <c r="C38" s="6">
        <v>2</v>
      </c>
      <c r="D38" s="6">
        <v>2</v>
      </c>
      <c r="E38" s="6">
        <v>3</v>
      </c>
      <c r="F38" s="6">
        <v>2</v>
      </c>
      <c r="G38" s="6">
        <v>2</v>
      </c>
      <c r="H38" s="6">
        <v>3</v>
      </c>
      <c r="I38" s="6">
        <v>2</v>
      </c>
      <c r="J38" s="6">
        <v>4</v>
      </c>
    </row>
    <row r="39" spans="1:10" x14ac:dyDescent="0.35">
      <c r="A39" t="s">
        <v>91</v>
      </c>
      <c r="B39" t="s">
        <v>66</v>
      </c>
      <c r="C39" s="6">
        <v>3</v>
      </c>
      <c r="D39" s="6">
        <v>3</v>
      </c>
      <c r="E39" s="6">
        <v>2</v>
      </c>
      <c r="F39" s="6">
        <v>3</v>
      </c>
      <c r="G39" s="6">
        <v>3</v>
      </c>
      <c r="H39" s="6">
        <v>3</v>
      </c>
      <c r="I39" s="6">
        <v>3</v>
      </c>
      <c r="J39" s="6">
        <v>3</v>
      </c>
    </row>
    <row r="40" spans="1:10" x14ac:dyDescent="0.35">
      <c r="A40" t="s">
        <v>91</v>
      </c>
      <c r="B40" t="s">
        <v>52</v>
      </c>
      <c r="C40" s="6">
        <v>4</v>
      </c>
      <c r="D40" s="6">
        <v>3</v>
      </c>
      <c r="E40" s="6">
        <v>1</v>
      </c>
      <c r="F40" s="6">
        <v>4</v>
      </c>
      <c r="G40" s="6">
        <v>3</v>
      </c>
      <c r="H40" s="6">
        <v>4</v>
      </c>
      <c r="I40" s="6">
        <v>2</v>
      </c>
      <c r="J40" s="6">
        <v>4</v>
      </c>
    </row>
    <row r="41" spans="1:10" x14ac:dyDescent="0.35">
      <c r="A41" t="s">
        <v>92</v>
      </c>
      <c r="B41" t="s">
        <v>65</v>
      </c>
      <c r="C41" s="6">
        <v>2</v>
      </c>
      <c r="D41" s="6">
        <v>2</v>
      </c>
      <c r="E41" s="6">
        <v>2</v>
      </c>
      <c r="F41" s="6">
        <v>2</v>
      </c>
      <c r="G41" s="6">
        <v>2</v>
      </c>
      <c r="H41" s="6">
        <v>3</v>
      </c>
      <c r="I41" s="6">
        <v>2</v>
      </c>
      <c r="J41" s="6">
        <v>4</v>
      </c>
    </row>
    <row r="42" spans="1:10" x14ac:dyDescent="0.35">
      <c r="A42" t="s">
        <v>92</v>
      </c>
      <c r="B42" t="s">
        <v>66</v>
      </c>
      <c r="C42" s="6">
        <v>3</v>
      </c>
      <c r="D42" s="6">
        <v>3</v>
      </c>
      <c r="E42" s="6">
        <v>3</v>
      </c>
      <c r="F42" s="6">
        <v>3</v>
      </c>
      <c r="G42" s="6">
        <v>3</v>
      </c>
      <c r="H42" s="6">
        <v>3</v>
      </c>
      <c r="I42" s="6">
        <v>3</v>
      </c>
      <c r="J42" s="6">
        <v>3</v>
      </c>
    </row>
    <row r="43" spans="1:10" x14ac:dyDescent="0.35">
      <c r="A43" t="s">
        <v>92</v>
      </c>
      <c r="B43" t="s">
        <v>52</v>
      </c>
      <c r="C43" s="6">
        <v>3</v>
      </c>
      <c r="D43" s="6">
        <v>4</v>
      </c>
      <c r="E43" s="6">
        <v>1</v>
      </c>
      <c r="F43" s="6">
        <v>4</v>
      </c>
      <c r="G43" s="6">
        <v>4</v>
      </c>
      <c r="H43" s="6">
        <v>4</v>
      </c>
      <c r="I43" s="6">
        <v>1</v>
      </c>
      <c r="J43" s="6">
        <v>4</v>
      </c>
    </row>
    <row r="44" spans="1:10" x14ac:dyDescent="0.35">
      <c r="A44" t="s">
        <v>93</v>
      </c>
      <c r="B44" t="s">
        <v>65</v>
      </c>
      <c r="C44" s="6">
        <v>2</v>
      </c>
      <c r="D44" s="6">
        <v>2</v>
      </c>
      <c r="E44" s="6">
        <v>3</v>
      </c>
      <c r="F44" s="6">
        <v>2</v>
      </c>
      <c r="G44" s="6">
        <v>2</v>
      </c>
      <c r="H44" s="6">
        <v>2</v>
      </c>
      <c r="I44" s="6">
        <v>2</v>
      </c>
      <c r="J44" s="6">
        <v>2</v>
      </c>
    </row>
    <row r="45" spans="1:10" x14ac:dyDescent="0.35">
      <c r="A45" t="s">
        <v>93</v>
      </c>
      <c r="B45" t="s">
        <v>66</v>
      </c>
      <c r="C45" s="6">
        <v>4</v>
      </c>
      <c r="D45" s="6">
        <v>3</v>
      </c>
      <c r="E45" s="6">
        <v>1</v>
      </c>
      <c r="F45" s="6">
        <v>4</v>
      </c>
      <c r="G45" s="6">
        <v>4</v>
      </c>
      <c r="H45" s="6">
        <v>4</v>
      </c>
      <c r="I45" s="6">
        <v>3</v>
      </c>
      <c r="J45" s="6">
        <v>4</v>
      </c>
    </row>
    <row r="46" spans="1:10" x14ac:dyDescent="0.35">
      <c r="A46" t="s">
        <v>93</v>
      </c>
      <c r="B46" t="s">
        <v>52</v>
      </c>
      <c r="C46" s="6">
        <v>4</v>
      </c>
      <c r="D46" s="6">
        <v>2</v>
      </c>
      <c r="E46" s="6">
        <v>1</v>
      </c>
      <c r="F46" s="6">
        <v>5</v>
      </c>
      <c r="G46" s="6">
        <v>4</v>
      </c>
      <c r="H46" s="6">
        <v>3</v>
      </c>
      <c r="I46" s="6">
        <v>1</v>
      </c>
      <c r="J46" s="6">
        <v>4</v>
      </c>
    </row>
    <row r="47" spans="1:10" x14ac:dyDescent="0.35">
      <c r="A47" t="s">
        <v>94</v>
      </c>
      <c r="B47" t="s">
        <v>65</v>
      </c>
      <c r="C47" s="6">
        <v>2</v>
      </c>
      <c r="D47" s="6">
        <v>2</v>
      </c>
      <c r="E47" s="6">
        <v>2</v>
      </c>
      <c r="F47" s="6">
        <v>3</v>
      </c>
      <c r="G47" s="6">
        <v>5</v>
      </c>
      <c r="H47" s="6">
        <v>5</v>
      </c>
      <c r="I47" s="6">
        <v>14</v>
      </c>
      <c r="J47" s="6">
        <v>14</v>
      </c>
    </row>
    <row r="48" spans="1:10" x14ac:dyDescent="0.35">
      <c r="A48" t="s">
        <v>94</v>
      </c>
      <c r="B48" t="s">
        <v>66</v>
      </c>
      <c r="C48" s="6">
        <v>2</v>
      </c>
      <c r="D48" s="6">
        <v>2</v>
      </c>
      <c r="E48" s="6">
        <v>4</v>
      </c>
      <c r="F48" s="6">
        <v>2</v>
      </c>
      <c r="G48" s="6">
        <v>2</v>
      </c>
      <c r="H48" s="6">
        <v>2</v>
      </c>
      <c r="I48" s="6">
        <v>2</v>
      </c>
      <c r="J48" s="6">
        <v>4</v>
      </c>
    </row>
    <row r="49" spans="1:10" x14ac:dyDescent="0.35">
      <c r="A49" t="s">
        <v>94</v>
      </c>
      <c r="B49" t="s">
        <v>52</v>
      </c>
      <c r="C49" s="6">
        <v>2</v>
      </c>
      <c r="D49" s="6">
        <v>2</v>
      </c>
      <c r="E49" s="6">
        <v>2</v>
      </c>
      <c r="F49" s="6">
        <v>3</v>
      </c>
      <c r="G49" s="6">
        <v>3</v>
      </c>
      <c r="H49" s="6">
        <v>3</v>
      </c>
      <c r="I49" s="6">
        <v>3</v>
      </c>
      <c r="J49" s="6">
        <v>3</v>
      </c>
    </row>
    <row r="50" spans="1:10" x14ac:dyDescent="0.35">
      <c r="A50" t="s">
        <v>95</v>
      </c>
      <c r="B50" t="s">
        <v>65</v>
      </c>
      <c r="C50" s="6">
        <v>2</v>
      </c>
      <c r="D50" s="6">
        <v>2</v>
      </c>
      <c r="E50" s="6">
        <v>2</v>
      </c>
      <c r="F50" s="6">
        <v>2</v>
      </c>
      <c r="G50" s="6">
        <v>2</v>
      </c>
      <c r="H50" s="6">
        <v>3</v>
      </c>
      <c r="I50" s="6">
        <v>2</v>
      </c>
      <c r="J50" s="6">
        <v>4</v>
      </c>
    </row>
    <row r="51" spans="1:10" x14ac:dyDescent="0.35">
      <c r="A51" t="s">
        <v>95</v>
      </c>
      <c r="B51" t="s">
        <v>66</v>
      </c>
      <c r="C51" s="6">
        <v>3</v>
      </c>
      <c r="D51" s="6">
        <v>3</v>
      </c>
      <c r="E51" s="6">
        <v>2</v>
      </c>
      <c r="F51" s="6">
        <v>3</v>
      </c>
      <c r="G51" s="6">
        <v>3</v>
      </c>
      <c r="H51" s="6">
        <v>3</v>
      </c>
      <c r="I51" s="6">
        <v>3</v>
      </c>
      <c r="J51" s="6">
        <v>3</v>
      </c>
    </row>
    <row r="52" spans="1:10" x14ac:dyDescent="0.35">
      <c r="A52" t="s">
        <v>95</v>
      </c>
      <c r="B52" t="s">
        <v>52</v>
      </c>
      <c r="C52" s="6">
        <v>4</v>
      </c>
      <c r="D52" s="6">
        <v>4</v>
      </c>
      <c r="E52" s="6">
        <v>1</v>
      </c>
      <c r="F52" s="6">
        <v>4</v>
      </c>
      <c r="G52" s="6">
        <v>3</v>
      </c>
      <c r="H52" s="6">
        <v>4</v>
      </c>
      <c r="I52" s="6">
        <v>2</v>
      </c>
      <c r="J52" s="6">
        <v>4</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32"/>
  <sheetViews>
    <sheetView topLeftCell="A12" workbookViewId="0">
      <selection activeCell="B54" sqref="B54"/>
    </sheetView>
  </sheetViews>
  <sheetFormatPr defaultRowHeight="14.5" x14ac:dyDescent="0.35"/>
  <cols>
    <col min="1" max="1" width="12" customWidth="1"/>
    <col min="2" max="2" width="16.7265625" customWidth="1"/>
    <col min="3" max="3" width="35.1796875" customWidth="1"/>
    <col min="4" max="4" width="17.7265625" customWidth="1"/>
    <col min="5" max="5" width="20" customWidth="1"/>
  </cols>
  <sheetData>
    <row r="1" spans="1:6" x14ac:dyDescent="0.35">
      <c r="A1" t="s">
        <v>56</v>
      </c>
      <c r="B1" t="s">
        <v>57</v>
      </c>
      <c r="C1" t="s">
        <v>62</v>
      </c>
      <c r="D1" t="s">
        <v>53</v>
      </c>
      <c r="E1" t="s">
        <v>54</v>
      </c>
      <c r="F1" t="s">
        <v>55</v>
      </c>
    </row>
    <row r="2" spans="1:6" x14ac:dyDescent="0.35">
      <c r="A2" t="s">
        <v>100</v>
      </c>
      <c r="B2" t="s">
        <v>58</v>
      </c>
      <c r="C2" t="s">
        <v>63</v>
      </c>
      <c r="D2" s="6">
        <v>0.13936651583710408</v>
      </c>
      <c r="E2" s="6">
        <v>0.20613037076696561</v>
      </c>
      <c r="F2" s="6">
        <v>0.67610859728506789</v>
      </c>
    </row>
    <row r="3" spans="1:6" x14ac:dyDescent="0.35">
      <c r="A3" t="s">
        <v>100</v>
      </c>
      <c r="B3" t="s">
        <v>58</v>
      </c>
      <c r="C3" t="s">
        <v>64</v>
      </c>
      <c r="D3" s="6">
        <v>0.14566929133858267</v>
      </c>
      <c r="E3" s="6">
        <v>0.2030735455543359</v>
      </c>
      <c r="F3" s="6">
        <v>0.71732283464566926</v>
      </c>
    </row>
    <row r="4" spans="1:6" x14ac:dyDescent="0.35">
      <c r="A4" t="s">
        <v>100</v>
      </c>
      <c r="B4" t="s">
        <v>59</v>
      </c>
      <c r="C4" t="s">
        <v>65</v>
      </c>
      <c r="D4" s="6">
        <v>0.12862691341101212</v>
      </c>
      <c r="E4" s="6">
        <v>0.20713760117733629</v>
      </c>
      <c r="F4" s="6">
        <v>0.62097326936257713</v>
      </c>
    </row>
    <row r="5" spans="1:6" x14ac:dyDescent="0.35">
      <c r="A5" t="s">
        <v>100</v>
      </c>
      <c r="B5" t="s">
        <v>59</v>
      </c>
      <c r="C5" t="s">
        <v>66</v>
      </c>
      <c r="D5" s="6">
        <v>0.14786908405933599</v>
      </c>
      <c r="E5" s="6">
        <v>0.20422764227642276</v>
      </c>
      <c r="F5" s="6">
        <v>0.72404049917588886</v>
      </c>
    </row>
    <row r="6" spans="1:6" x14ac:dyDescent="0.35">
      <c r="A6" t="s">
        <v>100</v>
      </c>
      <c r="B6" t="s">
        <v>59</v>
      </c>
      <c r="C6" t="s">
        <v>67</v>
      </c>
      <c r="D6" s="6">
        <v>0.14448051948051949</v>
      </c>
      <c r="E6" s="6">
        <v>0.20625724217844726</v>
      </c>
      <c r="F6" s="6">
        <v>0.70048701298701299</v>
      </c>
    </row>
    <row r="7" spans="1:6" x14ac:dyDescent="0.35">
      <c r="A7" t="s">
        <v>100</v>
      </c>
      <c r="B7" t="s">
        <v>60</v>
      </c>
      <c r="C7" t="s">
        <v>79</v>
      </c>
      <c r="D7" s="6">
        <v>0.21059782608695651</v>
      </c>
      <c r="E7" s="6">
        <v>0.29080675422138835</v>
      </c>
      <c r="F7" s="6">
        <v>0.72418478260869568</v>
      </c>
    </row>
    <row r="8" spans="1:6" x14ac:dyDescent="0.35">
      <c r="A8" t="s">
        <v>100</v>
      </c>
      <c r="B8" t="s">
        <v>60</v>
      </c>
      <c r="C8" t="s">
        <v>80</v>
      </c>
      <c r="D8" s="6">
        <v>0.15895610913404506</v>
      </c>
      <c r="E8" s="6">
        <v>0.24144144144144145</v>
      </c>
      <c r="F8" s="6">
        <v>0.65836298932384341</v>
      </c>
    </row>
    <row r="9" spans="1:6" x14ac:dyDescent="0.35">
      <c r="A9" t="s">
        <v>100</v>
      </c>
      <c r="B9" t="s">
        <v>60</v>
      </c>
      <c r="C9" t="s">
        <v>81</v>
      </c>
      <c r="D9" s="6">
        <v>0.14489311163895488</v>
      </c>
      <c r="E9" s="6">
        <v>0.19805194805194806</v>
      </c>
      <c r="F9" s="6">
        <v>0.73159144893111638</v>
      </c>
    </row>
    <row r="10" spans="1:6" x14ac:dyDescent="0.35">
      <c r="A10" t="s">
        <v>100</v>
      </c>
      <c r="B10" t="s">
        <v>60</v>
      </c>
      <c r="C10" t="s">
        <v>82</v>
      </c>
      <c r="D10" s="6">
        <v>0.11707988980716254</v>
      </c>
      <c r="E10" s="6">
        <v>0.16898608349900596</v>
      </c>
      <c r="F10" s="6">
        <v>0.69283746556473824</v>
      </c>
    </row>
    <row r="11" spans="1:6" x14ac:dyDescent="0.35">
      <c r="A11" t="s">
        <v>100</v>
      </c>
      <c r="B11" t="s">
        <v>60</v>
      </c>
      <c r="C11" t="s">
        <v>83</v>
      </c>
      <c r="D11" s="6">
        <v>0.1426448736998514</v>
      </c>
      <c r="E11" s="6">
        <v>0.1995841995841996</v>
      </c>
      <c r="F11" s="6">
        <v>0.71471025260029719</v>
      </c>
    </row>
    <row r="12" spans="1:6" x14ac:dyDescent="0.35">
      <c r="A12" t="s">
        <v>100</v>
      </c>
      <c r="B12" t="s">
        <v>60</v>
      </c>
      <c r="C12" t="s">
        <v>84</v>
      </c>
      <c r="D12" s="6">
        <v>0.13802083333333334</v>
      </c>
      <c r="E12" s="6">
        <v>0.21031746031746032</v>
      </c>
      <c r="F12" s="6">
        <v>0.65625</v>
      </c>
    </row>
    <row r="13" spans="1:6" x14ac:dyDescent="0.35">
      <c r="A13" t="s">
        <v>100</v>
      </c>
      <c r="B13" t="s">
        <v>60</v>
      </c>
      <c r="C13" t="s">
        <v>85</v>
      </c>
      <c r="D13" s="6">
        <v>0.1245674740484429</v>
      </c>
      <c r="E13" s="6">
        <v>0.18604651162790697</v>
      </c>
      <c r="F13" s="6">
        <v>0.66955017301038067</v>
      </c>
    </row>
    <row r="14" spans="1:6" x14ac:dyDescent="0.35">
      <c r="A14" t="s">
        <v>100</v>
      </c>
      <c r="B14" t="s">
        <v>60</v>
      </c>
      <c r="C14" t="s">
        <v>86</v>
      </c>
      <c r="D14" s="6">
        <v>0.14820359281437126</v>
      </c>
      <c r="E14" s="6">
        <v>0.20798319327731093</v>
      </c>
      <c r="F14" s="6">
        <v>0.71257485029940115</v>
      </c>
    </row>
    <row r="15" spans="1:6" x14ac:dyDescent="0.35">
      <c r="A15" t="s">
        <v>100</v>
      </c>
      <c r="B15" t="s">
        <v>60</v>
      </c>
      <c r="C15" t="s">
        <v>87</v>
      </c>
      <c r="D15" s="6">
        <v>0.21520803443328551</v>
      </c>
      <c r="E15" s="6">
        <v>0.3105590062111801</v>
      </c>
      <c r="F15" s="6">
        <v>0.69296987087517936</v>
      </c>
    </row>
    <row r="16" spans="1:6" x14ac:dyDescent="0.35">
      <c r="A16" t="s">
        <v>100</v>
      </c>
      <c r="B16" t="s">
        <v>60</v>
      </c>
      <c r="C16" t="s">
        <v>88</v>
      </c>
      <c r="D16" s="6">
        <v>8.4239130434782608E-2</v>
      </c>
      <c r="E16" s="6">
        <v>0.12601626016260162</v>
      </c>
      <c r="F16" s="6">
        <v>0.66847826086956519</v>
      </c>
    </row>
    <row r="17" spans="1:6" x14ac:dyDescent="0.35">
      <c r="A17" t="s">
        <v>100</v>
      </c>
      <c r="B17" t="s">
        <v>60</v>
      </c>
      <c r="C17" t="s">
        <v>89</v>
      </c>
      <c r="D17" s="6">
        <v>0.1239193083573487</v>
      </c>
      <c r="E17" s="6">
        <v>0.16929133858267717</v>
      </c>
      <c r="F17" s="6">
        <v>0.73198847262247835</v>
      </c>
    </row>
    <row r="18" spans="1:6" x14ac:dyDescent="0.35">
      <c r="A18" t="s">
        <v>100</v>
      </c>
      <c r="B18" t="s">
        <v>60</v>
      </c>
      <c r="C18" t="s">
        <v>90</v>
      </c>
      <c r="D18" s="6">
        <v>8.8150289017341038E-2</v>
      </c>
      <c r="E18" s="6">
        <v>0.14319248826291081</v>
      </c>
      <c r="F18" s="6">
        <v>0.61560693641618502</v>
      </c>
    </row>
    <row r="19" spans="1:6" x14ac:dyDescent="0.35">
      <c r="A19" t="s">
        <v>100</v>
      </c>
      <c r="B19" t="s">
        <v>60</v>
      </c>
      <c r="C19" t="s">
        <v>91</v>
      </c>
      <c r="D19" s="6">
        <v>8.5714285714285715E-2</v>
      </c>
      <c r="E19" s="6">
        <v>0.13443396226415094</v>
      </c>
      <c r="F19" s="6">
        <v>0.63759398496240605</v>
      </c>
    </row>
    <row r="20" spans="1:6" x14ac:dyDescent="0.35">
      <c r="A20" t="s">
        <v>100</v>
      </c>
      <c r="B20" t="s">
        <v>60</v>
      </c>
      <c r="C20" t="s">
        <v>92</v>
      </c>
      <c r="D20" s="6">
        <v>0.17771084337349397</v>
      </c>
      <c r="E20" s="6">
        <v>0.24380165289256198</v>
      </c>
      <c r="F20" s="6">
        <v>0.72891566265060237</v>
      </c>
    </row>
    <row r="21" spans="1:6" x14ac:dyDescent="0.35">
      <c r="A21" t="s">
        <v>100</v>
      </c>
      <c r="B21" t="s">
        <v>60</v>
      </c>
      <c r="C21" t="s">
        <v>93</v>
      </c>
      <c r="D21" s="6">
        <v>0.12050078247261346</v>
      </c>
      <c r="E21" s="6">
        <v>0.18780487804878049</v>
      </c>
      <c r="F21" s="6">
        <v>0.64162754303599379</v>
      </c>
    </row>
    <row r="22" spans="1:6" x14ac:dyDescent="0.35">
      <c r="A22" t="s">
        <v>100</v>
      </c>
      <c r="B22" t="s">
        <v>60</v>
      </c>
      <c r="C22" t="s">
        <v>94</v>
      </c>
      <c r="D22" s="6">
        <v>0.12936344969199179</v>
      </c>
      <c r="E22" s="6">
        <v>0.21140939597315436</v>
      </c>
      <c r="F22" s="6">
        <v>0.61190965092402461</v>
      </c>
    </row>
    <row r="23" spans="1:6" x14ac:dyDescent="0.35">
      <c r="A23" t="s">
        <v>100</v>
      </c>
      <c r="B23" t="s">
        <v>60</v>
      </c>
      <c r="C23" t="s">
        <v>95</v>
      </c>
      <c r="D23" s="6">
        <v>0.16413793103448276</v>
      </c>
      <c r="E23" s="6">
        <v>0.2361111111111111</v>
      </c>
      <c r="F23" s="6">
        <v>0.69517241379310346</v>
      </c>
    </row>
    <row r="24" spans="1:6" x14ac:dyDescent="0.35">
      <c r="A24" t="s">
        <v>100</v>
      </c>
      <c r="B24" t="s">
        <v>61</v>
      </c>
      <c r="C24" t="s">
        <v>70</v>
      </c>
      <c r="D24" s="6">
        <v>0.15156130997715156</v>
      </c>
      <c r="E24" s="6">
        <v>0.20494335736354274</v>
      </c>
      <c r="F24" s="6">
        <v>0.73952779893373954</v>
      </c>
    </row>
    <row r="25" spans="1:6" x14ac:dyDescent="0.35">
      <c r="A25" t="s">
        <v>100</v>
      </c>
      <c r="B25" t="s">
        <v>61</v>
      </c>
      <c r="C25" t="s">
        <v>69</v>
      </c>
      <c r="D25" s="6">
        <v>0.1425339366515837</v>
      </c>
      <c r="E25" s="6">
        <v>0.19646569646569648</v>
      </c>
      <c r="F25" s="6">
        <v>0.72549019607843135</v>
      </c>
    </row>
    <row r="26" spans="1:6" x14ac:dyDescent="0.35">
      <c r="A26" t="s">
        <v>100</v>
      </c>
      <c r="B26" t="s">
        <v>61</v>
      </c>
      <c r="C26" t="s">
        <v>71</v>
      </c>
      <c r="D26" s="6">
        <v>0.130859375</v>
      </c>
      <c r="E26" s="6">
        <v>0.20583717357910905</v>
      </c>
      <c r="F26" s="6">
        <v>0.6357421875</v>
      </c>
    </row>
    <row r="27" spans="1:6" x14ac:dyDescent="0.35">
      <c r="A27" t="s">
        <v>100</v>
      </c>
      <c r="B27" t="s">
        <v>61</v>
      </c>
      <c r="C27" t="s">
        <v>72</v>
      </c>
      <c r="D27" s="6">
        <v>0.14113124656781989</v>
      </c>
      <c r="E27" s="6">
        <v>0.19648318042813456</v>
      </c>
      <c r="F27" s="6">
        <v>0.71828665568369032</v>
      </c>
    </row>
    <row r="28" spans="1:6" x14ac:dyDescent="0.35">
      <c r="A28" t="s">
        <v>100</v>
      </c>
      <c r="B28" t="s">
        <v>61</v>
      </c>
      <c r="C28" t="s">
        <v>74</v>
      </c>
      <c r="D28" s="6">
        <v>0.13951935914552738</v>
      </c>
      <c r="E28" s="6">
        <v>0.21111111111111111</v>
      </c>
      <c r="F28" s="6">
        <v>0.66088117489986653</v>
      </c>
    </row>
    <row r="29" spans="1:6" x14ac:dyDescent="0.35">
      <c r="A29" t="s">
        <v>100</v>
      </c>
      <c r="B29" t="s">
        <v>61</v>
      </c>
      <c r="C29" t="s">
        <v>68</v>
      </c>
      <c r="D29" s="6">
        <v>0.1366906474820144</v>
      </c>
      <c r="E29" s="6">
        <v>0.20559062218214608</v>
      </c>
      <c r="F29" s="6">
        <v>0.6648681055155875</v>
      </c>
    </row>
    <row r="30" spans="1:6" x14ac:dyDescent="0.35">
      <c r="A30" t="s">
        <v>100</v>
      </c>
      <c r="B30" t="s">
        <v>61</v>
      </c>
      <c r="C30" t="s">
        <v>101</v>
      </c>
      <c r="D30" s="6">
        <v>0.11557788944723618</v>
      </c>
      <c r="E30" s="6">
        <v>0.18661257606490872</v>
      </c>
      <c r="F30" s="6">
        <v>0.6193467336683417</v>
      </c>
    </row>
    <row r="31" spans="1:6" x14ac:dyDescent="0.35">
      <c r="A31" t="s">
        <v>100</v>
      </c>
      <c r="B31" t="s">
        <v>61</v>
      </c>
      <c r="C31" t="s">
        <v>102</v>
      </c>
      <c r="D31" s="6">
        <v>0.15640038498556305</v>
      </c>
      <c r="E31" s="6">
        <v>0.23131672597864769</v>
      </c>
      <c r="F31" s="6">
        <v>0.67613089509143409</v>
      </c>
    </row>
    <row r="32" spans="1:6" x14ac:dyDescent="0.35">
      <c r="A32" t="s">
        <v>100</v>
      </c>
      <c r="B32" t="s">
        <v>100</v>
      </c>
      <c r="C32" t="s">
        <v>100</v>
      </c>
      <c r="D32" s="6">
        <v>0.14001623376623235</v>
      </c>
      <c r="E32" s="6">
        <v>0.20579813886900006</v>
      </c>
      <c r="F32" s="6">
        <v>0.68035714285720816</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80"/>
  <sheetViews>
    <sheetView workbookViewId="0">
      <selection activeCell="B54" sqref="B54"/>
    </sheetView>
  </sheetViews>
  <sheetFormatPr defaultRowHeight="14.5" x14ac:dyDescent="0.35"/>
  <cols>
    <col min="1" max="1" width="34.54296875" customWidth="1"/>
    <col min="2" max="2" width="22.54296875" bestFit="1" customWidth="1"/>
  </cols>
  <sheetData>
    <row r="1" spans="1:11" x14ac:dyDescent="0.35">
      <c r="A1" t="s">
        <v>44</v>
      </c>
      <c r="B1" t="s">
        <v>45</v>
      </c>
      <c r="C1" t="s">
        <v>46</v>
      </c>
      <c r="D1" t="s">
        <v>47</v>
      </c>
      <c r="E1" t="s">
        <v>48</v>
      </c>
      <c r="F1" t="s">
        <v>49</v>
      </c>
      <c r="G1" t="s">
        <v>51</v>
      </c>
      <c r="H1" t="s">
        <v>50</v>
      </c>
      <c r="I1" t="s">
        <v>98</v>
      </c>
      <c r="J1" t="s">
        <v>97</v>
      </c>
      <c r="K1" t="s">
        <v>20</v>
      </c>
    </row>
    <row r="2" spans="1:11" x14ac:dyDescent="0.35">
      <c r="A2" t="s">
        <v>79</v>
      </c>
      <c r="B2" t="s">
        <v>65</v>
      </c>
      <c r="C2" s="6">
        <v>4</v>
      </c>
      <c r="D2" s="6">
        <v>8</v>
      </c>
      <c r="E2" s="6">
        <v>10</v>
      </c>
      <c r="F2" s="6">
        <v>7</v>
      </c>
      <c r="G2" s="6">
        <v>10</v>
      </c>
      <c r="H2" s="6">
        <v>9</v>
      </c>
      <c r="I2" s="6">
        <v>7</v>
      </c>
      <c r="J2" s="6">
        <v>16</v>
      </c>
    </row>
    <row r="3" spans="1:11" x14ac:dyDescent="0.35">
      <c r="A3" t="s">
        <v>79</v>
      </c>
      <c r="B3" t="s">
        <v>66</v>
      </c>
      <c r="C3" s="6">
        <v>7</v>
      </c>
      <c r="D3" s="6">
        <v>6</v>
      </c>
      <c r="E3" s="6">
        <v>3</v>
      </c>
      <c r="F3" s="6">
        <v>6</v>
      </c>
      <c r="G3" s="6">
        <v>5</v>
      </c>
      <c r="H3" s="6">
        <v>4</v>
      </c>
      <c r="I3" s="6">
        <v>5</v>
      </c>
      <c r="J3" s="6">
        <v>5</v>
      </c>
    </row>
    <row r="4" spans="1:11" x14ac:dyDescent="0.35">
      <c r="A4" t="s">
        <v>79</v>
      </c>
      <c r="B4" t="s">
        <v>96</v>
      </c>
      <c r="C4" s="6">
        <v>6</v>
      </c>
      <c r="D4" s="6">
        <v>6</v>
      </c>
      <c r="E4" s="6">
        <v>4</v>
      </c>
      <c r="F4" s="6">
        <v>2</v>
      </c>
      <c r="G4" s="6">
        <v>5</v>
      </c>
      <c r="H4" s="6">
        <v>9</v>
      </c>
      <c r="I4" s="6">
        <v>7</v>
      </c>
      <c r="J4" s="6">
        <v>4</v>
      </c>
    </row>
    <row r="5" spans="1:11" x14ac:dyDescent="0.35">
      <c r="A5" t="s">
        <v>80</v>
      </c>
      <c r="B5" t="s">
        <v>65</v>
      </c>
      <c r="C5" s="6">
        <v>4</v>
      </c>
      <c r="D5" s="6">
        <v>3</v>
      </c>
      <c r="E5" s="6">
        <v>5</v>
      </c>
      <c r="F5" s="6">
        <v>5</v>
      </c>
      <c r="G5" s="6">
        <v>5</v>
      </c>
      <c r="H5" s="6">
        <v>5</v>
      </c>
      <c r="I5" s="6">
        <v>5</v>
      </c>
      <c r="J5" s="6">
        <v>15</v>
      </c>
    </row>
    <row r="6" spans="1:11" x14ac:dyDescent="0.35">
      <c r="A6" t="s">
        <v>80</v>
      </c>
      <c r="B6" t="s">
        <v>66</v>
      </c>
      <c r="C6" s="6">
        <v>5</v>
      </c>
      <c r="D6" s="6">
        <v>5</v>
      </c>
      <c r="E6" s="6">
        <v>8</v>
      </c>
      <c r="F6" s="6">
        <v>5</v>
      </c>
      <c r="G6" s="6">
        <v>4</v>
      </c>
      <c r="H6" s="6">
        <v>7</v>
      </c>
      <c r="I6" s="6">
        <v>10</v>
      </c>
      <c r="J6" s="6">
        <v>7</v>
      </c>
    </row>
    <row r="7" spans="1:11" x14ac:dyDescent="0.35">
      <c r="A7" t="s">
        <v>80</v>
      </c>
      <c r="B7" t="s">
        <v>96</v>
      </c>
      <c r="C7" s="6">
        <v>3</v>
      </c>
      <c r="D7" s="6">
        <v>3</v>
      </c>
      <c r="E7" s="6">
        <v>3</v>
      </c>
      <c r="F7" s="6">
        <v>3</v>
      </c>
      <c r="G7" s="6">
        <v>6</v>
      </c>
      <c r="H7" s="6">
        <v>4</v>
      </c>
      <c r="I7" s="6">
        <v>8</v>
      </c>
      <c r="J7" s="6">
        <v>6</v>
      </c>
    </row>
    <row r="8" spans="1:11" x14ac:dyDescent="0.35">
      <c r="A8" t="s">
        <v>81</v>
      </c>
      <c r="B8" t="s">
        <v>65</v>
      </c>
      <c r="C8" s="6">
        <v>5</v>
      </c>
      <c r="D8" s="6">
        <v>2</v>
      </c>
      <c r="E8" s="6">
        <v>1</v>
      </c>
      <c r="F8" s="6">
        <v>5</v>
      </c>
      <c r="G8" s="6">
        <v>5</v>
      </c>
      <c r="H8" s="6">
        <v>7</v>
      </c>
      <c r="I8" s="6">
        <v>8</v>
      </c>
      <c r="J8" s="6">
        <v>11</v>
      </c>
    </row>
    <row r="9" spans="1:11" x14ac:dyDescent="0.35">
      <c r="A9" t="s">
        <v>81</v>
      </c>
      <c r="B9" t="s">
        <v>66</v>
      </c>
      <c r="C9" s="6">
        <v>7</v>
      </c>
      <c r="D9" s="6">
        <v>4</v>
      </c>
      <c r="E9" s="6">
        <v>5</v>
      </c>
      <c r="F9" s="6">
        <v>6</v>
      </c>
      <c r="G9" s="6">
        <v>6</v>
      </c>
      <c r="H9" s="6">
        <v>4</v>
      </c>
      <c r="I9" s="6">
        <v>3</v>
      </c>
      <c r="J9" s="6">
        <v>5</v>
      </c>
    </row>
    <row r="10" spans="1:11" x14ac:dyDescent="0.35">
      <c r="A10" t="s">
        <v>81</v>
      </c>
      <c r="B10" t="s">
        <v>96</v>
      </c>
      <c r="C10" s="6">
        <v>7</v>
      </c>
      <c r="D10" s="6">
        <v>2</v>
      </c>
      <c r="E10" s="6">
        <v>5</v>
      </c>
      <c r="F10" s="6">
        <v>5</v>
      </c>
      <c r="G10" s="6">
        <v>6</v>
      </c>
      <c r="H10" s="6">
        <v>4</v>
      </c>
      <c r="I10" s="6">
        <v>6</v>
      </c>
      <c r="J10" s="6">
        <v>3</v>
      </c>
    </row>
    <row r="11" spans="1:11" x14ac:dyDescent="0.35">
      <c r="A11" t="s">
        <v>82</v>
      </c>
      <c r="B11" t="s">
        <v>65</v>
      </c>
      <c r="C11" s="6">
        <v>2</v>
      </c>
      <c r="D11" s="6">
        <v>4</v>
      </c>
      <c r="E11" s="6">
        <v>2</v>
      </c>
      <c r="F11" s="6">
        <v>2</v>
      </c>
      <c r="G11" s="6">
        <v>2</v>
      </c>
      <c r="H11" s="6">
        <v>2</v>
      </c>
      <c r="I11" s="6">
        <v>3</v>
      </c>
      <c r="J11" s="6">
        <v>3</v>
      </c>
    </row>
    <row r="12" spans="1:11" x14ac:dyDescent="0.35">
      <c r="A12" t="s">
        <v>82</v>
      </c>
      <c r="B12" t="s">
        <v>66</v>
      </c>
      <c r="C12" s="6">
        <v>2</v>
      </c>
      <c r="D12" s="6">
        <v>5</v>
      </c>
      <c r="E12" s="6">
        <v>2</v>
      </c>
      <c r="F12" s="6">
        <v>4</v>
      </c>
      <c r="G12" s="6">
        <v>2</v>
      </c>
      <c r="H12" s="6">
        <v>2</v>
      </c>
      <c r="I12" s="6">
        <v>5</v>
      </c>
      <c r="J12" s="6">
        <v>3</v>
      </c>
    </row>
    <row r="13" spans="1:11" x14ac:dyDescent="0.35">
      <c r="A13" t="s">
        <v>82</v>
      </c>
      <c r="B13" t="s">
        <v>96</v>
      </c>
      <c r="C13" s="6">
        <v>4</v>
      </c>
      <c r="D13" s="6">
        <v>4</v>
      </c>
      <c r="E13" s="6">
        <v>2</v>
      </c>
      <c r="F13" s="6">
        <v>14</v>
      </c>
      <c r="G13" s="6">
        <v>1</v>
      </c>
      <c r="H13" s="6">
        <v>3</v>
      </c>
      <c r="I13" s="6">
        <v>1</v>
      </c>
      <c r="J13" s="6">
        <v>11</v>
      </c>
    </row>
    <row r="14" spans="1:11" x14ac:dyDescent="0.35">
      <c r="A14" t="s">
        <v>83</v>
      </c>
      <c r="B14" t="s">
        <v>65</v>
      </c>
      <c r="C14" s="6">
        <v>2</v>
      </c>
      <c r="D14" s="6">
        <v>3</v>
      </c>
      <c r="E14" s="6">
        <v>2</v>
      </c>
      <c r="F14" s="6">
        <v>3</v>
      </c>
      <c r="G14" s="6">
        <v>4</v>
      </c>
      <c r="H14" s="6">
        <v>4</v>
      </c>
      <c r="I14" s="6">
        <v>3</v>
      </c>
      <c r="J14" s="6">
        <v>3</v>
      </c>
    </row>
    <row r="15" spans="1:11" x14ac:dyDescent="0.35">
      <c r="A15" t="s">
        <v>83</v>
      </c>
      <c r="B15" t="s">
        <v>66</v>
      </c>
      <c r="C15" s="6">
        <v>5</v>
      </c>
      <c r="D15" s="6">
        <v>5</v>
      </c>
      <c r="E15" s="6">
        <v>1</v>
      </c>
      <c r="F15" s="6">
        <v>6</v>
      </c>
      <c r="G15" s="6">
        <v>9</v>
      </c>
      <c r="H15" s="6">
        <v>7</v>
      </c>
      <c r="I15" s="6">
        <v>4</v>
      </c>
      <c r="J15" s="6">
        <v>9</v>
      </c>
    </row>
    <row r="16" spans="1:11" x14ac:dyDescent="0.35">
      <c r="A16" t="s">
        <v>83</v>
      </c>
      <c r="B16" t="s">
        <v>96</v>
      </c>
      <c r="C16" s="6">
        <v>3</v>
      </c>
      <c r="D16" s="6">
        <v>3</v>
      </c>
      <c r="E16" s="6">
        <v>1</v>
      </c>
      <c r="F16" s="6">
        <v>6</v>
      </c>
      <c r="G16" s="6">
        <v>3</v>
      </c>
      <c r="H16" s="6">
        <v>3</v>
      </c>
      <c r="I16" s="6"/>
      <c r="J16" s="6">
        <v>7</v>
      </c>
    </row>
    <row r="17" spans="1:10" x14ac:dyDescent="0.35">
      <c r="A17" t="s">
        <v>84</v>
      </c>
      <c r="B17" t="s">
        <v>65</v>
      </c>
      <c r="C17" s="6">
        <v>5</v>
      </c>
      <c r="D17" s="6">
        <v>3</v>
      </c>
      <c r="E17" s="6">
        <v>7</v>
      </c>
      <c r="F17" s="6">
        <v>4</v>
      </c>
      <c r="G17" s="6">
        <v>6</v>
      </c>
      <c r="H17" s="6">
        <v>4</v>
      </c>
      <c r="I17" s="6">
        <v>8</v>
      </c>
      <c r="J17" s="6">
        <v>15</v>
      </c>
    </row>
    <row r="18" spans="1:10" x14ac:dyDescent="0.35">
      <c r="A18" t="s">
        <v>84</v>
      </c>
      <c r="B18" t="s">
        <v>66</v>
      </c>
      <c r="C18" s="6">
        <v>3</v>
      </c>
      <c r="D18" s="6">
        <v>3</v>
      </c>
      <c r="E18" s="6">
        <v>2</v>
      </c>
      <c r="F18" s="6">
        <v>3</v>
      </c>
      <c r="G18" s="6">
        <v>3</v>
      </c>
      <c r="H18" s="6">
        <v>3</v>
      </c>
      <c r="I18" s="6">
        <v>5</v>
      </c>
      <c r="J18" s="6">
        <v>2</v>
      </c>
    </row>
    <row r="19" spans="1:10" x14ac:dyDescent="0.35">
      <c r="A19" t="s">
        <v>84</v>
      </c>
      <c r="B19" t="s">
        <v>96</v>
      </c>
      <c r="C19" s="6">
        <v>2</v>
      </c>
      <c r="D19" s="6">
        <v>2</v>
      </c>
      <c r="E19" s="6">
        <v>4</v>
      </c>
      <c r="F19" s="6">
        <v>2</v>
      </c>
      <c r="G19" s="6">
        <v>2</v>
      </c>
      <c r="H19" s="6">
        <v>6</v>
      </c>
      <c r="I19" s="6">
        <v>8</v>
      </c>
      <c r="J19" s="6">
        <v>4</v>
      </c>
    </row>
    <row r="20" spans="1:10" x14ac:dyDescent="0.35">
      <c r="A20" t="s">
        <v>85</v>
      </c>
      <c r="B20" t="s">
        <v>65</v>
      </c>
      <c r="C20" s="6">
        <v>4</v>
      </c>
      <c r="D20" s="6">
        <v>5</v>
      </c>
      <c r="E20" s="6">
        <v>1</v>
      </c>
      <c r="F20" s="6">
        <v>4</v>
      </c>
      <c r="G20" s="6">
        <v>1</v>
      </c>
      <c r="H20" s="6">
        <v>3</v>
      </c>
      <c r="I20" s="6">
        <v>2</v>
      </c>
      <c r="J20" s="6">
        <v>4</v>
      </c>
    </row>
    <row r="21" spans="1:10" x14ac:dyDescent="0.35">
      <c r="A21" t="s">
        <v>85</v>
      </c>
      <c r="B21" t="s">
        <v>66</v>
      </c>
      <c r="C21" s="6">
        <v>3</v>
      </c>
      <c r="D21" s="6">
        <v>4</v>
      </c>
      <c r="E21" s="6">
        <v>3</v>
      </c>
      <c r="F21" s="6">
        <v>7</v>
      </c>
      <c r="G21" s="6">
        <v>2</v>
      </c>
      <c r="H21" s="6">
        <v>3</v>
      </c>
      <c r="I21" s="6">
        <v>4</v>
      </c>
      <c r="J21" s="6">
        <v>4</v>
      </c>
    </row>
    <row r="22" spans="1:10" x14ac:dyDescent="0.35">
      <c r="A22" t="s">
        <v>85</v>
      </c>
      <c r="B22" t="s">
        <v>96</v>
      </c>
      <c r="C22" s="6">
        <v>1</v>
      </c>
      <c r="D22" s="6">
        <v>2</v>
      </c>
      <c r="E22" s="6">
        <v>1</v>
      </c>
      <c r="F22" s="6">
        <v>3</v>
      </c>
      <c r="G22" s="6">
        <v>2</v>
      </c>
      <c r="H22" s="6">
        <v>3</v>
      </c>
      <c r="I22" s="6">
        <v>1</v>
      </c>
      <c r="J22" s="6">
        <v>5</v>
      </c>
    </row>
    <row r="23" spans="1:10" x14ac:dyDescent="0.35">
      <c r="A23" t="s">
        <v>86</v>
      </c>
      <c r="B23" t="s">
        <v>65</v>
      </c>
      <c r="C23" s="6">
        <v>4</v>
      </c>
      <c r="D23" s="6">
        <v>2</v>
      </c>
      <c r="E23" s="6">
        <v>3</v>
      </c>
      <c r="F23" s="6">
        <v>4</v>
      </c>
      <c r="G23" s="6">
        <v>1</v>
      </c>
      <c r="H23" s="6">
        <v>2</v>
      </c>
      <c r="I23" s="6">
        <v>2</v>
      </c>
      <c r="J23" s="6">
        <v>3</v>
      </c>
    </row>
    <row r="24" spans="1:10" x14ac:dyDescent="0.35">
      <c r="A24" t="s">
        <v>86</v>
      </c>
      <c r="B24" t="s">
        <v>66</v>
      </c>
      <c r="C24" s="6">
        <v>4</v>
      </c>
      <c r="D24" s="6">
        <v>4</v>
      </c>
      <c r="E24" s="6">
        <v>4</v>
      </c>
      <c r="F24" s="6">
        <v>7</v>
      </c>
      <c r="G24" s="6">
        <v>6</v>
      </c>
      <c r="H24" s="6">
        <v>2</v>
      </c>
      <c r="I24" s="6">
        <v>3</v>
      </c>
      <c r="J24" s="6">
        <v>6</v>
      </c>
    </row>
    <row r="25" spans="1:10" x14ac:dyDescent="0.35">
      <c r="A25" t="s">
        <v>86</v>
      </c>
      <c r="B25" t="s">
        <v>96</v>
      </c>
      <c r="C25" s="6">
        <v>7</v>
      </c>
      <c r="D25" s="6">
        <v>8</v>
      </c>
      <c r="E25" s="6">
        <v>1</v>
      </c>
      <c r="F25" s="6">
        <v>9</v>
      </c>
      <c r="G25" s="6">
        <v>1</v>
      </c>
      <c r="H25" s="6">
        <v>6</v>
      </c>
      <c r="I25" s="6">
        <v>2</v>
      </c>
      <c r="J25" s="6">
        <v>8</v>
      </c>
    </row>
    <row r="26" spans="1:10" x14ac:dyDescent="0.35">
      <c r="A26" t="s">
        <v>87</v>
      </c>
      <c r="B26" t="s">
        <v>65</v>
      </c>
      <c r="C26" s="6">
        <v>6</v>
      </c>
      <c r="D26" s="6">
        <v>4</v>
      </c>
      <c r="E26" s="6">
        <v>2</v>
      </c>
      <c r="F26" s="6">
        <v>4</v>
      </c>
      <c r="G26" s="6">
        <v>3</v>
      </c>
      <c r="H26" s="6">
        <v>3</v>
      </c>
      <c r="I26" s="6">
        <v>6</v>
      </c>
      <c r="J26" s="6">
        <v>6</v>
      </c>
    </row>
    <row r="27" spans="1:10" x14ac:dyDescent="0.35">
      <c r="A27" t="s">
        <v>87</v>
      </c>
      <c r="B27" t="s">
        <v>66</v>
      </c>
      <c r="C27" s="6">
        <v>7</v>
      </c>
      <c r="D27" s="6">
        <v>10</v>
      </c>
      <c r="E27" s="6">
        <v>1</v>
      </c>
      <c r="F27" s="6">
        <v>18</v>
      </c>
      <c r="G27" s="6">
        <v>14</v>
      </c>
      <c r="H27" s="6">
        <v>11</v>
      </c>
      <c r="I27" s="6">
        <v>8</v>
      </c>
      <c r="J27" s="6">
        <v>12</v>
      </c>
    </row>
    <row r="28" spans="1:10" x14ac:dyDescent="0.35">
      <c r="A28" t="s">
        <v>87</v>
      </c>
      <c r="B28" t="s">
        <v>96</v>
      </c>
      <c r="C28" s="6">
        <v>3</v>
      </c>
      <c r="D28" s="6">
        <v>3</v>
      </c>
      <c r="E28" s="6">
        <v>1</v>
      </c>
      <c r="F28" s="6">
        <v>15</v>
      </c>
      <c r="G28" s="6">
        <v>1</v>
      </c>
      <c r="H28" s="6">
        <v>3</v>
      </c>
      <c r="I28" s="6">
        <v>2</v>
      </c>
      <c r="J28" s="6">
        <v>7</v>
      </c>
    </row>
    <row r="29" spans="1:10" x14ac:dyDescent="0.35">
      <c r="A29" t="s">
        <v>88</v>
      </c>
      <c r="B29" t="s">
        <v>65</v>
      </c>
      <c r="C29" s="6">
        <v>2</v>
      </c>
      <c r="D29" s="6">
        <v>1</v>
      </c>
      <c r="E29" s="6">
        <v>2</v>
      </c>
      <c r="F29" s="6">
        <v>2</v>
      </c>
      <c r="G29" s="6">
        <v>1</v>
      </c>
      <c r="H29" s="6">
        <v>3</v>
      </c>
      <c r="I29" s="6">
        <v>1</v>
      </c>
      <c r="J29" s="6">
        <v>6</v>
      </c>
    </row>
    <row r="30" spans="1:10" x14ac:dyDescent="0.35">
      <c r="A30" t="s">
        <v>88</v>
      </c>
      <c r="B30" t="s">
        <v>66</v>
      </c>
      <c r="C30" s="6">
        <v>3</v>
      </c>
      <c r="D30" s="6">
        <v>4</v>
      </c>
      <c r="E30" s="6">
        <v>2</v>
      </c>
      <c r="F30" s="6">
        <v>3</v>
      </c>
      <c r="G30" s="6">
        <v>4</v>
      </c>
      <c r="H30" s="6">
        <v>3</v>
      </c>
      <c r="I30" s="6">
        <v>2</v>
      </c>
      <c r="J30" s="6">
        <v>3</v>
      </c>
    </row>
    <row r="31" spans="1:10" x14ac:dyDescent="0.35">
      <c r="A31" t="s">
        <v>88</v>
      </c>
      <c r="B31" t="s">
        <v>96</v>
      </c>
      <c r="C31" s="6">
        <v>2</v>
      </c>
      <c r="D31" s="6">
        <v>2</v>
      </c>
      <c r="E31" s="6">
        <v>1</v>
      </c>
      <c r="F31" s="6">
        <v>4</v>
      </c>
      <c r="G31" s="6">
        <v>2</v>
      </c>
      <c r="H31" s="6">
        <v>3</v>
      </c>
      <c r="I31" s="6">
        <v>2</v>
      </c>
      <c r="J31" s="6">
        <v>4</v>
      </c>
    </row>
    <row r="32" spans="1:10" x14ac:dyDescent="0.35">
      <c r="A32" t="s">
        <v>89</v>
      </c>
      <c r="B32" t="s">
        <v>65</v>
      </c>
      <c r="C32" s="6">
        <v>6</v>
      </c>
      <c r="D32" s="6">
        <v>2</v>
      </c>
      <c r="E32" s="6">
        <v>2</v>
      </c>
      <c r="F32" s="6">
        <v>4</v>
      </c>
      <c r="G32" s="6">
        <v>4</v>
      </c>
      <c r="H32" s="6">
        <v>2</v>
      </c>
      <c r="I32" s="6">
        <v>2</v>
      </c>
      <c r="J32" s="6">
        <v>6</v>
      </c>
    </row>
    <row r="33" spans="1:10" x14ac:dyDescent="0.35">
      <c r="A33" t="s">
        <v>89</v>
      </c>
      <c r="B33" t="s">
        <v>66</v>
      </c>
      <c r="C33" s="6">
        <v>3</v>
      </c>
      <c r="D33" s="6">
        <v>4</v>
      </c>
      <c r="E33" s="6">
        <v>3</v>
      </c>
      <c r="F33" s="6">
        <v>6</v>
      </c>
      <c r="G33" s="6">
        <v>1</v>
      </c>
      <c r="H33" s="6">
        <v>1</v>
      </c>
      <c r="I33" s="6">
        <v>2</v>
      </c>
      <c r="J33" s="6">
        <v>11</v>
      </c>
    </row>
    <row r="34" spans="1:10" x14ac:dyDescent="0.35">
      <c r="A34" t="s">
        <v>89</v>
      </c>
      <c r="B34" t="s">
        <v>96</v>
      </c>
      <c r="C34" s="6">
        <v>5</v>
      </c>
      <c r="D34" s="6">
        <v>3</v>
      </c>
      <c r="E34" s="6">
        <v>2</v>
      </c>
      <c r="F34" s="6">
        <v>2</v>
      </c>
      <c r="G34" s="6">
        <v>2</v>
      </c>
      <c r="H34" s="6">
        <v>7</v>
      </c>
      <c r="I34" s="6">
        <v>1</v>
      </c>
      <c r="J34" s="6">
        <v>5</v>
      </c>
    </row>
    <row r="35" spans="1:10" x14ac:dyDescent="0.35">
      <c r="A35" t="s">
        <v>90</v>
      </c>
      <c r="B35" t="s">
        <v>65</v>
      </c>
      <c r="C35" s="6">
        <v>2</v>
      </c>
      <c r="D35" s="6">
        <v>2</v>
      </c>
      <c r="E35" s="6">
        <v>1</v>
      </c>
      <c r="F35" s="6">
        <v>3</v>
      </c>
      <c r="G35" s="6">
        <v>2</v>
      </c>
      <c r="H35" s="6">
        <v>4</v>
      </c>
      <c r="I35" s="6">
        <v>2</v>
      </c>
      <c r="J35" s="6">
        <v>3</v>
      </c>
    </row>
    <row r="36" spans="1:10" x14ac:dyDescent="0.35">
      <c r="A36" t="s">
        <v>90</v>
      </c>
      <c r="B36" t="s">
        <v>66</v>
      </c>
      <c r="C36" s="6">
        <v>3</v>
      </c>
      <c r="D36" s="6">
        <v>3</v>
      </c>
      <c r="E36" s="6">
        <v>2</v>
      </c>
      <c r="F36" s="6">
        <v>4</v>
      </c>
      <c r="G36" s="6">
        <v>3</v>
      </c>
      <c r="H36" s="6">
        <v>2</v>
      </c>
      <c r="I36" s="6">
        <v>3</v>
      </c>
      <c r="J36" s="6">
        <v>3</v>
      </c>
    </row>
    <row r="37" spans="1:10" x14ac:dyDescent="0.35">
      <c r="A37" t="s">
        <v>90</v>
      </c>
      <c r="B37" t="s">
        <v>96</v>
      </c>
      <c r="C37" s="6">
        <v>3</v>
      </c>
      <c r="D37" s="6">
        <v>3</v>
      </c>
      <c r="E37" s="6">
        <v>2</v>
      </c>
      <c r="F37" s="6">
        <v>5</v>
      </c>
      <c r="G37" s="6">
        <v>2</v>
      </c>
      <c r="H37" s="6">
        <v>2</v>
      </c>
      <c r="I37" s="6"/>
      <c r="J37" s="6">
        <v>2</v>
      </c>
    </row>
    <row r="38" spans="1:10" x14ac:dyDescent="0.35">
      <c r="A38" t="s">
        <v>91</v>
      </c>
      <c r="B38" t="s">
        <v>65</v>
      </c>
      <c r="C38" s="6">
        <v>3</v>
      </c>
      <c r="D38" s="6">
        <v>1</v>
      </c>
      <c r="E38" s="6">
        <v>2</v>
      </c>
      <c r="F38" s="6">
        <v>1</v>
      </c>
      <c r="G38" s="6">
        <v>1</v>
      </c>
      <c r="H38" s="6">
        <v>3</v>
      </c>
      <c r="I38" s="6">
        <v>1</v>
      </c>
      <c r="J38" s="6">
        <v>3</v>
      </c>
    </row>
    <row r="39" spans="1:10" x14ac:dyDescent="0.35">
      <c r="A39" t="s">
        <v>91</v>
      </c>
      <c r="B39" t="s">
        <v>66</v>
      </c>
      <c r="C39" s="6">
        <v>1</v>
      </c>
      <c r="D39" s="6">
        <v>2</v>
      </c>
      <c r="E39" s="6">
        <v>2</v>
      </c>
      <c r="F39" s="6">
        <v>2</v>
      </c>
      <c r="G39" s="6">
        <v>2</v>
      </c>
      <c r="H39" s="6">
        <v>4</v>
      </c>
      <c r="I39" s="6">
        <v>6</v>
      </c>
      <c r="J39" s="6">
        <v>2</v>
      </c>
    </row>
    <row r="40" spans="1:10" x14ac:dyDescent="0.35">
      <c r="A40" t="s">
        <v>91</v>
      </c>
      <c r="B40" t="s">
        <v>96</v>
      </c>
      <c r="C40" s="6">
        <v>3</v>
      </c>
      <c r="D40" s="6">
        <v>4</v>
      </c>
      <c r="E40" s="6"/>
      <c r="F40" s="6">
        <v>4</v>
      </c>
      <c r="G40" s="6">
        <v>3</v>
      </c>
      <c r="H40" s="6">
        <v>4</v>
      </c>
      <c r="I40" s="6">
        <v>1</v>
      </c>
      <c r="J40" s="6">
        <v>2</v>
      </c>
    </row>
    <row r="41" spans="1:10" x14ac:dyDescent="0.35">
      <c r="A41" t="s">
        <v>92</v>
      </c>
      <c r="B41" t="s">
        <v>65</v>
      </c>
      <c r="C41" s="6">
        <v>2</v>
      </c>
      <c r="D41" s="6">
        <v>1</v>
      </c>
      <c r="E41" s="6">
        <v>2</v>
      </c>
      <c r="F41" s="6">
        <v>3</v>
      </c>
      <c r="G41" s="6">
        <v>2</v>
      </c>
      <c r="H41" s="6">
        <v>1</v>
      </c>
      <c r="I41" s="6">
        <v>1</v>
      </c>
      <c r="J41" s="6">
        <v>4</v>
      </c>
    </row>
    <row r="42" spans="1:10" x14ac:dyDescent="0.35">
      <c r="A42" t="s">
        <v>92</v>
      </c>
      <c r="B42" t="s">
        <v>66</v>
      </c>
      <c r="C42" s="6">
        <v>3</v>
      </c>
      <c r="D42" s="6">
        <v>3</v>
      </c>
      <c r="E42" s="6">
        <v>3</v>
      </c>
      <c r="F42" s="6">
        <v>6</v>
      </c>
      <c r="G42" s="6">
        <v>8</v>
      </c>
      <c r="H42" s="6">
        <v>7</v>
      </c>
      <c r="I42" s="6">
        <v>3</v>
      </c>
      <c r="J42" s="6">
        <v>4</v>
      </c>
    </row>
    <row r="43" spans="1:10" x14ac:dyDescent="0.35">
      <c r="A43" t="s">
        <v>92</v>
      </c>
      <c r="B43" t="s">
        <v>96</v>
      </c>
      <c r="C43" s="6">
        <v>3</v>
      </c>
      <c r="D43" s="6">
        <v>10</v>
      </c>
      <c r="E43" s="6">
        <v>3</v>
      </c>
      <c r="F43" s="6">
        <v>7</v>
      </c>
      <c r="G43" s="6">
        <v>11</v>
      </c>
      <c r="H43" s="6">
        <v>5</v>
      </c>
      <c r="I43" s="6">
        <v>1</v>
      </c>
      <c r="J43" s="6">
        <v>25</v>
      </c>
    </row>
    <row r="44" spans="1:10" x14ac:dyDescent="0.35">
      <c r="A44" t="s">
        <v>93</v>
      </c>
      <c r="B44" t="s">
        <v>65</v>
      </c>
      <c r="C44" s="6">
        <v>1</v>
      </c>
      <c r="D44" s="6">
        <v>1</v>
      </c>
      <c r="E44" s="6">
        <v>1</v>
      </c>
      <c r="F44" s="6">
        <v>3</v>
      </c>
      <c r="G44" s="6">
        <v>1</v>
      </c>
      <c r="H44" s="6">
        <v>3</v>
      </c>
      <c r="I44" s="6">
        <v>3</v>
      </c>
      <c r="J44" s="6">
        <v>4</v>
      </c>
    </row>
    <row r="45" spans="1:10" x14ac:dyDescent="0.35">
      <c r="A45" t="s">
        <v>93</v>
      </c>
      <c r="B45" t="s">
        <v>66</v>
      </c>
      <c r="C45" s="6">
        <v>1</v>
      </c>
      <c r="D45" s="6">
        <v>5</v>
      </c>
      <c r="E45" s="6">
        <v>3</v>
      </c>
      <c r="F45" s="6">
        <v>8</v>
      </c>
      <c r="G45" s="6">
        <v>4</v>
      </c>
      <c r="H45" s="6">
        <v>6</v>
      </c>
      <c r="I45" s="6">
        <v>5</v>
      </c>
      <c r="J45" s="6">
        <v>4</v>
      </c>
    </row>
    <row r="46" spans="1:10" x14ac:dyDescent="0.35">
      <c r="A46" t="s">
        <v>93</v>
      </c>
      <c r="B46" t="s">
        <v>96</v>
      </c>
      <c r="C46" s="6">
        <v>5</v>
      </c>
      <c r="D46" s="6">
        <v>2</v>
      </c>
      <c r="E46" s="6">
        <v>1</v>
      </c>
      <c r="F46" s="6">
        <v>5</v>
      </c>
      <c r="G46" s="6">
        <v>4</v>
      </c>
      <c r="H46" s="6">
        <v>3</v>
      </c>
      <c r="I46" s="6"/>
      <c r="J46" s="6">
        <v>4</v>
      </c>
    </row>
    <row r="47" spans="1:10" x14ac:dyDescent="0.35">
      <c r="A47" t="s">
        <v>94</v>
      </c>
      <c r="B47" t="s">
        <v>65</v>
      </c>
      <c r="C47" s="6">
        <v>5</v>
      </c>
      <c r="D47" s="6">
        <v>2</v>
      </c>
      <c r="E47" s="6">
        <v>2</v>
      </c>
      <c r="F47" s="6">
        <v>5</v>
      </c>
      <c r="G47" s="6">
        <v>12</v>
      </c>
      <c r="H47" s="6">
        <v>14</v>
      </c>
      <c r="I47" s="6">
        <v>9</v>
      </c>
      <c r="J47" s="6">
        <v>18</v>
      </c>
    </row>
    <row r="48" spans="1:10" x14ac:dyDescent="0.35">
      <c r="A48" t="s">
        <v>94</v>
      </c>
      <c r="B48" t="s">
        <v>66</v>
      </c>
      <c r="C48" s="6">
        <v>5</v>
      </c>
      <c r="D48" s="6">
        <v>6</v>
      </c>
      <c r="E48" s="6">
        <v>5</v>
      </c>
      <c r="F48" s="6">
        <v>4</v>
      </c>
      <c r="G48" s="6">
        <v>6</v>
      </c>
      <c r="H48" s="6">
        <v>5</v>
      </c>
      <c r="I48" s="6">
        <v>2</v>
      </c>
      <c r="J48" s="6">
        <v>5</v>
      </c>
    </row>
    <row r="49" spans="1:10" x14ac:dyDescent="0.35">
      <c r="A49" t="s">
        <v>94</v>
      </c>
      <c r="B49" t="s">
        <v>96</v>
      </c>
      <c r="C49" s="6">
        <v>3</v>
      </c>
      <c r="D49" s="6">
        <v>4</v>
      </c>
      <c r="E49" s="6"/>
      <c r="F49" s="6">
        <v>3</v>
      </c>
      <c r="G49" s="6">
        <v>2</v>
      </c>
      <c r="H49" s="6">
        <v>3</v>
      </c>
      <c r="I49" s="6">
        <v>1</v>
      </c>
      <c r="J49" s="6">
        <v>5</v>
      </c>
    </row>
    <row r="50" spans="1:10" x14ac:dyDescent="0.35">
      <c r="A50" t="s">
        <v>95</v>
      </c>
      <c r="B50" t="s">
        <v>65</v>
      </c>
      <c r="C50" s="6">
        <v>3</v>
      </c>
      <c r="D50" s="6">
        <v>5</v>
      </c>
      <c r="E50" s="6">
        <v>5</v>
      </c>
      <c r="F50" s="6">
        <v>4</v>
      </c>
      <c r="G50" s="6">
        <v>6</v>
      </c>
      <c r="H50" s="6">
        <v>10</v>
      </c>
      <c r="I50" s="6">
        <v>4</v>
      </c>
      <c r="J50" s="6">
        <v>9</v>
      </c>
    </row>
    <row r="51" spans="1:10" x14ac:dyDescent="0.35">
      <c r="A51" t="s">
        <v>95</v>
      </c>
      <c r="B51" t="s">
        <v>66</v>
      </c>
      <c r="C51" s="6">
        <v>10</v>
      </c>
      <c r="D51" s="6">
        <v>4</v>
      </c>
      <c r="E51" s="6">
        <v>4</v>
      </c>
      <c r="F51" s="6">
        <v>5</v>
      </c>
      <c r="G51" s="6">
        <v>5</v>
      </c>
      <c r="H51" s="6">
        <v>6</v>
      </c>
      <c r="I51" s="6">
        <v>4</v>
      </c>
      <c r="J51" s="6">
        <v>6</v>
      </c>
    </row>
    <row r="52" spans="1:10" x14ac:dyDescent="0.35">
      <c r="A52" t="s">
        <v>95</v>
      </c>
      <c r="B52" t="s">
        <v>96</v>
      </c>
      <c r="C52" s="6">
        <v>7</v>
      </c>
      <c r="D52" s="6">
        <v>2</v>
      </c>
      <c r="E52" s="6"/>
      <c r="F52" s="6">
        <v>5</v>
      </c>
      <c r="G52" s="6">
        <v>6</v>
      </c>
      <c r="H52" s="6">
        <v>4</v>
      </c>
      <c r="I52" s="6">
        <v>2</v>
      </c>
      <c r="J52" s="6">
        <v>3</v>
      </c>
    </row>
    <row r="53" spans="1:10" x14ac:dyDescent="0.35">
      <c r="C53" s="6"/>
      <c r="D53" s="6"/>
      <c r="E53" s="6"/>
      <c r="F53" s="6"/>
      <c r="G53" s="6"/>
      <c r="H53" s="6"/>
      <c r="I53" s="6"/>
      <c r="J53" s="6"/>
    </row>
    <row r="54" spans="1:10" x14ac:dyDescent="0.35">
      <c r="C54" s="6"/>
      <c r="D54" s="6"/>
      <c r="E54" s="6"/>
      <c r="F54" s="6"/>
      <c r="G54" s="6"/>
      <c r="H54" s="6"/>
      <c r="I54" s="6"/>
      <c r="J54" s="6"/>
    </row>
    <row r="55" spans="1:10" x14ac:dyDescent="0.35">
      <c r="C55" s="6"/>
      <c r="D55" s="6"/>
      <c r="E55" s="6"/>
      <c r="F55" s="6"/>
      <c r="G55" s="6"/>
      <c r="H55" s="6"/>
      <c r="I55" s="6"/>
      <c r="J55" s="6"/>
    </row>
    <row r="56" spans="1:10" x14ac:dyDescent="0.35">
      <c r="C56" s="6"/>
      <c r="D56" s="6"/>
      <c r="E56" s="6"/>
      <c r="F56" s="6"/>
      <c r="G56" s="6"/>
      <c r="H56" s="6"/>
      <c r="I56" s="6"/>
      <c r="J56" s="6"/>
    </row>
    <row r="57" spans="1:10" x14ac:dyDescent="0.35">
      <c r="C57" s="6"/>
      <c r="D57" s="6"/>
      <c r="E57" s="6"/>
      <c r="F57" s="6"/>
      <c r="G57" s="6"/>
      <c r="H57" s="6"/>
      <c r="I57" s="6"/>
      <c r="J57" s="6"/>
    </row>
    <row r="58" spans="1:10" x14ac:dyDescent="0.35">
      <c r="C58" s="6"/>
      <c r="D58" s="6"/>
      <c r="E58" s="6"/>
      <c r="F58" s="6"/>
      <c r="G58" s="6"/>
      <c r="H58" s="6"/>
      <c r="I58" s="6"/>
      <c r="J58" s="6"/>
    </row>
    <row r="59" spans="1:10" x14ac:dyDescent="0.35">
      <c r="C59" s="6"/>
      <c r="D59" s="6"/>
      <c r="E59" s="6"/>
      <c r="F59" s="6"/>
      <c r="G59" s="6"/>
      <c r="H59" s="6"/>
      <c r="I59" s="6"/>
      <c r="J59" s="6"/>
    </row>
    <row r="60" spans="1:10" x14ac:dyDescent="0.35">
      <c r="C60" s="6"/>
      <c r="D60" s="6"/>
      <c r="E60" s="6"/>
      <c r="F60" s="6"/>
      <c r="G60" s="6"/>
      <c r="H60" s="6"/>
      <c r="I60" s="6"/>
      <c r="J60" s="6"/>
    </row>
    <row r="61" spans="1:10" x14ac:dyDescent="0.35">
      <c r="C61" s="6"/>
      <c r="D61" s="6"/>
      <c r="E61" s="6"/>
      <c r="F61" s="6"/>
      <c r="G61" s="6"/>
      <c r="H61" s="6"/>
      <c r="I61" s="6"/>
      <c r="J61" s="6"/>
    </row>
    <row r="62" spans="1:10" x14ac:dyDescent="0.35">
      <c r="C62" s="6"/>
      <c r="D62" s="6"/>
      <c r="E62" s="6"/>
      <c r="F62" s="6"/>
      <c r="G62" s="6"/>
      <c r="H62" s="6"/>
      <c r="I62" s="6"/>
      <c r="J62" s="6"/>
    </row>
    <row r="63" spans="1:10" x14ac:dyDescent="0.35">
      <c r="C63" s="6"/>
      <c r="D63" s="6"/>
      <c r="E63" s="6"/>
      <c r="F63" s="6"/>
      <c r="G63" s="6"/>
      <c r="H63" s="6"/>
      <c r="I63" s="6"/>
      <c r="J63" s="6"/>
    </row>
    <row r="64" spans="1:10" x14ac:dyDescent="0.35">
      <c r="C64" s="6"/>
      <c r="D64" s="6"/>
      <c r="E64" s="6"/>
      <c r="F64" s="6"/>
      <c r="G64" s="6"/>
      <c r="H64" s="6"/>
      <c r="I64" s="6"/>
      <c r="J64" s="6"/>
    </row>
    <row r="65" spans="3:10" x14ac:dyDescent="0.35">
      <c r="C65" s="6"/>
      <c r="D65" s="6"/>
      <c r="E65" s="6"/>
      <c r="F65" s="6"/>
      <c r="G65" s="6"/>
      <c r="H65" s="6"/>
      <c r="I65" s="6"/>
      <c r="J65" s="6"/>
    </row>
    <row r="66" spans="3:10" x14ac:dyDescent="0.35">
      <c r="C66" s="6"/>
      <c r="D66" s="6"/>
      <c r="E66" s="6"/>
      <c r="F66" s="6"/>
      <c r="G66" s="6"/>
      <c r="H66" s="6"/>
      <c r="I66" s="6"/>
      <c r="J66" s="6"/>
    </row>
    <row r="67" spans="3:10" x14ac:dyDescent="0.35">
      <c r="C67" s="6"/>
      <c r="D67" s="6"/>
      <c r="E67" s="6"/>
      <c r="F67" s="6"/>
      <c r="G67" s="6"/>
      <c r="H67" s="6"/>
      <c r="I67" s="6"/>
      <c r="J67" s="6"/>
    </row>
    <row r="68" spans="3:10" x14ac:dyDescent="0.35">
      <c r="C68" s="6"/>
      <c r="D68" s="6"/>
      <c r="E68" s="6"/>
      <c r="F68" s="6"/>
      <c r="G68" s="6"/>
      <c r="H68" s="6"/>
      <c r="I68" s="6"/>
      <c r="J68" s="6"/>
    </row>
    <row r="69" spans="3:10" x14ac:dyDescent="0.35">
      <c r="C69" s="6"/>
      <c r="D69" s="6"/>
      <c r="E69" s="6"/>
      <c r="F69" s="6"/>
      <c r="G69" s="6"/>
      <c r="H69" s="6"/>
      <c r="I69" s="6"/>
      <c r="J69" s="6"/>
    </row>
    <row r="70" spans="3:10" x14ac:dyDescent="0.35">
      <c r="C70" s="6"/>
      <c r="D70" s="6"/>
      <c r="E70" s="6"/>
      <c r="F70" s="6"/>
      <c r="G70" s="6"/>
      <c r="H70" s="6"/>
      <c r="I70" s="6"/>
      <c r="J70" s="6"/>
    </row>
    <row r="71" spans="3:10" x14ac:dyDescent="0.35">
      <c r="C71" s="6"/>
      <c r="D71" s="6"/>
      <c r="E71" s="6"/>
      <c r="F71" s="6"/>
      <c r="G71" s="6"/>
      <c r="H71" s="6"/>
      <c r="I71" s="6"/>
      <c r="J71" s="6"/>
    </row>
    <row r="72" spans="3:10" x14ac:dyDescent="0.35">
      <c r="C72" s="6"/>
      <c r="D72" s="6"/>
      <c r="E72" s="6"/>
      <c r="F72" s="6"/>
      <c r="G72" s="6"/>
      <c r="H72" s="6"/>
      <c r="I72" s="6"/>
      <c r="J72" s="6"/>
    </row>
    <row r="73" spans="3:10" x14ac:dyDescent="0.35">
      <c r="C73" s="6"/>
      <c r="D73" s="6"/>
      <c r="E73" s="6"/>
      <c r="F73" s="6"/>
      <c r="G73" s="6"/>
      <c r="H73" s="6"/>
      <c r="I73" s="6"/>
      <c r="J73" s="6"/>
    </row>
    <row r="74" spans="3:10" x14ac:dyDescent="0.35">
      <c r="C74" s="6"/>
      <c r="D74" s="6"/>
      <c r="E74" s="6"/>
      <c r="F74" s="6"/>
      <c r="G74" s="6"/>
      <c r="H74" s="6"/>
      <c r="I74" s="6"/>
      <c r="J74" s="6"/>
    </row>
    <row r="75" spans="3:10" x14ac:dyDescent="0.35">
      <c r="C75" s="6"/>
      <c r="D75" s="6"/>
      <c r="E75" s="6"/>
      <c r="F75" s="6"/>
      <c r="G75" s="6"/>
      <c r="H75" s="6"/>
      <c r="I75" s="6"/>
      <c r="J75" s="6"/>
    </row>
    <row r="76" spans="3:10" x14ac:dyDescent="0.35">
      <c r="C76" s="6"/>
      <c r="D76" s="6"/>
      <c r="E76" s="6"/>
      <c r="F76" s="6"/>
      <c r="G76" s="6"/>
      <c r="H76" s="6"/>
      <c r="I76" s="6"/>
      <c r="J76" s="6"/>
    </row>
    <row r="77" spans="3:10" x14ac:dyDescent="0.35">
      <c r="C77" s="6"/>
      <c r="D77" s="6"/>
      <c r="E77" s="6"/>
      <c r="F77" s="6"/>
      <c r="G77" s="6"/>
      <c r="H77" s="6"/>
      <c r="I77" s="6"/>
      <c r="J77" s="6"/>
    </row>
    <row r="78" spans="3:10" x14ac:dyDescent="0.35">
      <c r="C78" s="6"/>
      <c r="D78" s="6"/>
      <c r="E78" s="6"/>
      <c r="F78" s="6"/>
      <c r="G78" s="6"/>
      <c r="H78" s="6"/>
      <c r="I78" s="6"/>
      <c r="J78" s="6"/>
    </row>
    <row r="79" spans="3:10" x14ac:dyDescent="0.35">
      <c r="C79" s="6"/>
      <c r="D79" s="6"/>
      <c r="E79" s="6"/>
      <c r="F79" s="6"/>
      <c r="G79" s="6"/>
      <c r="H79" s="6"/>
      <c r="I79" s="6"/>
      <c r="J79" s="6"/>
    </row>
    <row r="80" spans="3:10" x14ac:dyDescent="0.35">
      <c r="C80" s="6"/>
      <c r="D80" s="6"/>
      <c r="E80" s="6"/>
      <c r="F80" s="6"/>
      <c r="G80" s="6"/>
      <c r="H80" s="6"/>
      <c r="I80" s="6"/>
      <c r="J80"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62"/>
  <sheetViews>
    <sheetView workbookViewId="0">
      <selection activeCell="B54" sqref="B54"/>
    </sheetView>
  </sheetViews>
  <sheetFormatPr defaultRowHeight="14.5" x14ac:dyDescent="0.35"/>
  <cols>
    <col min="1" max="1" width="34.26953125" customWidth="1"/>
    <col min="2" max="2" width="21.54296875" customWidth="1"/>
  </cols>
  <sheetData>
    <row r="1" spans="1:11" x14ac:dyDescent="0.35">
      <c r="A1" t="s">
        <v>44</v>
      </c>
      <c r="B1" t="s">
        <v>45</v>
      </c>
      <c r="C1" t="s">
        <v>46</v>
      </c>
      <c r="D1" t="s">
        <v>47</v>
      </c>
      <c r="E1" t="s">
        <v>48</v>
      </c>
      <c r="F1" t="s">
        <v>49</v>
      </c>
      <c r="G1" t="s">
        <v>51</v>
      </c>
      <c r="H1" t="s">
        <v>50</v>
      </c>
      <c r="I1" t="s">
        <v>98</v>
      </c>
      <c r="J1" t="s">
        <v>97</v>
      </c>
      <c r="K1" t="s">
        <v>20</v>
      </c>
    </row>
    <row r="2" spans="1:11" x14ac:dyDescent="0.35">
      <c r="A2" t="s">
        <v>79</v>
      </c>
      <c r="B2" t="s">
        <v>65</v>
      </c>
      <c r="C2" s="6"/>
      <c r="D2" s="6"/>
      <c r="E2" s="6"/>
      <c r="F2" s="6">
        <v>1</v>
      </c>
      <c r="G2" s="6">
        <v>2</v>
      </c>
      <c r="H2" s="6"/>
      <c r="I2" s="6"/>
      <c r="J2" s="6">
        <v>3</v>
      </c>
    </row>
    <row r="3" spans="1:11" x14ac:dyDescent="0.35">
      <c r="A3" t="s">
        <v>79</v>
      </c>
      <c r="B3" t="s">
        <v>66</v>
      </c>
      <c r="C3" s="6">
        <v>1</v>
      </c>
      <c r="D3" s="6">
        <v>1</v>
      </c>
      <c r="E3" s="6"/>
      <c r="F3" s="6">
        <v>3</v>
      </c>
      <c r="G3" s="6">
        <v>1</v>
      </c>
      <c r="H3" s="6"/>
      <c r="I3" s="6"/>
      <c r="J3" s="6">
        <v>1</v>
      </c>
    </row>
    <row r="4" spans="1:11" x14ac:dyDescent="0.35">
      <c r="A4" t="s">
        <v>79</v>
      </c>
      <c r="B4" t="s">
        <v>96</v>
      </c>
      <c r="C4" s="6">
        <v>2</v>
      </c>
      <c r="D4" s="6"/>
      <c r="E4" s="6"/>
      <c r="F4" s="6">
        <v>1</v>
      </c>
      <c r="G4" s="6"/>
      <c r="H4" s="6">
        <v>1</v>
      </c>
      <c r="I4" s="6"/>
      <c r="J4" s="6">
        <v>1</v>
      </c>
    </row>
    <row r="5" spans="1:11" x14ac:dyDescent="0.35">
      <c r="A5" t="s">
        <v>80</v>
      </c>
      <c r="B5" t="s">
        <v>65</v>
      </c>
      <c r="C5" s="6">
        <v>2</v>
      </c>
      <c r="D5" s="6"/>
      <c r="E5" s="6"/>
      <c r="F5" s="6">
        <v>3</v>
      </c>
      <c r="G5" s="6"/>
      <c r="H5" s="6"/>
      <c r="I5" s="6"/>
      <c r="J5" s="6">
        <v>2</v>
      </c>
    </row>
    <row r="6" spans="1:11" x14ac:dyDescent="0.35">
      <c r="A6" t="s">
        <v>80</v>
      </c>
      <c r="B6" t="s">
        <v>66</v>
      </c>
      <c r="C6" s="6"/>
      <c r="D6" s="6"/>
      <c r="E6" s="6"/>
      <c r="F6" s="6">
        <v>2</v>
      </c>
      <c r="G6" s="6"/>
      <c r="H6" s="6"/>
      <c r="I6" s="6"/>
      <c r="J6" s="6">
        <v>1</v>
      </c>
    </row>
    <row r="7" spans="1:11" x14ac:dyDescent="0.35">
      <c r="A7" t="s">
        <v>80</v>
      </c>
      <c r="B7" t="s">
        <v>96</v>
      </c>
      <c r="C7" s="6">
        <v>1</v>
      </c>
      <c r="D7" s="6">
        <v>1</v>
      </c>
      <c r="E7" s="6">
        <v>1</v>
      </c>
      <c r="F7" s="6">
        <v>1</v>
      </c>
      <c r="G7" s="6">
        <v>1</v>
      </c>
      <c r="H7" s="6"/>
      <c r="I7" s="6"/>
      <c r="J7" s="6"/>
    </row>
    <row r="8" spans="1:11" x14ac:dyDescent="0.35">
      <c r="A8" t="s">
        <v>81</v>
      </c>
      <c r="B8" t="s">
        <v>65</v>
      </c>
      <c r="C8" s="6"/>
      <c r="D8" s="6"/>
      <c r="E8" s="6"/>
      <c r="F8" s="6">
        <v>2</v>
      </c>
      <c r="G8" s="6">
        <v>1</v>
      </c>
      <c r="H8" s="6"/>
      <c r="I8" s="6"/>
      <c r="J8" s="6">
        <v>1</v>
      </c>
    </row>
    <row r="9" spans="1:11" x14ac:dyDescent="0.35">
      <c r="A9" t="s">
        <v>81</v>
      </c>
      <c r="B9" t="s">
        <v>66</v>
      </c>
      <c r="C9" s="6">
        <v>1</v>
      </c>
      <c r="D9" s="6"/>
      <c r="E9" s="6"/>
      <c r="F9" s="6">
        <v>1</v>
      </c>
      <c r="G9" s="6">
        <v>1</v>
      </c>
      <c r="H9" s="6"/>
      <c r="I9" s="6"/>
      <c r="J9" s="6"/>
    </row>
    <row r="10" spans="1:11" x14ac:dyDescent="0.35">
      <c r="A10" t="s">
        <v>81</v>
      </c>
      <c r="B10" t="s">
        <v>96</v>
      </c>
      <c r="C10" s="6">
        <v>1</v>
      </c>
      <c r="D10" s="6">
        <v>1</v>
      </c>
      <c r="E10" s="6"/>
      <c r="F10" s="6">
        <v>2</v>
      </c>
      <c r="G10" s="6"/>
      <c r="H10" s="6"/>
      <c r="I10" s="6"/>
      <c r="J10" s="6"/>
    </row>
    <row r="11" spans="1:11" x14ac:dyDescent="0.35">
      <c r="A11" t="s">
        <v>82</v>
      </c>
      <c r="B11" t="s">
        <v>65</v>
      </c>
      <c r="C11" s="6"/>
      <c r="D11" s="6">
        <v>1</v>
      </c>
      <c r="E11" s="6"/>
      <c r="F11" s="6"/>
      <c r="G11" s="6"/>
      <c r="H11" s="6"/>
      <c r="I11" s="6"/>
      <c r="J11" s="6"/>
    </row>
    <row r="12" spans="1:11" x14ac:dyDescent="0.35">
      <c r="A12" t="s">
        <v>82</v>
      </c>
      <c r="B12" t="s">
        <v>66</v>
      </c>
      <c r="C12" s="6"/>
      <c r="D12" s="6"/>
      <c r="E12" s="6"/>
      <c r="F12" s="6">
        <v>1</v>
      </c>
      <c r="G12" s="6"/>
      <c r="H12" s="6"/>
      <c r="I12" s="6"/>
      <c r="J12" s="6"/>
    </row>
    <row r="13" spans="1:11" x14ac:dyDescent="0.35">
      <c r="A13" t="s">
        <v>83</v>
      </c>
      <c r="B13" t="s">
        <v>65</v>
      </c>
      <c r="C13" s="6"/>
      <c r="D13" s="6"/>
      <c r="E13" s="6"/>
      <c r="F13" s="6">
        <v>1</v>
      </c>
      <c r="G13" s="6"/>
      <c r="H13" s="6"/>
      <c r="I13" s="6"/>
      <c r="J13" s="6"/>
    </row>
    <row r="14" spans="1:11" x14ac:dyDescent="0.35">
      <c r="A14" t="s">
        <v>83</v>
      </c>
      <c r="B14" t="s">
        <v>66</v>
      </c>
      <c r="C14" s="6"/>
      <c r="D14" s="6"/>
      <c r="E14" s="6"/>
      <c r="F14" s="6"/>
      <c r="G14" s="6"/>
      <c r="H14" s="6"/>
      <c r="I14" s="6"/>
      <c r="J14" s="6">
        <v>1</v>
      </c>
    </row>
    <row r="15" spans="1:11" x14ac:dyDescent="0.35">
      <c r="A15" t="s">
        <v>84</v>
      </c>
      <c r="B15" t="s">
        <v>65</v>
      </c>
      <c r="C15" s="6">
        <v>2</v>
      </c>
      <c r="D15" s="6">
        <v>1</v>
      </c>
      <c r="E15" s="6"/>
      <c r="F15" s="6">
        <v>1</v>
      </c>
      <c r="G15" s="6">
        <v>1</v>
      </c>
      <c r="H15" s="6">
        <v>1</v>
      </c>
      <c r="I15" s="6"/>
      <c r="J15" s="6">
        <v>4</v>
      </c>
    </row>
    <row r="16" spans="1:11" x14ac:dyDescent="0.35">
      <c r="A16" t="s">
        <v>84</v>
      </c>
      <c r="B16" t="s">
        <v>66</v>
      </c>
      <c r="C16" s="6">
        <v>1</v>
      </c>
      <c r="D16" s="6">
        <v>2</v>
      </c>
      <c r="E16" s="6"/>
      <c r="F16" s="6">
        <v>3</v>
      </c>
      <c r="G16" s="6"/>
      <c r="H16" s="6">
        <v>1</v>
      </c>
      <c r="I16" s="6"/>
      <c r="J16" s="6">
        <v>1</v>
      </c>
    </row>
    <row r="17" spans="1:10" x14ac:dyDescent="0.35">
      <c r="A17" t="s">
        <v>84</v>
      </c>
      <c r="B17" t="s">
        <v>96</v>
      </c>
      <c r="C17" s="6">
        <v>1</v>
      </c>
      <c r="D17" s="6">
        <v>1</v>
      </c>
      <c r="E17" s="6">
        <v>1</v>
      </c>
      <c r="F17" s="6">
        <v>1</v>
      </c>
      <c r="G17" s="6"/>
      <c r="H17" s="6">
        <v>1</v>
      </c>
      <c r="I17" s="6"/>
      <c r="J17" s="6"/>
    </row>
    <row r="18" spans="1:10" x14ac:dyDescent="0.35">
      <c r="A18" t="s">
        <v>85</v>
      </c>
      <c r="B18" t="s">
        <v>65</v>
      </c>
      <c r="C18" s="6"/>
      <c r="D18" s="6">
        <v>1</v>
      </c>
      <c r="E18" s="6"/>
      <c r="F18" s="6">
        <v>1</v>
      </c>
      <c r="G18" s="6"/>
      <c r="H18" s="6"/>
      <c r="I18" s="6"/>
      <c r="J18" s="6">
        <v>1</v>
      </c>
    </row>
    <row r="19" spans="1:10" x14ac:dyDescent="0.35">
      <c r="A19" t="s">
        <v>85</v>
      </c>
      <c r="B19" t="s">
        <v>66</v>
      </c>
      <c r="C19" s="6">
        <v>1</v>
      </c>
      <c r="D19" s="6">
        <v>1</v>
      </c>
      <c r="E19" s="6"/>
      <c r="F19" s="6">
        <v>1</v>
      </c>
      <c r="G19" s="6"/>
      <c r="H19" s="6"/>
      <c r="I19" s="6"/>
      <c r="J19" s="6">
        <v>1</v>
      </c>
    </row>
    <row r="20" spans="1:10" x14ac:dyDescent="0.35">
      <c r="A20" t="s">
        <v>85</v>
      </c>
      <c r="B20" t="s">
        <v>96</v>
      </c>
      <c r="C20" s="6"/>
      <c r="D20" s="6">
        <v>1</v>
      </c>
      <c r="E20" s="6"/>
      <c r="F20" s="6">
        <v>1</v>
      </c>
      <c r="G20" s="6"/>
      <c r="H20" s="6">
        <v>1</v>
      </c>
      <c r="I20" s="6"/>
      <c r="J20" s="6"/>
    </row>
    <row r="21" spans="1:10" x14ac:dyDescent="0.35">
      <c r="A21" t="s">
        <v>86</v>
      </c>
      <c r="B21" t="s">
        <v>65</v>
      </c>
      <c r="C21" s="6"/>
      <c r="D21" s="6"/>
      <c r="E21" s="6"/>
      <c r="F21" s="6">
        <v>2</v>
      </c>
      <c r="G21" s="6"/>
      <c r="H21" s="6">
        <v>1</v>
      </c>
      <c r="I21" s="6"/>
      <c r="J21" s="6"/>
    </row>
    <row r="22" spans="1:10" x14ac:dyDescent="0.35">
      <c r="A22" t="s">
        <v>86</v>
      </c>
      <c r="B22" t="s">
        <v>66</v>
      </c>
      <c r="C22" s="6"/>
      <c r="D22" s="6">
        <v>1</v>
      </c>
      <c r="E22" s="6"/>
      <c r="F22" s="6">
        <v>4</v>
      </c>
      <c r="G22" s="6"/>
      <c r="H22" s="6"/>
      <c r="I22" s="6"/>
      <c r="J22" s="6"/>
    </row>
    <row r="23" spans="1:10" x14ac:dyDescent="0.35">
      <c r="A23" t="s">
        <v>86</v>
      </c>
      <c r="B23" t="s">
        <v>96</v>
      </c>
      <c r="C23" s="6">
        <v>2</v>
      </c>
      <c r="D23" s="6">
        <v>2</v>
      </c>
      <c r="E23" s="6"/>
      <c r="F23" s="6">
        <v>2</v>
      </c>
      <c r="G23" s="6"/>
      <c r="H23" s="6"/>
      <c r="I23" s="6"/>
      <c r="J23" s="6"/>
    </row>
    <row r="24" spans="1:10" x14ac:dyDescent="0.35">
      <c r="A24" t="s">
        <v>87</v>
      </c>
      <c r="B24" t="s">
        <v>65</v>
      </c>
      <c r="C24" s="6">
        <v>2</v>
      </c>
      <c r="D24" s="6">
        <v>1</v>
      </c>
      <c r="E24" s="6"/>
      <c r="F24" s="6">
        <v>1</v>
      </c>
      <c r="G24" s="6"/>
      <c r="H24" s="6"/>
      <c r="I24" s="6"/>
      <c r="J24" s="6"/>
    </row>
    <row r="25" spans="1:10" x14ac:dyDescent="0.35">
      <c r="A25" t="s">
        <v>87</v>
      </c>
      <c r="B25" t="s">
        <v>66</v>
      </c>
      <c r="C25" s="6"/>
      <c r="D25" s="6"/>
      <c r="E25" s="6"/>
      <c r="F25" s="6"/>
      <c r="G25" s="6"/>
      <c r="H25" s="6"/>
      <c r="I25" s="6"/>
      <c r="J25" s="6">
        <v>1</v>
      </c>
    </row>
    <row r="26" spans="1:10" x14ac:dyDescent="0.35">
      <c r="A26" t="s">
        <v>87</v>
      </c>
      <c r="B26" t="s">
        <v>96</v>
      </c>
      <c r="C26" s="6">
        <v>1</v>
      </c>
      <c r="D26" s="6"/>
      <c r="E26" s="6">
        <v>1</v>
      </c>
      <c r="F26" s="6">
        <v>3</v>
      </c>
      <c r="G26" s="6"/>
      <c r="H26" s="6">
        <v>1</v>
      </c>
      <c r="I26" s="6"/>
      <c r="J26" s="6"/>
    </row>
    <row r="27" spans="1:10" x14ac:dyDescent="0.35">
      <c r="A27" t="s">
        <v>88</v>
      </c>
      <c r="B27" t="s">
        <v>65</v>
      </c>
      <c r="C27" s="6"/>
      <c r="D27" s="6"/>
      <c r="E27" s="6">
        <v>1</v>
      </c>
      <c r="F27" s="6">
        <v>1</v>
      </c>
      <c r="G27" s="6"/>
      <c r="H27" s="6"/>
      <c r="I27" s="6"/>
      <c r="J27" s="6">
        <v>3</v>
      </c>
    </row>
    <row r="28" spans="1:10" x14ac:dyDescent="0.35">
      <c r="A28" t="s">
        <v>88</v>
      </c>
      <c r="B28" t="s">
        <v>66</v>
      </c>
      <c r="C28" s="6">
        <v>1</v>
      </c>
      <c r="D28" s="6">
        <v>1</v>
      </c>
      <c r="E28" s="6"/>
      <c r="F28" s="6"/>
      <c r="G28" s="6"/>
      <c r="H28" s="6"/>
      <c r="I28" s="6"/>
      <c r="J28" s="6"/>
    </row>
    <row r="29" spans="1:10" x14ac:dyDescent="0.35">
      <c r="A29" t="s">
        <v>88</v>
      </c>
      <c r="B29" t="s">
        <v>96</v>
      </c>
      <c r="C29" s="6">
        <v>1</v>
      </c>
      <c r="D29" s="6">
        <v>1</v>
      </c>
      <c r="E29" s="6"/>
      <c r="F29" s="6">
        <v>1</v>
      </c>
      <c r="G29" s="6">
        <v>1</v>
      </c>
      <c r="H29" s="6">
        <v>1</v>
      </c>
      <c r="I29" s="6"/>
      <c r="J29" s="6"/>
    </row>
    <row r="30" spans="1:10" x14ac:dyDescent="0.35">
      <c r="A30" t="s">
        <v>89</v>
      </c>
      <c r="B30" t="s">
        <v>65</v>
      </c>
      <c r="C30" s="6">
        <v>2</v>
      </c>
      <c r="D30" s="6"/>
      <c r="E30" s="6"/>
      <c r="F30" s="6">
        <v>2</v>
      </c>
      <c r="G30" s="6">
        <v>1</v>
      </c>
      <c r="H30" s="6"/>
      <c r="I30" s="6"/>
      <c r="J30" s="6">
        <v>1</v>
      </c>
    </row>
    <row r="31" spans="1:10" x14ac:dyDescent="0.35">
      <c r="A31" t="s">
        <v>89</v>
      </c>
      <c r="B31" t="s">
        <v>66</v>
      </c>
      <c r="C31" s="6">
        <v>1</v>
      </c>
      <c r="D31" s="6">
        <v>1</v>
      </c>
      <c r="E31" s="6"/>
      <c r="F31" s="6">
        <v>2</v>
      </c>
      <c r="G31" s="6"/>
      <c r="H31" s="6"/>
      <c r="I31" s="6"/>
      <c r="J31" s="6">
        <v>1</v>
      </c>
    </row>
    <row r="32" spans="1:10" x14ac:dyDescent="0.35">
      <c r="A32" t="s">
        <v>89</v>
      </c>
      <c r="B32" t="s">
        <v>96</v>
      </c>
      <c r="C32" s="6">
        <v>1</v>
      </c>
      <c r="D32" s="6"/>
      <c r="E32" s="6"/>
      <c r="F32" s="6"/>
      <c r="G32" s="6"/>
      <c r="H32" s="6"/>
      <c r="I32" s="6"/>
      <c r="J32" s="6"/>
    </row>
    <row r="33" spans="1:10" x14ac:dyDescent="0.35">
      <c r="A33" t="s">
        <v>90</v>
      </c>
      <c r="B33" t="s">
        <v>65</v>
      </c>
      <c r="C33" s="6">
        <v>1</v>
      </c>
      <c r="D33" s="6"/>
      <c r="E33" s="6"/>
      <c r="F33" s="6">
        <v>1</v>
      </c>
      <c r="G33" s="6"/>
      <c r="H33" s="6">
        <v>2</v>
      </c>
      <c r="I33" s="6"/>
      <c r="J33" s="6"/>
    </row>
    <row r="34" spans="1:10" x14ac:dyDescent="0.35">
      <c r="A34" t="s">
        <v>90</v>
      </c>
      <c r="B34" t="s">
        <v>66</v>
      </c>
      <c r="C34" s="6"/>
      <c r="D34" s="6"/>
      <c r="E34" s="6"/>
      <c r="F34" s="6">
        <v>1</v>
      </c>
      <c r="G34" s="6"/>
      <c r="H34" s="6"/>
      <c r="I34" s="6"/>
      <c r="J34" s="6"/>
    </row>
    <row r="35" spans="1:10" x14ac:dyDescent="0.35">
      <c r="A35" t="s">
        <v>91</v>
      </c>
      <c r="B35" t="s">
        <v>66</v>
      </c>
      <c r="C35" s="6"/>
      <c r="D35" s="6"/>
      <c r="E35" s="6"/>
      <c r="F35" s="6">
        <v>1</v>
      </c>
      <c r="G35" s="6"/>
      <c r="H35" s="6"/>
      <c r="I35" s="6"/>
      <c r="J35" s="6">
        <v>1</v>
      </c>
    </row>
    <row r="36" spans="1:10" x14ac:dyDescent="0.35">
      <c r="A36" t="s">
        <v>91</v>
      </c>
      <c r="B36" t="s">
        <v>96</v>
      </c>
      <c r="C36" s="6"/>
      <c r="D36" s="6"/>
      <c r="E36" s="6"/>
      <c r="F36" s="6">
        <v>1</v>
      </c>
      <c r="G36" s="6"/>
      <c r="H36" s="6"/>
      <c r="I36" s="6"/>
      <c r="J36" s="6"/>
    </row>
    <row r="37" spans="1:10" x14ac:dyDescent="0.35">
      <c r="A37" t="s">
        <v>92</v>
      </c>
      <c r="B37" t="s">
        <v>65</v>
      </c>
      <c r="C37" s="6">
        <v>1</v>
      </c>
      <c r="D37" s="6"/>
      <c r="E37" s="6"/>
      <c r="F37" s="6">
        <v>3</v>
      </c>
      <c r="G37" s="6">
        <v>1</v>
      </c>
      <c r="H37" s="6"/>
      <c r="I37" s="6"/>
      <c r="J37" s="6">
        <v>1</v>
      </c>
    </row>
    <row r="38" spans="1:10" x14ac:dyDescent="0.35">
      <c r="A38" t="s">
        <v>92</v>
      </c>
      <c r="B38" t="s">
        <v>66</v>
      </c>
      <c r="C38" s="6">
        <v>2</v>
      </c>
      <c r="D38" s="6"/>
      <c r="E38" s="6"/>
      <c r="F38" s="6">
        <v>2</v>
      </c>
      <c r="G38" s="6"/>
      <c r="H38" s="6"/>
      <c r="I38" s="6"/>
      <c r="J38" s="6"/>
    </row>
    <row r="39" spans="1:10" x14ac:dyDescent="0.35">
      <c r="A39" t="s">
        <v>92</v>
      </c>
      <c r="B39" t="s">
        <v>96</v>
      </c>
      <c r="C39" s="6"/>
      <c r="D39" s="6"/>
      <c r="E39" s="6"/>
      <c r="F39" s="6">
        <v>2</v>
      </c>
      <c r="G39" s="6"/>
      <c r="H39" s="6">
        <v>1</v>
      </c>
      <c r="I39" s="6"/>
      <c r="J39" s="6"/>
    </row>
    <row r="40" spans="1:10" x14ac:dyDescent="0.35">
      <c r="A40" t="s">
        <v>93</v>
      </c>
      <c r="B40" t="s">
        <v>65</v>
      </c>
      <c r="C40" s="6"/>
      <c r="D40" s="6">
        <v>1</v>
      </c>
      <c r="E40" s="6"/>
      <c r="F40" s="6">
        <v>1</v>
      </c>
      <c r="G40" s="6"/>
      <c r="H40" s="6"/>
      <c r="I40" s="6"/>
      <c r="J40" s="6">
        <v>2</v>
      </c>
    </row>
    <row r="41" spans="1:10" x14ac:dyDescent="0.35">
      <c r="A41" t="s">
        <v>93</v>
      </c>
      <c r="B41" t="s">
        <v>66</v>
      </c>
      <c r="C41" s="6"/>
      <c r="D41" s="6"/>
      <c r="E41" s="6"/>
      <c r="F41" s="6">
        <v>1</v>
      </c>
      <c r="G41" s="6"/>
      <c r="H41" s="6"/>
      <c r="I41" s="6"/>
      <c r="J41" s="6"/>
    </row>
    <row r="42" spans="1:10" x14ac:dyDescent="0.35">
      <c r="A42" t="s">
        <v>93</v>
      </c>
      <c r="B42" t="s">
        <v>96</v>
      </c>
      <c r="C42" s="6">
        <v>1</v>
      </c>
      <c r="D42" s="6"/>
      <c r="E42" s="6"/>
      <c r="F42" s="6">
        <v>3</v>
      </c>
      <c r="G42" s="6"/>
      <c r="H42" s="6"/>
      <c r="I42" s="6"/>
      <c r="J42" s="6">
        <v>1</v>
      </c>
    </row>
    <row r="43" spans="1:10" x14ac:dyDescent="0.35">
      <c r="A43" t="s">
        <v>94</v>
      </c>
      <c r="B43" t="s">
        <v>65</v>
      </c>
      <c r="C43" s="6">
        <v>1</v>
      </c>
      <c r="D43" s="6">
        <v>1</v>
      </c>
      <c r="E43" s="6"/>
      <c r="F43" s="6">
        <v>3</v>
      </c>
      <c r="G43" s="6">
        <v>2</v>
      </c>
      <c r="H43" s="6"/>
      <c r="I43" s="6"/>
      <c r="J43" s="6"/>
    </row>
    <row r="44" spans="1:10" x14ac:dyDescent="0.35">
      <c r="A44" t="s">
        <v>94</v>
      </c>
      <c r="B44" t="s">
        <v>66</v>
      </c>
      <c r="C44" s="6"/>
      <c r="D44" s="6">
        <v>1</v>
      </c>
      <c r="E44" s="6"/>
      <c r="F44" s="6">
        <v>1</v>
      </c>
      <c r="G44" s="6"/>
      <c r="H44" s="6"/>
      <c r="I44" s="6"/>
      <c r="J44" s="6"/>
    </row>
    <row r="45" spans="1:10" x14ac:dyDescent="0.35">
      <c r="A45" t="s">
        <v>94</v>
      </c>
      <c r="B45" t="s">
        <v>96</v>
      </c>
      <c r="C45" s="6">
        <v>1</v>
      </c>
      <c r="D45" s="6">
        <v>1</v>
      </c>
      <c r="E45" s="6"/>
      <c r="F45" s="6">
        <v>3</v>
      </c>
      <c r="G45" s="6"/>
      <c r="H45" s="6"/>
      <c r="I45" s="6"/>
      <c r="J45" s="6"/>
    </row>
    <row r="46" spans="1:10" x14ac:dyDescent="0.35">
      <c r="A46" t="s">
        <v>95</v>
      </c>
      <c r="B46" t="s">
        <v>65</v>
      </c>
      <c r="C46" s="6"/>
      <c r="D46" s="6">
        <v>1</v>
      </c>
      <c r="E46" s="6"/>
      <c r="F46" s="6">
        <v>1</v>
      </c>
      <c r="G46" s="6">
        <v>2</v>
      </c>
      <c r="H46" s="6"/>
      <c r="I46" s="6"/>
      <c r="J46" s="6">
        <v>1</v>
      </c>
    </row>
    <row r="47" spans="1:10" x14ac:dyDescent="0.35">
      <c r="A47" t="s">
        <v>95</v>
      </c>
      <c r="B47" t="s">
        <v>66</v>
      </c>
      <c r="C47" s="6">
        <v>1</v>
      </c>
      <c r="D47" s="6"/>
      <c r="E47" s="6"/>
      <c r="F47" s="6"/>
      <c r="G47" s="6"/>
      <c r="H47" s="6"/>
      <c r="I47" s="6"/>
      <c r="J47" s="6"/>
    </row>
    <row r="48" spans="1:10" x14ac:dyDescent="0.35">
      <c r="A48" t="s">
        <v>95</v>
      </c>
      <c r="B48" t="s">
        <v>96</v>
      </c>
      <c r="C48" s="6">
        <v>1</v>
      </c>
      <c r="D48" s="6"/>
      <c r="E48" s="6"/>
      <c r="F48" s="6">
        <v>3</v>
      </c>
      <c r="G48" s="6"/>
      <c r="H48" s="6"/>
      <c r="I48" s="6"/>
      <c r="J48" s="6"/>
    </row>
    <row r="49" spans="3:10" x14ac:dyDescent="0.35">
      <c r="C49" s="6"/>
      <c r="D49" s="6"/>
      <c r="E49" s="6"/>
      <c r="F49" s="6"/>
      <c r="G49" s="6"/>
      <c r="H49" s="6"/>
      <c r="I49" s="6"/>
      <c r="J49" s="6"/>
    </row>
    <row r="50" spans="3:10" x14ac:dyDescent="0.35">
      <c r="C50" s="6"/>
      <c r="D50" s="6"/>
      <c r="E50" s="6"/>
      <c r="F50" s="6"/>
      <c r="G50" s="6"/>
      <c r="H50" s="6"/>
      <c r="I50" s="6"/>
      <c r="J50" s="6"/>
    </row>
    <row r="51" spans="3:10" x14ac:dyDescent="0.35">
      <c r="C51" s="6"/>
      <c r="D51" s="6"/>
      <c r="E51" s="6"/>
      <c r="F51" s="6"/>
      <c r="G51" s="6"/>
      <c r="H51" s="6"/>
      <c r="I51" s="6"/>
      <c r="J51" s="6"/>
    </row>
    <row r="52" spans="3:10" x14ac:dyDescent="0.35">
      <c r="C52" s="6"/>
      <c r="D52" s="6"/>
      <c r="E52" s="6"/>
      <c r="F52" s="6"/>
      <c r="G52" s="6"/>
      <c r="H52" s="6"/>
      <c r="I52" s="6"/>
      <c r="J52" s="6"/>
    </row>
    <row r="53" spans="3:10" x14ac:dyDescent="0.35">
      <c r="C53" s="6"/>
      <c r="D53" s="6"/>
      <c r="E53" s="6"/>
      <c r="F53" s="6"/>
      <c r="G53" s="6"/>
      <c r="H53" s="6"/>
      <c r="I53" s="6"/>
      <c r="J53" s="6"/>
    </row>
    <row r="54" spans="3:10" x14ac:dyDescent="0.35">
      <c r="C54" s="6"/>
      <c r="D54" s="6"/>
      <c r="E54" s="6"/>
      <c r="F54" s="6"/>
      <c r="G54" s="6"/>
      <c r="H54" s="6"/>
      <c r="I54" s="6"/>
      <c r="J54" s="6"/>
    </row>
    <row r="55" spans="3:10" x14ac:dyDescent="0.35">
      <c r="C55" s="6"/>
      <c r="D55" s="6"/>
      <c r="E55" s="6"/>
      <c r="F55" s="6"/>
      <c r="G55" s="6"/>
      <c r="H55" s="6"/>
      <c r="I55" s="6"/>
      <c r="J55" s="6"/>
    </row>
    <row r="56" spans="3:10" x14ac:dyDescent="0.35">
      <c r="C56" s="6"/>
      <c r="D56" s="6"/>
      <c r="E56" s="6"/>
      <c r="F56" s="6"/>
      <c r="G56" s="6"/>
      <c r="H56" s="6"/>
      <c r="I56" s="6"/>
      <c r="J56" s="6"/>
    </row>
    <row r="57" spans="3:10" x14ac:dyDescent="0.35">
      <c r="C57" s="6"/>
      <c r="D57" s="6"/>
      <c r="E57" s="6"/>
      <c r="F57" s="6"/>
      <c r="G57" s="6"/>
      <c r="H57" s="6"/>
      <c r="I57" s="6"/>
      <c r="J57" s="6"/>
    </row>
    <row r="58" spans="3:10" x14ac:dyDescent="0.35">
      <c r="C58" s="6"/>
      <c r="D58" s="6"/>
      <c r="E58" s="6"/>
      <c r="F58" s="6"/>
      <c r="G58" s="6"/>
      <c r="H58" s="6"/>
      <c r="I58" s="6"/>
      <c r="J58" s="6"/>
    </row>
    <row r="59" spans="3:10" x14ac:dyDescent="0.35">
      <c r="C59" s="6"/>
      <c r="D59" s="6"/>
      <c r="E59" s="6"/>
      <c r="F59" s="6"/>
      <c r="G59" s="6"/>
      <c r="H59" s="6"/>
      <c r="I59" s="6"/>
      <c r="J59" s="6"/>
    </row>
    <row r="60" spans="3:10" x14ac:dyDescent="0.35">
      <c r="C60" s="6"/>
      <c r="D60" s="6"/>
      <c r="E60" s="6"/>
      <c r="F60" s="6"/>
      <c r="G60" s="6"/>
      <c r="H60" s="6"/>
      <c r="I60" s="6"/>
      <c r="J60" s="6"/>
    </row>
    <row r="61" spans="3:10" x14ac:dyDescent="0.35">
      <c r="C61" s="6"/>
      <c r="D61" s="6"/>
      <c r="E61" s="6"/>
      <c r="F61" s="6"/>
      <c r="G61" s="6"/>
      <c r="H61" s="6"/>
      <c r="I61" s="6"/>
      <c r="J61" s="6"/>
    </row>
    <row r="62" spans="3:10" x14ac:dyDescent="0.35">
      <c r="C62" s="6"/>
      <c r="D62" s="6"/>
      <c r="E62" s="6"/>
      <c r="F62" s="6"/>
      <c r="G62" s="6"/>
      <c r="H62" s="6"/>
      <c r="I62" s="6"/>
      <c r="J62"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58"/>
  <sheetViews>
    <sheetView topLeftCell="A51" workbookViewId="0">
      <selection activeCell="B54" sqref="B54"/>
    </sheetView>
  </sheetViews>
  <sheetFormatPr defaultRowHeight="14.5" x14ac:dyDescent="0.35"/>
  <cols>
    <col min="1" max="1" width="35.26953125" customWidth="1"/>
    <col min="2" max="2" width="20.7265625" customWidth="1"/>
  </cols>
  <sheetData>
    <row r="1" spans="1:11" x14ac:dyDescent="0.35">
      <c r="A1" t="s">
        <v>44</v>
      </c>
      <c r="B1" t="s">
        <v>45</v>
      </c>
      <c r="C1" t="s">
        <v>46</v>
      </c>
      <c r="D1" t="s">
        <v>47</v>
      </c>
      <c r="E1" s="10" t="s">
        <v>48</v>
      </c>
      <c r="F1" t="s">
        <v>49</v>
      </c>
      <c r="G1" t="s">
        <v>51</v>
      </c>
      <c r="H1" t="s">
        <v>50</v>
      </c>
      <c r="I1" t="s">
        <v>98</v>
      </c>
      <c r="J1" t="s">
        <v>97</v>
      </c>
      <c r="K1" t="s">
        <v>20</v>
      </c>
    </row>
    <row r="2" spans="1:11" x14ac:dyDescent="0.35">
      <c r="A2" t="s">
        <v>79</v>
      </c>
      <c r="B2" t="s">
        <v>65</v>
      </c>
      <c r="C2" s="6">
        <v>379.32949829101563</v>
      </c>
      <c r="D2" s="6">
        <v>786.65692138671875</v>
      </c>
      <c r="E2" s="6">
        <v>24.131972789764404</v>
      </c>
      <c r="F2" s="6">
        <v>4824.4107666015625</v>
      </c>
      <c r="G2" s="6">
        <v>5675.4535522460938</v>
      </c>
      <c r="H2" s="6">
        <v>9663.9752197265625</v>
      </c>
      <c r="I2" s="6"/>
      <c r="J2" s="6">
        <v>14605.622253417969</v>
      </c>
    </row>
    <row r="3" spans="1:11" x14ac:dyDescent="0.35">
      <c r="A3" t="s">
        <v>79</v>
      </c>
      <c r="B3" t="s">
        <v>66</v>
      </c>
      <c r="C3" s="6">
        <v>140.14718627929688</v>
      </c>
      <c r="D3" s="6">
        <v>79.796327590942383</v>
      </c>
      <c r="E3" s="6">
        <v>4.4086453914642334</v>
      </c>
      <c r="F3" s="6">
        <v>427.22016143798828</v>
      </c>
      <c r="G3" s="6">
        <v>329.79892730712891</v>
      </c>
      <c r="H3" s="6">
        <v>365.01177978515625</v>
      </c>
      <c r="I3" s="6"/>
      <c r="J3" s="6">
        <v>726.17271423339844</v>
      </c>
    </row>
    <row r="4" spans="1:11" x14ac:dyDescent="0.35">
      <c r="A4" t="s">
        <v>79</v>
      </c>
      <c r="B4" t="s">
        <v>96</v>
      </c>
      <c r="C4" s="6">
        <v>27.894739627838135</v>
      </c>
      <c r="D4" s="6">
        <v>21.941555500030518</v>
      </c>
      <c r="E4" s="6">
        <v>4</v>
      </c>
      <c r="F4" s="6">
        <v>104.29141235351563</v>
      </c>
      <c r="G4" s="6">
        <v>31.937253475189209</v>
      </c>
      <c r="H4" s="6">
        <v>36.081101417541504</v>
      </c>
      <c r="I4" s="6"/>
      <c r="J4" s="6">
        <v>95.955215454101563</v>
      </c>
    </row>
    <row r="5" spans="1:11" x14ac:dyDescent="0.35">
      <c r="A5" t="s">
        <v>80</v>
      </c>
      <c r="B5" t="s">
        <v>65</v>
      </c>
      <c r="C5" s="6">
        <v>402.53607177734375</v>
      </c>
      <c r="D5" s="6">
        <v>1239.4838562011719</v>
      </c>
      <c r="E5" s="6">
        <v>35.895023345947266</v>
      </c>
      <c r="F5" s="6">
        <v>5168.0903472900391</v>
      </c>
      <c r="G5" s="6">
        <v>7150.601806640625</v>
      </c>
      <c r="H5" s="6">
        <v>8367.0770263671875</v>
      </c>
      <c r="I5" s="6"/>
      <c r="J5" s="6">
        <v>16480.303649902344</v>
      </c>
    </row>
    <row r="6" spans="1:11" x14ac:dyDescent="0.35">
      <c r="A6" t="s">
        <v>80</v>
      </c>
      <c r="B6" t="s">
        <v>66</v>
      </c>
      <c r="C6" s="6">
        <v>182.56940841674805</v>
      </c>
      <c r="D6" s="6">
        <v>154.9501895904541</v>
      </c>
      <c r="E6" s="6">
        <v>15.080000877380371</v>
      </c>
      <c r="F6" s="6">
        <v>609.28694915771484</v>
      </c>
      <c r="G6" s="6">
        <v>425.70965576171875</v>
      </c>
      <c r="H6" s="6">
        <v>488.89674377441406</v>
      </c>
      <c r="I6" s="6"/>
      <c r="J6" s="6">
        <v>995.50091552734375</v>
      </c>
    </row>
    <row r="7" spans="1:11" x14ac:dyDescent="0.35">
      <c r="A7" t="s">
        <v>80</v>
      </c>
      <c r="B7" t="s">
        <v>96</v>
      </c>
      <c r="C7" s="6">
        <v>34.926595687866211</v>
      </c>
      <c r="D7" s="6">
        <v>31.033184051513672</v>
      </c>
      <c r="E7" s="6">
        <v>19.574812889099121</v>
      </c>
      <c r="F7" s="6">
        <v>150.57966613769531</v>
      </c>
      <c r="G7" s="6">
        <v>23.063339710235596</v>
      </c>
      <c r="H7" s="6">
        <v>44.578815460205078</v>
      </c>
      <c r="I7" s="6"/>
      <c r="J7" s="6">
        <v>121.96855545043945</v>
      </c>
    </row>
    <row r="8" spans="1:11" x14ac:dyDescent="0.35">
      <c r="A8" t="s">
        <v>81</v>
      </c>
      <c r="B8" t="s">
        <v>65</v>
      </c>
      <c r="C8" s="6">
        <v>474.07794952392578</v>
      </c>
      <c r="D8" s="6">
        <v>1091.9903564453125</v>
      </c>
      <c r="E8" s="6">
        <v>42.745334625244141</v>
      </c>
      <c r="F8" s="6">
        <v>6383.0655212402344</v>
      </c>
      <c r="G8" s="6">
        <v>6571.6546630859375</v>
      </c>
      <c r="H8" s="6">
        <v>10677.037963867188</v>
      </c>
      <c r="I8" s="6"/>
      <c r="J8" s="6">
        <v>17562.829223632813</v>
      </c>
    </row>
    <row r="9" spans="1:11" x14ac:dyDescent="0.35">
      <c r="A9" t="s">
        <v>81</v>
      </c>
      <c r="B9" t="s">
        <v>66</v>
      </c>
      <c r="C9" s="6">
        <v>192.3783016204834</v>
      </c>
      <c r="D9" s="6">
        <v>169.41246032714844</v>
      </c>
      <c r="E9" s="6">
        <v>10.774747133255005</v>
      </c>
      <c r="F9" s="6">
        <v>779.35063171386719</v>
      </c>
      <c r="G9" s="6">
        <v>400.08394622802734</v>
      </c>
      <c r="H9" s="6">
        <v>436.22991943359375</v>
      </c>
      <c r="I9" s="6"/>
      <c r="J9" s="6">
        <v>1030.0363922119141</v>
      </c>
    </row>
    <row r="10" spans="1:11" x14ac:dyDescent="0.35">
      <c r="A10" t="s">
        <v>81</v>
      </c>
      <c r="B10" t="s">
        <v>96</v>
      </c>
      <c r="C10" s="6">
        <v>57.505582809448242</v>
      </c>
      <c r="D10" s="6">
        <v>30.85288143157959</v>
      </c>
      <c r="E10" s="6">
        <v>11.363881826400757</v>
      </c>
      <c r="F10" s="6">
        <v>223.47968292236328</v>
      </c>
      <c r="G10" s="6">
        <v>37.095339775085449</v>
      </c>
      <c r="H10" s="6">
        <v>33.621364593505859</v>
      </c>
      <c r="I10" s="6"/>
      <c r="J10" s="6">
        <v>130.91981506347656</v>
      </c>
    </row>
    <row r="11" spans="1:11" x14ac:dyDescent="0.35">
      <c r="A11" t="s">
        <v>82</v>
      </c>
      <c r="B11" t="s">
        <v>65</v>
      </c>
      <c r="C11" s="6">
        <v>135.01145935058594</v>
      </c>
      <c r="D11" s="6">
        <v>404.2017822265625</v>
      </c>
      <c r="E11" s="6">
        <v>8.3308553695678711</v>
      </c>
      <c r="F11" s="6">
        <v>2137.767822265625</v>
      </c>
      <c r="G11" s="6">
        <v>2280.49560546875</v>
      </c>
      <c r="H11" s="6">
        <v>4212.7626953125</v>
      </c>
      <c r="I11" s="6"/>
      <c r="J11" s="6">
        <v>5617.781982421875</v>
      </c>
    </row>
    <row r="12" spans="1:11" x14ac:dyDescent="0.35">
      <c r="A12" t="s">
        <v>82</v>
      </c>
      <c r="B12" t="s">
        <v>66</v>
      </c>
      <c r="C12" s="6">
        <v>49.932182312011719</v>
      </c>
      <c r="D12" s="6">
        <v>31.839084625244141</v>
      </c>
      <c r="E12" s="6">
        <v>2</v>
      </c>
      <c r="F12" s="6">
        <v>177.96197509765625</v>
      </c>
      <c r="G12" s="6">
        <v>104.48735046386719</v>
      </c>
      <c r="H12" s="6">
        <v>118.55533599853516</v>
      </c>
      <c r="I12" s="6"/>
      <c r="J12" s="6">
        <v>276.08713531494141</v>
      </c>
    </row>
    <row r="13" spans="1:11" x14ac:dyDescent="0.35">
      <c r="A13" t="s">
        <v>82</v>
      </c>
      <c r="B13" t="s">
        <v>96</v>
      </c>
      <c r="C13" s="6">
        <v>12.029468536376953</v>
      </c>
      <c r="D13" s="6">
        <v>9.5226755142211914</v>
      </c>
      <c r="E13" s="6">
        <v>2</v>
      </c>
      <c r="F13" s="6">
        <v>42.772490978240967</v>
      </c>
      <c r="G13" s="6">
        <v>2.6363742351531982</v>
      </c>
      <c r="H13" s="6">
        <v>7.8475499153137207</v>
      </c>
      <c r="I13" s="6"/>
      <c r="J13" s="6">
        <v>26.177045583724976</v>
      </c>
    </row>
    <row r="14" spans="1:11" x14ac:dyDescent="0.35">
      <c r="A14" t="s">
        <v>83</v>
      </c>
      <c r="B14" t="s">
        <v>65</v>
      </c>
      <c r="C14" s="6">
        <v>112.15998840332031</v>
      </c>
      <c r="D14" s="6">
        <v>302.82188415527344</v>
      </c>
      <c r="E14" s="6">
        <v>8.9901237487792969</v>
      </c>
      <c r="F14" s="6">
        <v>1738.160888671875</v>
      </c>
      <c r="G14" s="6">
        <v>2136.66064453125</v>
      </c>
      <c r="H14" s="6">
        <v>3420.544921875</v>
      </c>
      <c r="I14" s="6"/>
      <c r="J14" s="6">
        <v>4736.9461669921875</v>
      </c>
    </row>
    <row r="15" spans="1:11" x14ac:dyDescent="0.35">
      <c r="A15" t="s">
        <v>83</v>
      </c>
      <c r="B15" t="s">
        <v>66</v>
      </c>
      <c r="C15" s="6">
        <v>50.923967361450195</v>
      </c>
      <c r="D15" s="6">
        <v>40.071992874145508</v>
      </c>
      <c r="E15" s="6">
        <v>3.294151782989502</v>
      </c>
      <c r="F15" s="6">
        <v>191.33638000488281</v>
      </c>
      <c r="G15" s="6">
        <v>113.64136791229248</v>
      </c>
      <c r="H15" s="6">
        <v>117.48517227172852</v>
      </c>
      <c r="I15" s="6"/>
      <c r="J15" s="6">
        <v>256.42826271057129</v>
      </c>
    </row>
    <row r="16" spans="1:11" x14ac:dyDescent="0.35">
      <c r="A16" t="s">
        <v>83</v>
      </c>
      <c r="B16" t="s">
        <v>96</v>
      </c>
      <c r="C16" s="6">
        <v>8.2326679229736328</v>
      </c>
      <c r="D16" s="6">
        <v>10.657633066177368</v>
      </c>
      <c r="E16" s="6">
        <v>2.8425819873809814</v>
      </c>
      <c r="F16" s="6">
        <v>54.473121643066406</v>
      </c>
      <c r="G16" s="6">
        <v>7.3459510803222656</v>
      </c>
      <c r="H16" s="6">
        <v>9.2068569660186768</v>
      </c>
      <c r="I16" s="6"/>
      <c r="J16" s="6">
        <v>31.919028282165527</v>
      </c>
    </row>
    <row r="17" spans="1:10" x14ac:dyDescent="0.35">
      <c r="A17" t="s">
        <v>83</v>
      </c>
      <c r="B17" t="s">
        <v>99</v>
      </c>
      <c r="C17" s="6"/>
      <c r="D17" s="6"/>
      <c r="E17" s="6"/>
      <c r="F17" s="6"/>
      <c r="G17" s="6"/>
      <c r="H17" s="6"/>
      <c r="I17" s="6"/>
      <c r="J17" s="6"/>
    </row>
    <row r="18" spans="1:10" x14ac:dyDescent="0.35">
      <c r="A18" t="s">
        <v>84</v>
      </c>
      <c r="B18" t="s">
        <v>65</v>
      </c>
      <c r="C18" s="6">
        <v>185.07106304168701</v>
      </c>
      <c r="D18" s="6">
        <v>493.93138122558594</v>
      </c>
      <c r="E18" s="6">
        <v>18.875575542449951</v>
      </c>
      <c r="F18" s="6">
        <v>2701.525390625</v>
      </c>
      <c r="G18" s="6">
        <v>4125.3285522460938</v>
      </c>
      <c r="H18" s="6">
        <v>5830.3173828125</v>
      </c>
      <c r="I18" s="6"/>
      <c r="J18" s="6">
        <v>9120.5574531555176</v>
      </c>
    </row>
    <row r="19" spans="1:10" x14ac:dyDescent="0.35">
      <c r="A19" t="s">
        <v>84</v>
      </c>
      <c r="B19" t="s">
        <v>66</v>
      </c>
      <c r="C19" s="6">
        <v>66.567089080810547</v>
      </c>
      <c r="D19" s="6">
        <v>59.118026733398438</v>
      </c>
      <c r="E19" s="6">
        <v>5.1160316467285156</v>
      </c>
      <c r="F19" s="6">
        <v>243.83267211914063</v>
      </c>
      <c r="G19" s="6">
        <v>146.84798812866211</v>
      </c>
      <c r="H19" s="6">
        <v>206.98647308349609</v>
      </c>
      <c r="I19" s="6"/>
      <c r="J19" s="6">
        <v>421.3785400390625</v>
      </c>
    </row>
    <row r="20" spans="1:10" x14ac:dyDescent="0.35">
      <c r="A20" t="s">
        <v>84</v>
      </c>
      <c r="B20" t="s">
        <v>96</v>
      </c>
      <c r="C20" s="6">
        <v>7.3901894092559814</v>
      </c>
      <c r="D20" s="6">
        <v>17.31956672668457</v>
      </c>
      <c r="E20" s="6">
        <v>9.4890995025634766</v>
      </c>
      <c r="F20" s="6">
        <v>75.362327575683594</v>
      </c>
      <c r="G20" s="6">
        <v>12.754596710205078</v>
      </c>
      <c r="H20" s="6">
        <v>14.915176391601563</v>
      </c>
      <c r="I20" s="6"/>
      <c r="J20" s="6">
        <v>52.0902099609375</v>
      </c>
    </row>
    <row r="21" spans="1:10" x14ac:dyDescent="0.35">
      <c r="A21" t="s">
        <v>85</v>
      </c>
      <c r="B21" t="s">
        <v>65</v>
      </c>
      <c r="C21" s="6">
        <v>83.03118896484375</v>
      </c>
      <c r="D21" s="6">
        <v>209.35308456420898</v>
      </c>
      <c r="E21" s="6">
        <v>3.2293903827667236</v>
      </c>
      <c r="F21" s="6">
        <v>1098.4698486328125</v>
      </c>
      <c r="G21" s="6">
        <v>980.76025390625</v>
      </c>
      <c r="H21" s="6">
        <v>1785.245361328125</v>
      </c>
      <c r="I21" s="6"/>
      <c r="J21" s="6">
        <v>2311.206298828125</v>
      </c>
    </row>
    <row r="22" spans="1:10" x14ac:dyDescent="0.35">
      <c r="A22" t="s">
        <v>85</v>
      </c>
      <c r="B22" t="s">
        <v>66</v>
      </c>
      <c r="C22" s="6">
        <v>30.996442794799805</v>
      </c>
      <c r="D22" s="6">
        <v>27.662425994873047</v>
      </c>
      <c r="E22" s="6">
        <v>3</v>
      </c>
      <c r="F22" s="6">
        <v>107.80500507354736</v>
      </c>
      <c r="G22" s="6">
        <v>66.518714904785156</v>
      </c>
      <c r="H22" s="6">
        <v>76.920124053955078</v>
      </c>
      <c r="I22" s="6"/>
      <c r="J22" s="6">
        <v>136.68983459472656</v>
      </c>
    </row>
    <row r="23" spans="1:10" x14ac:dyDescent="0.35">
      <c r="A23" t="s">
        <v>85</v>
      </c>
      <c r="B23" t="s">
        <v>96</v>
      </c>
      <c r="C23" s="6">
        <v>4.446009635925293</v>
      </c>
      <c r="D23" s="6">
        <v>6.3743555545806885</v>
      </c>
      <c r="E23" s="6">
        <v>1.8963268995285034</v>
      </c>
      <c r="F23" s="6">
        <v>30.283161163330078</v>
      </c>
      <c r="G23" s="6">
        <v>2</v>
      </c>
      <c r="H23" s="6">
        <v>6.1420254707336426</v>
      </c>
      <c r="I23" s="6"/>
      <c r="J23" s="6">
        <v>14.963096380233765</v>
      </c>
    </row>
    <row r="24" spans="1:10" x14ac:dyDescent="0.35">
      <c r="A24" t="s">
        <v>86</v>
      </c>
      <c r="B24" t="s">
        <v>65</v>
      </c>
      <c r="C24" s="6">
        <v>133.53205871582031</v>
      </c>
      <c r="D24" s="6">
        <v>375.20242309570313</v>
      </c>
      <c r="E24" s="6">
        <v>9.5216832160949707</v>
      </c>
      <c r="F24" s="6">
        <v>1819.5268859863281</v>
      </c>
      <c r="G24" s="6">
        <v>2287.296630859375</v>
      </c>
      <c r="H24" s="6">
        <v>3266.145751953125</v>
      </c>
      <c r="I24" s="6"/>
      <c r="J24" s="6">
        <v>5124.7481689453125</v>
      </c>
    </row>
    <row r="25" spans="1:10" x14ac:dyDescent="0.35">
      <c r="A25" t="s">
        <v>86</v>
      </c>
      <c r="B25" t="s">
        <v>66</v>
      </c>
      <c r="C25" s="6">
        <v>57.290088653564453</v>
      </c>
      <c r="D25" s="6">
        <v>47.905548095703125</v>
      </c>
      <c r="E25" s="6">
        <v>4.2463574409484863</v>
      </c>
      <c r="F25" s="6">
        <v>234.47299575805664</v>
      </c>
      <c r="G25" s="6">
        <v>127.01321411132813</v>
      </c>
      <c r="H25" s="6">
        <v>146.87898254394531</v>
      </c>
      <c r="I25" s="6"/>
      <c r="J25" s="6">
        <v>291.97434997558594</v>
      </c>
    </row>
    <row r="26" spans="1:10" x14ac:dyDescent="0.35">
      <c r="A26" t="s">
        <v>86</v>
      </c>
      <c r="B26" t="s">
        <v>96</v>
      </c>
      <c r="C26" s="6">
        <v>17.401697158813477</v>
      </c>
      <c r="D26" s="6">
        <v>12.23472785949707</v>
      </c>
      <c r="E26" s="6">
        <v>1.1683139801025391</v>
      </c>
      <c r="F26" s="6">
        <v>65.130754470825195</v>
      </c>
      <c r="G26" s="6">
        <v>7.6274995803833008</v>
      </c>
      <c r="H26" s="6">
        <v>12.771200180053711</v>
      </c>
      <c r="I26" s="6"/>
      <c r="J26" s="6">
        <v>30.847057342529297</v>
      </c>
    </row>
    <row r="27" spans="1:10" x14ac:dyDescent="0.35">
      <c r="A27" t="s">
        <v>87</v>
      </c>
      <c r="B27" t="s">
        <v>65</v>
      </c>
      <c r="C27" s="6">
        <v>109.45438385009766</v>
      </c>
      <c r="D27" s="6">
        <v>368.4390869140625</v>
      </c>
      <c r="E27" s="6">
        <v>5.3379230499267578</v>
      </c>
      <c r="F27" s="6">
        <v>2083.408447265625</v>
      </c>
      <c r="G27" s="6">
        <v>2167.5435791015625</v>
      </c>
      <c r="H27" s="6">
        <v>3382.2535400390625</v>
      </c>
      <c r="I27" s="6"/>
      <c r="J27" s="6">
        <v>4462.2747802734375</v>
      </c>
    </row>
    <row r="28" spans="1:10" x14ac:dyDescent="0.35">
      <c r="A28" t="s">
        <v>87</v>
      </c>
      <c r="B28" t="s">
        <v>66</v>
      </c>
      <c r="C28" s="6">
        <v>46.135758876800537</v>
      </c>
      <c r="D28" s="6">
        <v>29.048042297363281</v>
      </c>
      <c r="E28" s="6">
        <v>1.1095378398895264</v>
      </c>
      <c r="F28" s="6">
        <v>221.44257545471191</v>
      </c>
      <c r="G28" s="6">
        <v>141.2535400390625</v>
      </c>
      <c r="H28" s="6">
        <v>123.64535808563232</v>
      </c>
      <c r="I28" s="6"/>
      <c r="J28" s="6">
        <v>241.685302734375</v>
      </c>
    </row>
    <row r="29" spans="1:10" x14ac:dyDescent="0.35">
      <c r="A29" t="s">
        <v>87</v>
      </c>
      <c r="B29" t="s">
        <v>96</v>
      </c>
      <c r="C29" s="6">
        <v>12.709269046783447</v>
      </c>
      <c r="D29" s="6">
        <v>10.552506923675537</v>
      </c>
      <c r="E29" s="6">
        <v>1</v>
      </c>
      <c r="F29" s="6">
        <v>67.274771690368652</v>
      </c>
      <c r="G29" s="6">
        <v>5.7298812866210938</v>
      </c>
      <c r="H29" s="6">
        <v>9.9492294788360596</v>
      </c>
      <c r="I29" s="6"/>
      <c r="J29" s="6">
        <v>19.976488590240479</v>
      </c>
    </row>
    <row r="30" spans="1:10" x14ac:dyDescent="0.35">
      <c r="A30" t="s">
        <v>88</v>
      </c>
      <c r="B30" t="s">
        <v>65</v>
      </c>
      <c r="C30" s="6">
        <v>127.53536987304688</v>
      </c>
      <c r="D30" s="6">
        <v>746.6343994140625</v>
      </c>
      <c r="E30" s="6">
        <v>11.063377380371094</v>
      </c>
      <c r="F30" s="6">
        <v>2595.298583984375</v>
      </c>
      <c r="G30" s="6">
        <v>2444.726806640625</v>
      </c>
      <c r="H30" s="6">
        <v>4479.000732421875</v>
      </c>
      <c r="I30" s="6"/>
      <c r="J30" s="6">
        <v>6801.8194427490234</v>
      </c>
    </row>
    <row r="31" spans="1:10" x14ac:dyDescent="0.35">
      <c r="A31" t="s">
        <v>88</v>
      </c>
      <c r="B31" t="s">
        <v>66</v>
      </c>
      <c r="C31" s="6">
        <v>53.92930793762207</v>
      </c>
      <c r="D31" s="6">
        <v>44.211814880371094</v>
      </c>
      <c r="E31" s="6">
        <v>2.4780471324920654</v>
      </c>
      <c r="F31" s="6">
        <v>221.032470703125</v>
      </c>
      <c r="G31" s="6">
        <v>140.34652709960938</v>
      </c>
      <c r="H31" s="6">
        <v>161.92782211303711</v>
      </c>
      <c r="I31" s="6"/>
      <c r="J31" s="6">
        <v>339.77444458007813</v>
      </c>
    </row>
    <row r="32" spans="1:10" x14ac:dyDescent="0.35">
      <c r="A32" t="s">
        <v>88</v>
      </c>
      <c r="B32" t="s">
        <v>96</v>
      </c>
      <c r="C32" s="6">
        <v>13.841038703918457</v>
      </c>
      <c r="D32" s="6">
        <v>14.596967697143555</v>
      </c>
      <c r="E32" s="6">
        <v>1.5681241750717163</v>
      </c>
      <c r="F32" s="6">
        <v>57.368865013122559</v>
      </c>
      <c r="G32" s="6">
        <v>9.8111438751220703</v>
      </c>
      <c r="H32" s="6">
        <v>13.755643844604492</v>
      </c>
      <c r="I32" s="6"/>
      <c r="J32" s="6">
        <v>45.686363220214844</v>
      </c>
    </row>
    <row r="33" spans="1:10" x14ac:dyDescent="0.35">
      <c r="A33" t="s">
        <v>89</v>
      </c>
      <c r="B33" t="s">
        <v>65</v>
      </c>
      <c r="C33" s="6">
        <v>357.18711090087891</v>
      </c>
      <c r="D33" s="6">
        <v>642.9730224609375</v>
      </c>
      <c r="E33" s="6">
        <v>25.173673629760742</v>
      </c>
      <c r="F33" s="6">
        <v>5188.8042602539063</v>
      </c>
      <c r="G33" s="6">
        <v>5853.1494140625</v>
      </c>
      <c r="H33" s="6">
        <v>6164.298828125</v>
      </c>
      <c r="I33" s="6"/>
      <c r="J33" s="6">
        <v>12039.749633789063</v>
      </c>
    </row>
    <row r="34" spans="1:10" x14ac:dyDescent="0.35">
      <c r="A34" t="s">
        <v>89</v>
      </c>
      <c r="B34" t="s">
        <v>66</v>
      </c>
      <c r="C34" s="6">
        <v>168.34002685546875</v>
      </c>
      <c r="D34" s="6">
        <v>71.256072998046875</v>
      </c>
      <c r="E34" s="6">
        <v>7.6949801445007324</v>
      </c>
      <c r="F34" s="6">
        <v>766.20991516113281</v>
      </c>
      <c r="G34" s="6">
        <v>254.32855224609375</v>
      </c>
      <c r="H34" s="6">
        <v>285.06045532226563</v>
      </c>
      <c r="I34" s="6"/>
      <c r="J34" s="6">
        <v>677.38253784179688</v>
      </c>
    </row>
    <row r="35" spans="1:10" x14ac:dyDescent="0.35">
      <c r="A35" t="s">
        <v>89</v>
      </c>
      <c r="B35" t="s">
        <v>96</v>
      </c>
      <c r="C35" s="6">
        <v>36.935951709747314</v>
      </c>
      <c r="D35" s="6">
        <v>11.410537719726563</v>
      </c>
      <c r="E35" s="6">
        <v>5.4104804992675781</v>
      </c>
      <c r="F35" s="6">
        <v>144.03607177734375</v>
      </c>
      <c r="G35" s="6">
        <v>18.213459014892578</v>
      </c>
      <c r="H35" s="6">
        <v>22.17886209487915</v>
      </c>
      <c r="I35" s="6"/>
      <c r="J35" s="6">
        <v>64.653396606445313</v>
      </c>
    </row>
    <row r="36" spans="1:10" x14ac:dyDescent="0.35">
      <c r="A36" t="s">
        <v>90</v>
      </c>
      <c r="B36" t="s">
        <v>65</v>
      </c>
      <c r="C36" s="6">
        <v>55.492307662963867</v>
      </c>
      <c r="D36" s="6">
        <v>169.59417724609375</v>
      </c>
      <c r="E36" s="6">
        <v>5.2283430099487305</v>
      </c>
      <c r="F36" s="6">
        <v>732.20132446289063</v>
      </c>
      <c r="G36" s="6">
        <v>1461.4471435546875</v>
      </c>
      <c r="H36" s="6">
        <v>1400.5633544921875</v>
      </c>
      <c r="I36" s="6"/>
      <c r="J36" s="6">
        <v>2179.6609497070313</v>
      </c>
    </row>
    <row r="37" spans="1:10" x14ac:dyDescent="0.35">
      <c r="A37" t="s">
        <v>90</v>
      </c>
      <c r="B37" t="s">
        <v>66</v>
      </c>
      <c r="C37" s="6">
        <v>29.421492576599121</v>
      </c>
      <c r="D37" s="6">
        <v>19.354914665222168</v>
      </c>
      <c r="E37" s="6">
        <v>2</v>
      </c>
      <c r="F37" s="6">
        <v>71.72174072265625</v>
      </c>
      <c r="G37" s="6">
        <v>54.298976898193359</v>
      </c>
      <c r="H37" s="6">
        <v>59.600612640380859</v>
      </c>
      <c r="I37" s="6"/>
      <c r="J37" s="6">
        <v>101.46822738647461</v>
      </c>
    </row>
    <row r="38" spans="1:10" x14ac:dyDescent="0.35">
      <c r="A38" t="s">
        <v>90</v>
      </c>
      <c r="B38" t="s">
        <v>96</v>
      </c>
      <c r="C38" s="6">
        <v>3.2663347721099854</v>
      </c>
      <c r="D38" s="6">
        <v>5.2734074592590332</v>
      </c>
      <c r="E38" s="6">
        <v>2</v>
      </c>
      <c r="F38" s="6">
        <v>17.382676601409912</v>
      </c>
      <c r="G38" s="6">
        <v>4.1161308288574219</v>
      </c>
      <c r="H38" s="6">
        <v>3.3738105297088623</v>
      </c>
      <c r="I38" s="6"/>
      <c r="J38" s="6">
        <v>10.382171630859375</v>
      </c>
    </row>
    <row r="39" spans="1:10" x14ac:dyDescent="0.35">
      <c r="A39" t="s">
        <v>90</v>
      </c>
      <c r="B39" t="s">
        <v>99</v>
      </c>
      <c r="C39" s="6"/>
      <c r="D39" s="6"/>
      <c r="E39" s="6"/>
      <c r="F39" s="6"/>
      <c r="G39" s="6"/>
      <c r="H39" s="6"/>
      <c r="I39" s="6"/>
      <c r="J39" s="6"/>
    </row>
    <row r="40" spans="1:10" x14ac:dyDescent="0.35">
      <c r="A40" t="s">
        <v>91</v>
      </c>
      <c r="B40" t="s">
        <v>65</v>
      </c>
      <c r="C40" s="6">
        <v>164.07390975952148</v>
      </c>
      <c r="D40" s="6">
        <v>288.78372192382813</v>
      </c>
      <c r="E40" s="6">
        <v>8.0930814743041992</v>
      </c>
      <c r="F40" s="6">
        <v>1857.5523681640625</v>
      </c>
      <c r="G40" s="6">
        <v>2616.453857421875</v>
      </c>
      <c r="H40" s="6">
        <v>3600.3599853515625</v>
      </c>
      <c r="I40" s="6"/>
      <c r="J40" s="6">
        <v>5756.52099609375</v>
      </c>
    </row>
    <row r="41" spans="1:10" x14ac:dyDescent="0.35">
      <c r="A41" t="s">
        <v>91</v>
      </c>
      <c r="B41" t="s">
        <v>66</v>
      </c>
      <c r="C41" s="6">
        <v>65.522476196289063</v>
      </c>
      <c r="D41" s="6">
        <v>26.761102676391602</v>
      </c>
      <c r="E41" s="6"/>
      <c r="F41" s="6">
        <v>139.66259765625</v>
      </c>
      <c r="G41" s="6">
        <v>137.81912231445313</v>
      </c>
      <c r="H41" s="6">
        <v>108.27957916259766</v>
      </c>
      <c r="I41" s="6"/>
      <c r="J41" s="6">
        <v>259.35165405273438</v>
      </c>
    </row>
    <row r="42" spans="1:10" x14ac:dyDescent="0.35">
      <c r="A42" t="s">
        <v>91</v>
      </c>
      <c r="B42" t="s">
        <v>96</v>
      </c>
      <c r="C42" s="6">
        <v>14.623895645141602</v>
      </c>
      <c r="D42" s="6">
        <v>5.6448659896850586</v>
      </c>
      <c r="E42" s="6"/>
      <c r="F42" s="6">
        <v>35.315536499023438</v>
      </c>
      <c r="G42" s="6">
        <v>7.3525729179382324</v>
      </c>
      <c r="H42" s="6">
        <v>10.662409782409668</v>
      </c>
      <c r="I42" s="6"/>
      <c r="J42" s="6">
        <v>28.078865051269531</v>
      </c>
    </row>
    <row r="43" spans="1:10" x14ac:dyDescent="0.35">
      <c r="A43" t="s">
        <v>91</v>
      </c>
      <c r="B43" t="s">
        <v>99</v>
      </c>
      <c r="C43" s="6"/>
      <c r="D43" s="6"/>
      <c r="E43" s="6">
        <v>3.7294611930847168</v>
      </c>
      <c r="F43" s="6"/>
      <c r="G43" s="6"/>
      <c r="H43" s="6"/>
      <c r="I43" s="6"/>
      <c r="J43" s="6"/>
    </row>
    <row r="44" spans="1:10" x14ac:dyDescent="0.35">
      <c r="A44" t="s">
        <v>92</v>
      </c>
      <c r="B44" t="s">
        <v>65</v>
      </c>
      <c r="C44" s="6">
        <v>177.46429443359375</v>
      </c>
      <c r="D44" s="6">
        <v>511.2340087890625</v>
      </c>
      <c r="E44" s="6">
        <v>18.67510986328125</v>
      </c>
      <c r="F44" s="6">
        <v>1932.2670593261719</v>
      </c>
      <c r="G44" s="6">
        <v>2731.9609375</v>
      </c>
      <c r="H44" s="6">
        <v>4314.8154296875</v>
      </c>
      <c r="I44" s="6"/>
      <c r="J44" s="6">
        <v>6742.14111328125</v>
      </c>
    </row>
    <row r="45" spans="1:10" x14ac:dyDescent="0.35">
      <c r="A45" t="s">
        <v>92</v>
      </c>
      <c r="B45" t="s">
        <v>66</v>
      </c>
      <c r="C45" s="6">
        <v>72.531864166259766</v>
      </c>
      <c r="D45" s="6">
        <v>54.030910491943359</v>
      </c>
      <c r="E45" s="6">
        <v>6.2609646320343018</v>
      </c>
      <c r="F45" s="6">
        <v>255.64015364646912</v>
      </c>
      <c r="G45" s="6">
        <v>169.88911437988281</v>
      </c>
      <c r="H45" s="6">
        <v>152.40694618225098</v>
      </c>
      <c r="I45" s="6"/>
      <c r="J45" s="6">
        <v>306.03466796875</v>
      </c>
    </row>
    <row r="46" spans="1:10" x14ac:dyDescent="0.35">
      <c r="A46" t="s">
        <v>92</v>
      </c>
      <c r="B46" t="s">
        <v>96</v>
      </c>
      <c r="C46" s="6">
        <v>9.2207064628601074</v>
      </c>
      <c r="D46" s="6">
        <v>14.406362771987915</v>
      </c>
      <c r="E46" s="6">
        <v>3</v>
      </c>
      <c r="F46" s="6">
        <v>72.257596015930176</v>
      </c>
      <c r="G46" s="6">
        <v>17.176856160163879</v>
      </c>
      <c r="H46" s="6">
        <v>15.038059949874878</v>
      </c>
      <c r="I46" s="6"/>
      <c r="J46" s="6">
        <v>34.568846225738525</v>
      </c>
    </row>
    <row r="47" spans="1:10" x14ac:dyDescent="0.35">
      <c r="A47" t="s">
        <v>93</v>
      </c>
      <c r="B47" t="s">
        <v>65</v>
      </c>
      <c r="C47" s="6">
        <v>65.199592590332031</v>
      </c>
      <c r="D47" s="6">
        <v>162.12733459472656</v>
      </c>
      <c r="E47" s="6">
        <v>3.8863487243652344</v>
      </c>
      <c r="F47" s="6">
        <v>886.6575927734375</v>
      </c>
      <c r="G47" s="6">
        <v>1435.033447265625</v>
      </c>
      <c r="H47" s="6">
        <v>1591.9660034179688</v>
      </c>
      <c r="I47" s="6"/>
      <c r="J47" s="6">
        <v>2502.224853515625</v>
      </c>
    </row>
    <row r="48" spans="1:10" x14ac:dyDescent="0.35">
      <c r="A48" t="s">
        <v>93</v>
      </c>
      <c r="B48" t="s">
        <v>66</v>
      </c>
      <c r="C48" s="6">
        <v>28.705757141113281</v>
      </c>
      <c r="D48" s="6">
        <v>12.128361463546753</v>
      </c>
      <c r="E48" s="6">
        <v>3</v>
      </c>
      <c r="F48" s="6">
        <v>75.543327331542969</v>
      </c>
      <c r="G48" s="6">
        <v>51.636116027832031</v>
      </c>
      <c r="H48" s="6">
        <v>52.421018600463867</v>
      </c>
      <c r="I48" s="6"/>
      <c r="J48" s="6">
        <v>121.66471862792969</v>
      </c>
    </row>
    <row r="49" spans="1:10" x14ac:dyDescent="0.35">
      <c r="A49" t="s">
        <v>93</v>
      </c>
      <c r="B49" t="s">
        <v>96</v>
      </c>
      <c r="C49" s="6">
        <v>7.4622249603271484</v>
      </c>
      <c r="D49" s="6">
        <v>2.198540210723877</v>
      </c>
      <c r="E49" s="6">
        <v>1</v>
      </c>
      <c r="F49" s="6">
        <v>16.159198999404907</v>
      </c>
      <c r="G49" s="6">
        <v>6.5183115005493164</v>
      </c>
      <c r="H49" s="6">
        <v>5.2157785892486572</v>
      </c>
      <c r="I49" s="6"/>
      <c r="J49" s="6">
        <v>12.902077674865723</v>
      </c>
    </row>
    <row r="50" spans="1:10" x14ac:dyDescent="0.35">
      <c r="A50" t="s">
        <v>93</v>
      </c>
      <c r="B50" t="s">
        <v>99</v>
      </c>
      <c r="C50" s="6"/>
      <c r="D50" s="6"/>
      <c r="E50" s="6"/>
      <c r="F50" s="6"/>
      <c r="G50" s="6"/>
      <c r="H50" s="6"/>
      <c r="I50" s="6"/>
      <c r="J50" s="6"/>
    </row>
    <row r="51" spans="1:10" x14ac:dyDescent="0.35">
      <c r="A51" t="s">
        <v>94</v>
      </c>
      <c r="B51" t="s">
        <v>65</v>
      </c>
      <c r="C51" s="6">
        <v>325.73146820068359</v>
      </c>
      <c r="D51" s="6">
        <v>407.43441772460938</v>
      </c>
      <c r="E51" s="6">
        <v>30.610107421875</v>
      </c>
      <c r="F51" s="6">
        <v>3523.7192230224609</v>
      </c>
      <c r="G51" s="6">
        <v>5422.0810546875</v>
      </c>
      <c r="H51" s="6">
        <v>5936.3067626953125</v>
      </c>
      <c r="I51" s="6"/>
      <c r="J51" s="6">
        <v>18778.326416015625</v>
      </c>
    </row>
    <row r="52" spans="1:10" x14ac:dyDescent="0.35">
      <c r="A52" t="s">
        <v>94</v>
      </c>
      <c r="B52" t="s">
        <v>66</v>
      </c>
      <c r="C52" s="6">
        <v>70.63072681427002</v>
      </c>
      <c r="D52" s="6">
        <v>45.689981937408447</v>
      </c>
      <c r="E52" s="6"/>
      <c r="F52" s="6">
        <v>339.14013671875</v>
      </c>
      <c r="G52" s="6">
        <v>231.17269134521484</v>
      </c>
      <c r="H52" s="6">
        <v>295.25459289550781</v>
      </c>
      <c r="I52" s="6"/>
      <c r="J52" s="6">
        <v>899.1461181640625</v>
      </c>
    </row>
    <row r="53" spans="1:10" x14ac:dyDescent="0.35">
      <c r="A53" t="s">
        <v>94</v>
      </c>
      <c r="B53" t="s">
        <v>96</v>
      </c>
      <c r="C53" s="6">
        <v>23.523987293243408</v>
      </c>
      <c r="D53" s="6">
        <v>8.9842386245727539</v>
      </c>
      <c r="E53" s="6"/>
      <c r="F53" s="6">
        <v>78.710887908935547</v>
      </c>
      <c r="G53" s="6">
        <v>40.384819030761719</v>
      </c>
      <c r="H53" s="6">
        <v>40.283560752868652</v>
      </c>
      <c r="I53" s="6"/>
      <c r="J53" s="6">
        <v>185.49182891845703</v>
      </c>
    </row>
    <row r="54" spans="1:10" x14ac:dyDescent="0.35">
      <c r="A54" t="s">
        <v>94</v>
      </c>
      <c r="B54" t="s">
        <v>99</v>
      </c>
      <c r="C54" s="6"/>
      <c r="D54" s="6"/>
      <c r="E54" s="6">
        <v>6.0200387239456177</v>
      </c>
      <c r="F54" s="6"/>
      <c r="G54" s="6"/>
      <c r="H54" s="6"/>
      <c r="I54" s="6"/>
      <c r="J54" s="6"/>
    </row>
    <row r="55" spans="1:10" x14ac:dyDescent="0.35">
      <c r="A55" t="s">
        <v>95</v>
      </c>
      <c r="B55" t="s">
        <v>65</v>
      </c>
      <c r="C55" s="6">
        <v>170.54473114013672</v>
      </c>
      <c r="D55" s="6">
        <v>439.65545654296875</v>
      </c>
      <c r="E55" s="6">
        <v>7.4057471752166748</v>
      </c>
      <c r="F55" s="6">
        <v>2337.3271484375</v>
      </c>
      <c r="G55" s="6">
        <v>2814.3623962402344</v>
      </c>
      <c r="H55" s="6">
        <v>3915.8636474609375</v>
      </c>
      <c r="I55" s="6"/>
      <c r="J55" s="6">
        <v>6129.2059936523438</v>
      </c>
    </row>
    <row r="56" spans="1:10" x14ac:dyDescent="0.35">
      <c r="A56" t="s">
        <v>95</v>
      </c>
      <c r="B56" t="s">
        <v>66</v>
      </c>
      <c r="C56" s="6">
        <v>75.716038227081299</v>
      </c>
      <c r="D56" s="6">
        <v>42.873172760009766</v>
      </c>
      <c r="E56" s="6"/>
      <c r="F56" s="6">
        <v>209.42110061645508</v>
      </c>
      <c r="G56" s="6">
        <v>114.01347160339355</v>
      </c>
      <c r="H56" s="6">
        <v>139.23184204101563</v>
      </c>
      <c r="I56" s="6"/>
      <c r="J56" s="6">
        <v>306.11345672607422</v>
      </c>
    </row>
    <row r="57" spans="1:10" x14ac:dyDescent="0.35">
      <c r="A57" t="s">
        <v>95</v>
      </c>
      <c r="B57" t="s">
        <v>96</v>
      </c>
      <c r="C57" s="6">
        <v>19.294066667556763</v>
      </c>
      <c r="D57" s="6">
        <v>12.560378074645996</v>
      </c>
      <c r="E57" s="6"/>
      <c r="F57" s="6">
        <v>41.466333389282227</v>
      </c>
      <c r="G57" s="6">
        <v>8.9855217933654785</v>
      </c>
      <c r="H57" s="6">
        <v>11.800017356872559</v>
      </c>
      <c r="I57" s="6"/>
      <c r="J57" s="6">
        <v>27.420218467712402</v>
      </c>
    </row>
    <row r="58" spans="1:10" x14ac:dyDescent="0.35">
      <c r="A58" t="s">
        <v>95</v>
      </c>
      <c r="B58" t="s">
        <v>99</v>
      </c>
      <c r="C58" s="6"/>
      <c r="D58" s="6"/>
      <c r="E58" s="6">
        <v>4</v>
      </c>
      <c r="F58" s="6"/>
      <c r="G58" s="6"/>
      <c r="H58" s="6"/>
      <c r="I58" s="6"/>
      <c r="J58"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58"/>
  <sheetViews>
    <sheetView topLeftCell="A40" workbookViewId="0">
      <selection activeCell="B54" sqref="B54"/>
    </sheetView>
  </sheetViews>
  <sheetFormatPr defaultRowHeight="14.5" x14ac:dyDescent="0.35"/>
  <cols>
    <col min="1" max="1" width="34" customWidth="1"/>
    <col min="2" max="2" width="23.7265625" customWidth="1"/>
  </cols>
  <sheetData>
    <row r="1" spans="1:11" x14ac:dyDescent="0.35">
      <c r="A1" t="s">
        <v>44</v>
      </c>
      <c r="B1" t="s">
        <v>45</v>
      </c>
      <c r="C1" t="s">
        <v>46</v>
      </c>
      <c r="D1" t="s">
        <v>47</v>
      </c>
      <c r="E1" s="10" t="s">
        <v>48</v>
      </c>
      <c r="F1" t="s">
        <v>49</v>
      </c>
      <c r="G1" t="s">
        <v>51</v>
      </c>
      <c r="H1" t="s">
        <v>50</v>
      </c>
      <c r="I1" t="s">
        <v>98</v>
      </c>
      <c r="J1" t="s">
        <v>97</v>
      </c>
      <c r="K1" t="s">
        <v>20</v>
      </c>
    </row>
    <row r="2" spans="1:11" x14ac:dyDescent="0.35">
      <c r="A2" t="s">
        <v>79</v>
      </c>
      <c r="B2" t="s">
        <v>65</v>
      </c>
      <c r="C2" s="6">
        <v>1177.60205078125</v>
      </c>
      <c r="D2" s="6">
        <v>2530.391357421875</v>
      </c>
      <c r="E2" s="6">
        <v>79.649252891540527</v>
      </c>
      <c r="F2" s="6">
        <v>13924.722778320313</v>
      </c>
      <c r="G2" s="6">
        <v>15971.028930664063</v>
      </c>
      <c r="H2" s="6">
        <v>27691.604736328125</v>
      </c>
      <c r="I2" s="6"/>
      <c r="J2" s="6">
        <v>37327.143798828125</v>
      </c>
    </row>
    <row r="3" spans="1:11" x14ac:dyDescent="0.35">
      <c r="A3" t="s">
        <v>79</v>
      </c>
      <c r="B3" t="s">
        <v>66</v>
      </c>
      <c r="C3" s="6">
        <v>396.61936187744141</v>
      </c>
      <c r="D3" s="6">
        <v>233.98761749267578</v>
      </c>
      <c r="E3" s="6">
        <v>13.264829635620117</v>
      </c>
      <c r="F3" s="6">
        <v>1124.0915570259094</v>
      </c>
      <c r="G3" s="6">
        <v>846.03660583496094</v>
      </c>
      <c r="H3" s="6">
        <v>953.46954345703125</v>
      </c>
      <c r="I3" s="6"/>
      <c r="J3" s="6">
        <v>1691.8125915527344</v>
      </c>
    </row>
    <row r="4" spans="1:11" x14ac:dyDescent="0.35">
      <c r="A4" t="s">
        <v>79</v>
      </c>
      <c r="B4" t="s">
        <v>96</v>
      </c>
      <c r="C4" s="6">
        <v>71.432979583740234</v>
      </c>
      <c r="D4" s="6">
        <v>58.21893310546875</v>
      </c>
      <c r="E4" s="6">
        <v>8.4395046234130859</v>
      </c>
      <c r="F4" s="6">
        <v>248.30498504638672</v>
      </c>
      <c r="G4" s="6">
        <v>74.135193824768066</v>
      </c>
      <c r="H4" s="6">
        <v>85.283818244934082</v>
      </c>
      <c r="I4" s="6"/>
      <c r="J4" s="6">
        <v>202.28692626953125</v>
      </c>
    </row>
    <row r="5" spans="1:11" x14ac:dyDescent="0.35">
      <c r="A5" t="s">
        <v>80</v>
      </c>
      <c r="B5" t="s">
        <v>65</v>
      </c>
      <c r="C5" s="6">
        <v>1191.9052734375</v>
      </c>
      <c r="D5" s="6">
        <v>3802.754150390625</v>
      </c>
      <c r="E5" s="6">
        <v>112.99991607666016</v>
      </c>
      <c r="F5" s="6">
        <v>14227.463470458984</v>
      </c>
      <c r="G5" s="6">
        <v>19192.42919921875</v>
      </c>
      <c r="H5" s="6">
        <v>22867.626953125</v>
      </c>
      <c r="I5" s="6"/>
      <c r="J5" s="6">
        <v>40172.139404296875</v>
      </c>
    </row>
    <row r="6" spans="1:11" x14ac:dyDescent="0.35">
      <c r="A6" t="s">
        <v>80</v>
      </c>
      <c r="B6" t="s">
        <v>66</v>
      </c>
      <c r="C6" s="6">
        <v>492.8021240234375</v>
      </c>
      <c r="D6" s="6">
        <v>433.36826324462891</v>
      </c>
      <c r="E6" s="6">
        <v>43.276573181152344</v>
      </c>
      <c r="F6" s="6">
        <v>1529.0681915283203</v>
      </c>
      <c r="G6" s="6">
        <v>1041.6180419921875</v>
      </c>
      <c r="H6" s="6">
        <v>1218.0695343017578</v>
      </c>
      <c r="I6" s="6"/>
      <c r="J6" s="6">
        <v>2212.12158203125</v>
      </c>
    </row>
    <row r="7" spans="1:11" x14ac:dyDescent="0.35">
      <c r="A7" t="s">
        <v>80</v>
      </c>
      <c r="B7" t="s">
        <v>96</v>
      </c>
      <c r="C7" s="6">
        <v>85.307596206665039</v>
      </c>
      <c r="D7" s="6">
        <v>78.537712097167969</v>
      </c>
      <c r="E7" s="6">
        <v>50.831863403320313</v>
      </c>
      <c r="F7" s="6">
        <v>341.946533203125</v>
      </c>
      <c r="G7" s="6">
        <v>51.062731742858887</v>
      </c>
      <c r="H7" s="6">
        <v>100.50100708007813</v>
      </c>
      <c r="I7" s="6"/>
      <c r="J7" s="6">
        <v>245.24610900878906</v>
      </c>
    </row>
    <row r="8" spans="1:11" x14ac:dyDescent="0.35">
      <c r="A8" t="s">
        <v>81</v>
      </c>
      <c r="B8" t="s">
        <v>65</v>
      </c>
      <c r="C8" s="6">
        <v>1331.5946960449219</v>
      </c>
      <c r="D8" s="6">
        <v>3178.055908203125</v>
      </c>
      <c r="E8" s="6">
        <v>127.64916229248047</v>
      </c>
      <c r="F8" s="6">
        <v>16669.094360351563</v>
      </c>
      <c r="G8" s="6">
        <v>16731.982421875</v>
      </c>
      <c r="H8" s="6">
        <v>27681.10693359375</v>
      </c>
      <c r="I8" s="6"/>
      <c r="J8" s="6">
        <v>40610.611572265625</v>
      </c>
    </row>
    <row r="9" spans="1:11" x14ac:dyDescent="0.35">
      <c r="A9" t="s">
        <v>81</v>
      </c>
      <c r="B9" t="s">
        <v>66</v>
      </c>
      <c r="C9" s="6">
        <v>492.59049987792969</v>
      </c>
      <c r="D9" s="6">
        <v>449.46475219726563</v>
      </c>
      <c r="E9" s="6">
        <v>29.332153797149658</v>
      </c>
      <c r="F9" s="6">
        <v>1855.3388671875</v>
      </c>
      <c r="G9" s="6">
        <v>928.60575866699219</v>
      </c>
      <c r="H9" s="6">
        <v>1030.9931640625</v>
      </c>
      <c r="I9" s="6"/>
      <c r="J9" s="6">
        <v>2171.2271118164063</v>
      </c>
    </row>
    <row r="10" spans="1:11" x14ac:dyDescent="0.35">
      <c r="A10" t="s">
        <v>81</v>
      </c>
      <c r="B10" t="s">
        <v>96</v>
      </c>
      <c r="C10" s="6">
        <v>133.23760223388672</v>
      </c>
      <c r="D10" s="6">
        <v>74.068397521972656</v>
      </c>
      <c r="E10" s="6">
        <v>27.993066310882568</v>
      </c>
      <c r="F10" s="6">
        <v>481.41017913818359</v>
      </c>
      <c r="G10" s="6">
        <v>77.908802032470703</v>
      </c>
      <c r="H10" s="6">
        <v>71.902259826660156</v>
      </c>
      <c r="I10" s="6"/>
      <c r="J10" s="6">
        <v>249.71523284912109</v>
      </c>
    </row>
    <row r="11" spans="1:11" x14ac:dyDescent="0.35">
      <c r="A11" t="s">
        <v>82</v>
      </c>
      <c r="B11" t="s">
        <v>65</v>
      </c>
      <c r="C11" s="6">
        <v>474.23980712890625</v>
      </c>
      <c r="D11" s="6">
        <v>1471.1131591796875</v>
      </c>
      <c r="E11" s="6">
        <v>31.111717224121094</v>
      </c>
      <c r="F11" s="6">
        <v>6981.49462890625</v>
      </c>
      <c r="G11" s="6">
        <v>7261.177734375</v>
      </c>
      <c r="H11" s="6">
        <v>13658.5576171875</v>
      </c>
      <c r="I11" s="6"/>
      <c r="J11" s="6">
        <v>16244.8271484375</v>
      </c>
    </row>
    <row r="12" spans="1:11" x14ac:dyDescent="0.35">
      <c r="A12" t="s">
        <v>82</v>
      </c>
      <c r="B12" t="s">
        <v>66</v>
      </c>
      <c r="C12" s="6">
        <v>159.88789367675781</v>
      </c>
      <c r="D12" s="6">
        <v>105.63698768615723</v>
      </c>
      <c r="E12" s="6">
        <v>5.5615458488464355</v>
      </c>
      <c r="F12" s="6">
        <v>529.81304931640625</v>
      </c>
      <c r="G12" s="6">
        <v>303.28375244140625</v>
      </c>
      <c r="H12" s="6">
        <v>350.4019775390625</v>
      </c>
      <c r="I12" s="6"/>
      <c r="J12" s="6">
        <v>727.78651428222656</v>
      </c>
    </row>
    <row r="13" spans="1:11" x14ac:dyDescent="0.35">
      <c r="A13" t="s">
        <v>82</v>
      </c>
      <c r="B13" t="s">
        <v>96</v>
      </c>
      <c r="C13" s="6">
        <v>34.855266571044922</v>
      </c>
      <c r="D13" s="6">
        <v>28.58915901184082</v>
      </c>
      <c r="E13" s="6">
        <v>4.6441912651062012</v>
      </c>
      <c r="F13" s="6">
        <v>115.22505378723145</v>
      </c>
      <c r="G13" s="6">
        <v>6.9243564605712891</v>
      </c>
      <c r="H13" s="6">
        <v>20.987776279449463</v>
      </c>
      <c r="I13" s="6"/>
      <c r="J13" s="6">
        <v>62.440354824066162</v>
      </c>
    </row>
    <row r="14" spans="1:11" x14ac:dyDescent="0.35">
      <c r="A14" t="s">
        <v>83</v>
      </c>
      <c r="B14" t="s">
        <v>65</v>
      </c>
      <c r="C14" s="6">
        <v>276.36837768554688</v>
      </c>
      <c r="D14" s="6">
        <v>773.13995361328125</v>
      </c>
      <c r="E14" s="6">
        <v>23.55174446105957</v>
      </c>
      <c r="F14" s="6">
        <v>3981.99609375</v>
      </c>
      <c r="G14" s="6">
        <v>4772.39501953125</v>
      </c>
      <c r="H14" s="6">
        <v>7779.580078125</v>
      </c>
      <c r="I14" s="6"/>
      <c r="J14" s="6">
        <v>9608.85498046875</v>
      </c>
    </row>
    <row r="15" spans="1:11" x14ac:dyDescent="0.35">
      <c r="A15" t="s">
        <v>83</v>
      </c>
      <c r="B15" t="s">
        <v>66</v>
      </c>
      <c r="C15" s="6">
        <v>114.3879508972168</v>
      </c>
      <c r="D15" s="6">
        <v>93.265151977539063</v>
      </c>
      <c r="E15" s="6">
        <v>7.8669896125793457</v>
      </c>
      <c r="F15" s="6">
        <v>399.59129333496094</v>
      </c>
      <c r="G15" s="6">
        <v>231.39016342163086</v>
      </c>
      <c r="H15" s="6">
        <v>243.58554840087891</v>
      </c>
      <c r="I15" s="6"/>
      <c r="J15" s="6">
        <v>474.18379211425781</v>
      </c>
    </row>
    <row r="16" spans="1:11" x14ac:dyDescent="0.35">
      <c r="A16" t="s">
        <v>83</v>
      </c>
      <c r="B16" t="s">
        <v>96</v>
      </c>
      <c r="C16" s="6">
        <v>16.733450889587402</v>
      </c>
      <c r="D16" s="6">
        <v>22.445337295532227</v>
      </c>
      <c r="E16" s="6">
        <v>6.1427793502807617</v>
      </c>
      <c r="F16" s="6">
        <v>102.94081878662109</v>
      </c>
      <c r="G16" s="6">
        <v>13.534536838531494</v>
      </c>
      <c r="H16" s="6">
        <v>17.27295970916748</v>
      </c>
      <c r="I16" s="6"/>
      <c r="J16" s="6">
        <v>53.409363269805908</v>
      </c>
    </row>
    <row r="17" spans="1:10" x14ac:dyDescent="0.35">
      <c r="A17" t="s">
        <v>83</v>
      </c>
      <c r="B17" t="s">
        <v>99</v>
      </c>
      <c r="C17" s="6"/>
      <c r="D17" s="6"/>
      <c r="E17" s="6"/>
      <c r="F17" s="6"/>
      <c r="G17" s="6"/>
      <c r="H17" s="6"/>
      <c r="I17" s="6"/>
      <c r="J17" s="6"/>
    </row>
    <row r="18" spans="1:10" x14ac:dyDescent="0.35">
      <c r="A18" t="s">
        <v>84</v>
      </c>
      <c r="B18" t="s">
        <v>65</v>
      </c>
      <c r="C18" s="6">
        <v>689.91408920288086</v>
      </c>
      <c r="D18" s="6">
        <v>1907.8471069335938</v>
      </c>
      <c r="E18" s="6">
        <v>74.810690879821777</v>
      </c>
      <c r="F18" s="6">
        <v>9363.236328125</v>
      </c>
      <c r="G18" s="6">
        <v>13940.086181640625</v>
      </c>
      <c r="H18" s="6">
        <v>20061.30078125</v>
      </c>
      <c r="I18" s="6"/>
      <c r="J18" s="6">
        <v>27989.855812072754</v>
      </c>
    </row>
    <row r="19" spans="1:10" x14ac:dyDescent="0.35">
      <c r="A19" t="s">
        <v>84</v>
      </c>
      <c r="B19" t="s">
        <v>66</v>
      </c>
      <c r="C19" s="6">
        <v>226.21620941162109</v>
      </c>
      <c r="D19" s="6">
        <v>208.1634521484375</v>
      </c>
      <c r="E19" s="6">
        <v>18.484354019165039</v>
      </c>
      <c r="F19" s="6">
        <v>692.24299621582031</v>
      </c>
      <c r="G19" s="6">
        <v>452.35826110839844</v>
      </c>
      <c r="H19" s="6">
        <v>649.2568359375</v>
      </c>
      <c r="I19" s="6"/>
      <c r="J19" s="6">
        <v>1178.8521728515625</v>
      </c>
    </row>
    <row r="20" spans="1:10" x14ac:dyDescent="0.35">
      <c r="A20" t="s">
        <v>84</v>
      </c>
      <c r="B20" t="s">
        <v>96</v>
      </c>
      <c r="C20" s="6">
        <v>22.725141525268555</v>
      </c>
      <c r="D20" s="6">
        <v>55.183406829833984</v>
      </c>
      <c r="E20" s="6">
        <v>31.022942066192627</v>
      </c>
      <c r="F20" s="6">
        <v>215.45956420898438</v>
      </c>
      <c r="G20" s="6">
        <v>35.552337646484375</v>
      </c>
      <c r="H20" s="6">
        <v>42.334056377410889</v>
      </c>
      <c r="I20" s="6"/>
      <c r="J20" s="6">
        <v>131.86512756347656</v>
      </c>
    </row>
    <row r="21" spans="1:10" x14ac:dyDescent="0.35">
      <c r="A21" t="s">
        <v>85</v>
      </c>
      <c r="B21" t="s">
        <v>65</v>
      </c>
      <c r="C21" s="6">
        <v>284.87982177734375</v>
      </c>
      <c r="D21" s="6">
        <v>744.25224304199219</v>
      </c>
      <c r="E21" s="6">
        <v>11.780071258544922</v>
      </c>
      <c r="F21" s="6">
        <v>3504.0390625</v>
      </c>
      <c r="G21" s="6">
        <v>3050.237548828125</v>
      </c>
      <c r="H21" s="6">
        <v>5653.64794921875</v>
      </c>
      <c r="I21" s="6"/>
      <c r="J21" s="6">
        <v>6528.02734375</v>
      </c>
    </row>
    <row r="22" spans="1:10" x14ac:dyDescent="0.35">
      <c r="A22" t="s">
        <v>85</v>
      </c>
      <c r="B22" t="s">
        <v>66</v>
      </c>
      <c r="C22" s="6">
        <v>96.948234558105469</v>
      </c>
      <c r="D22" s="6">
        <v>89.647613525390625</v>
      </c>
      <c r="E22" s="6">
        <v>7.3076670169830322</v>
      </c>
      <c r="F22" s="6">
        <v>313.49270629882813</v>
      </c>
      <c r="G22" s="6">
        <v>188.59158325195313</v>
      </c>
      <c r="H22" s="6">
        <v>222.06413269042969</v>
      </c>
      <c r="I22" s="6"/>
      <c r="J22" s="6">
        <v>351.95492553710938</v>
      </c>
    </row>
    <row r="23" spans="1:10" x14ac:dyDescent="0.35">
      <c r="A23" t="s">
        <v>85</v>
      </c>
      <c r="B23" t="s">
        <v>96</v>
      </c>
      <c r="C23" s="6">
        <v>12.58303165435791</v>
      </c>
      <c r="D23" s="6">
        <v>18.692682266235352</v>
      </c>
      <c r="E23" s="6">
        <v>5.7060432434082031</v>
      </c>
      <c r="F23" s="6">
        <v>79.684999465942383</v>
      </c>
      <c r="G23" s="6">
        <v>3.970189094543457</v>
      </c>
      <c r="H23" s="6">
        <v>16.044897079467773</v>
      </c>
      <c r="I23" s="6"/>
      <c r="J23" s="6">
        <v>34.862551689147949</v>
      </c>
    </row>
    <row r="24" spans="1:10" x14ac:dyDescent="0.35">
      <c r="A24" t="s">
        <v>86</v>
      </c>
      <c r="B24" t="s">
        <v>65</v>
      </c>
      <c r="C24" s="6">
        <v>528.1829833984375</v>
      </c>
      <c r="D24" s="6">
        <v>1537.7470703125</v>
      </c>
      <c r="E24" s="6">
        <v>40.042350769042969</v>
      </c>
      <c r="F24" s="6">
        <v>6691.41259765625</v>
      </c>
      <c r="G24" s="6">
        <v>8201.09375</v>
      </c>
      <c r="H24" s="6">
        <v>11924.62890625</v>
      </c>
      <c r="I24" s="6"/>
      <c r="J24" s="6">
        <v>16687.611328125</v>
      </c>
    </row>
    <row r="25" spans="1:10" x14ac:dyDescent="0.35">
      <c r="A25" t="s">
        <v>86</v>
      </c>
      <c r="B25" t="s">
        <v>66</v>
      </c>
      <c r="C25" s="6">
        <v>206.57890319824219</v>
      </c>
      <c r="D25" s="6">
        <v>178.98338317871094</v>
      </c>
      <c r="E25" s="6">
        <v>16.279085159301758</v>
      </c>
      <c r="F25" s="6">
        <v>786.06727600097656</v>
      </c>
      <c r="G25" s="6">
        <v>415.15072631835938</v>
      </c>
      <c r="H25" s="6">
        <v>488.85107421875</v>
      </c>
      <c r="I25" s="6"/>
      <c r="J25" s="6">
        <v>866.71041870117188</v>
      </c>
    </row>
    <row r="26" spans="1:10" x14ac:dyDescent="0.35">
      <c r="A26" t="s">
        <v>86</v>
      </c>
      <c r="B26" t="s">
        <v>96</v>
      </c>
      <c r="C26" s="6">
        <v>56.778642654418945</v>
      </c>
      <c r="D26" s="6">
        <v>41.362628936767578</v>
      </c>
      <c r="E26" s="6">
        <v>4.0528445243835449</v>
      </c>
      <c r="F26" s="6">
        <v>197.57863616943359</v>
      </c>
      <c r="G26" s="6">
        <v>22.559320449829102</v>
      </c>
      <c r="H26" s="6">
        <v>38.46232795715332</v>
      </c>
      <c r="I26" s="6"/>
      <c r="J26" s="6">
        <v>82.857147216796875</v>
      </c>
    </row>
    <row r="27" spans="1:10" x14ac:dyDescent="0.35">
      <c r="A27" t="s">
        <v>87</v>
      </c>
      <c r="B27" t="s">
        <v>65</v>
      </c>
      <c r="C27" s="6">
        <v>281.08735656738281</v>
      </c>
      <c r="D27" s="6">
        <v>980.379638671875</v>
      </c>
      <c r="E27" s="6">
        <v>14.574291229248047</v>
      </c>
      <c r="F27" s="6">
        <v>4974.42626953125</v>
      </c>
      <c r="G27" s="6">
        <v>5045.7579345703125</v>
      </c>
      <c r="H27" s="6">
        <v>8017.23779296875</v>
      </c>
      <c r="I27" s="6"/>
      <c r="J27" s="6">
        <v>9433.8134765625</v>
      </c>
    </row>
    <row r="28" spans="1:10" x14ac:dyDescent="0.35">
      <c r="A28" t="s">
        <v>87</v>
      </c>
      <c r="B28" t="s">
        <v>66</v>
      </c>
      <c r="C28" s="6">
        <v>108.00739192962646</v>
      </c>
      <c r="D28" s="6">
        <v>70.461688041687012</v>
      </c>
      <c r="E28" s="6">
        <v>2.7616260051727295</v>
      </c>
      <c r="F28" s="6">
        <v>481.98923492431641</v>
      </c>
      <c r="G28" s="6">
        <v>299.75436401367188</v>
      </c>
      <c r="H28" s="6">
        <v>267.1800651550293</v>
      </c>
      <c r="I28" s="6"/>
      <c r="J28" s="6">
        <v>465.78859329223633</v>
      </c>
    </row>
    <row r="29" spans="1:10" x14ac:dyDescent="0.35">
      <c r="A29" t="s">
        <v>87</v>
      </c>
      <c r="B29" t="s">
        <v>96</v>
      </c>
      <c r="C29" s="6">
        <v>26.92298698425293</v>
      </c>
      <c r="D29" s="6">
        <v>23.162145137786865</v>
      </c>
      <c r="E29" s="6">
        <v>1</v>
      </c>
      <c r="F29" s="6">
        <v>132.49984931945801</v>
      </c>
      <c r="G29" s="6">
        <v>11.002685546875</v>
      </c>
      <c r="H29" s="6">
        <v>19.453714370727539</v>
      </c>
      <c r="I29" s="6"/>
      <c r="J29" s="6">
        <v>34.837312698364258</v>
      </c>
    </row>
    <row r="30" spans="1:10" x14ac:dyDescent="0.35">
      <c r="A30" t="s">
        <v>88</v>
      </c>
      <c r="B30" t="s">
        <v>65</v>
      </c>
      <c r="C30" s="6">
        <v>525.30877685546875</v>
      </c>
      <c r="D30" s="6">
        <v>3186.48876953125</v>
      </c>
      <c r="E30" s="6">
        <v>48.448322296142578</v>
      </c>
      <c r="F30" s="6">
        <v>9938.75</v>
      </c>
      <c r="G30" s="6">
        <v>9127.771484375</v>
      </c>
      <c r="H30" s="6">
        <v>17028.46875</v>
      </c>
      <c r="I30" s="6"/>
      <c r="J30" s="6">
        <v>23063.859222412109</v>
      </c>
    </row>
    <row r="31" spans="1:10" x14ac:dyDescent="0.35">
      <c r="A31" t="s">
        <v>88</v>
      </c>
      <c r="B31" t="s">
        <v>66</v>
      </c>
      <c r="C31" s="6">
        <v>202.49601745605469</v>
      </c>
      <c r="D31" s="6">
        <v>172.00869750976563</v>
      </c>
      <c r="E31" s="6">
        <v>9.8925485610961914</v>
      </c>
      <c r="F31" s="6">
        <v>771.62832641601563</v>
      </c>
      <c r="G31" s="6">
        <v>477.68731689453125</v>
      </c>
      <c r="H31" s="6">
        <v>561.20759582519531</v>
      </c>
      <c r="I31" s="6"/>
      <c r="J31" s="6">
        <v>1050.2801513671875</v>
      </c>
    </row>
    <row r="32" spans="1:10" x14ac:dyDescent="0.35">
      <c r="A32" t="s">
        <v>88</v>
      </c>
      <c r="B32" t="s">
        <v>96</v>
      </c>
      <c r="C32" s="6">
        <v>47.026992797851563</v>
      </c>
      <c r="D32" s="6">
        <v>51.387989044189453</v>
      </c>
      <c r="E32" s="6">
        <v>5.6645574569702148</v>
      </c>
      <c r="F32" s="6">
        <v>181.22381591796875</v>
      </c>
      <c r="G32" s="6">
        <v>30.216809272766113</v>
      </c>
      <c r="H32" s="6">
        <v>43.138984680175781</v>
      </c>
      <c r="I32" s="6"/>
      <c r="J32" s="6">
        <v>127.78736877441406</v>
      </c>
    </row>
    <row r="33" spans="1:10" x14ac:dyDescent="0.35">
      <c r="A33" t="s">
        <v>89</v>
      </c>
      <c r="B33" t="s">
        <v>65</v>
      </c>
      <c r="C33" s="6">
        <v>851.21649169921875</v>
      </c>
      <c r="D33" s="6">
        <v>1587.6597900390625</v>
      </c>
      <c r="E33" s="6">
        <v>63.781959533691406</v>
      </c>
      <c r="F33" s="6">
        <v>11496.669525146484</v>
      </c>
      <c r="G33" s="6">
        <v>12643.9951171875</v>
      </c>
      <c r="H33" s="6">
        <v>13559.3349609375</v>
      </c>
      <c r="I33" s="6"/>
      <c r="J33" s="6">
        <v>23620.25390625</v>
      </c>
    </row>
    <row r="34" spans="1:10" x14ac:dyDescent="0.35">
      <c r="A34" t="s">
        <v>89</v>
      </c>
      <c r="B34" t="s">
        <v>66</v>
      </c>
      <c r="C34" s="6">
        <v>365.71206665039063</v>
      </c>
      <c r="D34" s="6">
        <v>160.396240234375</v>
      </c>
      <c r="E34" s="6">
        <v>17.773229598999023</v>
      </c>
      <c r="F34" s="6">
        <v>1547.60498046875</v>
      </c>
      <c r="G34" s="6">
        <v>500.83819580078125</v>
      </c>
      <c r="H34" s="6">
        <v>571.60931396484375</v>
      </c>
      <c r="I34" s="6"/>
      <c r="J34" s="6">
        <v>1211.4589233398438</v>
      </c>
    </row>
    <row r="35" spans="1:10" x14ac:dyDescent="0.35">
      <c r="A35" t="s">
        <v>89</v>
      </c>
      <c r="B35" t="s">
        <v>96</v>
      </c>
      <c r="C35" s="6">
        <v>72.608613967895508</v>
      </c>
      <c r="D35" s="6">
        <v>23.241564273834229</v>
      </c>
      <c r="E35" s="6">
        <v>11.307891845703125</v>
      </c>
      <c r="F35" s="6">
        <v>263.25131225585938</v>
      </c>
      <c r="G35" s="6">
        <v>32.455001831054688</v>
      </c>
      <c r="H35" s="6">
        <v>40.242830276489258</v>
      </c>
      <c r="I35" s="6"/>
      <c r="J35" s="6">
        <v>104.62921142578125</v>
      </c>
    </row>
    <row r="36" spans="1:10" x14ac:dyDescent="0.35">
      <c r="A36" t="s">
        <v>90</v>
      </c>
      <c r="B36" t="s">
        <v>65</v>
      </c>
      <c r="C36" s="6">
        <v>253.19711303710938</v>
      </c>
      <c r="D36" s="6">
        <v>801.78387451171875</v>
      </c>
      <c r="E36" s="6">
        <v>25.362789154052734</v>
      </c>
      <c r="F36" s="6">
        <v>3106.1107177734375</v>
      </c>
      <c r="G36" s="6">
        <v>6044.48779296875</v>
      </c>
      <c r="H36" s="6">
        <v>5898.4671630859375</v>
      </c>
      <c r="I36" s="6"/>
      <c r="J36" s="6">
        <v>8187.2431640625</v>
      </c>
    </row>
    <row r="37" spans="1:10" x14ac:dyDescent="0.35">
      <c r="A37" t="s">
        <v>90</v>
      </c>
      <c r="B37" t="s">
        <v>66</v>
      </c>
      <c r="C37" s="6">
        <v>122.37656021118164</v>
      </c>
      <c r="D37" s="6">
        <v>83.415212631225586</v>
      </c>
      <c r="E37" s="6">
        <v>6.1299700736999512</v>
      </c>
      <c r="F37" s="6">
        <v>277.360595703125</v>
      </c>
      <c r="G37" s="6">
        <v>204.72724914550781</v>
      </c>
      <c r="H37" s="6">
        <v>228.82037353515625</v>
      </c>
      <c r="I37" s="6"/>
      <c r="J37" s="6">
        <v>347.44528198242188</v>
      </c>
    </row>
    <row r="38" spans="1:10" x14ac:dyDescent="0.35">
      <c r="A38" t="s">
        <v>90</v>
      </c>
      <c r="B38" t="s">
        <v>96</v>
      </c>
      <c r="C38" s="6">
        <v>12.293659687042236</v>
      </c>
      <c r="D38" s="6">
        <v>20.565165996551514</v>
      </c>
      <c r="E38" s="6">
        <v>5.8501214981079102</v>
      </c>
      <c r="F38" s="6">
        <v>60.827164649963379</v>
      </c>
      <c r="G38" s="6">
        <v>14.043004989624023</v>
      </c>
      <c r="H38" s="6">
        <v>11.720645904541016</v>
      </c>
      <c r="I38" s="6"/>
      <c r="J38" s="6">
        <v>32.168552398681641</v>
      </c>
    </row>
    <row r="39" spans="1:10" x14ac:dyDescent="0.35">
      <c r="A39" t="s">
        <v>90</v>
      </c>
      <c r="B39" t="s">
        <v>99</v>
      </c>
      <c r="C39" s="6"/>
      <c r="D39" s="6"/>
      <c r="E39" s="6"/>
      <c r="F39" s="6"/>
      <c r="G39" s="6"/>
      <c r="H39" s="6"/>
      <c r="I39" s="6"/>
      <c r="J39" s="6"/>
    </row>
    <row r="40" spans="1:10" x14ac:dyDescent="0.35">
      <c r="A40" t="s">
        <v>91</v>
      </c>
      <c r="B40" t="s">
        <v>65</v>
      </c>
      <c r="C40" s="6">
        <v>498.41427612304688</v>
      </c>
      <c r="D40" s="6">
        <v>908.95849609375</v>
      </c>
      <c r="E40" s="6">
        <v>26.137968063354492</v>
      </c>
      <c r="F40" s="6">
        <v>5246.2919921875</v>
      </c>
      <c r="G40" s="6">
        <v>7204.6748046875</v>
      </c>
      <c r="H40" s="6">
        <v>10095.021240234375</v>
      </c>
      <c r="I40" s="6"/>
      <c r="J40" s="6">
        <v>14395.734375</v>
      </c>
    </row>
    <row r="41" spans="1:10" x14ac:dyDescent="0.35">
      <c r="A41" t="s">
        <v>91</v>
      </c>
      <c r="B41" t="s">
        <v>66</v>
      </c>
      <c r="C41" s="6">
        <v>181.44660949707031</v>
      </c>
      <c r="D41" s="6">
        <v>76.786170959472656</v>
      </c>
      <c r="E41" s="6"/>
      <c r="F41" s="6">
        <v>359.58294677734375</v>
      </c>
      <c r="G41" s="6">
        <v>345.95407104492188</v>
      </c>
      <c r="H41" s="6">
        <v>276.76776123046875</v>
      </c>
      <c r="I41" s="6"/>
      <c r="J41" s="6">
        <v>591.2489013671875</v>
      </c>
    </row>
    <row r="42" spans="1:10" x14ac:dyDescent="0.35">
      <c r="A42" t="s">
        <v>91</v>
      </c>
      <c r="B42" t="s">
        <v>96</v>
      </c>
      <c r="C42" s="6">
        <v>36.644476890563965</v>
      </c>
      <c r="D42" s="6">
        <v>14.656136512756348</v>
      </c>
      <c r="E42" s="6"/>
      <c r="F42" s="6">
        <v>82.275718688964844</v>
      </c>
      <c r="G42" s="6">
        <v>16.70072078704834</v>
      </c>
      <c r="H42" s="6">
        <v>24.661029815673828</v>
      </c>
      <c r="I42" s="6"/>
      <c r="J42" s="6">
        <v>57.922569274902344</v>
      </c>
    </row>
    <row r="43" spans="1:10" x14ac:dyDescent="0.35">
      <c r="A43" t="s">
        <v>91</v>
      </c>
      <c r="B43" t="s">
        <v>99</v>
      </c>
      <c r="C43" s="6"/>
      <c r="D43" s="6"/>
      <c r="E43" s="6">
        <v>13.89537239074707</v>
      </c>
      <c r="F43" s="6"/>
      <c r="G43" s="6"/>
      <c r="H43" s="6"/>
      <c r="I43" s="6"/>
      <c r="J43" s="6"/>
    </row>
    <row r="44" spans="1:10" x14ac:dyDescent="0.35">
      <c r="A44" t="s">
        <v>92</v>
      </c>
      <c r="B44" t="s">
        <v>65</v>
      </c>
      <c r="C44" s="6">
        <v>507.13778686523438</v>
      </c>
      <c r="D44" s="6">
        <v>1513.7535400390625</v>
      </c>
      <c r="E44" s="6">
        <v>56.739448547363281</v>
      </c>
      <c r="F44" s="6">
        <v>5485.7216186523438</v>
      </c>
      <c r="G44" s="6">
        <v>7076.8486328125</v>
      </c>
      <c r="H44" s="6">
        <v>11381.189453125</v>
      </c>
      <c r="I44" s="6"/>
      <c r="J44" s="6">
        <v>15861.185546875</v>
      </c>
    </row>
    <row r="45" spans="1:10" x14ac:dyDescent="0.35">
      <c r="A45" t="s">
        <v>92</v>
      </c>
      <c r="B45" t="s">
        <v>66</v>
      </c>
      <c r="C45" s="6">
        <v>188.95196533203125</v>
      </c>
      <c r="D45" s="6">
        <v>145.84289932250977</v>
      </c>
      <c r="E45" s="6">
        <v>17.340867519378662</v>
      </c>
      <c r="F45" s="6">
        <v>619.17324256896973</v>
      </c>
      <c r="G45" s="6">
        <v>401.17935180664063</v>
      </c>
      <c r="H45" s="6">
        <v>366.46945571899414</v>
      </c>
      <c r="I45" s="6"/>
      <c r="J45" s="6">
        <v>656.32061767578125</v>
      </c>
    </row>
    <row r="46" spans="1:10" x14ac:dyDescent="0.35">
      <c r="A46" t="s">
        <v>92</v>
      </c>
      <c r="B46" t="s">
        <v>96</v>
      </c>
      <c r="C46" s="6">
        <v>21.735703468322754</v>
      </c>
      <c r="D46" s="6">
        <v>35.187170505523682</v>
      </c>
      <c r="E46" s="6">
        <v>6.8955059051513672</v>
      </c>
      <c r="F46" s="6">
        <v>158.3629150390625</v>
      </c>
      <c r="G46" s="6">
        <v>36.703175067901611</v>
      </c>
      <c r="H46" s="6">
        <v>32.719883918762207</v>
      </c>
      <c r="I46" s="6"/>
      <c r="J46" s="6">
        <v>67.083734273910522</v>
      </c>
    </row>
    <row r="47" spans="1:10" x14ac:dyDescent="0.35">
      <c r="A47" t="s">
        <v>93</v>
      </c>
      <c r="B47" t="s">
        <v>65</v>
      </c>
      <c r="C47" s="6">
        <v>261.05178833007813</v>
      </c>
      <c r="D47" s="6">
        <v>460.28085327148438</v>
      </c>
      <c r="E47" s="6">
        <v>16.543621063232422</v>
      </c>
      <c r="F47" s="6">
        <v>3300.64013671875</v>
      </c>
      <c r="G47" s="6">
        <v>5208.279296875</v>
      </c>
      <c r="H47" s="6">
        <v>5883.36767578125</v>
      </c>
      <c r="I47" s="6"/>
      <c r="J47" s="6">
        <v>8247.6640625</v>
      </c>
    </row>
    <row r="48" spans="1:10" x14ac:dyDescent="0.35">
      <c r="A48" t="s">
        <v>93</v>
      </c>
      <c r="B48" t="s">
        <v>66</v>
      </c>
      <c r="C48" s="6">
        <v>104.77519226074219</v>
      </c>
      <c r="D48" s="6">
        <v>45.868229866027832</v>
      </c>
      <c r="E48" s="6">
        <v>5.68812096118927</v>
      </c>
      <c r="F48" s="6">
        <v>256.35745239257813</v>
      </c>
      <c r="G48" s="6">
        <v>170.84150695800781</v>
      </c>
      <c r="H48" s="6">
        <v>176.60593414306641</v>
      </c>
      <c r="I48" s="6"/>
      <c r="J48" s="6">
        <v>365.57534790039063</v>
      </c>
    </row>
    <row r="49" spans="1:10" x14ac:dyDescent="0.35">
      <c r="A49" t="s">
        <v>93</v>
      </c>
      <c r="B49" t="s">
        <v>96</v>
      </c>
      <c r="C49" s="6">
        <v>24.645898342132568</v>
      </c>
      <c r="D49" s="6">
        <v>7.5236954689025879</v>
      </c>
      <c r="E49" s="6">
        <v>1.2063208818435669</v>
      </c>
      <c r="F49" s="6">
        <v>49.619984149932861</v>
      </c>
      <c r="G49" s="6">
        <v>19.514698028564453</v>
      </c>
      <c r="H49" s="6">
        <v>15.900322437286377</v>
      </c>
      <c r="I49" s="6"/>
      <c r="J49" s="6">
        <v>35.079936981201172</v>
      </c>
    </row>
    <row r="50" spans="1:10" x14ac:dyDescent="0.35">
      <c r="A50" t="s">
        <v>93</v>
      </c>
      <c r="B50" t="s">
        <v>99</v>
      </c>
      <c r="C50" s="6"/>
      <c r="D50" s="6"/>
      <c r="E50" s="6"/>
      <c r="F50" s="6"/>
      <c r="G50" s="6"/>
      <c r="H50" s="6"/>
      <c r="I50" s="6"/>
      <c r="J50" s="6"/>
    </row>
    <row r="51" spans="1:10" x14ac:dyDescent="0.35">
      <c r="A51" t="s">
        <v>94</v>
      </c>
      <c r="B51" t="s">
        <v>65</v>
      </c>
      <c r="C51" s="6">
        <v>1226.2419891357422</v>
      </c>
      <c r="D51" s="6">
        <v>1589.2587890625</v>
      </c>
      <c r="E51" s="6">
        <v>122.51471710205078</v>
      </c>
      <c r="F51" s="6">
        <v>12333.268615722656</v>
      </c>
      <c r="G51" s="6">
        <v>18502.607177734375</v>
      </c>
      <c r="H51" s="6">
        <v>20627.340576171875</v>
      </c>
      <c r="I51" s="6"/>
      <c r="J51" s="6">
        <v>58196.408203125</v>
      </c>
    </row>
    <row r="52" spans="1:10" x14ac:dyDescent="0.35">
      <c r="A52" t="s">
        <v>94</v>
      </c>
      <c r="B52" t="s">
        <v>66</v>
      </c>
      <c r="C52" s="6">
        <v>242.39170074462891</v>
      </c>
      <c r="D52" s="6">
        <v>162.46713638305664</v>
      </c>
      <c r="E52" s="6"/>
      <c r="F52" s="6">
        <v>1082.0908203125</v>
      </c>
      <c r="G52" s="6">
        <v>719.13601684570313</v>
      </c>
      <c r="H52" s="6">
        <v>935.25749206542969</v>
      </c>
      <c r="I52" s="6"/>
      <c r="J52" s="6">
        <v>2540.2540588378906</v>
      </c>
    </row>
    <row r="53" spans="1:10" x14ac:dyDescent="0.35">
      <c r="A53" t="s">
        <v>94</v>
      </c>
      <c r="B53" t="s">
        <v>96</v>
      </c>
      <c r="C53" s="6">
        <v>73.050287246704102</v>
      </c>
      <c r="D53" s="6">
        <v>28.907646179199219</v>
      </c>
      <c r="E53" s="6"/>
      <c r="F53" s="6">
        <v>223.46086883544922</v>
      </c>
      <c r="G53" s="6">
        <v>113.67881011962891</v>
      </c>
      <c r="H53" s="6">
        <v>115.46470642089844</v>
      </c>
      <c r="I53" s="6"/>
      <c r="J53" s="6">
        <v>474.19677734375</v>
      </c>
    </row>
    <row r="54" spans="1:10" x14ac:dyDescent="0.35">
      <c r="A54" t="s">
        <v>94</v>
      </c>
      <c r="B54" t="s">
        <v>99</v>
      </c>
      <c r="C54" s="6"/>
      <c r="D54" s="6"/>
      <c r="E54" s="6">
        <v>27.796423435211182</v>
      </c>
      <c r="F54" s="6"/>
      <c r="G54" s="6"/>
      <c r="H54" s="6"/>
      <c r="I54" s="6"/>
      <c r="J54" s="6"/>
    </row>
    <row r="55" spans="1:10" x14ac:dyDescent="0.35">
      <c r="A55" t="s">
        <v>95</v>
      </c>
      <c r="B55" t="s">
        <v>65</v>
      </c>
      <c r="C55" s="6">
        <v>593.38119506835938</v>
      </c>
      <c r="D55" s="6">
        <v>1584.9967956542969</v>
      </c>
      <c r="E55" s="6">
        <v>27.395000457763672</v>
      </c>
      <c r="F55" s="6">
        <v>7560.93359375</v>
      </c>
      <c r="G55" s="6">
        <v>8876.176025390625</v>
      </c>
      <c r="H55" s="6">
        <v>12575.736083984375</v>
      </c>
      <c r="I55" s="6"/>
      <c r="J55" s="6">
        <v>17555.87548828125</v>
      </c>
    </row>
    <row r="56" spans="1:10" x14ac:dyDescent="0.35">
      <c r="A56" t="s">
        <v>95</v>
      </c>
      <c r="B56" t="s">
        <v>66</v>
      </c>
      <c r="C56" s="6">
        <v>240.15463066101074</v>
      </c>
      <c r="D56" s="6">
        <v>140.89938354492188</v>
      </c>
      <c r="E56" s="6"/>
      <c r="F56" s="6">
        <v>617.56687164306641</v>
      </c>
      <c r="G56" s="6">
        <v>327.80052185058594</v>
      </c>
      <c r="H56" s="6">
        <v>407.61680603027344</v>
      </c>
      <c r="I56" s="6"/>
      <c r="J56" s="6">
        <v>799.29721069335938</v>
      </c>
    </row>
    <row r="57" spans="1:10" x14ac:dyDescent="0.35">
      <c r="A57" t="s">
        <v>95</v>
      </c>
      <c r="B57" t="s">
        <v>96</v>
      </c>
      <c r="C57" s="6">
        <v>55.375002384185791</v>
      </c>
      <c r="D57" s="6">
        <v>37.351940155029297</v>
      </c>
      <c r="E57" s="6"/>
      <c r="F57" s="6">
        <v>110.64864158630371</v>
      </c>
      <c r="G57" s="6">
        <v>23.376726150512695</v>
      </c>
      <c r="H57" s="6">
        <v>31.259576797485352</v>
      </c>
      <c r="I57" s="6"/>
      <c r="J57" s="6">
        <v>64.786371231079102</v>
      </c>
    </row>
    <row r="58" spans="1:10" x14ac:dyDescent="0.35">
      <c r="A58" t="s">
        <v>95</v>
      </c>
      <c r="B58" t="s">
        <v>99</v>
      </c>
      <c r="C58" s="6"/>
      <c r="D58" s="6"/>
      <c r="E58" s="6">
        <v>12.394580841064453</v>
      </c>
      <c r="F58" s="6"/>
      <c r="G58" s="6"/>
      <c r="H58" s="6"/>
      <c r="I58" s="6"/>
      <c r="J58"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58"/>
  <sheetViews>
    <sheetView topLeftCell="A42" workbookViewId="0">
      <selection activeCell="B54" sqref="B54"/>
    </sheetView>
  </sheetViews>
  <sheetFormatPr defaultRowHeight="14.5" x14ac:dyDescent="0.35"/>
  <cols>
    <col min="1" max="1" width="35" customWidth="1"/>
    <col min="2" max="2" width="21.26953125" customWidth="1"/>
  </cols>
  <sheetData>
    <row r="1" spans="1:11" x14ac:dyDescent="0.35">
      <c r="A1" t="s">
        <v>44</v>
      </c>
      <c r="B1" t="s">
        <v>45</v>
      </c>
      <c r="C1" t="s">
        <v>46</v>
      </c>
      <c r="D1" t="s">
        <v>47</v>
      </c>
      <c r="E1" s="10" t="s">
        <v>48</v>
      </c>
      <c r="F1" t="s">
        <v>49</v>
      </c>
      <c r="G1" t="s">
        <v>51</v>
      </c>
      <c r="H1" t="s">
        <v>50</v>
      </c>
      <c r="I1" t="s">
        <v>98</v>
      </c>
      <c r="J1" t="s">
        <v>97</v>
      </c>
      <c r="K1" t="s">
        <v>20</v>
      </c>
    </row>
    <row r="2" spans="1:11" x14ac:dyDescent="0.35">
      <c r="A2" t="s">
        <v>79</v>
      </c>
      <c r="B2" t="s">
        <v>65</v>
      </c>
      <c r="C2" s="6">
        <v>1399.69189453125</v>
      </c>
      <c r="D2" s="6">
        <v>3041.371337890625</v>
      </c>
      <c r="E2" s="6">
        <v>107.61505126953125</v>
      </c>
      <c r="F2" s="6">
        <v>16663.170166015625</v>
      </c>
      <c r="G2" s="6">
        <v>19887.912719726563</v>
      </c>
      <c r="H2" s="6">
        <v>34173.69873046875</v>
      </c>
      <c r="I2" s="6"/>
      <c r="J2" s="6">
        <v>46816.703125</v>
      </c>
    </row>
    <row r="3" spans="1:11" x14ac:dyDescent="0.35">
      <c r="A3" t="s">
        <v>79</v>
      </c>
      <c r="B3" t="s">
        <v>66</v>
      </c>
      <c r="C3" s="6">
        <v>434.88694000244141</v>
      </c>
      <c r="D3" s="6">
        <v>259.44372177124023</v>
      </c>
      <c r="E3" s="6">
        <v>16.533375263214111</v>
      </c>
      <c r="F3" s="6">
        <v>1240.9128608703613</v>
      </c>
      <c r="G3" s="6">
        <v>971.88316345214844</v>
      </c>
      <c r="H3" s="6">
        <v>1085.4735107421875</v>
      </c>
      <c r="I3" s="6"/>
      <c r="J3" s="6">
        <v>1957.4778747558594</v>
      </c>
    </row>
    <row r="4" spans="1:11" x14ac:dyDescent="0.35">
      <c r="A4" t="s">
        <v>79</v>
      </c>
      <c r="B4" t="s">
        <v>96</v>
      </c>
      <c r="C4" s="6">
        <v>86.39293646812439</v>
      </c>
      <c r="D4" s="6">
        <v>71.201900482177734</v>
      </c>
      <c r="E4" s="6">
        <v>11.602560997009277</v>
      </c>
      <c r="F4" s="6">
        <v>302.34451293945313</v>
      </c>
      <c r="G4" s="6">
        <v>93.934755325317383</v>
      </c>
      <c r="H4" s="6">
        <v>107.09176540374756</v>
      </c>
      <c r="I4" s="6"/>
      <c r="J4" s="6">
        <v>258.16033935546875</v>
      </c>
    </row>
    <row r="5" spans="1:11" x14ac:dyDescent="0.35">
      <c r="A5" t="s">
        <v>80</v>
      </c>
      <c r="B5" t="s">
        <v>65</v>
      </c>
      <c r="C5" s="6">
        <v>1524.5853271484375</v>
      </c>
      <c r="D5" s="6">
        <v>4918.76513671875</v>
      </c>
      <c r="E5" s="6">
        <v>164.30303573608398</v>
      </c>
      <c r="F5" s="6">
        <v>18322.074310302734</v>
      </c>
      <c r="G5" s="6">
        <v>25719.4921875</v>
      </c>
      <c r="H5" s="6">
        <v>30369.7412109375</v>
      </c>
      <c r="I5" s="6"/>
      <c r="J5" s="6">
        <v>54222.201904296875</v>
      </c>
    </row>
    <row r="6" spans="1:11" x14ac:dyDescent="0.35">
      <c r="A6" t="s">
        <v>80</v>
      </c>
      <c r="B6" t="s">
        <v>66</v>
      </c>
      <c r="C6" s="6">
        <v>581.50192260742188</v>
      </c>
      <c r="D6" s="6">
        <v>517.11071014404297</v>
      </c>
      <c r="E6" s="6">
        <v>58.0482177734375</v>
      </c>
      <c r="F6" s="6">
        <v>1816.5301513671875</v>
      </c>
      <c r="G6" s="6">
        <v>1287.6844482421875</v>
      </c>
      <c r="H6" s="6">
        <v>1492.3154907226563</v>
      </c>
      <c r="I6" s="6"/>
      <c r="J6" s="6">
        <v>2754.4171142578125</v>
      </c>
    </row>
    <row r="7" spans="1:11" x14ac:dyDescent="0.35">
      <c r="A7" t="s">
        <v>80</v>
      </c>
      <c r="B7" t="s">
        <v>96</v>
      </c>
      <c r="C7" s="6">
        <v>111.03076171875</v>
      </c>
      <c r="D7" s="6">
        <v>103.36695098876953</v>
      </c>
      <c r="E7" s="6">
        <v>75.205410003662109</v>
      </c>
      <c r="F7" s="6">
        <v>448.07528686523438</v>
      </c>
      <c r="G7" s="6">
        <v>69.627708435058594</v>
      </c>
      <c r="H7" s="6">
        <v>135.81132507324219</v>
      </c>
      <c r="I7" s="6"/>
      <c r="J7" s="6">
        <v>336.82159423828125</v>
      </c>
    </row>
    <row r="8" spans="1:11" x14ac:dyDescent="0.35">
      <c r="A8" t="s">
        <v>81</v>
      </c>
      <c r="B8" t="s">
        <v>65</v>
      </c>
      <c r="C8" s="6">
        <v>1565.0468444824219</v>
      </c>
      <c r="D8" s="6">
        <v>3777.154052734375</v>
      </c>
      <c r="E8" s="6">
        <v>170.541748046875</v>
      </c>
      <c r="F8" s="6">
        <v>19724.430786132813</v>
      </c>
      <c r="G8" s="6">
        <v>20602.74658203125</v>
      </c>
      <c r="H8" s="6">
        <v>33779.15283203125</v>
      </c>
      <c r="I8" s="6"/>
      <c r="J8" s="6">
        <v>50365.94384765625</v>
      </c>
    </row>
    <row r="9" spans="1:11" x14ac:dyDescent="0.35">
      <c r="A9" t="s">
        <v>81</v>
      </c>
      <c r="B9" t="s">
        <v>66</v>
      </c>
      <c r="C9" s="6">
        <v>534.08437347412109</v>
      </c>
      <c r="D9" s="6">
        <v>492.79620361328125</v>
      </c>
      <c r="E9" s="6">
        <v>36.151409149169922</v>
      </c>
      <c r="F9" s="6">
        <v>2025.276123046875</v>
      </c>
      <c r="G9" s="6">
        <v>1054.8184204101563</v>
      </c>
      <c r="H9" s="6">
        <v>1160.618896484375</v>
      </c>
      <c r="I9" s="6"/>
      <c r="J9" s="6">
        <v>2484.1123962402344</v>
      </c>
    </row>
    <row r="10" spans="1:11" x14ac:dyDescent="0.35">
      <c r="A10" t="s">
        <v>81</v>
      </c>
      <c r="B10" t="s">
        <v>96</v>
      </c>
      <c r="C10" s="6">
        <v>159.3410701751709</v>
      </c>
      <c r="D10" s="6">
        <v>89.573951721191406</v>
      </c>
      <c r="E10" s="6">
        <v>38.054745197296143</v>
      </c>
      <c r="F10" s="6">
        <v>579.63330078125</v>
      </c>
      <c r="G10" s="6">
        <v>97.613502502441406</v>
      </c>
      <c r="H10" s="6">
        <v>89.27984619140625</v>
      </c>
      <c r="I10" s="6"/>
      <c r="J10" s="6">
        <v>315.12879180908203</v>
      </c>
    </row>
    <row r="11" spans="1:11" x14ac:dyDescent="0.35">
      <c r="A11" t="s">
        <v>82</v>
      </c>
      <c r="B11" t="s">
        <v>65</v>
      </c>
      <c r="C11" s="6">
        <v>587.1688232421875</v>
      </c>
      <c r="D11" s="6">
        <v>1841.8695983886719</v>
      </c>
      <c r="E11" s="6">
        <v>43.787117004394531</v>
      </c>
      <c r="F11" s="6">
        <v>8702.6298828125</v>
      </c>
      <c r="G11" s="6">
        <v>9418.775390625</v>
      </c>
      <c r="H11" s="6">
        <v>17558.189453125</v>
      </c>
      <c r="I11" s="6"/>
      <c r="J11" s="6">
        <v>21223.75341796875</v>
      </c>
    </row>
    <row r="12" spans="1:11" x14ac:dyDescent="0.35">
      <c r="A12" t="s">
        <v>82</v>
      </c>
      <c r="B12" t="s">
        <v>66</v>
      </c>
      <c r="C12" s="6">
        <v>182.62033081054688</v>
      </c>
      <c r="D12" s="6">
        <v>122.01054573059082</v>
      </c>
      <c r="E12" s="6">
        <v>7.2208194732666016</v>
      </c>
      <c r="F12" s="6">
        <v>609.24688720703125</v>
      </c>
      <c r="G12" s="6">
        <v>362.9151611328125</v>
      </c>
      <c r="H12" s="6">
        <v>415.53732299804688</v>
      </c>
      <c r="I12" s="6"/>
      <c r="J12" s="6">
        <v>877.16171264648438</v>
      </c>
    </row>
    <row r="13" spans="1:11" x14ac:dyDescent="0.35">
      <c r="A13" t="s">
        <v>82</v>
      </c>
      <c r="B13" t="s">
        <v>96</v>
      </c>
      <c r="C13" s="6">
        <v>43.911571502685547</v>
      </c>
      <c r="D13" s="6">
        <v>36.421665191650391</v>
      </c>
      <c r="E13" s="6">
        <v>6.6508646011352539</v>
      </c>
      <c r="F13" s="6">
        <v>146.14859199523926</v>
      </c>
      <c r="G13" s="6">
        <v>9.1392889022827148</v>
      </c>
      <c r="H13" s="6">
        <v>27.45281982421875</v>
      </c>
      <c r="I13" s="6"/>
      <c r="J13" s="6">
        <v>83.007641792297363</v>
      </c>
    </row>
    <row r="14" spans="1:11" x14ac:dyDescent="0.35">
      <c r="A14" t="s">
        <v>83</v>
      </c>
      <c r="B14" t="s">
        <v>65</v>
      </c>
      <c r="C14" s="6">
        <v>335.79147338867188</v>
      </c>
      <c r="D14" s="6">
        <v>949.92050170898438</v>
      </c>
      <c r="E14" s="6">
        <v>32.528335571289063</v>
      </c>
      <c r="F14" s="6">
        <v>4871.013427734375</v>
      </c>
      <c r="G14" s="6">
        <v>6074.91455078125</v>
      </c>
      <c r="H14" s="6">
        <v>9814.03125</v>
      </c>
      <c r="I14" s="6"/>
      <c r="J14" s="6">
        <v>12319.55859375</v>
      </c>
    </row>
    <row r="15" spans="1:11" x14ac:dyDescent="0.35">
      <c r="A15" t="s">
        <v>83</v>
      </c>
      <c r="B15" t="s">
        <v>66</v>
      </c>
      <c r="C15" s="6">
        <v>128.21244239807129</v>
      </c>
      <c r="D15" s="6">
        <v>105.71026802062988</v>
      </c>
      <c r="E15" s="6">
        <v>10.023419380187988</v>
      </c>
      <c r="F15" s="6">
        <v>450.92372131347656</v>
      </c>
      <c r="G15" s="6">
        <v>271.71724891662598</v>
      </c>
      <c r="H15" s="6">
        <v>283.4727897644043</v>
      </c>
      <c r="I15" s="6"/>
      <c r="J15" s="6">
        <v>560.83972549438477</v>
      </c>
    </row>
    <row r="16" spans="1:11" x14ac:dyDescent="0.35">
      <c r="A16" t="s">
        <v>83</v>
      </c>
      <c r="B16" t="s">
        <v>96</v>
      </c>
      <c r="C16" s="6">
        <v>20.687710762023926</v>
      </c>
      <c r="D16" s="6">
        <v>28.060855865478516</v>
      </c>
      <c r="E16" s="6">
        <v>8.6327533721923828</v>
      </c>
      <c r="F16" s="6">
        <v>128.1302604675293</v>
      </c>
      <c r="G16" s="6">
        <v>17.530436038970947</v>
      </c>
      <c r="H16" s="6">
        <v>22.171939373016357</v>
      </c>
      <c r="I16" s="6"/>
      <c r="J16" s="6">
        <v>69.676527976989746</v>
      </c>
    </row>
    <row r="17" spans="1:10" x14ac:dyDescent="0.35">
      <c r="A17" t="s">
        <v>83</v>
      </c>
      <c r="B17" t="s">
        <v>99</v>
      </c>
      <c r="C17" s="6"/>
      <c r="D17" s="6"/>
      <c r="E17" s="6"/>
      <c r="F17" s="6"/>
      <c r="G17" s="6"/>
      <c r="H17" s="6"/>
      <c r="I17" s="6"/>
      <c r="J17" s="6"/>
    </row>
    <row r="18" spans="1:10" x14ac:dyDescent="0.35">
      <c r="A18" t="s">
        <v>84</v>
      </c>
      <c r="B18" t="s">
        <v>65</v>
      </c>
      <c r="C18" s="6">
        <v>898.81048583984375</v>
      </c>
      <c r="D18" s="6">
        <v>2513.4166259765625</v>
      </c>
      <c r="E18" s="6">
        <v>110.7883768081665</v>
      </c>
      <c r="F18" s="6">
        <v>12281.0703125</v>
      </c>
      <c r="G18" s="6">
        <v>19026.59033203125</v>
      </c>
      <c r="H18" s="6">
        <v>27135.76953125</v>
      </c>
      <c r="I18" s="6"/>
      <c r="J18" s="6">
        <v>38478.30305480957</v>
      </c>
    </row>
    <row r="19" spans="1:10" x14ac:dyDescent="0.35">
      <c r="A19" t="s">
        <v>84</v>
      </c>
      <c r="B19" t="s">
        <v>66</v>
      </c>
      <c r="C19" s="6">
        <v>271.87252807617188</v>
      </c>
      <c r="D19" s="6">
        <v>252.98453521728516</v>
      </c>
      <c r="E19" s="6">
        <v>25.25244140625</v>
      </c>
      <c r="F19" s="6">
        <v>924.13851928710938</v>
      </c>
      <c r="G19" s="6">
        <v>569.5693359375</v>
      </c>
      <c r="H19" s="6">
        <v>810.15509033203125</v>
      </c>
      <c r="I19" s="6"/>
      <c r="J19" s="6">
        <v>1495.0068359375</v>
      </c>
    </row>
    <row r="20" spans="1:10" x14ac:dyDescent="0.35">
      <c r="A20" t="s">
        <v>84</v>
      </c>
      <c r="B20" t="s">
        <v>96</v>
      </c>
      <c r="C20" s="6">
        <v>30.1248779296875</v>
      </c>
      <c r="D20" s="6">
        <v>73.973312377929688</v>
      </c>
      <c r="E20" s="6">
        <v>46.747581481933594</v>
      </c>
      <c r="F20" s="6">
        <v>287.55548095703125</v>
      </c>
      <c r="G20" s="6">
        <v>49.375247955322266</v>
      </c>
      <c r="H20" s="6">
        <v>58.266444206237793</v>
      </c>
      <c r="I20" s="6"/>
      <c r="J20" s="6">
        <v>184.45515441894531</v>
      </c>
    </row>
    <row r="21" spans="1:10" x14ac:dyDescent="0.35">
      <c r="A21" t="s">
        <v>85</v>
      </c>
      <c r="B21" t="s">
        <v>65</v>
      </c>
      <c r="C21" s="6">
        <v>370.68695068359375</v>
      </c>
      <c r="D21" s="6">
        <v>979.29527282714844</v>
      </c>
      <c r="E21" s="6">
        <v>17.424123764038086</v>
      </c>
      <c r="F21" s="6">
        <v>4590.41259765625</v>
      </c>
      <c r="G21" s="6">
        <v>4158.16455078125</v>
      </c>
      <c r="H21" s="6">
        <v>7638.08203125</v>
      </c>
      <c r="I21" s="6"/>
      <c r="J21" s="6">
        <v>8963.3359375</v>
      </c>
    </row>
    <row r="22" spans="1:10" x14ac:dyDescent="0.35">
      <c r="A22" t="s">
        <v>85</v>
      </c>
      <c r="B22" t="s">
        <v>66</v>
      </c>
      <c r="C22" s="6">
        <v>116.37349319458008</v>
      </c>
      <c r="D22" s="6">
        <v>108.81800079345703</v>
      </c>
      <c r="E22" s="6">
        <v>9.9712672233581543</v>
      </c>
      <c r="F22" s="6">
        <v>378.85999298095703</v>
      </c>
      <c r="G22" s="6">
        <v>237.16950988769531</v>
      </c>
      <c r="H22" s="6">
        <v>276.75949859619141</v>
      </c>
      <c r="I22" s="6"/>
      <c r="J22" s="6">
        <v>445.80340576171875</v>
      </c>
    </row>
    <row r="23" spans="1:10" x14ac:dyDescent="0.35">
      <c r="A23" t="s">
        <v>85</v>
      </c>
      <c r="B23" t="s">
        <v>96</v>
      </c>
      <c r="C23" s="6">
        <v>16.660058975219727</v>
      </c>
      <c r="D23" s="6">
        <v>25.027108192443848</v>
      </c>
      <c r="E23" s="6">
        <v>8.5878362655639648</v>
      </c>
      <c r="F23" s="6">
        <v>106.21966552734375</v>
      </c>
      <c r="G23" s="6">
        <v>5.5071234703063965</v>
      </c>
      <c r="H23" s="6">
        <v>22.056578636169434</v>
      </c>
      <c r="I23" s="6"/>
      <c r="J23" s="6">
        <v>48.707127571105957</v>
      </c>
    </row>
    <row r="24" spans="1:10" x14ac:dyDescent="0.35">
      <c r="A24" t="s">
        <v>86</v>
      </c>
      <c r="B24" t="s">
        <v>65</v>
      </c>
      <c r="C24" s="6">
        <v>647.39056396484375</v>
      </c>
      <c r="D24" s="6">
        <v>1905.964111328125</v>
      </c>
      <c r="E24" s="6">
        <v>55.79033088684082</v>
      </c>
      <c r="F24" s="6">
        <v>8257.2774658203125</v>
      </c>
      <c r="G24" s="6">
        <v>10531.158203125</v>
      </c>
      <c r="H24" s="6">
        <v>15175.28271484375</v>
      </c>
      <c r="I24" s="6"/>
      <c r="J24" s="6">
        <v>21583.32275390625</v>
      </c>
    </row>
    <row r="25" spans="1:10" x14ac:dyDescent="0.35">
      <c r="A25" t="s">
        <v>86</v>
      </c>
      <c r="B25" t="s">
        <v>66</v>
      </c>
      <c r="C25" s="6">
        <v>233.58045959472656</v>
      </c>
      <c r="D25" s="6">
        <v>204.64970397949219</v>
      </c>
      <c r="E25" s="6">
        <v>20.923675537109375</v>
      </c>
      <c r="F25" s="6">
        <v>894.84412384033203</v>
      </c>
      <c r="G25" s="6">
        <v>491.78892517089844</v>
      </c>
      <c r="H25" s="6">
        <v>573.901123046875</v>
      </c>
      <c r="I25" s="6"/>
      <c r="J25" s="6">
        <v>1034.1098327636719</v>
      </c>
    </row>
    <row r="26" spans="1:10" x14ac:dyDescent="0.35">
      <c r="A26" t="s">
        <v>86</v>
      </c>
      <c r="B26" t="s">
        <v>96</v>
      </c>
      <c r="C26" s="6">
        <v>70.812933921813965</v>
      </c>
      <c r="D26" s="6">
        <v>52.165523529052734</v>
      </c>
      <c r="E26" s="6">
        <v>5.7457265853881836</v>
      </c>
      <c r="F26" s="6">
        <v>248.08739471435547</v>
      </c>
      <c r="G26" s="6">
        <v>29.476505279541016</v>
      </c>
      <c r="H26" s="6">
        <v>49.805019378662109</v>
      </c>
      <c r="I26" s="6"/>
      <c r="J26" s="6">
        <v>109.04347229003906</v>
      </c>
    </row>
    <row r="27" spans="1:10" x14ac:dyDescent="0.35">
      <c r="A27" t="s">
        <v>87</v>
      </c>
      <c r="B27" t="s">
        <v>65</v>
      </c>
      <c r="C27" s="6">
        <v>345.32029724121094</v>
      </c>
      <c r="D27" s="6">
        <v>1217.931640625</v>
      </c>
      <c r="E27" s="6">
        <v>20.352870941162109</v>
      </c>
      <c r="F27" s="6">
        <v>6152.63232421875</v>
      </c>
      <c r="G27" s="6">
        <v>6494.2587890625</v>
      </c>
      <c r="H27" s="6">
        <v>10226.228759765625</v>
      </c>
      <c r="I27" s="6"/>
      <c r="J27" s="6">
        <v>12229.54248046875</v>
      </c>
    </row>
    <row r="28" spans="1:10" x14ac:dyDescent="0.35">
      <c r="A28" t="s">
        <v>87</v>
      </c>
      <c r="B28" t="s">
        <v>66</v>
      </c>
      <c r="C28" s="6">
        <v>122.40603256225586</v>
      </c>
      <c r="D28" s="6">
        <v>80.751438140869141</v>
      </c>
      <c r="E28" s="6">
        <v>3.5577189922332764</v>
      </c>
      <c r="F28" s="6">
        <v>549.95079803466797</v>
      </c>
      <c r="G28" s="6">
        <v>355.90761184692383</v>
      </c>
      <c r="H28" s="6">
        <v>314.38610458374023</v>
      </c>
      <c r="I28" s="6"/>
      <c r="J28" s="6">
        <v>557.03219604492188</v>
      </c>
    </row>
    <row r="29" spans="1:10" x14ac:dyDescent="0.35">
      <c r="A29" t="s">
        <v>87</v>
      </c>
      <c r="B29" t="s">
        <v>96</v>
      </c>
      <c r="C29" s="6">
        <v>33.655002593994141</v>
      </c>
      <c r="D29" s="6">
        <v>29.278781890869141</v>
      </c>
      <c r="E29" s="6">
        <v>1</v>
      </c>
      <c r="F29" s="6">
        <v>166.7550106048584</v>
      </c>
      <c r="G29" s="6">
        <v>14.409453392028809</v>
      </c>
      <c r="H29" s="6">
        <v>25.248693466186523</v>
      </c>
      <c r="I29" s="6"/>
      <c r="J29" s="6">
        <v>45.952930927276611</v>
      </c>
    </row>
    <row r="30" spans="1:10" x14ac:dyDescent="0.35">
      <c r="A30" t="s">
        <v>88</v>
      </c>
      <c r="B30" t="s">
        <v>65</v>
      </c>
      <c r="C30" s="6">
        <v>688.64801025390625</v>
      </c>
      <c r="D30" s="6">
        <v>4224.1845703125</v>
      </c>
      <c r="E30" s="6">
        <v>72.196937561035156</v>
      </c>
      <c r="F30" s="6">
        <v>13117.5146484375</v>
      </c>
      <c r="G30" s="6">
        <v>12536.3115234375</v>
      </c>
      <c r="H30" s="6">
        <v>23177.58544921875</v>
      </c>
      <c r="I30" s="6"/>
      <c r="J30" s="6">
        <v>31904.851654052734</v>
      </c>
    </row>
    <row r="31" spans="1:10" x14ac:dyDescent="0.35">
      <c r="A31" t="s">
        <v>88</v>
      </c>
      <c r="B31" t="s">
        <v>66</v>
      </c>
      <c r="C31" s="6">
        <v>244.88809204101563</v>
      </c>
      <c r="D31" s="6">
        <v>210.35336303710938</v>
      </c>
      <c r="E31" s="6">
        <v>13.599308013916016</v>
      </c>
      <c r="F31" s="6">
        <v>939.49932861328125</v>
      </c>
      <c r="G31" s="6">
        <v>605.22564697265625</v>
      </c>
      <c r="H31" s="6">
        <v>704.66825866699219</v>
      </c>
      <c r="I31" s="6"/>
      <c r="J31" s="6">
        <v>1340.2890930175781</v>
      </c>
    </row>
    <row r="32" spans="1:10" x14ac:dyDescent="0.35">
      <c r="A32" t="s">
        <v>88</v>
      </c>
      <c r="B32" t="s">
        <v>96</v>
      </c>
      <c r="C32" s="6">
        <v>62.730026245117188</v>
      </c>
      <c r="D32" s="6">
        <v>69.316673278808594</v>
      </c>
      <c r="E32" s="6">
        <v>8.5891780853271484</v>
      </c>
      <c r="F32" s="6">
        <v>243.37760543823242</v>
      </c>
      <c r="G32" s="6">
        <v>42.227874755859375</v>
      </c>
      <c r="H32" s="6">
        <v>59.745901107788086</v>
      </c>
      <c r="I32" s="6"/>
      <c r="J32" s="6">
        <v>179.86984252929688</v>
      </c>
    </row>
    <row r="33" spans="1:10" x14ac:dyDescent="0.35">
      <c r="A33" t="s">
        <v>89</v>
      </c>
      <c r="B33" t="s">
        <v>65</v>
      </c>
      <c r="C33" s="6">
        <v>1007.7274169921875</v>
      </c>
      <c r="D33" s="6">
        <v>1900.677001953125</v>
      </c>
      <c r="E33" s="6">
        <v>85.833786010742188</v>
      </c>
      <c r="F33" s="6">
        <v>13702.889465332031</v>
      </c>
      <c r="G33" s="6">
        <v>15682.298828125</v>
      </c>
      <c r="H33" s="6">
        <v>16666.767578125</v>
      </c>
      <c r="I33" s="6"/>
      <c r="J33" s="6">
        <v>29507.3173828125</v>
      </c>
    </row>
    <row r="34" spans="1:10" x14ac:dyDescent="0.35">
      <c r="A34" t="s">
        <v>89</v>
      </c>
      <c r="B34" t="s">
        <v>66</v>
      </c>
      <c r="C34" s="6">
        <v>399.40255737304688</v>
      </c>
      <c r="D34" s="6">
        <v>177.13876342773438</v>
      </c>
      <c r="E34" s="6">
        <v>22.064565181732178</v>
      </c>
      <c r="F34" s="6">
        <v>1701.64453125</v>
      </c>
      <c r="G34" s="6">
        <v>573.048583984375</v>
      </c>
      <c r="H34" s="6">
        <v>648.15789794921875</v>
      </c>
      <c r="I34" s="6"/>
      <c r="J34" s="6">
        <v>1396.1189727783203</v>
      </c>
    </row>
    <row r="35" spans="1:10" x14ac:dyDescent="0.35">
      <c r="A35" t="s">
        <v>89</v>
      </c>
      <c r="B35" t="s">
        <v>96</v>
      </c>
      <c r="C35" s="6">
        <v>87.465496063232422</v>
      </c>
      <c r="D35" s="6">
        <v>28.311429977416992</v>
      </c>
      <c r="E35" s="6">
        <v>15.484161376953125</v>
      </c>
      <c r="F35" s="6">
        <v>319.26864624023438</v>
      </c>
      <c r="G35" s="6">
        <v>40.959312438964844</v>
      </c>
      <c r="H35" s="6">
        <v>50.332340240478516</v>
      </c>
      <c r="I35" s="6"/>
      <c r="J35" s="6">
        <v>132.9975700378418</v>
      </c>
    </row>
    <row r="36" spans="1:10" x14ac:dyDescent="0.35">
      <c r="A36" t="s">
        <v>90</v>
      </c>
      <c r="B36" t="s">
        <v>65</v>
      </c>
      <c r="C36" s="6">
        <v>337.96339416503906</v>
      </c>
      <c r="D36" s="6">
        <v>1082.22119140625</v>
      </c>
      <c r="E36" s="6">
        <v>38.482681274414063</v>
      </c>
      <c r="F36" s="6">
        <v>4174.1202392578125</v>
      </c>
      <c r="G36" s="6">
        <v>8452.6484375</v>
      </c>
      <c r="H36" s="6">
        <v>8174.47802734375</v>
      </c>
      <c r="I36" s="6"/>
      <c r="J36" s="6">
        <v>11531.631591796875</v>
      </c>
    </row>
    <row r="37" spans="1:10" x14ac:dyDescent="0.35">
      <c r="A37" t="s">
        <v>90</v>
      </c>
      <c r="B37" t="s">
        <v>66</v>
      </c>
      <c r="C37" s="6">
        <v>150.68766403198242</v>
      </c>
      <c r="D37" s="6">
        <v>103.86579895019531</v>
      </c>
      <c r="E37" s="6">
        <v>8.5801572799682617</v>
      </c>
      <c r="F37" s="6">
        <v>343.843994140625</v>
      </c>
      <c r="G37" s="6">
        <v>264.10553741455078</v>
      </c>
      <c r="H37" s="6">
        <v>292.53924560546875</v>
      </c>
      <c r="I37" s="6"/>
      <c r="J37" s="6">
        <v>451.44831848144531</v>
      </c>
    </row>
    <row r="38" spans="1:10" x14ac:dyDescent="0.35">
      <c r="A38" t="s">
        <v>90</v>
      </c>
      <c r="B38" t="s">
        <v>96</v>
      </c>
      <c r="C38" s="6">
        <v>16.696971416473389</v>
      </c>
      <c r="D38" s="6">
        <v>28.24467658996582</v>
      </c>
      <c r="E38" s="6">
        <v>9.0318937301635742</v>
      </c>
      <c r="F38" s="6">
        <v>83.17469596862793</v>
      </c>
      <c r="G38" s="6">
        <v>19.981998443603516</v>
      </c>
      <c r="H38" s="6">
        <v>16.527914047241211</v>
      </c>
      <c r="I38" s="6"/>
      <c r="J38" s="6">
        <v>46.103103637695313</v>
      </c>
    </row>
    <row r="39" spans="1:10" x14ac:dyDescent="0.35">
      <c r="A39" t="s">
        <v>90</v>
      </c>
      <c r="B39" t="s">
        <v>99</v>
      </c>
      <c r="C39" s="6"/>
      <c r="D39" s="6"/>
      <c r="E39" s="6"/>
      <c r="F39" s="6"/>
      <c r="G39" s="6"/>
      <c r="H39" s="6"/>
      <c r="I39" s="6"/>
      <c r="J39" s="6"/>
    </row>
    <row r="40" spans="1:10" x14ac:dyDescent="0.35">
      <c r="A40" t="s">
        <v>91</v>
      </c>
      <c r="B40" t="s">
        <v>65</v>
      </c>
      <c r="C40" s="6">
        <v>645.94047546386719</v>
      </c>
      <c r="D40" s="6">
        <v>1191.2254638671875</v>
      </c>
      <c r="E40" s="6">
        <v>38.506256103515625</v>
      </c>
      <c r="F40" s="6">
        <v>6845.28662109375</v>
      </c>
      <c r="G40" s="6">
        <v>9782.251953125</v>
      </c>
      <c r="H40" s="6">
        <v>13583.736328125</v>
      </c>
      <c r="I40" s="6"/>
      <c r="J40" s="6">
        <v>19686.931640625</v>
      </c>
    </row>
    <row r="41" spans="1:10" x14ac:dyDescent="0.35">
      <c r="A41" t="s">
        <v>91</v>
      </c>
      <c r="B41" t="s">
        <v>66</v>
      </c>
      <c r="C41" s="6">
        <v>216.92991638183594</v>
      </c>
      <c r="D41" s="6">
        <v>92.832801818847656</v>
      </c>
      <c r="E41" s="6"/>
      <c r="F41" s="6">
        <v>432.81954956054688</v>
      </c>
      <c r="G41" s="6">
        <v>433.32272338867188</v>
      </c>
      <c r="H41" s="6">
        <v>343.55487060546875</v>
      </c>
      <c r="I41" s="6"/>
      <c r="J41" s="6">
        <v>745.90435791015625</v>
      </c>
    </row>
    <row r="42" spans="1:10" x14ac:dyDescent="0.35">
      <c r="A42" t="s">
        <v>91</v>
      </c>
      <c r="B42" t="s">
        <v>96</v>
      </c>
      <c r="C42" s="6">
        <v>48.32325553894043</v>
      </c>
      <c r="D42" s="6">
        <v>19.544071197509766</v>
      </c>
      <c r="E42" s="6"/>
      <c r="F42" s="6">
        <v>109.23365020751953</v>
      </c>
      <c r="G42" s="6">
        <v>23.07306432723999</v>
      </c>
      <c r="H42" s="6">
        <v>33.765163421630859</v>
      </c>
      <c r="I42" s="6"/>
      <c r="J42" s="6">
        <v>80.600471496582031</v>
      </c>
    </row>
    <row r="43" spans="1:10" x14ac:dyDescent="0.35">
      <c r="A43" t="s">
        <v>91</v>
      </c>
      <c r="B43" t="s">
        <v>99</v>
      </c>
      <c r="C43" s="6"/>
      <c r="D43" s="6"/>
      <c r="E43" s="6">
        <v>20.929615020751953</v>
      </c>
      <c r="F43" s="6"/>
      <c r="G43" s="6"/>
      <c r="H43" s="6"/>
      <c r="I43" s="6"/>
      <c r="J43" s="6"/>
    </row>
    <row r="44" spans="1:10" x14ac:dyDescent="0.35">
      <c r="A44" t="s">
        <v>92</v>
      </c>
      <c r="B44" t="s">
        <v>65</v>
      </c>
      <c r="C44" s="6">
        <v>619.20550537109375</v>
      </c>
      <c r="D44" s="6">
        <v>1869.0111083984375</v>
      </c>
      <c r="E44" s="6">
        <v>78.750152587890625</v>
      </c>
      <c r="F44" s="6">
        <v>7323.3925170898438</v>
      </c>
      <c r="G44" s="6">
        <v>9052.5546875</v>
      </c>
      <c r="H44" s="6">
        <v>14428.01171875</v>
      </c>
      <c r="I44" s="6"/>
      <c r="J44" s="6">
        <v>20435.564453125</v>
      </c>
    </row>
    <row r="45" spans="1:10" x14ac:dyDescent="0.35">
      <c r="A45" t="s">
        <v>92</v>
      </c>
      <c r="B45" t="s">
        <v>66</v>
      </c>
      <c r="C45" s="6">
        <v>212.82803726196289</v>
      </c>
      <c r="D45" s="6">
        <v>166.11563873291016</v>
      </c>
      <c r="E45" s="6">
        <v>22.202695369720459</v>
      </c>
      <c r="F45" s="6">
        <v>702.14484786987305</v>
      </c>
      <c r="G45" s="6">
        <v>473.41104125976563</v>
      </c>
      <c r="H45" s="6">
        <v>428.57333374023438</v>
      </c>
      <c r="I45" s="6"/>
      <c r="J45" s="6">
        <v>780.0736083984375</v>
      </c>
    </row>
    <row r="46" spans="1:10" x14ac:dyDescent="0.35">
      <c r="A46" t="s">
        <v>92</v>
      </c>
      <c r="B46" t="s">
        <v>96</v>
      </c>
      <c r="C46" s="6">
        <v>27.004005432128906</v>
      </c>
      <c r="D46" s="6">
        <v>44.206552505493164</v>
      </c>
      <c r="E46" s="6">
        <v>9.7381846904754639</v>
      </c>
      <c r="F46" s="6">
        <v>198.08204650878906</v>
      </c>
      <c r="G46" s="6">
        <v>47.772778987884521</v>
      </c>
      <c r="H46" s="6">
        <v>42.206192016601563</v>
      </c>
      <c r="I46" s="6"/>
      <c r="J46" s="6">
        <v>87.945544719696045</v>
      </c>
    </row>
    <row r="47" spans="1:10" x14ac:dyDescent="0.35">
      <c r="A47" t="s">
        <v>93</v>
      </c>
      <c r="B47" t="s">
        <v>65</v>
      </c>
      <c r="C47" s="6">
        <v>336.56570434570313</v>
      </c>
      <c r="D47" s="6">
        <v>614.47100830078125</v>
      </c>
      <c r="E47" s="6">
        <v>24.245502471923828</v>
      </c>
      <c r="F47" s="6">
        <v>4284.2867431640625</v>
      </c>
      <c r="G47" s="6">
        <v>7034.9306640625</v>
      </c>
      <c r="H47" s="6">
        <v>7875.5185546875</v>
      </c>
      <c r="I47" s="6"/>
      <c r="J47" s="6">
        <v>11220.6044921875</v>
      </c>
    </row>
    <row r="48" spans="1:10" x14ac:dyDescent="0.35">
      <c r="A48" t="s">
        <v>93</v>
      </c>
      <c r="B48" t="s">
        <v>66</v>
      </c>
      <c r="C48" s="6">
        <v>124.61495971679688</v>
      </c>
      <c r="D48" s="6">
        <v>55.166010856628418</v>
      </c>
      <c r="E48" s="6">
        <v>7.6902058124542236</v>
      </c>
      <c r="F48" s="6">
        <v>306.96920776367188</v>
      </c>
      <c r="G48" s="6">
        <v>212.87640380859375</v>
      </c>
      <c r="H48" s="6">
        <v>218.08559417724609</v>
      </c>
      <c r="I48" s="6"/>
      <c r="J48" s="6">
        <v>458.80780029296875</v>
      </c>
    </row>
    <row r="49" spans="1:10" x14ac:dyDescent="0.35">
      <c r="A49" t="s">
        <v>93</v>
      </c>
      <c r="B49" t="s">
        <v>96</v>
      </c>
      <c r="C49" s="6">
        <v>32.332065105438232</v>
      </c>
      <c r="D49" s="6">
        <v>9.9808568954467773</v>
      </c>
      <c r="E49" s="6">
        <v>1.7989083528518677</v>
      </c>
      <c r="F49" s="6">
        <v>65.536395072937012</v>
      </c>
      <c r="G49" s="6">
        <v>26.820880889892578</v>
      </c>
      <c r="H49" s="6">
        <v>21.657318592071533</v>
      </c>
      <c r="I49" s="6"/>
      <c r="J49" s="6">
        <v>48.561233520507813</v>
      </c>
    </row>
    <row r="50" spans="1:10" x14ac:dyDescent="0.35">
      <c r="A50" t="s">
        <v>93</v>
      </c>
      <c r="B50" t="s">
        <v>99</v>
      </c>
      <c r="C50" s="6"/>
      <c r="D50" s="6"/>
      <c r="E50" s="6"/>
      <c r="F50" s="6"/>
      <c r="G50" s="6"/>
      <c r="H50" s="6"/>
      <c r="I50" s="6"/>
      <c r="J50" s="6"/>
    </row>
    <row r="51" spans="1:10" x14ac:dyDescent="0.35">
      <c r="A51" t="s">
        <v>94</v>
      </c>
      <c r="B51" t="s">
        <v>65</v>
      </c>
      <c r="C51" s="6">
        <v>1822.2264099121094</v>
      </c>
      <c r="D51" s="6">
        <v>2388.1885986328125</v>
      </c>
      <c r="E51" s="6">
        <v>206.95309448242188</v>
      </c>
      <c r="F51" s="6">
        <v>18451.917297363281</v>
      </c>
      <c r="G51" s="6">
        <v>28805.90673828125</v>
      </c>
      <c r="H51" s="6">
        <v>31825.80419921875</v>
      </c>
      <c r="I51" s="6"/>
      <c r="J51" s="6">
        <v>91256.6513671875</v>
      </c>
    </row>
    <row r="52" spans="1:10" x14ac:dyDescent="0.35">
      <c r="A52" t="s">
        <v>94</v>
      </c>
      <c r="B52" t="s">
        <v>66</v>
      </c>
      <c r="C52" s="6">
        <v>332.28633880615234</v>
      </c>
      <c r="D52" s="6">
        <v>225.22059631347656</v>
      </c>
      <c r="E52" s="6"/>
      <c r="F52" s="6">
        <v>1493.467041015625</v>
      </c>
      <c r="G52" s="6">
        <v>1032.8284606933594</v>
      </c>
      <c r="H52" s="6">
        <v>1331.1772155761719</v>
      </c>
      <c r="I52" s="6"/>
      <c r="J52" s="6">
        <v>3674.6337890625</v>
      </c>
    </row>
    <row r="53" spans="1:10" x14ac:dyDescent="0.35">
      <c r="A53" t="s">
        <v>94</v>
      </c>
      <c r="B53" t="s">
        <v>96</v>
      </c>
      <c r="C53" s="6">
        <v>110.45711517333984</v>
      </c>
      <c r="D53" s="6">
        <v>44.201026916503906</v>
      </c>
      <c r="E53" s="6"/>
      <c r="F53" s="6">
        <v>298.31838226318359</v>
      </c>
      <c r="G53" s="6">
        <v>180.08341979980469</v>
      </c>
      <c r="H53" s="6">
        <v>181.27213668823242</v>
      </c>
      <c r="I53" s="6"/>
      <c r="J53" s="6">
        <v>756.61079406738281</v>
      </c>
    </row>
    <row r="54" spans="1:10" x14ac:dyDescent="0.35">
      <c r="A54" t="s">
        <v>94</v>
      </c>
      <c r="B54" t="s">
        <v>99</v>
      </c>
      <c r="C54" s="6"/>
      <c r="D54" s="6"/>
      <c r="E54" s="6">
        <v>48.006949424743652</v>
      </c>
      <c r="F54" s="6"/>
      <c r="G54" s="6"/>
      <c r="H54" s="6"/>
      <c r="I54" s="6"/>
      <c r="J54" s="6"/>
    </row>
    <row r="55" spans="1:10" x14ac:dyDescent="0.35">
      <c r="A55" t="s">
        <v>95</v>
      </c>
      <c r="B55" t="s">
        <v>65</v>
      </c>
      <c r="C55" s="6">
        <v>754.40345764160156</v>
      </c>
      <c r="D55" s="6">
        <v>2037.7276611328125</v>
      </c>
      <c r="E55" s="6">
        <v>39.591202735900879</v>
      </c>
      <c r="F55" s="6">
        <v>9677.9296875</v>
      </c>
      <c r="G55" s="6">
        <v>11822.742309570313</v>
      </c>
      <c r="H55" s="6">
        <v>16600.2001953125</v>
      </c>
      <c r="I55" s="6"/>
      <c r="J55" s="6">
        <v>23552.3671875</v>
      </c>
    </row>
    <row r="56" spans="1:10" x14ac:dyDescent="0.35">
      <c r="A56" t="s">
        <v>95</v>
      </c>
      <c r="B56" t="s">
        <v>66</v>
      </c>
      <c r="C56" s="6">
        <v>281.66277122497559</v>
      </c>
      <c r="D56" s="6">
        <v>167.10731506347656</v>
      </c>
      <c r="E56" s="6"/>
      <c r="F56" s="6">
        <v>729.22172546386719</v>
      </c>
      <c r="G56" s="6">
        <v>402.78244018554688</v>
      </c>
      <c r="H56" s="6">
        <v>496.36422729492188</v>
      </c>
      <c r="I56" s="6"/>
      <c r="J56" s="6">
        <v>989.21099853515625</v>
      </c>
    </row>
    <row r="57" spans="1:10" x14ac:dyDescent="0.35">
      <c r="A57" t="s">
        <v>95</v>
      </c>
      <c r="B57" t="s">
        <v>96</v>
      </c>
      <c r="C57" s="6">
        <v>71.635658264160156</v>
      </c>
      <c r="D57" s="6">
        <v>48.862594604492188</v>
      </c>
      <c r="E57" s="6"/>
      <c r="F57" s="6">
        <v>144.11153221130371</v>
      </c>
      <c r="G57" s="6">
        <v>31.682659149169922</v>
      </c>
      <c r="H57" s="6">
        <v>41.98638916015625</v>
      </c>
      <c r="I57" s="6"/>
      <c r="J57" s="6">
        <v>88.438499450683594</v>
      </c>
    </row>
    <row r="58" spans="1:10" x14ac:dyDescent="0.35">
      <c r="A58" t="s">
        <v>95</v>
      </c>
      <c r="B58" t="s">
        <v>99</v>
      </c>
      <c r="C58" s="6"/>
      <c r="D58" s="6"/>
      <c r="E58" s="6">
        <v>18.314319610595703</v>
      </c>
      <c r="F58" s="6"/>
      <c r="G58" s="6"/>
      <c r="H58" s="6"/>
      <c r="I58" s="6"/>
      <c r="J58"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32"/>
  <sheetViews>
    <sheetView workbookViewId="0">
      <selection activeCell="B54" sqref="B54"/>
    </sheetView>
  </sheetViews>
  <sheetFormatPr defaultRowHeight="14.5" x14ac:dyDescent="0.35"/>
  <cols>
    <col min="1" max="1" width="13.7265625" customWidth="1"/>
    <col min="2" max="2" width="14" customWidth="1"/>
    <col min="3" max="3" width="45.453125" customWidth="1"/>
  </cols>
  <sheetData>
    <row r="1" spans="1:7" x14ac:dyDescent="0.35">
      <c r="A1" t="s">
        <v>56</v>
      </c>
      <c r="B1" t="s">
        <v>57</v>
      </c>
      <c r="C1" t="s">
        <v>62</v>
      </c>
      <c r="D1" t="s">
        <v>75</v>
      </c>
      <c r="E1" t="s">
        <v>76</v>
      </c>
      <c r="F1" t="s">
        <v>77</v>
      </c>
      <c r="G1" t="s">
        <v>78</v>
      </c>
    </row>
    <row r="2" spans="1:7" x14ac:dyDescent="0.35">
      <c r="A2" t="s">
        <v>100</v>
      </c>
      <c r="B2" t="s">
        <v>58</v>
      </c>
      <c r="C2" t="s">
        <v>63</v>
      </c>
      <c r="D2" s="6">
        <v>0.90194805194805194</v>
      </c>
      <c r="E2" s="6">
        <v>1</v>
      </c>
      <c r="F2" s="6">
        <v>0.81558441558441563</v>
      </c>
      <c r="G2" s="6">
        <v>0.62337662337662336</v>
      </c>
    </row>
    <row r="3" spans="1:7" x14ac:dyDescent="0.35">
      <c r="A3" t="s">
        <v>100</v>
      </c>
      <c r="B3" t="s">
        <v>58</v>
      </c>
      <c r="C3" t="s">
        <v>64</v>
      </c>
      <c r="D3" s="6">
        <v>0.84324324324324329</v>
      </c>
      <c r="E3" s="6">
        <v>1</v>
      </c>
      <c r="F3" s="6">
        <v>0.67567567567567566</v>
      </c>
      <c r="G3" s="6">
        <v>0.57758620689655171</v>
      </c>
    </row>
    <row r="4" spans="1:7" x14ac:dyDescent="0.35">
      <c r="A4" t="s">
        <v>100</v>
      </c>
      <c r="B4" t="s">
        <v>59</v>
      </c>
      <c r="C4" t="s">
        <v>65</v>
      </c>
      <c r="D4" s="6">
        <v>0.93462109955423478</v>
      </c>
      <c r="E4" s="6">
        <v>1</v>
      </c>
      <c r="F4" s="6">
        <v>0.85884101040118865</v>
      </c>
      <c r="G4" s="6">
        <v>0.59715639810426535</v>
      </c>
    </row>
    <row r="5" spans="1:7" x14ac:dyDescent="0.35">
      <c r="A5" t="s">
        <v>100</v>
      </c>
      <c r="B5" t="s">
        <v>59</v>
      </c>
      <c r="C5" t="s">
        <v>66</v>
      </c>
      <c r="D5" s="6">
        <v>0.86159169550173009</v>
      </c>
      <c r="E5" s="6">
        <v>1</v>
      </c>
      <c r="F5" s="6">
        <v>0.75259515570934254</v>
      </c>
      <c r="G5" s="6">
        <v>0.59040590405904059</v>
      </c>
    </row>
    <row r="6" spans="1:7" x14ac:dyDescent="0.35">
      <c r="A6" t="s">
        <v>100</v>
      </c>
      <c r="B6" t="s">
        <v>59</v>
      </c>
      <c r="C6" t="s">
        <v>67</v>
      </c>
      <c r="D6" s="6">
        <v>0.88185654008438819</v>
      </c>
      <c r="E6" s="6">
        <v>1</v>
      </c>
      <c r="F6" s="6">
        <v>0.77637130801687759</v>
      </c>
      <c r="G6" s="6">
        <v>0.66</v>
      </c>
    </row>
    <row r="7" spans="1:7" x14ac:dyDescent="0.35">
      <c r="A7" t="s">
        <v>100</v>
      </c>
      <c r="B7" t="s">
        <v>60</v>
      </c>
      <c r="C7" t="s">
        <v>79</v>
      </c>
      <c r="D7" s="6">
        <v>0.87662337662337664</v>
      </c>
      <c r="E7" s="6">
        <v>1</v>
      </c>
      <c r="F7" s="6">
        <v>0.75974025974025972</v>
      </c>
      <c r="G7" s="6">
        <v>0.6166666666666667</v>
      </c>
    </row>
    <row r="8" spans="1:7" x14ac:dyDescent="0.35">
      <c r="A8" t="s">
        <v>100</v>
      </c>
      <c r="B8" t="s">
        <v>60</v>
      </c>
      <c r="C8" t="s">
        <v>80</v>
      </c>
      <c r="D8" s="6">
        <v>0.97777777777777775</v>
      </c>
      <c r="E8" s="6">
        <v>1</v>
      </c>
      <c r="F8" s="6">
        <v>0.93333333333333335</v>
      </c>
      <c r="G8" s="6">
        <v>0.73076923076923073</v>
      </c>
    </row>
    <row r="9" spans="1:7" x14ac:dyDescent="0.35">
      <c r="A9" t="s">
        <v>100</v>
      </c>
      <c r="B9" t="s">
        <v>60</v>
      </c>
      <c r="C9" t="s">
        <v>81</v>
      </c>
      <c r="D9" s="6">
        <v>0.74796747967479671</v>
      </c>
      <c r="E9" s="6">
        <v>1</v>
      </c>
      <c r="F9" s="6">
        <v>0.67479674796747968</v>
      </c>
      <c r="G9" s="6">
        <v>0.56603773584905659</v>
      </c>
    </row>
    <row r="10" spans="1:7" x14ac:dyDescent="0.35">
      <c r="A10" t="s">
        <v>100</v>
      </c>
      <c r="B10" t="s">
        <v>60</v>
      </c>
      <c r="C10" t="s">
        <v>103</v>
      </c>
      <c r="D10" s="6">
        <v>0.90607734806629836</v>
      </c>
      <c r="E10" s="6">
        <v>1</v>
      </c>
      <c r="F10" s="6">
        <v>0.82320441988950277</v>
      </c>
      <c r="G10" s="6">
        <v>0.65555555555555556</v>
      </c>
    </row>
    <row r="11" spans="1:7" x14ac:dyDescent="0.35">
      <c r="A11" t="s">
        <v>100</v>
      </c>
      <c r="B11" t="s">
        <v>60</v>
      </c>
      <c r="C11" t="s">
        <v>104</v>
      </c>
      <c r="D11" s="6">
        <v>0.8</v>
      </c>
      <c r="E11" s="6">
        <v>1</v>
      </c>
      <c r="F11" s="6">
        <v>0.6166666666666667</v>
      </c>
      <c r="G11" s="6">
        <v>0.45714285714285713</v>
      </c>
    </row>
    <row r="12" spans="1:7" x14ac:dyDescent="0.35">
      <c r="A12" t="s">
        <v>100</v>
      </c>
      <c r="B12" t="s">
        <v>60</v>
      </c>
      <c r="C12" t="s">
        <v>87</v>
      </c>
      <c r="D12" s="6">
        <v>0.91390728476821192</v>
      </c>
      <c r="E12" s="6">
        <v>1</v>
      </c>
      <c r="F12" s="6">
        <v>0.79470198675496684</v>
      </c>
      <c r="G12" s="6">
        <v>0.73972602739726023</v>
      </c>
    </row>
    <row r="13" spans="1:7" x14ac:dyDescent="0.35">
      <c r="A13" t="s">
        <v>100</v>
      </c>
      <c r="B13" t="s">
        <v>60</v>
      </c>
      <c r="C13" t="s">
        <v>105</v>
      </c>
      <c r="D13" s="6">
        <v>0.99378881987577639</v>
      </c>
      <c r="E13" s="6">
        <v>1</v>
      </c>
      <c r="F13" s="6">
        <v>0.91304347826086951</v>
      </c>
      <c r="G13" s="6">
        <v>0.72151898734177211</v>
      </c>
    </row>
    <row r="14" spans="1:7" x14ac:dyDescent="0.35">
      <c r="A14" t="s">
        <v>100</v>
      </c>
      <c r="B14" t="s">
        <v>60</v>
      </c>
      <c r="C14" t="s">
        <v>106</v>
      </c>
      <c r="D14" s="6">
        <v>0.97241379310344822</v>
      </c>
      <c r="E14" s="6">
        <v>1</v>
      </c>
      <c r="F14" s="6">
        <v>0.8</v>
      </c>
      <c r="G14" s="6">
        <v>0.47761194029850745</v>
      </c>
    </row>
    <row r="15" spans="1:7" x14ac:dyDescent="0.35">
      <c r="A15" t="s">
        <v>100</v>
      </c>
      <c r="B15" t="s">
        <v>60</v>
      </c>
      <c r="C15" t="s">
        <v>92</v>
      </c>
      <c r="D15" s="6">
        <v>0.79661016949152541</v>
      </c>
      <c r="E15" s="6">
        <v>1</v>
      </c>
      <c r="F15" s="6">
        <v>0.75423728813559321</v>
      </c>
      <c r="G15" s="6">
        <v>0.55555555555555558</v>
      </c>
    </row>
    <row r="16" spans="1:7" x14ac:dyDescent="0.35">
      <c r="A16" t="s">
        <v>100</v>
      </c>
      <c r="B16" t="s">
        <v>60</v>
      </c>
      <c r="C16" t="s">
        <v>107</v>
      </c>
      <c r="D16" s="6">
        <v>0.85606060606060608</v>
      </c>
      <c r="E16" s="6">
        <v>1</v>
      </c>
      <c r="F16" s="6">
        <v>0.78787878787878785</v>
      </c>
      <c r="G16" s="6">
        <v>0.6071428571428571</v>
      </c>
    </row>
    <row r="17" spans="1:7" x14ac:dyDescent="0.35">
      <c r="A17" t="s">
        <v>100</v>
      </c>
      <c r="B17" t="s">
        <v>60</v>
      </c>
      <c r="C17" t="s">
        <v>94</v>
      </c>
      <c r="D17" s="6">
        <v>0.94017094017094016</v>
      </c>
      <c r="E17" s="6">
        <v>1</v>
      </c>
      <c r="F17" s="6">
        <v>0.88888888888888884</v>
      </c>
      <c r="G17" s="6">
        <v>0.60526315789473684</v>
      </c>
    </row>
    <row r="18" spans="1:7" x14ac:dyDescent="0.35">
      <c r="A18" t="s">
        <v>100</v>
      </c>
      <c r="B18" t="s">
        <v>60</v>
      </c>
      <c r="C18" t="s">
        <v>95</v>
      </c>
      <c r="D18" s="6">
        <v>0.953125</v>
      </c>
      <c r="E18" s="6">
        <v>1</v>
      </c>
      <c r="F18" s="6">
        <v>0.8984375</v>
      </c>
      <c r="G18" s="6">
        <v>0.61224489795918369</v>
      </c>
    </row>
    <row r="19" spans="1:7" x14ac:dyDescent="0.35">
      <c r="A19" t="s">
        <v>100</v>
      </c>
      <c r="B19" t="s">
        <v>61</v>
      </c>
      <c r="C19" t="s">
        <v>68</v>
      </c>
      <c r="D19" s="6">
        <v>0.87295081967213117</v>
      </c>
      <c r="E19" s="6">
        <v>1</v>
      </c>
      <c r="F19" s="6">
        <v>0.77459016393442626</v>
      </c>
      <c r="G19" s="6"/>
    </row>
    <row r="20" spans="1:7" x14ac:dyDescent="0.35">
      <c r="A20" t="s">
        <v>100</v>
      </c>
      <c r="B20" t="s">
        <v>61</v>
      </c>
      <c r="C20" t="s">
        <v>69</v>
      </c>
      <c r="D20" s="6">
        <v>0.91515151515151516</v>
      </c>
      <c r="E20" s="6">
        <v>1</v>
      </c>
      <c r="F20" s="6">
        <v>0.76969696969696966</v>
      </c>
      <c r="G20" s="6">
        <v>0.58181818181818179</v>
      </c>
    </row>
    <row r="21" spans="1:7" x14ac:dyDescent="0.35">
      <c r="A21" t="s">
        <v>100</v>
      </c>
      <c r="B21" t="s">
        <v>61</v>
      </c>
      <c r="C21" t="s">
        <v>70</v>
      </c>
      <c r="D21" s="6">
        <v>0.91623036649214662</v>
      </c>
      <c r="E21" s="6">
        <v>1</v>
      </c>
      <c r="F21" s="6">
        <v>0.77486910994764402</v>
      </c>
      <c r="G21" s="6">
        <v>0.58638743455497377</v>
      </c>
    </row>
    <row r="22" spans="1:7" x14ac:dyDescent="0.35">
      <c r="A22" t="s">
        <v>100</v>
      </c>
      <c r="B22" t="s">
        <v>61</v>
      </c>
      <c r="C22" t="s">
        <v>71</v>
      </c>
      <c r="D22" s="6">
        <v>0.90909090909090906</v>
      </c>
      <c r="E22" s="6">
        <v>1</v>
      </c>
      <c r="F22" s="6">
        <v>0.81818181818181823</v>
      </c>
      <c r="G22" s="6">
        <v>0.64772727272727271</v>
      </c>
    </row>
    <row r="23" spans="1:7" x14ac:dyDescent="0.35">
      <c r="A23" t="s">
        <v>100</v>
      </c>
      <c r="B23" t="s">
        <v>61</v>
      </c>
      <c r="C23" t="s">
        <v>72</v>
      </c>
      <c r="D23" s="6">
        <v>0.88888888888888884</v>
      </c>
      <c r="E23" s="6">
        <v>1</v>
      </c>
      <c r="F23" s="6">
        <v>0.78472222222222221</v>
      </c>
      <c r="G23" s="6">
        <v>0.64583333333333337</v>
      </c>
    </row>
    <row r="24" spans="1:7" x14ac:dyDescent="0.35">
      <c r="A24" t="s">
        <v>100</v>
      </c>
      <c r="B24" t="s">
        <v>61</v>
      </c>
      <c r="C24" t="s">
        <v>73</v>
      </c>
      <c r="D24" s="6">
        <v>0.90055248618784534</v>
      </c>
      <c r="E24" s="6">
        <v>1</v>
      </c>
      <c r="F24" s="6">
        <v>0.83701657458563539</v>
      </c>
      <c r="G24" s="6"/>
    </row>
    <row r="25" spans="1:7" x14ac:dyDescent="0.35">
      <c r="A25" t="s">
        <v>100</v>
      </c>
      <c r="B25" t="s">
        <v>61</v>
      </c>
      <c r="C25" t="s">
        <v>108</v>
      </c>
      <c r="D25" s="6">
        <v>0.88268156424581001</v>
      </c>
      <c r="E25" s="6">
        <v>1</v>
      </c>
      <c r="F25" s="6">
        <v>0.81005586592178769</v>
      </c>
      <c r="G25" s="6"/>
    </row>
    <row r="26" spans="1:7" x14ac:dyDescent="0.35">
      <c r="A26" t="s">
        <v>100</v>
      </c>
      <c r="B26" t="s">
        <v>61</v>
      </c>
      <c r="C26" t="s">
        <v>74</v>
      </c>
      <c r="D26" s="6">
        <v>0.89423076923076927</v>
      </c>
      <c r="E26" s="6">
        <v>1</v>
      </c>
      <c r="F26" s="6">
        <v>0.82211538461538458</v>
      </c>
      <c r="G26" s="6"/>
    </row>
    <row r="27" spans="1:7" x14ac:dyDescent="0.35">
      <c r="A27" t="s">
        <v>100</v>
      </c>
      <c r="B27" t="s">
        <v>100</v>
      </c>
      <c r="C27" t="s">
        <v>100</v>
      </c>
      <c r="D27" s="6">
        <v>0.89565217391304353</v>
      </c>
      <c r="E27" s="6">
        <v>1</v>
      </c>
      <c r="F27" s="6">
        <v>0.80057971014492757</v>
      </c>
      <c r="G27" s="6">
        <v>0.61612021857923494</v>
      </c>
    </row>
    <row r="28" spans="1:7" x14ac:dyDescent="0.35">
      <c r="D28" s="6"/>
      <c r="E28" s="6"/>
      <c r="F28" s="6"/>
      <c r="G28" s="6"/>
    </row>
    <row r="29" spans="1:7" x14ac:dyDescent="0.35">
      <c r="D29" s="6"/>
      <c r="E29" s="6"/>
      <c r="F29" s="6"/>
      <c r="G29" s="6"/>
    </row>
    <row r="30" spans="1:7" x14ac:dyDescent="0.35">
      <c r="B30" s="10"/>
      <c r="D30" s="6"/>
      <c r="E30" s="6"/>
      <c r="F30" s="6"/>
      <c r="G30" s="6"/>
    </row>
    <row r="31" spans="1:7" x14ac:dyDescent="0.35">
      <c r="D31" s="6"/>
      <c r="E31" s="6"/>
      <c r="F31" s="6"/>
      <c r="G31" s="6"/>
    </row>
    <row r="32" spans="1:7" x14ac:dyDescent="0.35">
      <c r="B32" s="10"/>
      <c r="D32" s="6"/>
      <c r="E32" s="6"/>
      <c r="F32" s="6"/>
      <c r="G32" s="6"/>
    </row>
  </sheetData>
  <autoFilter ref="A1:G27" xr:uid="{00000000-0009-0000-0000-000014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Filip Jolevski</cp:lastModifiedBy>
  <cp:lastPrinted>2025-04-10T23:29:47Z</cp:lastPrinted>
  <dcterms:created xsi:type="dcterms:W3CDTF">2017-10-24T16:55:12Z</dcterms:created>
  <dcterms:modified xsi:type="dcterms:W3CDTF">2025-04-10T23:35:18Z</dcterms:modified>
</cp:coreProperties>
</file>