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O:\FPDEA\Surveys\2024 Enterprise Surveys\Türkiye\_Implementation Report\"/>
    </mc:Choice>
  </mc:AlternateContent>
  <xr:revisionPtr revIDLastSave="0" documentId="13_ncr:1_{EBA92E6D-8594-43D8-B680-D32E25635E73}" xr6:coauthVersionLast="47" xr6:coauthVersionMax="47" xr10:uidLastSave="{00000000-0000-0000-0000-000000000000}"/>
  <bookViews>
    <workbookView xWindow="-98" yWindow="-98" windowWidth="19396" windowHeight="11475" firstSheet="9" activeTab="10"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 name="universe" sheetId="24" r:id="rId12"/>
    <sheet name="frame fresh and panel" sheetId="3" r:id="rId13"/>
    <sheet name="original survey design" sheetId="33" r:id="rId14"/>
    <sheet name="yield calculation" sheetId="26" r:id="rId15"/>
    <sheet name="achieved fresh and panel" sheetId="1" r:id="rId16"/>
    <sheet name="achieved panel" sheetId="2" r:id="rId17"/>
    <sheet name="universe_strict" sheetId="21" r:id="rId18"/>
    <sheet name="universe_median" sheetId="22" r:id="rId19"/>
    <sheet name="universe_weak" sheetId="23" r:id="rId20"/>
    <sheet name="item response" sheetId="30" r:id="rId21"/>
  </sheets>
  <definedNames>
    <definedName name="_xlnm._FilterDatabase" localSheetId="20" hidden="1">'item response'!$A$1:$G$48</definedName>
    <definedName name="_xlnm._FilterDatabase" localSheetId="5" hidden="1">'Table 6 Achieved Total Sample '!$A$1:$M$23</definedName>
    <definedName name="_xlnm._FilterDatabase" localSheetId="6" hidden="1">'Table 7 Achieved Panel Sample'!$A$1:$M$23</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9" i="19" l="1"/>
  <c r="M22" i="20"/>
  <c r="M11" i="16"/>
  <c r="M14" i="32"/>
  <c r="M17" i="25"/>
  <c r="G26" i="29"/>
  <c r="F26" i="29"/>
  <c r="E26" i="29"/>
  <c r="D26" i="29"/>
  <c r="G25" i="29"/>
  <c r="F25" i="29"/>
  <c r="E25" i="29"/>
  <c r="D25" i="29"/>
  <c r="G24" i="29"/>
  <c r="F24" i="29"/>
  <c r="E24" i="29"/>
  <c r="D24" i="29"/>
  <c r="G23" i="29"/>
  <c r="F23" i="29"/>
  <c r="E23" i="29"/>
  <c r="D23" i="29"/>
  <c r="G22" i="29"/>
  <c r="F22" i="29"/>
  <c r="E22" i="29"/>
  <c r="D22" i="29"/>
  <c r="G21" i="29"/>
  <c r="F21" i="29"/>
  <c r="E21" i="29"/>
  <c r="D21" i="29"/>
  <c r="G20" i="29"/>
  <c r="F20" i="29"/>
  <c r="E20" i="29"/>
  <c r="D20" i="29"/>
  <c r="G19" i="29"/>
  <c r="F19" i="29"/>
  <c r="E19" i="29"/>
  <c r="D19" i="29"/>
  <c r="G18" i="29"/>
  <c r="F18" i="29"/>
  <c r="E18" i="29"/>
  <c r="D18" i="29"/>
  <c r="G17" i="29"/>
  <c r="F17" i="29"/>
  <c r="E17" i="29"/>
  <c r="D17" i="29"/>
  <c r="G16" i="29"/>
  <c r="F16" i="29"/>
  <c r="E16" i="29"/>
  <c r="D16" i="29"/>
  <c r="G15" i="29"/>
  <c r="F15" i="29"/>
  <c r="E15" i="29"/>
  <c r="D15" i="29"/>
  <c r="G14" i="29"/>
  <c r="F14" i="29"/>
  <c r="E14" i="29"/>
  <c r="D14" i="29"/>
  <c r="G13" i="29"/>
  <c r="F13" i="29"/>
  <c r="E13" i="29"/>
  <c r="D13" i="29"/>
  <c r="G12" i="29"/>
  <c r="F12" i="29"/>
  <c r="E12" i="29"/>
  <c r="D12" i="29"/>
  <c r="G11" i="29"/>
  <c r="F11" i="29"/>
  <c r="E11" i="29"/>
  <c r="D11" i="29"/>
  <c r="G10" i="29"/>
  <c r="F10" i="29"/>
  <c r="E10" i="29"/>
  <c r="D10" i="29"/>
  <c r="G9" i="29"/>
  <c r="F9" i="29"/>
  <c r="E9" i="29"/>
  <c r="D9" i="29"/>
  <c r="G8" i="29"/>
  <c r="F8" i="29"/>
  <c r="E8" i="29"/>
  <c r="D8" i="29"/>
  <c r="G7" i="29"/>
  <c r="F7" i="29"/>
  <c r="E7" i="29"/>
  <c r="D7" i="29"/>
  <c r="G6" i="29"/>
  <c r="F6" i="29"/>
  <c r="E6" i="29"/>
  <c r="D6" i="29"/>
  <c r="G5" i="29"/>
  <c r="F5" i="29"/>
  <c r="E5" i="29"/>
  <c r="D5" i="29"/>
  <c r="G4" i="29"/>
  <c r="F4" i="29"/>
  <c r="E4" i="29"/>
  <c r="D4" i="29"/>
  <c r="G3" i="29"/>
  <c r="F3" i="29"/>
  <c r="E3" i="29"/>
  <c r="D3" i="29"/>
  <c r="L24" i="18"/>
  <c r="K24" i="18"/>
  <c r="J24" i="18"/>
  <c r="I24" i="18"/>
  <c r="H24" i="18"/>
  <c r="G24" i="18"/>
  <c r="F24" i="18"/>
  <c r="E24" i="18"/>
  <c r="D24" i="18"/>
  <c r="C24" i="18"/>
  <c r="B24" i="18"/>
  <c r="A24" i="18"/>
  <c r="L23" i="18"/>
  <c r="K23" i="18"/>
  <c r="J23" i="18"/>
  <c r="I23" i="18"/>
  <c r="H23" i="18"/>
  <c r="G23" i="18"/>
  <c r="F23" i="18"/>
  <c r="E23" i="18"/>
  <c r="D23" i="18"/>
  <c r="C23" i="18"/>
  <c r="B23" i="18"/>
  <c r="A23" i="18"/>
  <c r="L22" i="18"/>
  <c r="K22" i="18"/>
  <c r="J22" i="18"/>
  <c r="I22" i="18"/>
  <c r="H22" i="18"/>
  <c r="G22" i="18"/>
  <c r="F22" i="18"/>
  <c r="E22" i="18"/>
  <c r="D22" i="18"/>
  <c r="C22" i="18"/>
  <c r="M22" i="18" s="1"/>
  <c r="B22" i="18"/>
  <c r="A22" i="18"/>
  <c r="L21" i="18"/>
  <c r="K21" i="18"/>
  <c r="J21" i="18"/>
  <c r="I21" i="18"/>
  <c r="H21" i="18"/>
  <c r="G21" i="18"/>
  <c r="F21" i="18"/>
  <c r="E21" i="18"/>
  <c r="D21" i="18"/>
  <c r="C21" i="18"/>
  <c r="B21" i="18"/>
  <c r="A21" i="18"/>
  <c r="L20" i="18"/>
  <c r="K20" i="18"/>
  <c r="J20" i="18"/>
  <c r="I20" i="18"/>
  <c r="H20" i="18"/>
  <c r="G20" i="18"/>
  <c r="F20" i="18"/>
  <c r="E20" i="18"/>
  <c r="D20" i="18"/>
  <c r="C20" i="18"/>
  <c r="B20" i="18"/>
  <c r="A20" i="18"/>
  <c r="L19" i="18"/>
  <c r="K19" i="18"/>
  <c r="J19" i="18"/>
  <c r="I19" i="18"/>
  <c r="H19" i="18"/>
  <c r="G19" i="18"/>
  <c r="F19" i="18"/>
  <c r="E19" i="18"/>
  <c r="D19" i="18"/>
  <c r="C19" i="18"/>
  <c r="M19" i="18" s="1"/>
  <c r="B19" i="18"/>
  <c r="A19" i="18"/>
  <c r="L18" i="18"/>
  <c r="K18" i="18"/>
  <c r="J18" i="18"/>
  <c r="I18" i="18"/>
  <c r="H18" i="18"/>
  <c r="G18" i="18"/>
  <c r="F18" i="18"/>
  <c r="E18" i="18"/>
  <c r="D18" i="18"/>
  <c r="C18" i="18"/>
  <c r="B18" i="18"/>
  <c r="A18" i="18"/>
  <c r="L17" i="18"/>
  <c r="K17" i="18"/>
  <c r="J17" i="18"/>
  <c r="I17" i="18"/>
  <c r="H17" i="18"/>
  <c r="G17" i="18"/>
  <c r="F17" i="18"/>
  <c r="E17" i="18"/>
  <c r="D17" i="18"/>
  <c r="C17" i="18"/>
  <c r="B17" i="18"/>
  <c r="A17" i="18"/>
  <c r="L16" i="18"/>
  <c r="K16" i="18"/>
  <c r="J16" i="18"/>
  <c r="I16" i="18"/>
  <c r="H16" i="18"/>
  <c r="G16" i="18"/>
  <c r="F16" i="18"/>
  <c r="E16" i="18"/>
  <c r="D16" i="18"/>
  <c r="C16" i="18"/>
  <c r="B16" i="18"/>
  <c r="A16" i="18"/>
  <c r="L15" i="18"/>
  <c r="K15" i="18"/>
  <c r="J15" i="18"/>
  <c r="I15" i="18"/>
  <c r="H15" i="18"/>
  <c r="G15" i="18"/>
  <c r="F15" i="18"/>
  <c r="E15" i="18"/>
  <c r="M15" i="18" s="1"/>
  <c r="D15" i="18"/>
  <c r="C15" i="18"/>
  <c r="B15" i="18"/>
  <c r="A15" i="18"/>
  <c r="L14" i="18"/>
  <c r="K14" i="18"/>
  <c r="J14" i="18"/>
  <c r="I14" i="18"/>
  <c r="H14" i="18"/>
  <c r="G14" i="18"/>
  <c r="F14" i="18"/>
  <c r="E14" i="18"/>
  <c r="D14" i="18"/>
  <c r="C14" i="18"/>
  <c r="B14" i="18"/>
  <c r="A14" i="18"/>
  <c r="L13" i="18"/>
  <c r="K13" i="18"/>
  <c r="J13" i="18"/>
  <c r="I13" i="18"/>
  <c r="H13" i="18"/>
  <c r="G13" i="18"/>
  <c r="F13" i="18"/>
  <c r="E13" i="18"/>
  <c r="D13" i="18"/>
  <c r="C13" i="18"/>
  <c r="B13" i="18"/>
  <c r="A13" i="18"/>
  <c r="L12" i="18"/>
  <c r="K12" i="18"/>
  <c r="J12" i="18"/>
  <c r="I12" i="18"/>
  <c r="H12" i="18"/>
  <c r="G12" i="18"/>
  <c r="F12" i="18"/>
  <c r="E12" i="18"/>
  <c r="M12" i="18" s="1"/>
  <c r="D12" i="18"/>
  <c r="C12" i="18"/>
  <c r="B12" i="18"/>
  <c r="A12" i="18"/>
  <c r="L11" i="18"/>
  <c r="K11" i="18"/>
  <c r="J11" i="18"/>
  <c r="I11" i="18"/>
  <c r="H11" i="18"/>
  <c r="G11" i="18"/>
  <c r="F11" i="18"/>
  <c r="E11" i="18"/>
  <c r="D11" i="18"/>
  <c r="C11" i="18"/>
  <c r="B11" i="18"/>
  <c r="A11" i="18"/>
  <c r="L10" i="18"/>
  <c r="K10" i="18"/>
  <c r="J10" i="18"/>
  <c r="I10" i="18"/>
  <c r="H10" i="18"/>
  <c r="G10" i="18"/>
  <c r="F10" i="18"/>
  <c r="E10" i="18"/>
  <c r="D10" i="18"/>
  <c r="C10" i="18"/>
  <c r="B10" i="18"/>
  <c r="A10" i="18"/>
  <c r="L9" i="18"/>
  <c r="K9" i="18"/>
  <c r="J9" i="18"/>
  <c r="I9" i="18"/>
  <c r="H9" i="18"/>
  <c r="G9" i="18"/>
  <c r="F9" i="18"/>
  <c r="E9" i="18"/>
  <c r="D9" i="18"/>
  <c r="C9" i="18"/>
  <c r="B9" i="18"/>
  <c r="A9" i="18"/>
  <c r="L8" i="18"/>
  <c r="K8" i="18"/>
  <c r="J8" i="18"/>
  <c r="I8" i="18"/>
  <c r="H8" i="18"/>
  <c r="G8" i="18"/>
  <c r="F8" i="18"/>
  <c r="E8" i="18"/>
  <c r="D8" i="18"/>
  <c r="C8" i="18"/>
  <c r="M8" i="18" s="1"/>
  <c r="B8" i="18"/>
  <c r="A8" i="18"/>
  <c r="L7" i="18"/>
  <c r="K7" i="18"/>
  <c r="J7" i="18"/>
  <c r="I7" i="18"/>
  <c r="H7" i="18"/>
  <c r="G7" i="18"/>
  <c r="F7" i="18"/>
  <c r="E7" i="18"/>
  <c r="D7" i="18"/>
  <c r="C7" i="18"/>
  <c r="B7" i="18"/>
  <c r="A7" i="18"/>
  <c r="L6" i="18"/>
  <c r="K6" i="18"/>
  <c r="J6" i="18"/>
  <c r="I6" i="18"/>
  <c r="H6" i="18"/>
  <c r="G6" i="18"/>
  <c r="F6" i="18"/>
  <c r="E6" i="18"/>
  <c r="D6" i="18"/>
  <c r="C6" i="18"/>
  <c r="B6" i="18"/>
  <c r="A6" i="18"/>
  <c r="L5" i="18"/>
  <c r="K5" i="18"/>
  <c r="J5" i="18"/>
  <c r="I5" i="18"/>
  <c r="H5" i="18"/>
  <c r="G5" i="18"/>
  <c r="F5" i="18"/>
  <c r="E5" i="18"/>
  <c r="D5" i="18"/>
  <c r="C5" i="18"/>
  <c r="M5" i="18" s="1"/>
  <c r="B5" i="18"/>
  <c r="A5" i="18"/>
  <c r="L4" i="18"/>
  <c r="K4" i="18"/>
  <c r="J4" i="18"/>
  <c r="I4" i="18"/>
  <c r="H4" i="18"/>
  <c r="G4" i="18"/>
  <c r="F4" i="18"/>
  <c r="E4" i="18"/>
  <c r="D4" i="18"/>
  <c r="C4" i="18"/>
  <c r="B4" i="18"/>
  <c r="A4" i="18"/>
  <c r="L3" i="18"/>
  <c r="K3" i="18"/>
  <c r="J3" i="18"/>
  <c r="I3" i="18"/>
  <c r="H3" i="18"/>
  <c r="G3" i="18"/>
  <c r="F3" i="18"/>
  <c r="E3" i="18"/>
  <c r="D3" i="18"/>
  <c r="C3" i="18"/>
  <c r="B3" i="18"/>
  <c r="A3" i="18"/>
  <c r="L2" i="18"/>
  <c r="K2" i="18"/>
  <c r="J2" i="18"/>
  <c r="I2" i="18"/>
  <c r="H2" i="18"/>
  <c r="G2" i="18"/>
  <c r="F2" i="18"/>
  <c r="E2" i="18"/>
  <c r="M2" i="18" s="1"/>
  <c r="D2" i="18"/>
  <c r="C2" i="18"/>
  <c r="B2" i="18"/>
  <c r="A2" i="18"/>
  <c r="L1" i="18"/>
  <c r="K1" i="18"/>
  <c r="J1" i="18"/>
  <c r="I1" i="18"/>
  <c r="H1" i="18"/>
  <c r="G1" i="18"/>
  <c r="F1" i="18"/>
  <c r="E1" i="18"/>
  <c r="D1" i="18"/>
  <c r="C1" i="18"/>
  <c r="L24" i="19"/>
  <c r="K24" i="19"/>
  <c r="J24" i="19"/>
  <c r="I24" i="19"/>
  <c r="H24" i="19"/>
  <c r="G24" i="19"/>
  <c r="F24" i="19"/>
  <c r="E24" i="19"/>
  <c r="D24" i="19"/>
  <c r="C24" i="19"/>
  <c r="B24" i="19"/>
  <c r="A24" i="19"/>
  <c r="L23" i="19"/>
  <c r="K23" i="19"/>
  <c r="J23" i="19"/>
  <c r="I23" i="19"/>
  <c r="H23" i="19"/>
  <c r="G23" i="19"/>
  <c r="F23" i="19"/>
  <c r="E23" i="19"/>
  <c r="D23" i="19"/>
  <c r="C23" i="19"/>
  <c r="B23" i="19"/>
  <c r="A23" i="19"/>
  <c r="L22" i="19"/>
  <c r="K22" i="19"/>
  <c r="J22" i="19"/>
  <c r="I22" i="19"/>
  <c r="H22" i="19"/>
  <c r="G22" i="19"/>
  <c r="F22" i="19"/>
  <c r="E22" i="19"/>
  <c r="D22" i="19"/>
  <c r="C22" i="19"/>
  <c r="M22" i="19" s="1"/>
  <c r="B22" i="19"/>
  <c r="A22" i="19"/>
  <c r="L21" i="19"/>
  <c r="K21" i="19"/>
  <c r="J21" i="19"/>
  <c r="I21" i="19"/>
  <c r="H21" i="19"/>
  <c r="G21" i="19"/>
  <c r="F21" i="19"/>
  <c r="E21" i="19"/>
  <c r="D21" i="19"/>
  <c r="C21" i="19"/>
  <c r="B21" i="19"/>
  <c r="A21" i="19"/>
  <c r="L20" i="19"/>
  <c r="K20" i="19"/>
  <c r="J20" i="19"/>
  <c r="I20" i="19"/>
  <c r="H20" i="19"/>
  <c r="G20" i="19"/>
  <c r="F20" i="19"/>
  <c r="E20" i="19"/>
  <c r="D20" i="19"/>
  <c r="C20" i="19"/>
  <c r="B20" i="19"/>
  <c r="A20" i="19"/>
  <c r="L19" i="19"/>
  <c r="K19" i="19"/>
  <c r="J19" i="19"/>
  <c r="I19" i="19"/>
  <c r="H19" i="19"/>
  <c r="G19" i="19"/>
  <c r="F19" i="19"/>
  <c r="E19" i="19"/>
  <c r="D19" i="19"/>
  <c r="C19" i="19"/>
  <c r="B19" i="19"/>
  <c r="A19" i="19"/>
  <c r="L18" i="19"/>
  <c r="K18" i="19"/>
  <c r="J18" i="19"/>
  <c r="I18" i="19"/>
  <c r="H18" i="19"/>
  <c r="G18" i="19"/>
  <c r="F18" i="19"/>
  <c r="E18" i="19"/>
  <c r="D18" i="19"/>
  <c r="C18" i="19"/>
  <c r="B18" i="19"/>
  <c r="A18" i="19"/>
  <c r="L17" i="19"/>
  <c r="K17" i="19"/>
  <c r="J17" i="19"/>
  <c r="I17" i="19"/>
  <c r="H17" i="19"/>
  <c r="G17" i="19"/>
  <c r="F17" i="19"/>
  <c r="E17" i="19"/>
  <c r="D17" i="19"/>
  <c r="C17" i="19"/>
  <c r="B17" i="19"/>
  <c r="A17" i="19"/>
  <c r="L16" i="19"/>
  <c r="K16" i="19"/>
  <c r="J16" i="19"/>
  <c r="I16" i="19"/>
  <c r="H16" i="19"/>
  <c r="G16" i="19"/>
  <c r="F16" i="19"/>
  <c r="E16" i="19"/>
  <c r="D16" i="19"/>
  <c r="C16" i="19"/>
  <c r="B16" i="19"/>
  <c r="A16" i="19"/>
  <c r="L15" i="19"/>
  <c r="K15" i="19"/>
  <c r="J15" i="19"/>
  <c r="I15" i="19"/>
  <c r="H15" i="19"/>
  <c r="G15" i="19"/>
  <c r="F15" i="19"/>
  <c r="E15" i="19"/>
  <c r="D15" i="19"/>
  <c r="C15" i="19"/>
  <c r="M15" i="19" s="1"/>
  <c r="B15" i="19"/>
  <c r="A15" i="19"/>
  <c r="L14" i="19"/>
  <c r="K14" i="19"/>
  <c r="J14" i="19"/>
  <c r="I14" i="19"/>
  <c r="H14" i="19"/>
  <c r="G14" i="19"/>
  <c r="F14" i="19"/>
  <c r="E14" i="19"/>
  <c r="D14" i="19"/>
  <c r="C14" i="19"/>
  <c r="B14" i="19"/>
  <c r="A14" i="19"/>
  <c r="L13" i="19"/>
  <c r="K13" i="19"/>
  <c r="J13" i="19"/>
  <c r="I13" i="19"/>
  <c r="H13" i="19"/>
  <c r="G13" i="19"/>
  <c r="F13" i="19"/>
  <c r="E13" i="19"/>
  <c r="D13" i="19"/>
  <c r="C13" i="19"/>
  <c r="B13" i="19"/>
  <c r="A13" i="19"/>
  <c r="L12" i="19"/>
  <c r="K12" i="19"/>
  <c r="J12" i="19"/>
  <c r="I12" i="19"/>
  <c r="H12" i="19"/>
  <c r="G12" i="19"/>
  <c r="F12" i="19"/>
  <c r="E12" i="19"/>
  <c r="D12" i="19"/>
  <c r="C12" i="19"/>
  <c r="M12" i="19" s="1"/>
  <c r="B12" i="19"/>
  <c r="A12" i="19"/>
  <c r="L11" i="19"/>
  <c r="K11" i="19"/>
  <c r="J11" i="19"/>
  <c r="I11" i="19"/>
  <c r="H11" i="19"/>
  <c r="G11" i="19"/>
  <c r="F11" i="19"/>
  <c r="E11" i="19"/>
  <c r="D11" i="19"/>
  <c r="C11" i="19"/>
  <c r="B11" i="19"/>
  <c r="A11" i="19"/>
  <c r="L10" i="19"/>
  <c r="K10" i="19"/>
  <c r="J10" i="19"/>
  <c r="I10" i="19"/>
  <c r="H10" i="19"/>
  <c r="G10" i="19"/>
  <c r="F10" i="19"/>
  <c r="E10" i="19"/>
  <c r="D10" i="19"/>
  <c r="C10" i="19"/>
  <c r="B10" i="19"/>
  <c r="A10" i="19"/>
  <c r="L9" i="19"/>
  <c r="K9" i="19"/>
  <c r="J9" i="19"/>
  <c r="I9" i="19"/>
  <c r="H9" i="19"/>
  <c r="G9" i="19"/>
  <c r="F9" i="19"/>
  <c r="E9" i="19"/>
  <c r="D9" i="19"/>
  <c r="C9" i="19"/>
  <c r="B9" i="19"/>
  <c r="A9" i="19"/>
  <c r="L8" i="19"/>
  <c r="K8" i="19"/>
  <c r="J8" i="19"/>
  <c r="I8" i="19"/>
  <c r="H8" i="19"/>
  <c r="G8" i="19"/>
  <c r="F8" i="19"/>
  <c r="E8" i="19"/>
  <c r="D8" i="19"/>
  <c r="C8" i="19"/>
  <c r="M8" i="19" s="1"/>
  <c r="B8" i="19"/>
  <c r="A8" i="19"/>
  <c r="L7" i="19"/>
  <c r="K7" i="19"/>
  <c r="J7" i="19"/>
  <c r="I7" i="19"/>
  <c r="H7" i="19"/>
  <c r="G7" i="19"/>
  <c r="F7" i="19"/>
  <c r="E7" i="19"/>
  <c r="D7" i="19"/>
  <c r="C7" i="19"/>
  <c r="B7" i="19"/>
  <c r="A7" i="19"/>
  <c r="L6" i="19"/>
  <c r="K6" i="19"/>
  <c r="J6" i="19"/>
  <c r="I6" i="19"/>
  <c r="H6" i="19"/>
  <c r="G6" i="19"/>
  <c r="F6" i="19"/>
  <c r="E6" i="19"/>
  <c r="D6" i="19"/>
  <c r="C6" i="19"/>
  <c r="B6" i="19"/>
  <c r="A6" i="19"/>
  <c r="L5" i="19"/>
  <c r="K5" i="19"/>
  <c r="J5" i="19"/>
  <c r="I5" i="19"/>
  <c r="H5" i="19"/>
  <c r="G5" i="19"/>
  <c r="F5" i="19"/>
  <c r="M5" i="19" s="1"/>
  <c r="E5" i="19"/>
  <c r="D5" i="19"/>
  <c r="C5" i="19"/>
  <c r="B5" i="19"/>
  <c r="A5" i="19"/>
  <c r="L4" i="19"/>
  <c r="K4" i="19"/>
  <c r="J4" i="19"/>
  <c r="I4" i="19"/>
  <c r="H4" i="19"/>
  <c r="G4" i="19"/>
  <c r="F4" i="19"/>
  <c r="E4" i="19"/>
  <c r="D4" i="19"/>
  <c r="C4" i="19"/>
  <c r="B4" i="19"/>
  <c r="A4" i="19"/>
  <c r="L3" i="19"/>
  <c r="K3" i="19"/>
  <c r="J3" i="19"/>
  <c r="I3" i="19"/>
  <c r="H3" i="19"/>
  <c r="G3" i="19"/>
  <c r="F3" i="19"/>
  <c r="E3" i="19"/>
  <c r="D3" i="19"/>
  <c r="C3" i="19"/>
  <c r="B3" i="19"/>
  <c r="A3" i="19"/>
  <c r="L2" i="19"/>
  <c r="K2" i="19"/>
  <c r="J2" i="19"/>
  <c r="I2" i="19"/>
  <c r="H2" i="19"/>
  <c r="G2" i="19"/>
  <c r="F2" i="19"/>
  <c r="E2" i="19"/>
  <c r="D2" i="19"/>
  <c r="C2" i="19"/>
  <c r="M2" i="19" s="1"/>
  <c r="B2" i="19"/>
  <c r="A2" i="19"/>
  <c r="L1" i="19"/>
  <c r="K1" i="19"/>
  <c r="J1" i="19"/>
  <c r="I1" i="19"/>
  <c r="H1" i="19"/>
  <c r="G1" i="19"/>
  <c r="F1" i="19"/>
  <c r="E1" i="19"/>
  <c r="D1" i="19"/>
  <c r="C1" i="19"/>
  <c r="L24" i="20"/>
  <c r="K24" i="20"/>
  <c r="J24" i="20"/>
  <c r="I24" i="20"/>
  <c r="H24" i="20"/>
  <c r="G24" i="20"/>
  <c r="F24" i="20"/>
  <c r="E24" i="20"/>
  <c r="D24" i="20"/>
  <c r="C24" i="20"/>
  <c r="B24" i="20"/>
  <c r="A24" i="20"/>
  <c r="L23" i="20"/>
  <c r="K23" i="20"/>
  <c r="J23" i="20"/>
  <c r="I23" i="20"/>
  <c r="H23" i="20"/>
  <c r="G23" i="20"/>
  <c r="F23" i="20"/>
  <c r="E23" i="20"/>
  <c r="D23" i="20"/>
  <c r="C23" i="20"/>
  <c r="B23" i="20"/>
  <c r="A23" i="20"/>
  <c r="L22" i="20"/>
  <c r="K22" i="20"/>
  <c r="J22" i="20"/>
  <c r="I22" i="20"/>
  <c r="H22" i="20"/>
  <c r="G22" i="20"/>
  <c r="F22" i="20"/>
  <c r="E22" i="20"/>
  <c r="D22" i="20"/>
  <c r="C22" i="20"/>
  <c r="B22" i="20"/>
  <c r="A22" i="20"/>
  <c r="L21" i="20"/>
  <c r="K21" i="20"/>
  <c r="J21" i="20"/>
  <c r="I21" i="20"/>
  <c r="H21" i="20"/>
  <c r="G21" i="20"/>
  <c r="F21" i="20"/>
  <c r="E21" i="20"/>
  <c r="D21" i="20"/>
  <c r="C21" i="20"/>
  <c r="B21" i="20"/>
  <c r="A21" i="20"/>
  <c r="L20" i="20"/>
  <c r="K20" i="20"/>
  <c r="J20" i="20"/>
  <c r="I20" i="20"/>
  <c r="H20" i="20"/>
  <c r="G20" i="20"/>
  <c r="F20" i="20"/>
  <c r="E20" i="20"/>
  <c r="D20" i="20"/>
  <c r="C20" i="20"/>
  <c r="B20" i="20"/>
  <c r="A20" i="20"/>
  <c r="L19" i="20"/>
  <c r="K19" i="20"/>
  <c r="J19" i="20"/>
  <c r="I19" i="20"/>
  <c r="H19" i="20"/>
  <c r="G19" i="20"/>
  <c r="F19" i="20"/>
  <c r="E19" i="20"/>
  <c r="D19" i="20"/>
  <c r="C19" i="20"/>
  <c r="M19" i="20" s="1"/>
  <c r="B19" i="20"/>
  <c r="A19" i="20"/>
  <c r="L18" i="20"/>
  <c r="K18" i="20"/>
  <c r="J18" i="20"/>
  <c r="I18" i="20"/>
  <c r="H18" i="20"/>
  <c r="G18" i="20"/>
  <c r="F18" i="20"/>
  <c r="E18" i="20"/>
  <c r="D18" i="20"/>
  <c r="C18" i="20"/>
  <c r="B18" i="20"/>
  <c r="A18" i="20"/>
  <c r="L17" i="20"/>
  <c r="K17" i="20"/>
  <c r="J17" i="20"/>
  <c r="I17" i="20"/>
  <c r="H17" i="20"/>
  <c r="G17" i="20"/>
  <c r="F17" i="20"/>
  <c r="E17" i="20"/>
  <c r="D17" i="20"/>
  <c r="C17" i="20"/>
  <c r="B17" i="20"/>
  <c r="A17" i="20"/>
  <c r="L16" i="20"/>
  <c r="K16" i="20"/>
  <c r="J16" i="20"/>
  <c r="I16" i="20"/>
  <c r="H16" i="20"/>
  <c r="G16" i="20"/>
  <c r="F16" i="20"/>
  <c r="E16" i="20"/>
  <c r="D16" i="20"/>
  <c r="C16" i="20"/>
  <c r="B16" i="20"/>
  <c r="A16" i="20"/>
  <c r="L15" i="20"/>
  <c r="K15" i="20"/>
  <c r="J15" i="20"/>
  <c r="I15" i="20"/>
  <c r="H15" i="20"/>
  <c r="G15" i="20"/>
  <c r="F15" i="20"/>
  <c r="E15" i="20"/>
  <c r="D15" i="20"/>
  <c r="C15" i="20"/>
  <c r="M15" i="20" s="1"/>
  <c r="B15" i="20"/>
  <c r="A15" i="20"/>
  <c r="L14" i="20"/>
  <c r="K14" i="20"/>
  <c r="J14" i="20"/>
  <c r="I14" i="20"/>
  <c r="H14" i="20"/>
  <c r="G14" i="20"/>
  <c r="F14" i="20"/>
  <c r="E14" i="20"/>
  <c r="D14" i="20"/>
  <c r="C14" i="20"/>
  <c r="B14" i="20"/>
  <c r="A14" i="20"/>
  <c r="L13" i="20"/>
  <c r="K13" i="20"/>
  <c r="J13" i="20"/>
  <c r="I13" i="20"/>
  <c r="H13" i="20"/>
  <c r="G13" i="20"/>
  <c r="F13" i="20"/>
  <c r="E13" i="20"/>
  <c r="D13" i="20"/>
  <c r="C13" i="20"/>
  <c r="B13" i="20"/>
  <c r="A13" i="20"/>
  <c r="L12" i="20"/>
  <c r="K12" i="20"/>
  <c r="J12" i="20"/>
  <c r="I12" i="20"/>
  <c r="H12" i="20"/>
  <c r="G12" i="20"/>
  <c r="F12" i="20"/>
  <c r="E12" i="20"/>
  <c r="D12" i="20"/>
  <c r="C12" i="20"/>
  <c r="M12" i="20" s="1"/>
  <c r="B12" i="20"/>
  <c r="A12" i="20"/>
  <c r="L11" i="20"/>
  <c r="K11" i="20"/>
  <c r="J11" i="20"/>
  <c r="I11" i="20"/>
  <c r="H11" i="20"/>
  <c r="G11" i="20"/>
  <c r="F11" i="20"/>
  <c r="E11" i="20"/>
  <c r="D11" i="20"/>
  <c r="C11" i="20"/>
  <c r="B11" i="20"/>
  <c r="A11" i="20"/>
  <c r="L10" i="20"/>
  <c r="K10" i="20"/>
  <c r="J10" i="20"/>
  <c r="I10" i="20"/>
  <c r="H10" i="20"/>
  <c r="G10" i="20"/>
  <c r="F10" i="20"/>
  <c r="E10" i="20"/>
  <c r="D10" i="20"/>
  <c r="C10" i="20"/>
  <c r="B10" i="20"/>
  <c r="A10" i="20"/>
  <c r="L9" i="20"/>
  <c r="K9" i="20"/>
  <c r="J9" i="20"/>
  <c r="I9" i="20"/>
  <c r="H9" i="20"/>
  <c r="G9" i="20"/>
  <c r="F9" i="20"/>
  <c r="E9" i="20"/>
  <c r="D9" i="20"/>
  <c r="C9" i="20"/>
  <c r="B9" i="20"/>
  <c r="A9" i="20"/>
  <c r="L8" i="20"/>
  <c r="K8" i="20"/>
  <c r="J8" i="20"/>
  <c r="I8" i="20"/>
  <c r="H8" i="20"/>
  <c r="G8" i="20"/>
  <c r="F8" i="20"/>
  <c r="M8" i="20" s="1"/>
  <c r="E8" i="20"/>
  <c r="D8" i="20"/>
  <c r="C8" i="20"/>
  <c r="B8" i="20"/>
  <c r="A8" i="20"/>
  <c r="L7" i="20"/>
  <c r="K7" i="20"/>
  <c r="J7" i="20"/>
  <c r="I7" i="20"/>
  <c r="H7" i="20"/>
  <c r="G7" i="20"/>
  <c r="F7" i="20"/>
  <c r="E7" i="20"/>
  <c r="D7" i="20"/>
  <c r="C7" i="20"/>
  <c r="B7" i="20"/>
  <c r="A7" i="20"/>
  <c r="L6" i="20"/>
  <c r="K6" i="20"/>
  <c r="J6" i="20"/>
  <c r="I6" i="20"/>
  <c r="H6" i="20"/>
  <c r="G6" i="20"/>
  <c r="F6" i="20"/>
  <c r="E6" i="20"/>
  <c r="D6" i="20"/>
  <c r="C6" i="20"/>
  <c r="B6" i="20"/>
  <c r="A6" i="20"/>
  <c r="L5" i="20"/>
  <c r="K5" i="20"/>
  <c r="J5" i="20"/>
  <c r="I5" i="20"/>
  <c r="H5" i="20"/>
  <c r="G5" i="20"/>
  <c r="F5" i="20"/>
  <c r="E5" i="20"/>
  <c r="D5" i="20"/>
  <c r="C5" i="20"/>
  <c r="M5" i="20" s="1"/>
  <c r="B5" i="20"/>
  <c r="A5" i="20"/>
  <c r="L4" i="20"/>
  <c r="K4" i="20"/>
  <c r="J4" i="20"/>
  <c r="I4" i="20"/>
  <c r="H4" i="20"/>
  <c r="G4" i="20"/>
  <c r="F4" i="20"/>
  <c r="E4" i="20"/>
  <c r="D4" i="20"/>
  <c r="C4" i="20"/>
  <c r="B4" i="20"/>
  <c r="A4" i="20"/>
  <c r="L3" i="20"/>
  <c r="K3" i="20"/>
  <c r="J3" i="20"/>
  <c r="I3" i="20"/>
  <c r="H3" i="20"/>
  <c r="G3" i="20"/>
  <c r="F3" i="20"/>
  <c r="E3" i="20"/>
  <c r="D3" i="20"/>
  <c r="C3" i="20"/>
  <c r="B3" i="20"/>
  <c r="A3" i="20"/>
  <c r="L2" i="20"/>
  <c r="K2" i="20"/>
  <c r="J2" i="20"/>
  <c r="I2" i="20"/>
  <c r="H2" i="20"/>
  <c r="G2" i="20"/>
  <c r="F2" i="20"/>
  <c r="E2" i="20"/>
  <c r="D2" i="20"/>
  <c r="C2" i="20"/>
  <c r="M2" i="20" s="1"/>
  <c r="B2" i="20"/>
  <c r="A2" i="20"/>
  <c r="L1" i="20"/>
  <c r="K1" i="20"/>
  <c r="J1" i="20"/>
  <c r="I1" i="20"/>
  <c r="H1" i="20"/>
  <c r="G1" i="20"/>
  <c r="F1" i="20"/>
  <c r="E1" i="20"/>
  <c r="D1" i="20"/>
  <c r="C1" i="20"/>
  <c r="L22" i="16"/>
  <c r="K22" i="16"/>
  <c r="J22" i="16"/>
  <c r="I22" i="16"/>
  <c r="H22" i="16"/>
  <c r="G22" i="16"/>
  <c r="F22" i="16"/>
  <c r="E22" i="16"/>
  <c r="D22" i="16"/>
  <c r="C22" i="16"/>
  <c r="B22" i="16"/>
  <c r="A22" i="16"/>
  <c r="L21" i="16"/>
  <c r="K21" i="16"/>
  <c r="J21" i="16"/>
  <c r="I21" i="16"/>
  <c r="H21" i="16"/>
  <c r="G21" i="16"/>
  <c r="F21" i="16"/>
  <c r="E21" i="16"/>
  <c r="D21" i="16"/>
  <c r="C21" i="16"/>
  <c r="B21" i="16"/>
  <c r="A21" i="16"/>
  <c r="L20" i="16"/>
  <c r="K20" i="16"/>
  <c r="J20" i="16"/>
  <c r="I20" i="16"/>
  <c r="H20" i="16"/>
  <c r="G20" i="16"/>
  <c r="F20" i="16"/>
  <c r="E20" i="16"/>
  <c r="D20" i="16"/>
  <c r="C20" i="16"/>
  <c r="M20" i="16" s="1"/>
  <c r="B20" i="16"/>
  <c r="A20" i="16"/>
  <c r="L19" i="16"/>
  <c r="K19" i="16"/>
  <c r="J19" i="16"/>
  <c r="I19" i="16"/>
  <c r="H19" i="16"/>
  <c r="G19" i="16"/>
  <c r="F19" i="16"/>
  <c r="E19" i="16"/>
  <c r="D19" i="16"/>
  <c r="C19" i="16"/>
  <c r="B19" i="16"/>
  <c r="A19" i="16"/>
  <c r="L18" i="16"/>
  <c r="K18" i="16"/>
  <c r="J18" i="16"/>
  <c r="I18" i="16"/>
  <c r="H18" i="16"/>
  <c r="G18" i="16"/>
  <c r="F18" i="16"/>
  <c r="E18" i="16"/>
  <c r="D18" i="16"/>
  <c r="C18" i="16"/>
  <c r="B18" i="16"/>
  <c r="A18" i="16"/>
  <c r="L17" i="16"/>
  <c r="K17" i="16"/>
  <c r="J17" i="16"/>
  <c r="I17" i="16"/>
  <c r="H17" i="16"/>
  <c r="G17" i="16"/>
  <c r="F17" i="16"/>
  <c r="E17" i="16"/>
  <c r="D17" i="16"/>
  <c r="C17" i="16"/>
  <c r="M17" i="16" s="1"/>
  <c r="B17" i="16"/>
  <c r="A17" i="16"/>
  <c r="L16" i="16"/>
  <c r="K16" i="16"/>
  <c r="J16" i="16"/>
  <c r="I16" i="16"/>
  <c r="H16" i="16"/>
  <c r="G16" i="16"/>
  <c r="F16" i="16"/>
  <c r="E16" i="16"/>
  <c r="D16" i="16"/>
  <c r="C16" i="16"/>
  <c r="B16" i="16"/>
  <c r="A16" i="16"/>
  <c r="L15" i="16"/>
  <c r="K15" i="16"/>
  <c r="J15" i="16"/>
  <c r="I15" i="16"/>
  <c r="H15" i="16"/>
  <c r="G15" i="16"/>
  <c r="F15" i="16"/>
  <c r="E15" i="16"/>
  <c r="D15" i="16"/>
  <c r="C15" i="16"/>
  <c r="B15" i="16"/>
  <c r="A15" i="16"/>
  <c r="L14" i="16"/>
  <c r="K14" i="16"/>
  <c r="J14" i="16"/>
  <c r="I14" i="16"/>
  <c r="H14" i="16"/>
  <c r="G14" i="16"/>
  <c r="F14" i="16"/>
  <c r="E14" i="16"/>
  <c r="D14" i="16"/>
  <c r="C14" i="16"/>
  <c r="M14" i="16" s="1"/>
  <c r="B14" i="16"/>
  <c r="A14" i="16"/>
  <c r="L13" i="16"/>
  <c r="K13" i="16"/>
  <c r="J13" i="16"/>
  <c r="I13" i="16"/>
  <c r="H13" i="16"/>
  <c r="G13" i="16"/>
  <c r="F13" i="16"/>
  <c r="E13" i="16"/>
  <c r="D13" i="16"/>
  <c r="C13" i="16"/>
  <c r="B13" i="16"/>
  <c r="A13" i="16"/>
  <c r="L12" i="16"/>
  <c r="K12" i="16"/>
  <c r="J12" i="16"/>
  <c r="I12" i="16"/>
  <c r="H12" i="16"/>
  <c r="G12" i="16"/>
  <c r="F12" i="16"/>
  <c r="E12" i="16"/>
  <c r="D12" i="16"/>
  <c r="C12" i="16"/>
  <c r="B12" i="16"/>
  <c r="A12" i="16"/>
  <c r="L11" i="16"/>
  <c r="K11" i="16"/>
  <c r="J11" i="16"/>
  <c r="I11" i="16"/>
  <c r="H11" i="16"/>
  <c r="G11" i="16"/>
  <c r="F11" i="16"/>
  <c r="E11" i="16"/>
  <c r="D11" i="16"/>
  <c r="C11" i="16"/>
  <c r="B11" i="16"/>
  <c r="A11" i="16"/>
  <c r="L10" i="16"/>
  <c r="K10" i="16"/>
  <c r="J10" i="16"/>
  <c r="I10" i="16"/>
  <c r="H10" i="16"/>
  <c r="G10" i="16"/>
  <c r="F10" i="16"/>
  <c r="E10" i="16"/>
  <c r="D10" i="16"/>
  <c r="C10" i="16"/>
  <c r="B10" i="16"/>
  <c r="A10" i="16"/>
  <c r="L9" i="16"/>
  <c r="K9" i="16"/>
  <c r="J9" i="16"/>
  <c r="I9" i="16"/>
  <c r="H9" i="16"/>
  <c r="G9" i="16"/>
  <c r="F9" i="16"/>
  <c r="E9" i="16"/>
  <c r="D9" i="16"/>
  <c r="C9" i="16"/>
  <c r="B9" i="16"/>
  <c r="A9" i="16"/>
  <c r="L8" i="16"/>
  <c r="K8" i="16"/>
  <c r="J8" i="16"/>
  <c r="I8" i="16"/>
  <c r="H8" i="16"/>
  <c r="G8" i="16"/>
  <c r="F8" i="16"/>
  <c r="E8" i="16"/>
  <c r="D8" i="16"/>
  <c r="C8" i="16"/>
  <c r="M8" i="16" s="1"/>
  <c r="B8" i="16"/>
  <c r="A8" i="16"/>
  <c r="L7" i="16"/>
  <c r="K7" i="16"/>
  <c r="J7" i="16"/>
  <c r="I7" i="16"/>
  <c r="H7" i="16"/>
  <c r="G7" i="16"/>
  <c r="F7" i="16"/>
  <c r="E7" i="16"/>
  <c r="D7" i="16"/>
  <c r="C7" i="16"/>
  <c r="B7" i="16"/>
  <c r="A7" i="16"/>
  <c r="L6" i="16"/>
  <c r="K6" i="16"/>
  <c r="J6" i="16"/>
  <c r="I6" i="16"/>
  <c r="H6" i="16"/>
  <c r="G6" i="16"/>
  <c r="F6" i="16"/>
  <c r="E6" i="16"/>
  <c r="D6" i="16"/>
  <c r="C6" i="16"/>
  <c r="B6" i="16"/>
  <c r="A6" i="16"/>
  <c r="L5" i="16"/>
  <c r="K5" i="16"/>
  <c r="J5" i="16"/>
  <c r="I5" i="16"/>
  <c r="H5" i="16"/>
  <c r="G5" i="16"/>
  <c r="F5" i="16"/>
  <c r="E5" i="16"/>
  <c r="D5" i="16"/>
  <c r="C5" i="16"/>
  <c r="M5" i="16" s="1"/>
  <c r="B5" i="16"/>
  <c r="A5" i="16"/>
  <c r="L4" i="16"/>
  <c r="K4" i="16"/>
  <c r="J4" i="16"/>
  <c r="I4" i="16"/>
  <c r="H4" i="16"/>
  <c r="G4" i="16"/>
  <c r="F4" i="16"/>
  <c r="E4" i="16"/>
  <c r="D4" i="16"/>
  <c r="C4" i="16"/>
  <c r="B4" i="16"/>
  <c r="A4" i="16"/>
  <c r="L3" i="16"/>
  <c r="K3" i="16"/>
  <c r="J3" i="16"/>
  <c r="I3" i="16"/>
  <c r="H3" i="16"/>
  <c r="G3" i="16"/>
  <c r="F3" i="16"/>
  <c r="E3" i="16"/>
  <c r="D3" i="16"/>
  <c r="C3" i="16"/>
  <c r="B3" i="16"/>
  <c r="A3" i="16"/>
  <c r="L2" i="16"/>
  <c r="K2" i="16"/>
  <c r="K23" i="16" s="1"/>
  <c r="J2" i="16"/>
  <c r="I2" i="16"/>
  <c r="H2" i="16"/>
  <c r="G2" i="16"/>
  <c r="G23" i="16" s="1"/>
  <c r="F2" i="16"/>
  <c r="E2" i="16"/>
  <c r="D2" i="16"/>
  <c r="C2" i="16"/>
  <c r="C23" i="16" s="1"/>
  <c r="B2" i="16"/>
  <c r="A2" i="16"/>
  <c r="L1" i="16"/>
  <c r="K1" i="16"/>
  <c r="J1" i="16"/>
  <c r="I1" i="16"/>
  <c r="H1" i="16"/>
  <c r="G1" i="16"/>
  <c r="F1" i="16"/>
  <c r="E1" i="16"/>
  <c r="D1" i="16"/>
  <c r="C1" i="16"/>
  <c r="L22" i="17"/>
  <c r="K22" i="17"/>
  <c r="J22" i="17"/>
  <c r="I22" i="17"/>
  <c r="H22" i="17"/>
  <c r="G22" i="17"/>
  <c r="F22" i="17"/>
  <c r="E22" i="17"/>
  <c r="D22" i="17"/>
  <c r="C22" i="17"/>
  <c r="B22" i="17"/>
  <c r="A22" i="17"/>
  <c r="L21" i="17"/>
  <c r="K21" i="17"/>
  <c r="J21" i="17"/>
  <c r="I21" i="17"/>
  <c r="H21" i="17"/>
  <c r="G21" i="17"/>
  <c r="F21" i="17"/>
  <c r="E21" i="17"/>
  <c r="D21" i="17"/>
  <c r="C21" i="17"/>
  <c r="B21" i="17"/>
  <c r="A21" i="17"/>
  <c r="L20" i="17"/>
  <c r="K20" i="17"/>
  <c r="J20" i="17"/>
  <c r="I20" i="17"/>
  <c r="H20" i="17"/>
  <c r="G20" i="17"/>
  <c r="F20" i="17"/>
  <c r="E20" i="17"/>
  <c r="D20" i="17"/>
  <c r="C20" i="17"/>
  <c r="M20" i="17" s="1"/>
  <c r="B20" i="17"/>
  <c r="A20" i="17"/>
  <c r="L19" i="17"/>
  <c r="K19" i="17"/>
  <c r="J19" i="17"/>
  <c r="I19" i="17"/>
  <c r="H19" i="17"/>
  <c r="G19" i="17"/>
  <c r="F19" i="17"/>
  <c r="E19" i="17"/>
  <c r="D19" i="17"/>
  <c r="C19" i="17"/>
  <c r="B19" i="17"/>
  <c r="A19" i="17"/>
  <c r="L18" i="17"/>
  <c r="K18" i="17"/>
  <c r="J18" i="17"/>
  <c r="I18" i="17"/>
  <c r="H18" i="17"/>
  <c r="G18" i="17"/>
  <c r="F18" i="17"/>
  <c r="E18" i="17"/>
  <c r="D18" i="17"/>
  <c r="C18" i="17"/>
  <c r="B18" i="17"/>
  <c r="A18" i="17"/>
  <c r="L17" i="17"/>
  <c r="K17" i="17"/>
  <c r="J17" i="17"/>
  <c r="I17" i="17"/>
  <c r="H17" i="17"/>
  <c r="G17" i="17"/>
  <c r="F17" i="17"/>
  <c r="E17" i="17"/>
  <c r="D17" i="17"/>
  <c r="C17" i="17"/>
  <c r="M17" i="17" s="1"/>
  <c r="B17" i="17"/>
  <c r="A17" i="17"/>
  <c r="L16" i="17"/>
  <c r="K16" i="17"/>
  <c r="J16" i="17"/>
  <c r="I16" i="17"/>
  <c r="H16" i="17"/>
  <c r="G16" i="17"/>
  <c r="F16" i="17"/>
  <c r="E16" i="17"/>
  <c r="D16" i="17"/>
  <c r="C16" i="17"/>
  <c r="B16" i="17"/>
  <c r="A16" i="17"/>
  <c r="L15" i="17"/>
  <c r="K15" i="17"/>
  <c r="J15" i="17"/>
  <c r="I15" i="17"/>
  <c r="H15" i="17"/>
  <c r="G15" i="17"/>
  <c r="F15" i="17"/>
  <c r="E15" i="17"/>
  <c r="D15" i="17"/>
  <c r="C15" i="17"/>
  <c r="B15" i="17"/>
  <c r="A15" i="17"/>
  <c r="L14" i="17"/>
  <c r="K14" i="17"/>
  <c r="J14" i="17"/>
  <c r="I14" i="17"/>
  <c r="H14" i="17"/>
  <c r="G14" i="17"/>
  <c r="F14" i="17"/>
  <c r="E14" i="17"/>
  <c r="D14" i="17"/>
  <c r="C14" i="17"/>
  <c r="M14" i="17" s="1"/>
  <c r="B14" i="17"/>
  <c r="A14" i="17"/>
  <c r="L13" i="17"/>
  <c r="K13" i="17"/>
  <c r="J13" i="17"/>
  <c r="I13" i="17"/>
  <c r="H13" i="17"/>
  <c r="G13" i="17"/>
  <c r="F13" i="17"/>
  <c r="E13" i="17"/>
  <c r="D13" i="17"/>
  <c r="C13" i="17"/>
  <c r="B13" i="17"/>
  <c r="A13" i="17"/>
  <c r="L12" i="17"/>
  <c r="K12" i="17"/>
  <c r="J12" i="17"/>
  <c r="I12" i="17"/>
  <c r="H12" i="17"/>
  <c r="G12" i="17"/>
  <c r="F12" i="17"/>
  <c r="E12" i="17"/>
  <c r="D12" i="17"/>
  <c r="C12" i="17"/>
  <c r="B12" i="17"/>
  <c r="A12" i="17"/>
  <c r="L11" i="17"/>
  <c r="K11" i="17"/>
  <c r="J11" i="17"/>
  <c r="I11" i="17"/>
  <c r="H11" i="17"/>
  <c r="G11" i="17"/>
  <c r="F11" i="17"/>
  <c r="M11" i="17" s="1"/>
  <c r="E11" i="17"/>
  <c r="D11" i="17"/>
  <c r="C11" i="17"/>
  <c r="B11" i="17"/>
  <c r="A11" i="17"/>
  <c r="L10" i="17"/>
  <c r="K10" i="17"/>
  <c r="J10" i="17"/>
  <c r="I10" i="17"/>
  <c r="H10" i="17"/>
  <c r="G10" i="17"/>
  <c r="F10" i="17"/>
  <c r="E10" i="17"/>
  <c r="D10" i="17"/>
  <c r="C10" i="17"/>
  <c r="B10" i="17"/>
  <c r="A10" i="17"/>
  <c r="L9" i="17"/>
  <c r="K9" i="17"/>
  <c r="J9" i="17"/>
  <c r="I9" i="17"/>
  <c r="H9" i="17"/>
  <c r="G9" i="17"/>
  <c r="F9" i="17"/>
  <c r="E9" i="17"/>
  <c r="D9" i="17"/>
  <c r="C9" i="17"/>
  <c r="B9" i="17"/>
  <c r="A9" i="17"/>
  <c r="L8" i="17"/>
  <c r="K8" i="17"/>
  <c r="J8" i="17"/>
  <c r="I8" i="17"/>
  <c r="H8" i="17"/>
  <c r="G8" i="17"/>
  <c r="F8" i="17"/>
  <c r="E8" i="17"/>
  <c r="D8" i="17"/>
  <c r="C8" i="17"/>
  <c r="M8" i="17" s="1"/>
  <c r="B8" i="17"/>
  <c r="A8" i="17"/>
  <c r="L7" i="17"/>
  <c r="K7" i="17"/>
  <c r="J7" i="17"/>
  <c r="I7" i="17"/>
  <c r="H7" i="17"/>
  <c r="G7" i="17"/>
  <c r="F7" i="17"/>
  <c r="E7" i="17"/>
  <c r="D7" i="17"/>
  <c r="C7" i="17"/>
  <c r="B7" i="17"/>
  <c r="A7" i="17"/>
  <c r="L6" i="17"/>
  <c r="K6" i="17"/>
  <c r="J6" i="17"/>
  <c r="I6" i="17"/>
  <c r="H6" i="17"/>
  <c r="G6" i="17"/>
  <c r="F6" i="17"/>
  <c r="E6" i="17"/>
  <c r="D6" i="17"/>
  <c r="C6" i="17"/>
  <c r="B6" i="17"/>
  <c r="A6" i="17"/>
  <c r="L5" i="17"/>
  <c r="K5" i="17"/>
  <c r="J5" i="17"/>
  <c r="I5" i="17"/>
  <c r="H5" i="17"/>
  <c r="G5" i="17"/>
  <c r="F5" i="17"/>
  <c r="E5" i="17"/>
  <c r="D5" i="17"/>
  <c r="C5" i="17"/>
  <c r="M5" i="17" s="1"/>
  <c r="B5" i="17"/>
  <c r="A5" i="17"/>
  <c r="L4" i="17"/>
  <c r="K4" i="17"/>
  <c r="J4" i="17"/>
  <c r="I4" i="17"/>
  <c r="H4" i="17"/>
  <c r="G4" i="17"/>
  <c r="F4" i="17"/>
  <c r="E4" i="17"/>
  <c r="D4" i="17"/>
  <c r="C4" i="17"/>
  <c r="B4" i="17"/>
  <c r="A4" i="17"/>
  <c r="L3" i="17"/>
  <c r="K3" i="17"/>
  <c r="J3" i="17"/>
  <c r="I3" i="17"/>
  <c r="H3" i="17"/>
  <c r="G3" i="17"/>
  <c r="F3" i="17"/>
  <c r="E3" i="17"/>
  <c r="D3" i="17"/>
  <c r="C3" i="17"/>
  <c r="B3" i="17"/>
  <c r="A3" i="17"/>
  <c r="L2" i="17"/>
  <c r="K2" i="17"/>
  <c r="J2" i="17"/>
  <c r="I2" i="17"/>
  <c r="H2" i="17"/>
  <c r="G2" i="17"/>
  <c r="F2" i="17"/>
  <c r="E2" i="17"/>
  <c r="D2" i="17"/>
  <c r="C2" i="17"/>
  <c r="M2" i="17" s="1"/>
  <c r="B2" i="17"/>
  <c r="A2" i="17"/>
  <c r="L1" i="17"/>
  <c r="K1" i="17"/>
  <c r="J1" i="17"/>
  <c r="I1" i="17"/>
  <c r="H1" i="17"/>
  <c r="G1" i="17"/>
  <c r="F1" i="17"/>
  <c r="E1" i="17"/>
  <c r="D1" i="17"/>
  <c r="C1" i="17"/>
  <c r="F26" i="27"/>
  <c r="E26" i="27"/>
  <c r="D26" i="27"/>
  <c r="F25" i="27"/>
  <c r="E25" i="27"/>
  <c r="D25" i="27"/>
  <c r="F24" i="27"/>
  <c r="E24" i="27"/>
  <c r="D24" i="27"/>
  <c r="F23" i="27"/>
  <c r="E23" i="27"/>
  <c r="D23" i="27"/>
  <c r="F22" i="27"/>
  <c r="E22" i="27"/>
  <c r="D22" i="27"/>
  <c r="F21" i="27"/>
  <c r="E21" i="27"/>
  <c r="D21" i="27"/>
  <c r="F20" i="27"/>
  <c r="E20" i="27"/>
  <c r="D20" i="27"/>
  <c r="F19" i="27"/>
  <c r="E19" i="27"/>
  <c r="D19" i="27"/>
  <c r="F18" i="27"/>
  <c r="E18" i="27"/>
  <c r="D18" i="27"/>
  <c r="F17" i="27"/>
  <c r="E17" i="27"/>
  <c r="D17" i="27"/>
  <c r="F16" i="27"/>
  <c r="E16" i="27"/>
  <c r="D16" i="27"/>
  <c r="F15" i="27"/>
  <c r="E15" i="27"/>
  <c r="D15" i="27"/>
  <c r="F14" i="27"/>
  <c r="E14" i="27"/>
  <c r="D14" i="27"/>
  <c r="F13" i="27"/>
  <c r="E13" i="27"/>
  <c r="D13" i="27"/>
  <c r="F12" i="27"/>
  <c r="E12" i="27"/>
  <c r="D12" i="27"/>
  <c r="F11" i="27"/>
  <c r="E11" i="27"/>
  <c r="D11" i="27"/>
  <c r="F10" i="27"/>
  <c r="E10" i="27"/>
  <c r="D10" i="27"/>
  <c r="F9" i="27"/>
  <c r="E9" i="27"/>
  <c r="D9" i="27"/>
  <c r="F8" i="27"/>
  <c r="E8" i="27"/>
  <c r="D8" i="27"/>
  <c r="F7" i="27"/>
  <c r="E7" i="27"/>
  <c r="D7" i="27"/>
  <c r="F6" i="27"/>
  <c r="E6" i="27"/>
  <c r="D6" i="27"/>
  <c r="F5" i="27"/>
  <c r="E5" i="27"/>
  <c r="D5" i="27"/>
  <c r="F4" i="27"/>
  <c r="E4" i="27"/>
  <c r="D4" i="27"/>
  <c r="F3" i="27"/>
  <c r="E3" i="27"/>
  <c r="D3" i="27"/>
  <c r="E12" i="28"/>
  <c r="E11" i="28"/>
  <c r="E10" i="28"/>
  <c r="E9" i="28"/>
  <c r="E8" i="28"/>
  <c r="E7" i="28"/>
  <c r="E6" i="28"/>
  <c r="L22" i="32"/>
  <c r="K22" i="32"/>
  <c r="J22" i="32"/>
  <c r="I22" i="32"/>
  <c r="H22" i="32"/>
  <c r="G22" i="32"/>
  <c r="F22" i="32"/>
  <c r="E22" i="32"/>
  <c r="D22" i="32"/>
  <c r="C22" i="32"/>
  <c r="B22" i="32"/>
  <c r="A22" i="32"/>
  <c r="L21" i="32"/>
  <c r="K21" i="32"/>
  <c r="J21" i="32"/>
  <c r="I21" i="32"/>
  <c r="H21" i="32"/>
  <c r="G21" i="32"/>
  <c r="F21" i="32"/>
  <c r="E21" i="32"/>
  <c r="D21" i="32"/>
  <c r="C21" i="32"/>
  <c r="B21" i="32"/>
  <c r="A21" i="32"/>
  <c r="L20" i="32"/>
  <c r="K20" i="32"/>
  <c r="J20" i="32"/>
  <c r="I20" i="32"/>
  <c r="H20" i="32"/>
  <c r="G20" i="32"/>
  <c r="F20" i="32"/>
  <c r="E20" i="32"/>
  <c r="M20" i="32" s="1"/>
  <c r="D20" i="32"/>
  <c r="C20" i="32"/>
  <c r="B20" i="32"/>
  <c r="A20" i="32"/>
  <c r="L19" i="32"/>
  <c r="K19" i="32"/>
  <c r="J19" i="32"/>
  <c r="I19" i="32"/>
  <c r="H19" i="32"/>
  <c r="G19" i="32"/>
  <c r="F19" i="32"/>
  <c r="E19" i="32"/>
  <c r="D19" i="32"/>
  <c r="C19" i="32"/>
  <c r="B19" i="32"/>
  <c r="A19" i="32"/>
  <c r="L18" i="32"/>
  <c r="K18" i="32"/>
  <c r="J18" i="32"/>
  <c r="I18" i="32"/>
  <c r="H18" i="32"/>
  <c r="G18" i="32"/>
  <c r="F18" i="32"/>
  <c r="E18" i="32"/>
  <c r="D18" i="32"/>
  <c r="C18" i="32"/>
  <c r="B18" i="32"/>
  <c r="A18" i="32"/>
  <c r="L17" i="32"/>
  <c r="K17" i="32"/>
  <c r="J17" i="32"/>
  <c r="I17" i="32"/>
  <c r="H17" i="32"/>
  <c r="G17" i="32"/>
  <c r="F17" i="32"/>
  <c r="E17" i="32"/>
  <c r="D17" i="32"/>
  <c r="C17" i="32"/>
  <c r="M17" i="32" s="1"/>
  <c r="B17" i="32"/>
  <c r="A17" i="32"/>
  <c r="L16" i="32"/>
  <c r="K16" i="32"/>
  <c r="J16" i="32"/>
  <c r="I16" i="32"/>
  <c r="H16" i="32"/>
  <c r="G16" i="32"/>
  <c r="F16" i="32"/>
  <c r="E16" i="32"/>
  <c r="D16" i="32"/>
  <c r="C16" i="32"/>
  <c r="B16" i="32"/>
  <c r="A16" i="32"/>
  <c r="L15" i="32"/>
  <c r="K15" i="32"/>
  <c r="J15" i="32"/>
  <c r="I15" i="32"/>
  <c r="H15" i="32"/>
  <c r="G15" i="32"/>
  <c r="F15" i="32"/>
  <c r="E15" i="32"/>
  <c r="D15" i="32"/>
  <c r="C15" i="32"/>
  <c r="B15" i="32"/>
  <c r="A15" i="32"/>
  <c r="L14" i="32"/>
  <c r="K14" i="32"/>
  <c r="J14" i="32"/>
  <c r="I14" i="32"/>
  <c r="H14" i="32"/>
  <c r="G14" i="32"/>
  <c r="F14" i="32"/>
  <c r="E14" i="32"/>
  <c r="D14" i="32"/>
  <c r="C14" i="32"/>
  <c r="B14" i="32"/>
  <c r="A14" i="32"/>
  <c r="L13" i="32"/>
  <c r="K13" i="32"/>
  <c r="J13" i="32"/>
  <c r="I13" i="32"/>
  <c r="H13" i="32"/>
  <c r="G13" i="32"/>
  <c r="F13" i="32"/>
  <c r="E13" i="32"/>
  <c r="D13" i="32"/>
  <c r="C13" i="32"/>
  <c r="B13" i="32"/>
  <c r="A13" i="32"/>
  <c r="L12" i="32"/>
  <c r="K12" i="32"/>
  <c r="J12" i="32"/>
  <c r="I12" i="32"/>
  <c r="H12" i="32"/>
  <c r="G12" i="32"/>
  <c r="F12" i="32"/>
  <c r="E12" i="32"/>
  <c r="D12" i="32"/>
  <c r="C12" i="32"/>
  <c r="B12" i="32"/>
  <c r="A12" i="32"/>
  <c r="L11" i="32"/>
  <c r="K11" i="32"/>
  <c r="J11" i="32"/>
  <c r="I11" i="32"/>
  <c r="H11" i="32"/>
  <c r="G11" i="32"/>
  <c r="F11" i="32"/>
  <c r="E11" i="32"/>
  <c r="D11" i="32"/>
  <c r="C11" i="32"/>
  <c r="M11" i="32" s="1"/>
  <c r="B11" i="32"/>
  <c r="A11" i="32"/>
  <c r="L10" i="32"/>
  <c r="K10" i="32"/>
  <c r="J10" i="32"/>
  <c r="I10" i="32"/>
  <c r="H10" i="32"/>
  <c r="G10" i="32"/>
  <c r="F10" i="32"/>
  <c r="E10" i="32"/>
  <c r="D10" i="32"/>
  <c r="C10" i="32"/>
  <c r="B10" i="32"/>
  <c r="A10" i="32"/>
  <c r="L9" i="32"/>
  <c r="K9" i="32"/>
  <c r="J9" i="32"/>
  <c r="I9" i="32"/>
  <c r="H9" i="32"/>
  <c r="G9" i="32"/>
  <c r="F9" i="32"/>
  <c r="E9" i="32"/>
  <c r="D9" i="32"/>
  <c r="C9" i="32"/>
  <c r="B9" i="32"/>
  <c r="A9" i="32"/>
  <c r="L8" i="32"/>
  <c r="K8" i="32"/>
  <c r="J8" i="32"/>
  <c r="I8" i="32"/>
  <c r="H8" i="32"/>
  <c r="G8" i="32"/>
  <c r="F8" i="32"/>
  <c r="E8" i="32"/>
  <c r="M8" i="32" s="1"/>
  <c r="D8" i="32"/>
  <c r="C8" i="32"/>
  <c r="B8" i="32"/>
  <c r="A8" i="32"/>
  <c r="L7" i="32"/>
  <c r="K7" i="32"/>
  <c r="J7" i="32"/>
  <c r="I7" i="32"/>
  <c r="H7" i="32"/>
  <c r="G7" i="32"/>
  <c r="F7" i="32"/>
  <c r="E7" i="32"/>
  <c r="D7" i="32"/>
  <c r="C7" i="32"/>
  <c r="B7" i="32"/>
  <c r="A7" i="32"/>
  <c r="L6" i="32"/>
  <c r="K6" i="32"/>
  <c r="J6" i="32"/>
  <c r="I6" i="32"/>
  <c r="H6" i="32"/>
  <c r="G6" i="32"/>
  <c r="F6" i="32"/>
  <c r="E6" i="32"/>
  <c r="D6" i="32"/>
  <c r="C6" i="32"/>
  <c r="B6" i="32"/>
  <c r="A6" i="32"/>
  <c r="L5" i="32"/>
  <c r="K5" i="32"/>
  <c r="J5" i="32"/>
  <c r="I5" i="32"/>
  <c r="H5" i="32"/>
  <c r="G5" i="32"/>
  <c r="F5" i="32"/>
  <c r="E5" i="32"/>
  <c r="D5" i="32"/>
  <c r="C5" i="32"/>
  <c r="M5" i="32" s="1"/>
  <c r="B5" i="32"/>
  <c r="A5" i="32"/>
  <c r="L4" i="32"/>
  <c r="K4" i="32"/>
  <c r="J4" i="32"/>
  <c r="I4" i="32"/>
  <c r="H4" i="32"/>
  <c r="G4" i="32"/>
  <c r="F4" i="32"/>
  <c r="E4" i="32"/>
  <c r="D4" i="32"/>
  <c r="C4" i="32"/>
  <c r="B4" i="32"/>
  <c r="A4" i="32"/>
  <c r="L3" i="32"/>
  <c r="K3" i="32"/>
  <c r="J3" i="32"/>
  <c r="I3" i="32"/>
  <c r="H3" i="32"/>
  <c r="G3" i="32"/>
  <c r="F3" i="32"/>
  <c r="E3" i="32"/>
  <c r="D3" i="32"/>
  <c r="C3" i="32"/>
  <c r="B3" i="32"/>
  <c r="A3" i="32"/>
  <c r="L2" i="32"/>
  <c r="K2" i="32"/>
  <c r="J2" i="32"/>
  <c r="J23" i="32" s="1"/>
  <c r="I2" i="32"/>
  <c r="H2" i="32"/>
  <c r="G2" i="32"/>
  <c r="F2" i="32"/>
  <c r="F23" i="32" s="1"/>
  <c r="E2" i="32"/>
  <c r="D2" i="32"/>
  <c r="C2" i="32"/>
  <c r="M2" i="32" s="1"/>
  <c r="B2" i="32"/>
  <c r="A2" i="32"/>
  <c r="L1" i="32"/>
  <c r="K1" i="32"/>
  <c r="J1" i="32"/>
  <c r="I1" i="32"/>
  <c r="H1" i="32"/>
  <c r="G1" i="32"/>
  <c r="F1" i="32"/>
  <c r="E1" i="32"/>
  <c r="D1" i="32"/>
  <c r="C1" i="32"/>
  <c r="L22" i="14"/>
  <c r="K22" i="14"/>
  <c r="J22" i="14"/>
  <c r="I22" i="14"/>
  <c r="H22" i="14"/>
  <c r="G22" i="14"/>
  <c r="F22" i="14"/>
  <c r="E22" i="14"/>
  <c r="D22" i="14"/>
  <c r="C22" i="14"/>
  <c r="B22" i="14"/>
  <c r="A22" i="14"/>
  <c r="L21" i="14"/>
  <c r="K21" i="14"/>
  <c r="J21" i="14"/>
  <c r="I21" i="14"/>
  <c r="H21" i="14"/>
  <c r="G21" i="14"/>
  <c r="F21" i="14"/>
  <c r="E21" i="14"/>
  <c r="D21" i="14"/>
  <c r="C21" i="14"/>
  <c r="B21" i="14"/>
  <c r="A21" i="14"/>
  <c r="L20" i="14"/>
  <c r="K20" i="14"/>
  <c r="J20" i="14"/>
  <c r="I20" i="14"/>
  <c r="H20" i="14"/>
  <c r="G20" i="14"/>
  <c r="F20" i="14"/>
  <c r="E20" i="14"/>
  <c r="D20" i="14"/>
  <c r="C20" i="14"/>
  <c r="M20" i="14" s="1"/>
  <c r="B20" i="14"/>
  <c r="A20" i="14"/>
  <c r="L19" i="14"/>
  <c r="K19" i="14"/>
  <c r="J19" i="14"/>
  <c r="I19" i="14"/>
  <c r="H19" i="14"/>
  <c r="G19" i="14"/>
  <c r="F19" i="14"/>
  <c r="E19" i="14"/>
  <c r="D19" i="14"/>
  <c r="C19" i="14"/>
  <c r="B19" i="14"/>
  <c r="A19" i="14"/>
  <c r="L18" i="14"/>
  <c r="K18" i="14"/>
  <c r="J18" i="14"/>
  <c r="I18" i="14"/>
  <c r="H18" i="14"/>
  <c r="G18" i="14"/>
  <c r="F18" i="14"/>
  <c r="E18" i="14"/>
  <c r="D18" i="14"/>
  <c r="C18" i="14"/>
  <c r="B18" i="14"/>
  <c r="A18" i="14"/>
  <c r="L17" i="14"/>
  <c r="K17" i="14"/>
  <c r="J17" i="14"/>
  <c r="I17" i="14"/>
  <c r="H17" i="14"/>
  <c r="G17" i="14"/>
  <c r="F17" i="14"/>
  <c r="E17" i="14"/>
  <c r="D17" i="14"/>
  <c r="C17" i="14"/>
  <c r="M17" i="14" s="1"/>
  <c r="B17" i="14"/>
  <c r="A17" i="14"/>
  <c r="L16" i="14"/>
  <c r="K16" i="14"/>
  <c r="J16" i="14"/>
  <c r="I16" i="14"/>
  <c r="H16" i="14"/>
  <c r="G16" i="14"/>
  <c r="F16" i="14"/>
  <c r="E16" i="14"/>
  <c r="D16" i="14"/>
  <c r="C16" i="14"/>
  <c r="B16" i="14"/>
  <c r="A16" i="14"/>
  <c r="L15" i="14"/>
  <c r="K15" i="14"/>
  <c r="J15" i="14"/>
  <c r="I15" i="14"/>
  <c r="H15" i="14"/>
  <c r="G15" i="14"/>
  <c r="F15" i="14"/>
  <c r="E15" i="14"/>
  <c r="D15" i="14"/>
  <c r="C15" i="14"/>
  <c r="B15" i="14"/>
  <c r="A15" i="14"/>
  <c r="L14" i="14"/>
  <c r="K14" i="14"/>
  <c r="J14" i="14"/>
  <c r="I14" i="14"/>
  <c r="H14" i="14"/>
  <c r="G14" i="14"/>
  <c r="F14" i="14"/>
  <c r="E14" i="14"/>
  <c r="D14" i="14"/>
  <c r="C14" i="14"/>
  <c r="M14" i="14" s="1"/>
  <c r="B14" i="14"/>
  <c r="A14" i="14"/>
  <c r="L13" i="14"/>
  <c r="K13" i="14"/>
  <c r="J13" i="14"/>
  <c r="I13" i="14"/>
  <c r="H13" i="14"/>
  <c r="G13" i="14"/>
  <c r="F13" i="14"/>
  <c r="E13" i="14"/>
  <c r="D13" i="14"/>
  <c r="C13" i="14"/>
  <c r="B13" i="14"/>
  <c r="A13" i="14"/>
  <c r="L12" i="14"/>
  <c r="K12" i="14"/>
  <c r="J12" i="14"/>
  <c r="I12" i="14"/>
  <c r="H12" i="14"/>
  <c r="G12" i="14"/>
  <c r="F12" i="14"/>
  <c r="E12" i="14"/>
  <c r="D12" i="14"/>
  <c r="C12" i="14"/>
  <c r="B12" i="14"/>
  <c r="A12" i="14"/>
  <c r="L11" i="14"/>
  <c r="K11" i="14"/>
  <c r="J11" i="14"/>
  <c r="I11" i="14"/>
  <c r="H11" i="14"/>
  <c r="G11" i="14"/>
  <c r="F11" i="14"/>
  <c r="E11" i="14"/>
  <c r="D11" i="14"/>
  <c r="C11" i="14"/>
  <c r="M11" i="14" s="1"/>
  <c r="B11" i="14"/>
  <c r="A11" i="14"/>
  <c r="L10" i="14"/>
  <c r="K10" i="14"/>
  <c r="J10" i="14"/>
  <c r="I10" i="14"/>
  <c r="H10" i="14"/>
  <c r="G10" i="14"/>
  <c r="F10" i="14"/>
  <c r="E10" i="14"/>
  <c r="D10" i="14"/>
  <c r="C10" i="14"/>
  <c r="B10" i="14"/>
  <c r="A10" i="14"/>
  <c r="L9" i="14"/>
  <c r="K9" i="14"/>
  <c r="J9" i="14"/>
  <c r="I9" i="14"/>
  <c r="H9" i="14"/>
  <c r="G9" i="14"/>
  <c r="F9" i="14"/>
  <c r="E9" i="14"/>
  <c r="D9" i="14"/>
  <c r="C9" i="14"/>
  <c r="B9" i="14"/>
  <c r="A9" i="14"/>
  <c r="L8" i="14"/>
  <c r="K8" i="14"/>
  <c r="J8" i="14"/>
  <c r="I8" i="14"/>
  <c r="H8" i="14"/>
  <c r="G8" i="14"/>
  <c r="F8" i="14"/>
  <c r="E8" i="14"/>
  <c r="D8" i="14"/>
  <c r="C8" i="14"/>
  <c r="M8" i="14" s="1"/>
  <c r="B8" i="14"/>
  <c r="A8" i="14"/>
  <c r="L7" i="14"/>
  <c r="K7" i="14"/>
  <c r="J7" i="14"/>
  <c r="I7" i="14"/>
  <c r="H7" i="14"/>
  <c r="G7" i="14"/>
  <c r="F7" i="14"/>
  <c r="E7" i="14"/>
  <c r="D7" i="14"/>
  <c r="C7" i="14"/>
  <c r="B7" i="14"/>
  <c r="A7" i="14"/>
  <c r="L6" i="14"/>
  <c r="K6" i="14"/>
  <c r="J6" i="14"/>
  <c r="I6" i="14"/>
  <c r="H6" i="14"/>
  <c r="G6" i="14"/>
  <c r="F6" i="14"/>
  <c r="E6" i="14"/>
  <c r="D6" i="14"/>
  <c r="C6" i="14"/>
  <c r="B6" i="14"/>
  <c r="A6" i="14"/>
  <c r="L5" i="14"/>
  <c r="K5" i="14"/>
  <c r="J5" i="14"/>
  <c r="I5" i="14"/>
  <c r="H5" i="14"/>
  <c r="G5" i="14"/>
  <c r="F5" i="14"/>
  <c r="E5" i="14"/>
  <c r="D5" i="14"/>
  <c r="C5" i="14"/>
  <c r="M5" i="14" s="1"/>
  <c r="B5" i="14"/>
  <c r="A5" i="14"/>
  <c r="L4" i="14"/>
  <c r="K4" i="14"/>
  <c r="J4" i="14"/>
  <c r="I4" i="14"/>
  <c r="H4" i="14"/>
  <c r="G4" i="14"/>
  <c r="F4" i="14"/>
  <c r="E4" i="14"/>
  <c r="D4" i="14"/>
  <c r="C4" i="14"/>
  <c r="B4" i="14"/>
  <c r="A4" i="14"/>
  <c r="L3" i="14"/>
  <c r="K3" i="14"/>
  <c r="J3" i="14"/>
  <c r="I3" i="14"/>
  <c r="H3" i="14"/>
  <c r="G3" i="14"/>
  <c r="F3" i="14"/>
  <c r="E3" i="14"/>
  <c r="D3" i="14"/>
  <c r="C3" i="14"/>
  <c r="B3" i="14"/>
  <c r="A3" i="14"/>
  <c r="L2" i="14"/>
  <c r="K2" i="14"/>
  <c r="J2" i="14"/>
  <c r="I2" i="14"/>
  <c r="H2" i="14"/>
  <c r="G2" i="14"/>
  <c r="F2" i="14"/>
  <c r="E2" i="14"/>
  <c r="D2" i="14"/>
  <c r="C2" i="14"/>
  <c r="M2" i="14" s="1"/>
  <c r="B2" i="14"/>
  <c r="A2" i="14"/>
  <c r="L1" i="14"/>
  <c r="K1" i="14"/>
  <c r="J1" i="14"/>
  <c r="I1" i="14"/>
  <c r="H1" i="14"/>
  <c r="G1" i="14"/>
  <c r="F1" i="14"/>
  <c r="E1" i="14"/>
  <c r="D1" i="14"/>
  <c r="C1" i="14"/>
  <c r="L22" i="25"/>
  <c r="K22" i="25"/>
  <c r="J22" i="25"/>
  <c r="I22" i="25"/>
  <c r="H22" i="25"/>
  <c r="G22" i="25"/>
  <c r="F22" i="25"/>
  <c r="E22" i="25"/>
  <c r="D22" i="25"/>
  <c r="C22" i="25"/>
  <c r="B22" i="25"/>
  <c r="A22" i="25"/>
  <c r="L21" i="25"/>
  <c r="K21" i="25"/>
  <c r="J21" i="25"/>
  <c r="I21" i="25"/>
  <c r="H21" i="25"/>
  <c r="G21" i="25"/>
  <c r="F21" i="25"/>
  <c r="E21" i="25"/>
  <c r="D21" i="25"/>
  <c r="C21" i="25"/>
  <c r="B21" i="25"/>
  <c r="A21" i="25"/>
  <c r="L20" i="25"/>
  <c r="K20" i="25"/>
  <c r="J20" i="25"/>
  <c r="I20" i="25"/>
  <c r="H20" i="25"/>
  <c r="G20" i="25"/>
  <c r="F20" i="25"/>
  <c r="E20" i="25"/>
  <c r="D20" i="25"/>
  <c r="C20" i="25"/>
  <c r="M20" i="25" s="1"/>
  <c r="B20" i="25"/>
  <c r="A20" i="25"/>
  <c r="L19" i="25"/>
  <c r="K19" i="25"/>
  <c r="J19" i="25"/>
  <c r="I19" i="25"/>
  <c r="H19" i="25"/>
  <c r="G19" i="25"/>
  <c r="F19" i="25"/>
  <c r="E19" i="25"/>
  <c r="D19" i="25"/>
  <c r="C19" i="25"/>
  <c r="B19" i="25"/>
  <c r="A19" i="25"/>
  <c r="L18" i="25"/>
  <c r="K18" i="25"/>
  <c r="J18" i="25"/>
  <c r="I18" i="25"/>
  <c r="H18" i="25"/>
  <c r="G18" i="25"/>
  <c r="F18" i="25"/>
  <c r="E18" i="25"/>
  <c r="D18" i="25"/>
  <c r="C18" i="25"/>
  <c r="B18" i="25"/>
  <c r="A18" i="25"/>
  <c r="L17" i="25"/>
  <c r="K17" i="25"/>
  <c r="J17" i="25"/>
  <c r="I17" i="25"/>
  <c r="H17" i="25"/>
  <c r="G17" i="25"/>
  <c r="F17" i="25"/>
  <c r="E17" i="25"/>
  <c r="D17" i="25"/>
  <c r="C17" i="25"/>
  <c r="B17" i="25"/>
  <c r="A17" i="25"/>
  <c r="L16" i="25"/>
  <c r="K16" i="25"/>
  <c r="J16" i="25"/>
  <c r="I16" i="25"/>
  <c r="H16" i="25"/>
  <c r="G16" i="25"/>
  <c r="F16" i="25"/>
  <c r="E16" i="25"/>
  <c r="D16" i="25"/>
  <c r="C16" i="25"/>
  <c r="B16" i="25"/>
  <c r="A16" i="25"/>
  <c r="L15" i="25"/>
  <c r="K15" i="25"/>
  <c r="J15" i="25"/>
  <c r="I15" i="25"/>
  <c r="H15" i="25"/>
  <c r="G15" i="25"/>
  <c r="F15" i="25"/>
  <c r="E15" i="25"/>
  <c r="D15" i="25"/>
  <c r="C15" i="25"/>
  <c r="B15" i="25"/>
  <c r="A15" i="25"/>
  <c r="L14" i="25"/>
  <c r="K14" i="25"/>
  <c r="J14" i="25"/>
  <c r="I14" i="25"/>
  <c r="H14" i="25"/>
  <c r="G14" i="25"/>
  <c r="F14" i="25"/>
  <c r="E14" i="25"/>
  <c r="D14" i="25"/>
  <c r="C14" i="25"/>
  <c r="M14" i="25" s="1"/>
  <c r="B14" i="25"/>
  <c r="A14" i="25"/>
  <c r="L13" i="25"/>
  <c r="K13" i="25"/>
  <c r="J13" i="25"/>
  <c r="I13" i="25"/>
  <c r="H13" i="25"/>
  <c r="G13" i="25"/>
  <c r="F13" i="25"/>
  <c r="E13" i="25"/>
  <c r="D13" i="25"/>
  <c r="C13" i="25"/>
  <c r="B13" i="25"/>
  <c r="A13" i="25"/>
  <c r="L12" i="25"/>
  <c r="K12" i="25"/>
  <c r="J12" i="25"/>
  <c r="I12" i="25"/>
  <c r="H12" i="25"/>
  <c r="G12" i="25"/>
  <c r="F12" i="25"/>
  <c r="E12" i="25"/>
  <c r="D12" i="25"/>
  <c r="C12" i="25"/>
  <c r="B12" i="25"/>
  <c r="A12" i="25"/>
  <c r="L11" i="25"/>
  <c r="K11" i="25"/>
  <c r="J11" i="25"/>
  <c r="I11" i="25"/>
  <c r="H11" i="25"/>
  <c r="G11" i="25"/>
  <c r="F11" i="25"/>
  <c r="E11" i="25"/>
  <c r="D11" i="25"/>
  <c r="C11" i="25"/>
  <c r="M11" i="25" s="1"/>
  <c r="B11" i="25"/>
  <c r="A11" i="25"/>
  <c r="L10" i="25"/>
  <c r="K10" i="25"/>
  <c r="J10" i="25"/>
  <c r="I10" i="25"/>
  <c r="H10" i="25"/>
  <c r="G10" i="25"/>
  <c r="F10" i="25"/>
  <c r="E10" i="25"/>
  <c r="D10" i="25"/>
  <c r="C10" i="25"/>
  <c r="B10" i="25"/>
  <c r="A10" i="25"/>
  <c r="L9" i="25"/>
  <c r="K9" i="25"/>
  <c r="J9" i="25"/>
  <c r="I9" i="25"/>
  <c r="H9" i="25"/>
  <c r="G9" i="25"/>
  <c r="F9" i="25"/>
  <c r="E9" i="25"/>
  <c r="D9" i="25"/>
  <c r="C9" i="25"/>
  <c r="B9" i="25"/>
  <c r="A9" i="25"/>
  <c r="L8" i="25"/>
  <c r="K8" i="25"/>
  <c r="J8" i="25"/>
  <c r="I8" i="25"/>
  <c r="H8" i="25"/>
  <c r="G8" i="25"/>
  <c r="F8" i="25"/>
  <c r="E8" i="25"/>
  <c r="D8" i="25"/>
  <c r="C8" i="25"/>
  <c r="M8" i="25" s="1"/>
  <c r="B8" i="25"/>
  <c r="A8" i="25"/>
  <c r="L7" i="25"/>
  <c r="K7" i="25"/>
  <c r="J7" i="25"/>
  <c r="I7" i="25"/>
  <c r="H7" i="25"/>
  <c r="G7" i="25"/>
  <c r="F7" i="25"/>
  <c r="E7" i="25"/>
  <c r="D7" i="25"/>
  <c r="C7" i="25"/>
  <c r="B7" i="25"/>
  <c r="A7" i="25"/>
  <c r="L6" i="25"/>
  <c r="K6" i="25"/>
  <c r="J6" i="25"/>
  <c r="I6" i="25"/>
  <c r="H6" i="25"/>
  <c r="G6" i="25"/>
  <c r="F6" i="25"/>
  <c r="E6" i="25"/>
  <c r="D6" i="25"/>
  <c r="C6" i="25"/>
  <c r="B6" i="25"/>
  <c r="A6" i="25"/>
  <c r="L5" i="25"/>
  <c r="K5" i="25"/>
  <c r="J5" i="25"/>
  <c r="I5" i="25"/>
  <c r="H5" i="25"/>
  <c r="G5" i="25"/>
  <c r="F5" i="25"/>
  <c r="E5" i="25"/>
  <c r="D5" i="25"/>
  <c r="C5" i="25"/>
  <c r="M5" i="25" s="1"/>
  <c r="B5" i="25"/>
  <c r="A5" i="25"/>
  <c r="L4" i="25"/>
  <c r="K4" i="25"/>
  <c r="J4" i="25"/>
  <c r="I4" i="25"/>
  <c r="H4" i="25"/>
  <c r="G4" i="25"/>
  <c r="F4" i="25"/>
  <c r="E4" i="25"/>
  <c r="D4" i="25"/>
  <c r="C4" i="25"/>
  <c r="B4" i="25"/>
  <c r="A4" i="25"/>
  <c r="L3" i="25"/>
  <c r="K3" i="25"/>
  <c r="J3" i="25"/>
  <c r="I3" i="25"/>
  <c r="H3" i="25"/>
  <c r="G3" i="25"/>
  <c r="F3" i="25"/>
  <c r="E3" i="25"/>
  <c r="D3" i="25"/>
  <c r="C3" i="25"/>
  <c r="B3" i="25"/>
  <c r="A3" i="25"/>
  <c r="L2" i="25"/>
  <c r="K2" i="25"/>
  <c r="J2" i="25"/>
  <c r="I2" i="25"/>
  <c r="H2" i="25"/>
  <c r="G2" i="25"/>
  <c r="F2" i="25"/>
  <c r="E2" i="25"/>
  <c r="D2" i="25"/>
  <c r="C2" i="25"/>
  <c r="M2" i="25" s="1"/>
  <c r="B2" i="25"/>
  <c r="A2" i="25"/>
  <c r="L1" i="25"/>
  <c r="K1" i="25"/>
  <c r="J1" i="25"/>
  <c r="I1" i="25"/>
  <c r="H1" i="25"/>
  <c r="G1" i="25"/>
  <c r="F1" i="25"/>
  <c r="E1" i="25"/>
  <c r="D1" i="25"/>
  <c r="C1" i="25"/>
  <c r="M2" i="16" l="1"/>
  <c r="H25" i="19"/>
  <c r="L25" i="19"/>
  <c r="F25" i="19"/>
  <c r="J25" i="19"/>
  <c r="M25" i="19"/>
  <c r="F23" i="17"/>
  <c r="J23" i="17"/>
  <c r="E23" i="17"/>
  <c r="I23" i="17"/>
  <c r="D23" i="14"/>
  <c r="H23" i="14"/>
  <c r="F23" i="25"/>
  <c r="E25" i="20"/>
  <c r="I25" i="20"/>
  <c r="C25" i="20"/>
  <c r="G25" i="20"/>
  <c r="K25" i="20"/>
  <c r="F25" i="20"/>
  <c r="J25" i="20"/>
  <c r="D25" i="20"/>
  <c r="H25" i="20"/>
  <c r="L25" i="20"/>
  <c r="M25" i="20"/>
  <c r="E25" i="19"/>
  <c r="I25" i="19"/>
  <c r="C25" i="19"/>
  <c r="G25" i="19"/>
  <c r="K25" i="19"/>
  <c r="C25" i="18"/>
  <c r="E25" i="18"/>
  <c r="I25" i="18"/>
  <c r="D25" i="18"/>
  <c r="H25" i="18"/>
  <c r="L25" i="18"/>
  <c r="F25" i="18"/>
  <c r="J25" i="18"/>
  <c r="G25" i="18"/>
  <c r="K25" i="18"/>
  <c r="F23" i="16"/>
  <c r="J23" i="16"/>
  <c r="E23" i="16"/>
  <c r="I23" i="16"/>
  <c r="D23" i="16"/>
  <c r="H23" i="16"/>
  <c r="L23" i="16"/>
  <c r="D23" i="17"/>
  <c r="H23" i="17"/>
  <c r="L23" i="17"/>
  <c r="C23" i="17"/>
  <c r="G23" i="17"/>
  <c r="K23" i="17"/>
  <c r="C23" i="32"/>
  <c r="G23" i="32"/>
  <c r="K23" i="32"/>
  <c r="D23" i="32"/>
  <c r="H23" i="32"/>
  <c r="L23" i="32"/>
  <c r="J23" i="25"/>
  <c r="D23" i="25"/>
  <c r="H23" i="25"/>
  <c r="L23" i="25"/>
  <c r="C23" i="25"/>
  <c r="G23" i="25"/>
  <c r="K23" i="25"/>
  <c r="C23" i="14"/>
  <c r="G23" i="14"/>
  <c r="K23" i="14"/>
  <c r="L23" i="14"/>
  <c r="F23" i="14"/>
  <c r="J23" i="14"/>
  <c r="E23" i="25"/>
  <c r="I23" i="25"/>
  <c r="E23" i="32"/>
  <c r="I23" i="32"/>
  <c r="E23" i="14"/>
  <c r="I23" i="14"/>
  <c r="D25" i="19"/>
  <c r="M25" i="18" l="1"/>
  <c r="M23" i="16"/>
  <c r="M23" i="17"/>
  <c r="M23" i="14"/>
  <c r="M23" i="25"/>
  <c r="M23" i="32"/>
</calcChain>
</file>

<file path=xl/sharedStrings.xml><?xml version="1.0" encoding="utf-8"?>
<sst xmlns="http://schemas.openxmlformats.org/spreadsheetml/2006/main" count="688" uniqueCount="81">
  <si>
    <t>Other Services</t>
  </si>
  <si>
    <t>Screening phase</t>
  </si>
  <si>
    <t>Eligibles</t>
  </si>
  <si>
    <t>Ineligible + out of target</t>
  </si>
  <si>
    <t>Stratification</t>
  </si>
  <si>
    <t>Small (5-19)</t>
  </si>
  <si>
    <t>Medium (20-99)</t>
  </si>
  <si>
    <t>Large (100-199)</t>
  </si>
  <si>
    <t/>
  </si>
  <si>
    <t>Region</t>
  </si>
  <si>
    <t>Sector</t>
  </si>
  <si>
    <t>Size</t>
  </si>
  <si>
    <t>Food</t>
  </si>
  <si>
    <t>Textiles</t>
  </si>
  <si>
    <t>Garments</t>
  </si>
  <si>
    <t>Fabricated Metal Products</t>
  </si>
  <si>
    <t>Other Manufacturing</t>
  </si>
  <si>
    <t>Construction</t>
  </si>
  <si>
    <t>Retail</t>
  </si>
  <si>
    <t>Hotels</t>
  </si>
  <si>
    <t>Fresh</t>
  </si>
  <si>
    <t>Panel</t>
  </si>
  <si>
    <t>Yield</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</si>
  <si>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</si>
  <si>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</si>
  <si>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</si>
  <si>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</si>
  <si>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</si>
  <si>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</si>
  <si>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</si>
  <si>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</si>
  <si>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</si>
  <si>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</si>
  <si>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</si>
  <si>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</si>
  <si>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</si>
  <si>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</si>
  <si>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</si>
  <si>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</si>
  <si>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</si>
  <si>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</si>
  <si>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</si>
  <si>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</si>
  <si>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</si>
  <si>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</si>
  <si>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</si>
  <si>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stratificationregionname</t>
  </si>
  <si>
    <t>stratificationsizename</t>
  </si>
  <si>
    <t>_Food</t>
  </si>
  <si>
    <t>_Textiles</t>
  </si>
  <si>
    <t>_Garments</t>
  </si>
  <si>
    <t>_Fabricated_Metal_Products</t>
  </si>
  <si>
    <t>_Other_Manufacturing</t>
  </si>
  <si>
    <t>_Construction</t>
  </si>
  <si>
    <t>_Retail</t>
  </si>
  <si>
    <t>_Hotels</t>
  </si>
  <si>
    <t>_Other_Services</t>
  </si>
  <si>
    <t>Survey</t>
  </si>
  <si>
    <t>Cell</t>
  </si>
  <si>
    <t>Fresh/Panel</t>
  </si>
  <si>
    <t>Name</t>
  </si>
  <si>
    <t>Survey_response_rate</t>
  </si>
  <si>
    <t>Frame_quality</t>
  </si>
  <si>
    <t>rr_d2</t>
  </si>
  <si>
    <t>rr_l1</t>
  </si>
  <si>
    <t>rr_n2a</t>
  </si>
  <si>
    <t>rr_TFP</t>
  </si>
  <si>
    <t xml:space="preserve">Source: </t>
  </si>
  <si>
    <t>Marmara Region</t>
  </si>
  <si>
    <t>Aegean Region</t>
  </si>
  <si>
    <t>Mediterranean Region</t>
  </si>
  <si>
    <t>Central Anatolia Region</t>
  </si>
  <si>
    <t>Eastern Anatolia Region</t>
  </si>
  <si>
    <t>Southeastern Anatolia Region</t>
  </si>
  <si>
    <t>Black Sea Region</t>
  </si>
  <si>
    <t>Large (100 or more)</t>
  </si>
  <si>
    <t>_Transport</t>
  </si>
  <si>
    <t>Medium and Large (20+)</t>
  </si>
  <si>
    <t>Turkiye 2024</t>
  </si>
  <si>
    <t>Transport</t>
  </si>
  <si>
    <t>Grand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</si>
</sst>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5" x14ac:knownFonts="1">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s>
  <fills count="3">
    <fill>
      <patternFill patternType="none"/>
    </fill>
    <fill>
      <patternFill patternType="gray125"/>
    </fill>
    <fill>
      <patternFill patternType="solid">
        <fgColor theme="8" tint="0.79995117038483843"/>
        <bgColor indexed="64"/>
      </patternFill>
    </fill>
  </fills>
  <borders count="8">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style="double">
        <color indexed="64"/>
      </top>
      <bottom style="thin">
        <color indexed="64"/>
      </bottom>
      <diagonal/>
    </border>
    <border>
      <left/>
      <right/>
      <top style="double">
        <color indexed="64"/>
      </top>
      <bottom/>
      <diagonal/>
    </border>
    <border>
      <left/>
      <right/>
      <top style="thin">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37">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1" fontId="10" fillId="0" borderId="0" xfId="0" applyNumberFormat="1" applyFont="1"/>
    <xf numFmtId="0" fontId="2" fillId="0" borderId="0" xfId="0" applyFont="1"/>
    <xf numFmtId="0" fontId="3" fillId="2" borderId="1" xfId="2" applyNumberFormat="1" applyFill="1"/>
    <xf numFmtId="0" fontId="5" fillId="2" borderId="1" xfId="2" applyNumberFormat="1" applyFont="1" applyFill="1" applyAlignment="1">
      <alignment horizontal="right" wrapText="1"/>
    </xf>
    <xf numFmtId="0" fontId="11" fillId="0" borderId="0" xfId="0" applyFont="1"/>
    <xf numFmtId="9" fontId="11" fillId="0" borderId="3" xfId="1" applyFont="1" applyBorder="1"/>
    <xf numFmtId="9" fontId="11" fillId="0" borderId="4" xfId="1" applyFont="1" applyBorder="1"/>
    <xf numFmtId="164" fontId="11" fillId="0" borderId="3" xfId="1" applyNumberFormat="1" applyFont="1" applyBorder="1"/>
    <xf numFmtId="164" fontId="11" fillId="0" borderId="4" xfId="1" applyNumberFormat="1" applyFont="1" applyBorder="1"/>
    <xf numFmtId="165" fontId="5" fillId="2" borderId="1" xfId="7" applyNumberFormat="1" applyFont="1" applyFill="1" applyBorder="1" applyAlignment="1">
      <alignment horizontal="right" wrapText="1"/>
    </xf>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0" fontId="11" fillId="0" borderId="4" xfId="0" applyFont="1" applyBorder="1"/>
    <xf numFmtId="10" fontId="12" fillId="0" borderId="5" xfId="1" applyNumberFormat="1" applyFont="1" applyBorder="1" applyAlignment="1">
      <alignment wrapText="1"/>
    </xf>
    <xf numFmtId="10" fontId="12" fillId="0" borderId="5" xfId="1" applyNumberFormat="1" applyFont="1" applyBorder="1" applyAlignment="1">
      <alignment horizontal="center" wrapText="1"/>
    </xf>
    <xf numFmtId="0" fontId="0" fillId="0" borderId="4" xfId="0" applyBorder="1"/>
    <xf numFmtId="0" fontId="14" fillId="0" borderId="0" xfId="0" applyFont="1"/>
    <xf numFmtId="0" fontId="14" fillId="0" borderId="0" xfId="0" applyFont="1" applyAlignment="1">
      <alignment vertical="center"/>
    </xf>
    <xf numFmtId="164" fontId="11" fillId="0" borderId="3" xfId="1" applyNumberFormat="1" applyFont="1" applyFill="1" applyBorder="1"/>
    <xf numFmtId="1" fontId="0" fillId="0" borderId="3" xfId="0" applyNumberFormat="1" applyBorder="1"/>
    <xf numFmtId="0" fontId="11" fillId="0" borderId="7" xfId="0" applyFont="1" applyBorder="1"/>
    <xf numFmtId="0" fontId="11" fillId="0" borderId="3" xfId="0" applyFont="1" applyBorder="1"/>
    <xf numFmtId="0" fontId="6" fillId="0" borderId="6" xfId="0" applyFont="1" applyBorder="1" applyAlignment="1">
      <alignment horizontal="left" vertical="top" wrapText="1"/>
    </xf>
    <xf numFmtId="0" fontId="6" fillId="0" borderId="3" xfId="0" applyFont="1" applyBorder="1" applyAlignment="1">
      <alignment horizontal="left" vertical="top" wrapText="1"/>
    </xf>
    <xf numFmtId="164" fontId="0" fillId="0" borderId="3" xfId="1" applyNumberFormat="1" applyFont="1" applyBorder="1"/>
  </cellXfs>
  <cellStyles count="8">
    <cellStyle name="3232" xfId="5" xr:uid="{00000000-0005-0000-0000-000000000000}"/>
    <cellStyle name="Comma" xfId="7" builtinId="3"/>
    <cellStyle name="Heading 3" xfId="2" builtinId="18"/>
    <cellStyle name="Normal" xfId="0" builtinId="0"/>
    <cellStyle name="Normal 2" xfId="6" xr:uid="{00000000-0005-0000-0000-000003000000}"/>
    <cellStyle name="Normal 2 2" xfId="4" xr:uid="{00000000-0005-0000-0000-000004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M24"/>
  <sheetViews>
    <sheetView workbookViewId="0">
      <selection activeCell="J10" sqref="J10"/>
    </sheetView>
  </sheetViews>
  <sheetFormatPr defaultRowHeight="14.25" x14ac:dyDescent="0.45"/>
  <cols>
    <col min="1" max="1" width="15" customWidth="1"/>
    <col min="2" max="2" width="19.86328125" bestFit="1" customWidth="1"/>
    <col min="3" max="4" width="13.1328125" bestFit="1" customWidth="1"/>
    <col min="5" max="5" width="13.1328125" style="8" bestFit="1" customWidth="1"/>
    <col min="6" max="6" width="16.3984375" bestFit="1" customWidth="1"/>
    <col min="7" max="7" width="15.265625" bestFit="1" customWidth="1"/>
    <col min="8" max="8" width="12" bestFit="1" customWidth="1"/>
    <col min="9" max="9" width="13.265625" bestFit="1" customWidth="1"/>
    <col min="10" max="10" width="13" bestFit="1" customWidth="1"/>
    <col min="11" max="11" width="12" bestFit="1" customWidth="1"/>
    <col min="12" max="12" width="12.73046875" customWidth="1"/>
    <col min="13" max="13" width="14.59765625" style="21" bestFit="1" customWidth="1"/>
  </cols>
  <sheetData>
    <row r="1" spans="1:13" ht="26.65" thickBot="1" x14ac:dyDescent="0.5">
      <c r="A1" s="11"/>
      <c r="B1" s="11"/>
      <c r="C1" s="12" t="str">
        <f>RIGHT(SUBSTITUTE(universe!C1,"_"," "),LEN(SUBSTITUTE(universe!C1,"_"," "))-1)</f>
        <v>Food</v>
      </c>
      <c r="D1" s="12" t="str">
        <f>RIGHT(SUBSTITUTE(universe!D1,"_"," "),LEN(SUBSTITUTE(universe!D1,"_"," "))-1)</f>
        <v>Textiles</v>
      </c>
      <c r="E1" s="12" t="str">
        <f>RIGHT(SUBSTITUTE(universe!E1,"_"," "),LEN(SUBSTITUTE(universe!E1,"_"," "))-1)</f>
        <v>Garments</v>
      </c>
      <c r="F1" s="12" t="str">
        <f>RIGHT(SUBSTITUTE(universe!F1,"_"," "),LEN(SUBSTITUTE(universe!F1,"_"," "))-1)</f>
        <v>Fabricated Metal Products</v>
      </c>
      <c r="G1" s="12" t="str">
        <f>RIGHT(SUBSTITUTE(universe!G1,"_"," "),LEN(SUBSTITUTE(universe!G1,"_"," "))-1)</f>
        <v>Other Manufacturing</v>
      </c>
      <c r="H1" s="12" t="str">
        <f>RIGHT(SUBSTITUTE(universe!H1,"_"," "),LEN(SUBSTITUTE(universe!H1,"_"," "))-1)</f>
        <v>Hotels</v>
      </c>
      <c r="I1" s="12" t="str">
        <f>RIGHT(SUBSTITUTE(universe!I1,"_"," "),LEN(SUBSTITUTE(universe!I1,"_"," "))-1)</f>
        <v>Retail</v>
      </c>
      <c r="J1" s="12" t="str">
        <f>RIGHT(SUBSTITUTE(universe!J1,"_"," "),LEN(SUBSTITUTE(universe!J1,"_"," "))-1)</f>
        <v>Construction</v>
      </c>
      <c r="K1" s="12" t="str">
        <f>RIGHT(SUBSTITUTE(universe!K1,"_"," "),LEN(SUBSTITUTE(universe!K1,"_"," "))-1)</f>
        <v>Transport</v>
      </c>
      <c r="L1" s="12" t="str">
        <f>RIGHT(SUBSTITUTE(universe!L1,"_"," "),LEN(SUBSTITUTE(universe!L1,"_"," "))-1)</f>
        <v>Other Services</v>
      </c>
      <c r="M1" s="18" t="s">
        <v>80</v>
      </c>
    </row>
    <row r="2" spans="1:13" x14ac:dyDescent="0.45">
      <c r="A2" s="4" t="str">
        <f>universe!A2</f>
        <v>Marmara Region</v>
      </c>
      <c r="B2" s="2" t="str">
        <f>LEFT(universe!B2,FIND(")",universe!B2))</f>
        <v>Small (5-19)</v>
      </c>
      <c r="C2" s="2">
        <f>universe!C2</f>
        <v>3372</v>
      </c>
      <c r="D2" s="2">
        <f>universe!D2</f>
        <v>2823</v>
      </c>
      <c r="E2" s="2">
        <f>universe!E2</f>
        <v>7928</v>
      </c>
      <c r="F2" s="2">
        <f>universe!F2</f>
        <v>4338</v>
      </c>
      <c r="G2" s="2">
        <f>universe!G2</f>
        <v>16447</v>
      </c>
      <c r="H2" s="2">
        <f>universe!H2</f>
        <v>1494</v>
      </c>
      <c r="I2" s="2">
        <f>universe!I2</f>
        <v>15233</v>
      </c>
      <c r="J2" s="2">
        <f>universe!J2</f>
        <v>17853</v>
      </c>
      <c r="K2" s="2">
        <f>universe!K2</f>
        <v>8595</v>
      </c>
      <c r="L2" s="2">
        <f>universe!L2</f>
        <v>51808</v>
      </c>
      <c r="M2" s="19">
        <f>SUM(C2:L4)</f>
        <v>168912</v>
      </c>
    </row>
    <row r="3" spans="1:13" x14ac:dyDescent="0.45">
      <c r="A3" s="4" t="str">
        <f>universe!A3</f>
        <v>Marmara Region</v>
      </c>
      <c r="B3" s="2" t="str">
        <f>LEFT(universe!B3,FIND(")",universe!B3))</f>
        <v>Medium (20-99)</v>
      </c>
      <c r="C3" s="2">
        <f>universe!C3</f>
        <v>682</v>
      </c>
      <c r="D3" s="2">
        <f>universe!D3</f>
        <v>1341</v>
      </c>
      <c r="E3" s="2">
        <f>universe!E3</f>
        <v>2849</v>
      </c>
      <c r="F3" s="2">
        <f>universe!F3</f>
        <v>1410</v>
      </c>
      <c r="G3" s="2">
        <f>universe!G3</f>
        <v>6945</v>
      </c>
      <c r="H3" s="2">
        <f>universe!H3</f>
        <v>518</v>
      </c>
      <c r="I3" s="2">
        <f>universe!I3</f>
        <v>2290</v>
      </c>
      <c r="J3" s="2">
        <f>universe!J3</f>
        <v>4430</v>
      </c>
      <c r="K3" s="2">
        <f>universe!K3</f>
        <v>2071</v>
      </c>
      <c r="L3" s="2">
        <f>universe!L3</f>
        <v>9833</v>
      </c>
      <c r="M3" s="19"/>
    </row>
    <row r="4" spans="1:13" x14ac:dyDescent="0.45">
      <c r="A4" s="4" t="str">
        <f>universe!A4</f>
        <v>Marmara Region</v>
      </c>
      <c r="B4" s="2" t="str">
        <f>LEFT(universe!B4,FIND(")",universe!B4))</f>
        <v>Large (100-199)</v>
      </c>
      <c r="C4" s="2">
        <f>universe!C4</f>
        <v>274</v>
      </c>
      <c r="D4" s="2">
        <f>universe!D4</f>
        <v>498</v>
      </c>
      <c r="E4" s="2">
        <f>universe!E4</f>
        <v>709</v>
      </c>
      <c r="F4" s="2">
        <f>universe!F4</f>
        <v>321</v>
      </c>
      <c r="G4" s="2">
        <f>universe!G4</f>
        <v>2004</v>
      </c>
      <c r="H4" s="2">
        <f>universe!H4</f>
        <v>201</v>
      </c>
      <c r="I4" s="2">
        <f>universe!I4</f>
        <v>363</v>
      </c>
      <c r="J4" s="2">
        <f>universe!J4</f>
        <v>611</v>
      </c>
      <c r="K4" s="2">
        <f>universe!K4</f>
        <v>407</v>
      </c>
      <c r="L4" s="2">
        <f>universe!L4</f>
        <v>1264</v>
      </c>
      <c r="M4" s="19"/>
    </row>
    <row r="5" spans="1:13" x14ac:dyDescent="0.45">
      <c r="A5" s="4" t="str">
        <f>universe!A5</f>
        <v>Aegean Region</v>
      </c>
      <c r="B5" s="2" t="str">
        <f>LEFT(universe!B5,FIND(")",universe!B5))</f>
        <v>Small (5-19)</v>
      </c>
      <c r="C5" s="2">
        <f>universe!C5</f>
        <v>1652</v>
      </c>
      <c r="D5" s="2">
        <f>universe!D5</f>
        <v>814</v>
      </c>
      <c r="E5" s="2">
        <f>universe!E5</f>
        <v>839</v>
      </c>
      <c r="F5" s="2">
        <f>universe!F5</f>
        <v>1080</v>
      </c>
      <c r="G5" s="2">
        <f>universe!G5</f>
        <v>4393</v>
      </c>
      <c r="H5" s="2">
        <f>universe!H5</f>
        <v>872</v>
      </c>
      <c r="I5" s="2">
        <f>universe!I5</f>
        <v>6191</v>
      </c>
      <c r="J5" s="2">
        <f>universe!J5</f>
        <v>6437</v>
      </c>
      <c r="K5" s="2">
        <f>universe!K5</f>
        <v>2584</v>
      </c>
      <c r="L5" s="2">
        <f>universe!L5</f>
        <v>13829</v>
      </c>
      <c r="M5" s="19">
        <f>SUM(C5:L7)</f>
        <v>48677</v>
      </c>
    </row>
    <row r="6" spans="1:13" x14ac:dyDescent="0.45">
      <c r="A6" s="4" t="str">
        <f>universe!A6</f>
        <v>Aegean Region</v>
      </c>
      <c r="B6" s="2" t="str">
        <f>LEFT(universe!B6,FIND(")",universe!B6))</f>
        <v>Medium (20-99)</v>
      </c>
      <c r="C6" s="2">
        <f>universe!C6</f>
        <v>536</v>
      </c>
      <c r="D6" s="2">
        <f>universe!D6</f>
        <v>433</v>
      </c>
      <c r="E6" s="2">
        <f>universe!E6</f>
        <v>361</v>
      </c>
      <c r="F6" s="2">
        <f>universe!F6</f>
        <v>334</v>
      </c>
      <c r="G6" s="2">
        <f>universe!G6</f>
        <v>1843</v>
      </c>
      <c r="H6" s="2">
        <f>universe!H6</f>
        <v>256</v>
      </c>
      <c r="I6" s="2">
        <f>universe!I6</f>
        <v>784</v>
      </c>
      <c r="J6" s="2">
        <f>universe!J6</f>
        <v>1463</v>
      </c>
      <c r="K6" s="2">
        <f>universe!K6</f>
        <v>492</v>
      </c>
      <c r="L6" s="2">
        <f>universe!L6</f>
        <v>2037</v>
      </c>
      <c r="M6" s="19"/>
    </row>
    <row r="7" spans="1:13" x14ac:dyDescent="0.45">
      <c r="A7" s="4" t="str">
        <f>universe!A7</f>
        <v>Aegean Region</v>
      </c>
      <c r="B7" s="2" t="str">
        <f>LEFT(universe!B7,FIND(")",universe!B7))</f>
        <v>Large (100-199)</v>
      </c>
      <c r="C7" s="2">
        <f>universe!C7</f>
        <v>137</v>
      </c>
      <c r="D7" s="2">
        <f>universe!D7</f>
        <v>148</v>
      </c>
      <c r="E7" s="2">
        <f>universe!E7</f>
        <v>117</v>
      </c>
      <c r="F7" s="2">
        <f>universe!F7</f>
        <v>76</v>
      </c>
      <c r="G7" s="2">
        <f>universe!G7</f>
        <v>506</v>
      </c>
      <c r="H7" s="2">
        <f>universe!H7</f>
        <v>57</v>
      </c>
      <c r="I7" s="2">
        <f>universe!I7</f>
        <v>70</v>
      </c>
      <c r="J7" s="2">
        <f>universe!J7</f>
        <v>89</v>
      </c>
      <c r="K7" s="2">
        <f>universe!K7</f>
        <v>84</v>
      </c>
      <c r="L7" s="2">
        <f>universe!L7</f>
        <v>163</v>
      </c>
      <c r="M7" s="19"/>
    </row>
    <row r="8" spans="1:13" x14ac:dyDescent="0.45">
      <c r="A8" s="4" t="str">
        <f>universe!A8</f>
        <v>Mediterranean Region</v>
      </c>
      <c r="B8" s="2" t="str">
        <f>LEFT(universe!B8,FIND(")",universe!B8))</f>
        <v>Small (5-19)</v>
      </c>
      <c r="C8" s="2">
        <f>universe!C8</f>
        <v>1115</v>
      </c>
      <c r="D8" s="2">
        <f>universe!D8</f>
        <v>129</v>
      </c>
      <c r="E8" s="2">
        <f>universe!E8</f>
        <v>317</v>
      </c>
      <c r="F8" s="2">
        <f>universe!F8</f>
        <v>639</v>
      </c>
      <c r="G8" s="2">
        <f>universe!G8</f>
        <v>2728</v>
      </c>
      <c r="H8" s="2">
        <f>universe!H8</f>
        <v>657</v>
      </c>
      <c r="I8" s="2">
        <f>universe!I8</f>
        <v>5292</v>
      </c>
      <c r="J8" s="2">
        <f>universe!J8</f>
        <v>4746</v>
      </c>
      <c r="K8" s="2">
        <f>universe!K8</f>
        <v>2809</v>
      </c>
      <c r="L8" s="2">
        <f>universe!L8</f>
        <v>11283</v>
      </c>
      <c r="M8" s="19">
        <f>SUM(C8:L10)</f>
        <v>37167</v>
      </c>
    </row>
    <row r="9" spans="1:13" x14ac:dyDescent="0.45">
      <c r="A9" s="4" t="str">
        <f>universe!A9</f>
        <v>Mediterranean Region</v>
      </c>
      <c r="B9" s="2" t="str">
        <f>LEFT(universe!B9,FIND(")",universe!B9))</f>
        <v>Medium (20-99)</v>
      </c>
      <c r="C9" s="2">
        <f>universe!C9</f>
        <v>276</v>
      </c>
      <c r="D9" s="2">
        <f>universe!D9</f>
        <v>100</v>
      </c>
      <c r="E9" s="2">
        <f>universe!E9</f>
        <v>145</v>
      </c>
      <c r="F9" s="2">
        <f>universe!F9</f>
        <v>192</v>
      </c>
      <c r="G9" s="2">
        <f>universe!G9</f>
        <v>864</v>
      </c>
      <c r="H9" s="2">
        <f>universe!H9</f>
        <v>265</v>
      </c>
      <c r="I9" s="2">
        <f>universe!I9</f>
        <v>698</v>
      </c>
      <c r="J9" s="2">
        <f>universe!J9</f>
        <v>1416</v>
      </c>
      <c r="K9" s="2">
        <f>universe!K9</f>
        <v>614</v>
      </c>
      <c r="L9" s="2">
        <f>universe!L9</f>
        <v>1785</v>
      </c>
      <c r="M9" s="19"/>
    </row>
    <row r="10" spans="1:13" x14ac:dyDescent="0.45">
      <c r="A10" s="4" t="str">
        <f>universe!A10</f>
        <v>Mediterranean Region</v>
      </c>
      <c r="B10" s="2" t="str">
        <f>LEFT(universe!B10,FIND(")",universe!B10))</f>
        <v>Large (100-199)</v>
      </c>
      <c r="C10" s="2">
        <f>universe!C10</f>
        <v>45</v>
      </c>
      <c r="D10" s="2">
        <f>universe!D10</f>
        <v>112</v>
      </c>
      <c r="E10" s="2">
        <f>universe!E10</f>
        <v>94</v>
      </c>
      <c r="F10" s="2">
        <f>universe!F10</f>
        <v>51</v>
      </c>
      <c r="G10" s="2">
        <f>universe!G10</f>
        <v>192</v>
      </c>
      <c r="H10" s="2">
        <f>universe!H10</f>
        <v>203</v>
      </c>
      <c r="I10" s="2">
        <f>universe!I10</f>
        <v>62</v>
      </c>
      <c r="J10" s="2">
        <f>universe!J10</f>
        <v>133</v>
      </c>
      <c r="K10" s="2">
        <f>universe!K10</f>
        <v>46</v>
      </c>
      <c r="L10" s="2">
        <f>universe!L10</f>
        <v>159</v>
      </c>
      <c r="M10" s="19"/>
    </row>
    <row r="11" spans="1:13" x14ac:dyDescent="0.45">
      <c r="A11" s="4" t="str">
        <f>universe!A11</f>
        <v>Central Anatolia Region</v>
      </c>
      <c r="B11" s="2" t="str">
        <f>LEFT(universe!B11,FIND(")",universe!B11))</f>
        <v>Small (5-19)</v>
      </c>
      <c r="C11" s="2">
        <f>universe!C11</f>
        <v>1242</v>
      </c>
      <c r="D11" s="2">
        <f>universe!D11</f>
        <v>153</v>
      </c>
      <c r="E11" s="2">
        <f>universe!E11</f>
        <v>287</v>
      </c>
      <c r="F11" s="2">
        <f>universe!F11</f>
        <v>1615</v>
      </c>
      <c r="G11" s="2">
        <f>universe!G11</f>
        <v>5250</v>
      </c>
      <c r="H11" s="2">
        <f>universe!H11</f>
        <v>463</v>
      </c>
      <c r="I11" s="2">
        <f>universe!I11</f>
        <v>5261</v>
      </c>
      <c r="J11" s="2">
        <f>universe!J11</f>
        <v>7369</v>
      </c>
      <c r="K11" s="2">
        <f>universe!K11</f>
        <v>2586</v>
      </c>
      <c r="L11" s="2">
        <f>universe!L11</f>
        <v>14903</v>
      </c>
      <c r="M11" s="19">
        <f>SUM(C11:L13)</f>
        <v>50479</v>
      </c>
    </row>
    <row r="12" spans="1:13" x14ac:dyDescent="0.45">
      <c r="A12" s="4" t="str">
        <f>universe!A12</f>
        <v>Central Anatolia Region</v>
      </c>
      <c r="B12" s="2" t="str">
        <f>LEFT(universe!B12,FIND(")",universe!B12))</f>
        <v>Medium (20-99)</v>
      </c>
      <c r="C12" s="2">
        <f>universe!C12</f>
        <v>427</v>
      </c>
      <c r="D12" s="2">
        <f>universe!D12</f>
        <v>55</v>
      </c>
      <c r="E12" s="2">
        <f>universe!E12</f>
        <v>73</v>
      </c>
      <c r="F12" s="2">
        <f>universe!F12</f>
        <v>507</v>
      </c>
      <c r="G12" s="2">
        <f>universe!G12</f>
        <v>2019</v>
      </c>
      <c r="H12" s="2">
        <f>universe!H12</f>
        <v>96</v>
      </c>
      <c r="I12" s="2">
        <f>universe!I12</f>
        <v>845</v>
      </c>
      <c r="J12" s="2">
        <f>universe!J12</f>
        <v>2542</v>
      </c>
      <c r="K12" s="2">
        <f>universe!K12</f>
        <v>303</v>
      </c>
      <c r="L12" s="2">
        <f>universe!L12</f>
        <v>2753</v>
      </c>
      <c r="M12" s="19"/>
    </row>
    <row r="13" spans="1:13" x14ac:dyDescent="0.45">
      <c r="A13" s="4" t="str">
        <f>universe!A13</f>
        <v>Central Anatolia Region</v>
      </c>
      <c r="B13" s="2" t="str">
        <f>LEFT(universe!B13,FIND(")",universe!B13))</f>
        <v>Large (100-199)</v>
      </c>
      <c r="C13" s="2">
        <f>universe!C13</f>
        <v>116</v>
      </c>
      <c r="D13" s="2">
        <f>universe!D13</f>
        <v>29</v>
      </c>
      <c r="E13" s="2">
        <f>universe!E13</f>
        <v>34</v>
      </c>
      <c r="F13" s="2">
        <f>universe!F13</f>
        <v>108</v>
      </c>
      <c r="G13" s="2">
        <f>universe!G13</f>
        <v>460</v>
      </c>
      <c r="H13" s="2">
        <f>universe!H13</f>
        <v>70</v>
      </c>
      <c r="I13" s="2">
        <f>universe!I13</f>
        <v>126</v>
      </c>
      <c r="J13" s="2">
        <f>universe!J13</f>
        <v>463</v>
      </c>
      <c r="K13" s="2">
        <f>universe!K13</f>
        <v>49</v>
      </c>
      <c r="L13" s="2">
        <f>universe!L13</f>
        <v>275</v>
      </c>
      <c r="M13" s="19"/>
    </row>
    <row r="14" spans="1:13" x14ac:dyDescent="0.45">
      <c r="A14" s="4" t="str">
        <f>universe!A14</f>
        <v>Eastern Anatolia Region</v>
      </c>
      <c r="B14" s="2" t="str">
        <f>LEFT(universe!B14,FIND(")",universe!B14))</f>
        <v>Small (5-19)</v>
      </c>
      <c r="C14" s="2">
        <f>universe!C14</f>
        <v>495</v>
      </c>
      <c r="D14" s="2">
        <f>universe!D14</f>
        <v>30</v>
      </c>
      <c r="E14" s="2">
        <f>universe!E14</f>
        <v>107</v>
      </c>
      <c r="F14" s="2">
        <f>universe!F14</f>
        <v>114</v>
      </c>
      <c r="G14" s="2">
        <f>universe!G14</f>
        <v>276</v>
      </c>
      <c r="H14" s="2">
        <f>universe!H14</f>
        <v>137</v>
      </c>
      <c r="I14" s="2">
        <f>universe!I14</f>
        <v>2021</v>
      </c>
      <c r="J14" s="2">
        <f>universe!J14</f>
        <v>2435</v>
      </c>
      <c r="K14" s="2">
        <f>universe!K14</f>
        <v>812</v>
      </c>
      <c r="L14" s="2">
        <f>universe!L14</f>
        <v>2945</v>
      </c>
      <c r="M14" s="19">
        <f>SUM(C14:L16)</f>
        <v>11117</v>
      </c>
    </row>
    <row r="15" spans="1:13" x14ac:dyDescent="0.45">
      <c r="A15" s="4" t="str">
        <f>universe!A15</f>
        <v>Eastern Anatolia Region</v>
      </c>
      <c r="B15" s="2" t="str">
        <f>LEFT(universe!B15,FIND(")",universe!B15))</f>
        <v>Medium (20-99)</v>
      </c>
      <c r="C15" s="2">
        <f>universe!C15</f>
        <v>80</v>
      </c>
      <c r="D15" s="2">
        <f>universe!D15</f>
        <v>12</v>
      </c>
      <c r="E15" s="2">
        <f>universe!E15</f>
        <v>91</v>
      </c>
      <c r="F15" s="2">
        <f>universe!F15</f>
        <v>4</v>
      </c>
      <c r="G15" s="2">
        <f>universe!G15</f>
        <v>184</v>
      </c>
      <c r="H15" s="2">
        <f>universe!H15</f>
        <v>30</v>
      </c>
      <c r="I15" s="2">
        <f>universe!I15</f>
        <v>0</v>
      </c>
      <c r="J15" s="2">
        <f>universe!J15</f>
        <v>936</v>
      </c>
      <c r="K15" s="2">
        <f>universe!K15</f>
        <v>91</v>
      </c>
      <c r="L15" s="2">
        <f>universe!L15</f>
        <v>156</v>
      </c>
      <c r="M15" s="19"/>
    </row>
    <row r="16" spans="1:13" x14ac:dyDescent="0.45">
      <c r="A16" s="4" t="str">
        <f>universe!A16</f>
        <v>Eastern Anatolia Region</v>
      </c>
      <c r="B16" s="2" t="str">
        <f>LEFT(universe!B16,FIND(")",universe!B16))</f>
        <v>Large (100-199)</v>
      </c>
      <c r="C16" s="2">
        <f>universe!C16</f>
        <v>10</v>
      </c>
      <c r="D16" s="2">
        <f>universe!D16</f>
        <v>8</v>
      </c>
      <c r="E16" s="2">
        <f>universe!E16</f>
        <v>51</v>
      </c>
      <c r="F16" s="2">
        <f>universe!F16</f>
        <v>0</v>
      </c>
      <c r="G16" s="2">
        <f>universe!G16</f>
        <v>11</v>
      </c>
      <c r="H16" s="2">
        <f>universe!H16</f>
        <v>0</v>
      </c>
      <c r="I16" s="2">
        <f>universe!I16</f>
        <v>0</v>
      </c>
      <c r="J16" s="2">
        <f>universe!J16</f>
        <v>72</v>
      </c>
      <c r="K16" s="2">
        <f>universe!K16</f>
        <v>6</v>
      </c>
      <c r="L16" s="2">
        <f>universe!L16</f>
        <v>3</v>
      </c>
      <c r="M16" s="19"/>
    </row>
    <row r="17" spans="1:13" x14ac:dyDescent="0.45">
      <c r="A17" s="4" t="str">
        <f>universe!A17</f>
        <v>Southeastern Anatolia Region</v>
      </c>
      <c r="B17" s="2" t="str">
        <f>LEFT(universe!B17,FIND(")",universe!B17))</f>
        <v>Small (5-19)</v>
      </c>
      <c r="C17" s="2">
        <f>universe!C17</f>
        <v>678</v>
      </c>
      <c r="D17" s="2">
        <f>universe!D17</f>
        <v>314</v>
      </c>
      <c r="E17" s="2">
        <f>universe!E17</f>
        <v>519</v>
      </c>
      <c r="F17" s="2">
        <f>universe!F17</f>
        <v>276</v>
      </c>
      <c r="G17" s="2">
        <f>universe!G17</f>
        <v>1397</v>
      </c>
      <c r="H17" s="2">
        <f>universe!H17</f>
        <v>99</v>
      </c>
      <c r="I17" s="2">
        <f>universe!I17</f>
        <v>2503</v>
      </c>
      <c r="J17" s="2">
        <f>universe!J17</f>
        <v>2988</v>
      </c>
      <c r="K17" s="2">
        <f>universe!K17</f>
        <v>2091</v>
      </c>
      <c r="L17" s="2">
        <f>universe!L17</f>
        <v>5070</v>
      </c>
      <c r="M17" s="19">
        <f>SUM(C17:L19)</f>
        <v>20024</v>
      </c>
    </row>
    <row r="18" spans="1:13" x14ac:dyDescent="0.45">
      <c r="A18" s="4" t="str">
        <f>universe!A18</f>
        <v>Southeastern Anatolia Region</v>
      </c>
      <c r="B18" s="2" t="str">
        <f>LEFT(universe!B18,FIND(")",universe!B18))</f>
        <v>Medium (20-99)</v>
      </c>
      <c r="C18" s="2">
        <f>universe!C18</f>
        <v>198</v>
      </c>
      <c r="D18" s="2">
        <f>universe!D18</f>
        <v>0</v>
      </c>
      <c r="E18" s="2">
        <f>universe!E18</f>
        <v>365</v>
      </c>
      <c r="F18" s="2">
        <f>universe!F18</f>
        <v>0</v>
      </c>
      <c r="G18" s="2">
        <f>universe!G18</f>
        <v>424</v>
      </c>
      <c r="H18" s="2">
        <f>universe!H18</f>
        <v>60</v>
      </c>
      <c r="I18" s="2">
        <f>universe!I18</f>
        <v>325</v>
      </c>
      <c r="J18" s="2">
        <f>universe!J18</f>
        <v>1276</v>
      </c>
      <c r="K18" s="2">
        <f>universe!K18</f>
        <v>0</v>
      </c>
      <c r="L18" s="2">
        <f>universe!L18</f>
        <v>880</v>
      </c>
      <c r="M18" s="19"/>
    </row>
    <row r="19" spans="1:13" x14ac:dyDescent="0.45">
      <c r="A19" s="4" t="str">
        <f>universe!A19</f>
        <v>Southeastern Anatolia Region</v>
      </c>
      <c r="B19" s="2" t="str">
        <f>LEFT(universe!B19,FIND(")",universe!B19))</f>
        <v>Large (100-199)</v>
      </c>
      <c r="C19" s="2">
        <f>universe!C19</f>
        <v>44</v>
      </c>
      <c r="D19" s="2">
        <f>universe!D19</f>
        <v>0</v>
      </c>
      <c r="E19" s="2">
        <f>universe!E19</f>
        <v>205</v>
      </c>
      <c r="F19" s="2">
        <f>universe!F19</f>
        <v>0</v>
      </c>
      <c r="G19" s="2">
        <f>universe!G19</f>
        <v>70</v>
      </c>
      <c r="H19" s="2">
        <f>universe!H19</f>
        <v>3</v>
      </c>
      <c r="I19" s="2">
        <f>universe!I19</f>
        <v>31</v>
      </c>
      <c r="J19" s="2">
        <f>universe!J19</f>
        <v>129</v>
      </c>
      <c r="K19" s="2">
        <f>universe!K19</f>
        <v>0</v>
      </c>
      <c r="L19" s="2">
        <f>universe!L19</f>
        <v>79</v>
      </c>
      <c r="M19" s="19"/>
    </row>
    <row r="20" spans="1:13" x14ac:dyDescent="0.45">
      <c r="A20" s="4" t="str">
        <f>universe!A20</f>
        <v>Black Sea Region</v>
      </c>
      <c r="B20" s="2" t="str">
        <f>LEFT(universe!B20,FIND(")",universe!B20))</f>
        <v>Small (5-19)</v>
      </c>
      <c r="C20" s="2">
        <f>universe!C20</f>
        <v>1227</v>
      </c>
      <c r="D20" s="2">
        <f>universe!D20</f>
        <v>32</v>
      </c>
      <c r="E20" s="2">
        <f>universe!E20</f>
        <v>173</v>
      </c>
      <c r="F20" s="2">
        <f>universe!F20</f>
        <v>314</v>
      </c>
      <c r="G20" s="2">
        <f>universe!G20</f>
        <v>1252</v>
      </c>
      <c r="H20" s="2">
        <f>universe!H20</f>
        <v>307</v>
      </c>
      <c r="I20" s="2">
        <f>universe!I20</f>
        <v>3954</v>
      </c>
      <c r="J20" s="2">
        <f>universe!J20</f>
        <v>3581</v>
      </c>
      <c r="K20" s="2">
        <f>universe!K20</f>
        <v>1695</v>
      </c>
      <c r="L20" s="2">
        <f>universe!L20</f>
        <v>5621</v>
      </c>
      <c r="M20" s="19">
        <f>SUM(C20:L22)</f>
        <v>22010</v>
      </c>
    </row>
    <row r="21" spans="1:13" x14ac:dyDescent="0.45">
      <c r="A21" s="4" t="str">
        <f>universe!A21</f>
        <v>Black Sea Region</v>
      </c>
      <c r="B21" s="2" t="str">
        <f>LEFT(universe!B21,FIND(")",universe!B21))</f>
        <v>Medium (20-99)</v>
      </c>
      <c r="C21" s="2">
        <f>universe!C21</f>
        <v>277</v>
      </c>
      <c r="D21" s="2">
        <f>universe!D21</f>
        <v>14</v>
      </c>
      <c r="E21" s="2">
        <f>universe!E21</f>
        <v>184</v>
      </c>
      <c r="F21" s="2">
        <f>universe!F21</f>
        <v>66</v>
      </c>
      <c r="G21" s="2">
        <f>universe!G21</f>
        <v>615</v>
      </c>
      <c r="H21" s="2">
        <f>universe!H21</f>
        <v>0</v>
      </c>
      <c r="I21" s="2">
        <f>universe!I21</f>
        <v>551</v>
      </c>
      <c r="J21" s="2">
        <f>universe!J21</f>
        <v>804</v>
      </c>
      <c r="K21" s="2">
        <f>universe!K21</f>
        <v>98</v>
      </c>
      <c r="L21" s="2">
        <f>universe!L21</f>
        <v>825</v>
      </c>
      <c r="M21" s="19"/>
    </row>
    <row r="22" spans="1:13" x14ac:dyDescent="0.45">
      <c r="A22" s="4" t="str">
        <f>universe!A22</f>
        <v>Black Sea Region</v>
      </c>
      <c r="B22" s="2" t="str">
        <f>LEFT(universe!B22,FIND(")",universe!B22))</f>
        <v>Large (100-199)</v>
      </c>
      <c r="C22" s="2">
        <f>universe!C22</f>
        <v>49</v>
      </c>
      <c r="D22" s="2">
        <f>universe!D22</f>
        <v>4</v>
      </c>
      <c r="E22" s="2">
        <f>universe!E22</f>
        <v>95</v>
      </c>
      <c r="F22" s="2">
        <f>universe!F22</f>
        <v>15</v>
      </c>
      <c r="G22" s="2">
        <f>universe!G22</f>
        <v>109</v>
      </c>
      <c r="H22" s="2">
        <f>universe!H22</f>
        <v>0</v>
      </c>
      <c r="I22" s="2">
        <f>universe!I22</f>
        <v>39</v>
      </c>
      <c r="J22" s="2">
        <f>universe!J22</f>
        <v>52</v>
      </c>
      <c r="K22" s="2">
        <f>universe!K22</f>
        <v>9</v>
      </c>
      <c r="L22" s="2">
        <f>universe!L22</f>
        <v>48</v>
      </c>
      <c r="M22" s="19"/>
    </row>
    <row r="23" spans="1:13" s="21" customFormat="1" ht="14.65" thickBot="1" x14ac:dyDescent="0.5">
      <c r="A23" s="20"/>
      <c r="B23" s="20"/>
      <c r="C23" s="20">
        <f t="shared" ref="C23:M23" si="0">SUM(C2:C22)</f>
        <v>12932</v>
      </c>
      <c r="D23" s="20">
        <f t="shared" si="0"/>
        <v>7049</v>
      </c>
      <c r="E23" s="20">
        <f t="shared" si="0"/>
        <v>15543</v>
      </c>
      <c r="F23" s="20">
        <f t="shared" si="0"/>
        <v>11460</v>
      </c>
      <c r="G23" s="20">
        <f t="shared" si="0"/>
        <v>47989</v>
      </c>
      <c r="H23" s="20">
        <f t="shared" si="0"/>
        <v>5788</v>
      </c>
      <c r="I23" s="20">
        <f t="shared" si="0"/>
        <v>46639</v>
      </c>
      <c r="J23" s="20">
        <f t="shared" si="0"/>
        <v>59825</v>
      </c>
      <c r="K23" s="20">
        <f t="shared" si="0"/>
        <v>25442</v>
      </c>
      <c r="L23" s="20">
        <f t="shared" si="0"/>
        <v>125719</v>
      </c>
      <c r="M23" s="20">
        <f t="shared" si="0"/>
        <v>358386</v>
      </c>
    </row>
    <row r="24" spans="1:13" ht="14.65" thickTop="1" x14ac:dyDescent="0.45">
      <c r="A24" s="28" t="s">
        <v>67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24"/>
  <sheetViews>
    <sheetView workbookViewId="0">
      <selection activeCell="M2" sqref="M2:M22"/>
    </sheetView>
  </sheetViews>
  <sheetFormatPr defaultRowHeight="14.25" x14ac:dyDescent="0.45"/>
  <cols>
    <col min="1" max="1" width="14.265625" customWidth="1"/>
    <col min="2" max="2" width="15.73046875" bestFit="1" customWidth="1"/>
    <col min="3" max="3" width="12.86328125" customWidth="1"/>
    <col min="4" max="4" width="14.1328125" customWidth="1"/>
    <col min="5" max="5" width="9.1328125" style="8"/>
    <col min="6" max="6" width="16.86328125" customWidth="1"/>
    <col min="7" max="7" width="16.3984375" customWidth="1"/>
    <col min="9" max="9" width="15.73046875" customWidth="1"/>
    <col min="10" max="10" width="13.86328125" customWidth="1"/>
    <col min="12" max="12" width="13" customWidth="1"/>
    <col min="13" max="13" width="10" bestFit="1" customWidth="1"/>
  </cols>
  <sheetData>
    <row r="1" spans="1:13" ht="26.65" thickBot="1" x14ac:dyDescent="0.5">
      <c r="A1" s="3"/>
      <c r="B1" s="3"/>
      <c r="C1" s="1" t="str">
        <f>RIGHT(SUBSTITUTE('frame fresh and panel'!C1,"_"," "),LEN(SUBSTITUTE('frame fresh and panel'!C1,"_"," "))-1)</f>
        <v>Food</v>
      </c>
      <c r="D1" s="1" t="str">
        <f>RIGHT(SUBSTITUTE('frame fresh and panel'!D1,"_"," "),LEN(SUBSTITUTE('frame fresh and panel'!D1,"_"," "))-1)</f>
        <v>Textiles</v>
      </c>
      <c r="E1" s="1" t="str">
        <f>RIGHT(SUBSTITUTE('frame fresh and panel'!E1,"_"," "),LEN(SUBSTITUTE('frame fresh and panel'!E1,"_"," "))-1)</f>
        <v>Garments</v>
      </c>
      <c r="F1" s="1" t="str">
        <f>RIGHT(SUBSTITUTE('frame fresh and panel'!F1,"_"," "),LEN(SUBSTITUTE('frame fresh and panel'!F1,"_"," "))-1)</f>
        <v>Fabricated Metal Products</v>
      </c>
      <c r="G1" s="1" t="str">
        <f>RIGHT(SUBSTITUTE('frame fresh and panel'!G1,"_"," "),LEN(SUBSTITUTE('frame fresh and panel'!G1,"_"," "))-1)</f>
        <v>Other Manufacturing</v>
      </c>
      <c r="H1" s="1" t="str">
        <f>RIGHT(SUBSTITUTE('frame fresh and panel'!H1,"_"," "),LEN(SUBSTITUTE('frame fresh and panel'!H1,"_"," "))-1)</f>
        <v>Hotels</v>
      </c>
      <c r="I1" s="1" t="str">
        <f>RIGHT(SUBSTITUTE('frame fresh and panel'!I1,"_"," "),LEN(SUBSTITUTE('frame fresh and panel'!I1,"_"," "))-1)</f>
        <v>Retail</v>
      </c>
      <c r="J1" s="1" t="str">
        <f>RIGHT(SUBSTITUTE('frame fresh and panel'!J1,"_"," "),LEN(SUBSTITUTE('frame fresh and panel'!J1,"_"," "))-1)</f>
        <v>Construction</v>
      </c>
      <c r="K1" s="1" t="str">
        <f>RIGHT(SUBSTITUTE('frame fresh and panel'!K1,"_"," "),LEN(SUBSTITUTE('frame fresh and panel'!K1,"_"," "))-1)</f>
        <v>Transport</v>
      </c>
      <c r="L1" s="1" t="str">
        <f>RIGHT(SUBSTITUTE('frame fresh and panel'!L1,"_"," "),LEN(SUBSTITUTE('frame fresh and panel'!L1,"_"," "))-1)</f>
        <v>Other Services</v>
      </c>
      <c r="M1" s="1" t="s">
        <v>80</v>
      </c>
    </row>
    <row r="2" spans="1:13" x14ac:dyDescent="0.45">
      <c r="A2" s="4" t="str">
        <f>'frame fresh and panel'!A2</f>
        <v>Marmara Region</v>
      </c>
      <c r="B2" s="2" t="str">
        <f>LEFT('frame fresh and panel'!B2,FIND(")",'frame fresh and panel'!B2))</f>
        <v>Small (5-19)</v>
      </c>
      <c r="C2" s="2">
        <f>'frame fresh and panel'!C2</f>
        <v>106</v>
      </c>
      <c r="D2" s="2">
        <f>'frame fresh and panel'!D2</f>
        <v>107</v>
      </c>
      <c r="E2" s="2">
        <f>'frame fresh and panel'!E2</f>
        <v>182</v>
      </c>
      <c r="F2" s="2">
        <f>'frame fresh and panel'!F2</f>
        <v>124</v>
      </c>
      <c r="G2" s="2">
        <f>'frame fresh and panel'!G2</f>
        <v>537</v>
      </c>
      <c r="H2" s="2">
        <f>'frame fresh and panel'!H2</f>
        <v>46</v>
      </c>
      <c r="I2" s="2">
        <f>'frame fresh and panel'!I2</f>
        <v>431</v>
      </c>
      <c r="J2" s="2">
        <f>'frame fresh and panel'!J2</f>
        <v>372</v>
      </c>
      <c r="K2" s="2">
        <f>'frame fresh and panel'!K2</f>
        <v>182</v>
      </c>
      <c r="L2" s="2">
        <f>'frame fresh and panel'!L2</f>
        <v>1022</v>
      </c>
      <c r="M2" s="19">
        <f>SUM(C2:L4)</f>
        <v>6345</v>
      </c>
    </row>
    <row r="3" spans="1:13" x14ac:dyDescent="0.45">
      <c r="A3" s="4" t="str">
        <f>'frame fresh and panel'!A3</f>
        <v>Marmara Region</v>
      </c>
      <c r="B3" s="2" t="str">
        <f>LEFT('frame fresh and panel'!B3,FIND(")",'frame fresh and panel'!B3))</f>
        <v>Medium (20-99)</v>
      </c>
      <c r="C3" s="2">
        <f>'frame fresh and panel'!C3</f>
        <v>119</v>
      </c>
      <c r="D3" s="2">
        <f>'frame fresh and panel'!D3</f>
        <v>187</v>
      </c>
      <c r="E3" s="2">
        <f>'frame fresh and panel'!E3</f>
        <v>255</v>
      </c>
      <c r="F3" s="2">
        <f>'frame fresh and panel'!F3</f>
        <v>211</v>
      </c>
      <c r="G3" s="2">
        <f>'frame fresh and panel'!G3</f>
        <v>330</v>
      </c>
      <c r="H3" s="2">
        <f>'frame fresh and panel'!H3</f>
        <v>150</v>
      </c>
      <c r="I3" s="2">
        <f>'frame fresh and panel'!I3</f>
        <v>87</v>
      </c>
      <c r="J3" s="2">
        <f>'frame fresh and panel'!J3</f>
        <v>116</v>
      </c>
      <c r="K3" s="2">
        <f>'frame fresh and panel'!K3</f>
        <v>182</v>
      </c>
      <c r="L3" s="2">
        <f>'frame fresh and panel'!L3</f>
        <v>296</v>
      </c>
      <c r="M3" s="19"/>
    </row>
    <row r="4" spans="1:13" x14ac:dyDescent="0.45">
      <c r="A4" s="4" t="str">
        <f>'frame fresh and panel'!A4</f>
        <v>Marmara Region</v>
      </c>
      <c r="B4" s="2" t="str">
        <f>LEFT('frame fresh and panel'!B4,FIND(")",'frame fresh and panel'!B4))</f>
        <v>Large (100 or more)</v>
      </c>
      <c r="C4" s="2">
        <f>'frame fresh and panel'!C4</f>
        <v>143</v>
      </c>
      <c r="D4" s="2">
        <f>'frame fresh and panel'!D4</f>
        <v>190</v>
      </c>
      <c r="E4" s="2">
        <f>'frame fresh and panel'!E4</f>
        <v>145</v>
      </c>
      <c r="F4" s="2">
        <f>'frame fresh and panel'!F4</f>
        <v>206</v>
      </c>
      <c r="G4" s="2">
        <f>'frame fresh and panel'!G4</f>
        <v>110</v>
      </c>
      <c r="H4" s="2">
        <f>'frame fresh and panel'!H4</f>
        <v>180</v>
      </c>
      <c r="I4" s="2">
        <f>'frame fresh and panel'!I4</f>
        <v>63</v>
      </c>
      <c r="J4" s="2">
        <f>'frame fresh and panel'!J4</f>
        <v>64</v>
      </c>
      <c r="K4" s="2">
        <f>'frame fresh and panel'!K4</f>
        <v>136</v>
      </c>
      <c r="L4" s="2">
        <f>'frame fresh and panel'!L4</f>
        <v>66</v>
      </c>
      <c r="M4" s="19"/>
    </row>
    <row r="5" spans="1:13" x14ac:dyDescent="0.45">
      <c r="A5" s="4" t="str">
        <f>'frame fresh and panel'!A5</f>
        <v>Aegean Region</v>
      </c>
      <c r="B5" s="2" t="str">
        <f>LEFT('frame fresh and panel'!B5,FIND(")",'frame fresh and panel'!B5))</f>
        <v>Small (5-19)</v>
      </c>
      <c r="C5" s="2">
        <f>'frame fresh and panel'!C5</f>
        <v>64</v>
      </c>
      <c r="D5" s="2">
        <f>'frame fresh and panel'!D5</f>
        <v>63</v>
      </c>
      <c r="E5" s="2">
        <f>'frame fresh and panel'!E5</f>
        <v>66</v>
      </c>
      <c r="F5" s="2">
        <f>'frame fresh and panel'!F5</f>
        <v>46</v>
      </c>
      <c r="G5" s="2">
        <f>'frame fresh and panel'!G5</f>
        <v>113</v>
      </c>
      <c r="H5" s="2">
        <f>'frame fresh and panel'!H5</f>
        <v>30</v>
      </c>
      <c r="I5" s="2">
        <f>'frame fresh and panel'!I5</f>
        <v>151</v>
      </c>
      <c r="J5" s="2">
        <f>'frame fresh and panel'!J5</f>
        <v>157</v>
      </c>
      <c r="K5" s="2">
        <f>'frame fresh and panel'!K5</f>
        <v>45</v>
      </c>
      <c r="L5" s="2">
        <f>'frame fresh and panel'!L5</f>
        <v>282</v>
      </c>
      <c r="M5" s="19">
        <f>SUM(C5:L7)</f>
        <v>2701</v>
      </c>
    </row>
    <row r="6" spans="1:13" x14ac:dyDescent="0.45">
      <c r="A6" s="4" t="str">
        <f>'frame fresh and panel'!A6</f>
        <v>Aegean Region</v>
      </c>
      <c r="B6" s="2" t="str">
        <f>LEFT('frame fresh and panel'!B6,FIND(")",'frame fresh and panel'!B6))</f>
        <v>Medium (20-99)</v>
      </c>
      <c r="C6" s="2">
        <f>'frame fresh and panel'!C6</f>
        <v>110</v>
      </c>
      <c r="D6" s="2">
        <f>'frame fresh and panel'!D6</f>
        <v>98</v>
      </c>
      <c r="E6" s="2">
        <f>'frame fresh and panel'!E6</f>
        <v>71</v>
      </c>
      <c r="F6" s="2">
        <f>'frame fresh and panel'!F6</f>
        <v>110</v>
      </c>
      <c r="G6" s="2">
        <f>'frame fresh and panel'!G6</f>
        <v>82</v>
      </c>
      <c r="H6" s="2">
        <f>'frame fresh and panel'!H6</f>
        <v>135</v>
      </c>
      <c r="I6" s="2">
        <f>'frame fresh and panel'!I6</f>
        <v>62</v>
      </c>
      <c r="J6" s="2">
        <f>'frame fresh and panel'!J6</f>
        <v>65</v>
      </c>
      <c r="K6" s="2">
        <f>'frame fresh and panel'!K6</f>
        <v>90</v>
      </c>
      <c r="L6" s="2">
        <f>'frame fresh and panel'!L6</f>
        <v>78</v>
      </c>
      <c r="M6" s="19"/>
    </row>
    <row r="7" spans="1:13" x14ac:dyDescent="0.45">
      <c r="A7" s="4" t="str">
        <f>'frame fresh and panel'!A7</f>
        <v>Aegean Region</v>
      </c>
      <c r="B7" s="2" t="str">
        <f>LEFT('frame fresh and panel'!B7,FIND(")",'frame fresh and panel'!B7))</f>
        <v>Large (100 or more)</v>
      </c>
      <c r="C7" s="2">
        <f>'frame fresh and panel'!C7</f>
        <v>62</v>
      </c>
      <c r="D7" s="2">
        <f>'frame fresh and panel'!D7</f>
        <v>130</v>
      </c>
      <c r="E7" s="2">
        <f>'frame fresh and panel'!E7</f>
        <v>110</v>
      </c>
      <c r="F7" s="2">
        <f>'frame fresh and panel'!F7</f>
        <v>80</v>
      </c>
      <c r="G7" s="2">
        <f>'frame fresh and panel'!G7</f>
        <v>71</v>
      </c>
      <c r="H7" s="2">
        <f>'frame fresh and panel'!H7</f>
        <v>57</v>
      </c>
      <c r="I7" s="2">
        <f>'frame fresh and panel'!I7</f>
        <v>63</v>
      </c>
      <c r="J7" s="2">
        <f>'frame fresh and panel'!J7</f>
        <v>62</v>
      </c>
      <c r="K7" s="2">
        <f>'frame fresh and panel'!K7</f>
        <v>85</v>
      </c>
      <c r="L7" s="2">
        <f>'frame fresh and panel'!L7</f>
        <v>63</v>
      </c>
      <c r="M7" s="19"/>
    </row>
    <row r="8" spans="1:13" x14ac:dyDescent="0.45">
      <c r="A8" s="4" t="str">
        <f>'frame fresh and panel'!A8</f>
        <v>Mediterranean Region</v>
      </c>
      <c r="B8" s="2" t="str">
        <f>LEFT('frame fresh and panel'!B8,FIND(")",'frame fresh and panel'!B8))</f>
        <v>Small (5-19)</v>
      </c>
      <c r="C8" s="2">
        <f>'frame fresh and panel'!C8</f>
        <v>62</v>
      </c>
      <c r="D8" s="2">
        <f>'frame fresh and panel'!D8</f>
        <v>63</v>
      </c>
      <c r="E8" s="2">
        <f>'frame fresh and panel'!E8</f>
        <v>67</v>
      </c>
      <c r="F8" s="2">
        <f>'frame fresh and panel'!F8</f>
        <v>63</v>
      </c>
      <c r="G8" s="2">
        <f>'frame fresh and panel'!G8</f>
        <v>101</v>
      </c>
      <c r="H8" s="2">
        <f>'frame fresh and panel'!H8</f>
        <v>30</v>
      </c>
      <c r="I8" s="2">
        <f>'frame fresh and panel'!I8</f>
        <v>132</v>
      </c>
      <c r="J8" s="2">
        <f>'frame fresh and panel'!J8</f>
        <v>122</v>
      </c>
      <c r="K8" s="2">
        <f>'frame fresh and panel'!K8</f>
        <v>92</v>
      </c>
      <c r="L8" s="2">
        <f>'frame fresh and panel'!L8</f>
        <v>233</v>
      </c>
      <c r="M8" s="19">
        <f>SUM(C8:L10)</f>
        <v>2557</v>
      </c>
    </row>
    <row r="9" spans="1:13" x14ac:dyDescent="0.45">
      <c r="A9" s="4" t="str">
        <f>'frame fresh and panel'!A9</f>
        <v>Mediterranean Region</v>
      </c>
      <c r="B9" s="2" t="str">
        <f>LEFT('frame fresh and panel'!B9,FIND(")",'frame fresh and panel'!B9))</f>
        <v>Medium (20-99)</v>
      </c>
      <c r="C9" s="2">
        <f>'frame fresh and panel'!C9</f>
        <v>95</v>
      </c>
      <c r="D9" s="2">
        <f>'frame fresh and panel'!D9</f>
        <v>81</v>
      </c>
      <c r="E9" s="2">
        <f>'frame fresh and panel'!E9</f>
        <v>67</v>
      </c>
      <c r="F9" s="2">
        <f>'frame fresh and panel'!F9</f>
        <v>94</v>
      </c>
      <c r="G9" s="2">
        <f>'frame fresh and panel'!G9</f>
        <v>68</v>
      </c>
      <c r="H9" s="2">
        <f>'frame fresh and panel'!H9</f>
        <v>135</v>
      </c>
      <c r="I9" s="2">
        <f>'frame fresh and panel'!I9</f>
        <v>64</v>
      </c>
      <c r="J9" s="2">
        <f>'frame fresh and panel'!J9</f>
        <v>62</v>
      </c>
      <c r="K9" s="2">
        <f>'frame fresh and panel'!K9</f>
        <v>107</v>
      </c>
      <c r="L9" s="2">
        <f>'frame fresh and panel'!L9</f>
        <v>30</v>
      </c>
      <c r="M9" s="19"/>
    </row>
    <row r="10" spans="1:13" x14ac:dyDescent="0.45">
      <c r="A10" s="4" t="str">
        <f>'frame fresh and panel'!A10</f>
        <v>Mediterranean Region</v>
      </c>
      <c r="B10" s="2" t="str">
        <f>LEFT('frame fresh and panel'!B10,FIND(")",'frame fresh and panel'!B10))</f>
        <v>Large (100 or more)</v>
      </c>
      <c r="C10" s="2">
        <f>'frame fresh and panel'!C10</f>
        <v>49</v>
      </c>
      <c r="D10" s="2">
        <f>'frame fresh and panel'!D10</f>
        <v>122</v>
      </c>
      <c r="E10" s="2">
        <f>'frame fresh and panel'!E10</f>
        <v>107</v>
      </c>
      <c r="F10" s="2">
        <f>'frame fresh and panel'!F10</f>
        <v>59</v>
      </c>
      <c r="G10" s="2">
        <f>'frame fresh and panel'!G10</f>
        <v>69</v>
      </c>
      <c r="H10" s="2">
        <f>'frame fresh and panel'!H10</f>
        <v>180</v>
      </c>
      <c r="I10" s="2">
        <f>'frame fresh and panel'!I10</f>
        <v>65</v>
      </c>
      <c r="J10" s="2">
        <f>'frame fresh and panel'!J10</f>
        <v>46</v>
      </c>
      <c r="K10" s="2">
        <f>'frame fresh and panel'!K10</f>
        <v>46</v>
      </c>
      <c r="L10" s="2">
        <f>'frame fresh and panel'!L10</f>
        <v>46</v>
      </c>
      <c r="M10" s="19"/>
    </row>
    <row r="11" spans="1:13" x14ac:dyDescent="0.45">
      <c r="A11" s="4" t="str">
        <f>'frame fresh and panel'!A11</f>
        <v>Central Anatolia Region</v>
      </c>
      <c r="B11" s="2" t="str">
        <f>LEFT('frame fresh and panel'!B11,FIND(")",'frame fresh and panel'!B11))</f>
        <v>Small (5-19)</v>
      </c>
      <c r="C11" s="2">
        <f>'frame fresh and panel'!C11</f>
        <v>69</v>
      </c>
      <c r="D11" s="2">
        <f>'frame fresh and panel'!D11</f>
        <v>71</v>
      </c>
      <c r="E11" s="2">
        <f>'frame fresh and panel'!E11</f>
        <v>63</v>
      </c>
      <c r="F11" s="2">
        <f>'frame fresh and panel'!F11</f>
        <v>68</v>
      </c>
      <c r="G11" s="2">
        <f>'frame fresh and panel'!G11</f>
        <v>147</v>
      </c>
      <c r="H11" s="2">
        <f>'frame fresh and panel'!H11</f>
        <v>30</v>
      </c>
      <c r="I11" s="2">
        <f>'frame fresh and panel'!I11</f>
        <v>137</v>
      </c>
      <c r="J11" s="2">
        <f>'frame fresh and panel'!J11</f>
        <v>172</v>
      </c>
      <c r="K11" s="2">
        <f>'frame fresh and panel'!K11</f>
        <v>45</v>
      </c>
      <c r="L11" s="2">
        <f>'frame fresh and panel'!L11</f>
        <v>300</v>
      </c>
      <c r="M11" s="19">
        <f>SUM(C11:L13)</f>
        <v>2729</v>
      </c>
    </row>
    <row r="12" spans="1:13" x14ac:dyDescent="0.45">
      <c r="A12" s="4" t="str">
        <f>'frame fresh and panel'!A12</f>
        <v>Central Anatolia Region</v>
      </c>
      <c r="B12" s="2" t="str">
        <f>LEFT('frame fresh and panel'!B12,FIND(")",'frame fresh and panel'!B12))</f>
        <v>Medium (20-99)</v>
      </c>
      <c r="C12" s="2">
        <f>'frame fresh and panel'!C12</f>
        <v>115</v>
      </c>
      <c r="D12" s="2">
        <f>'frame fresh and panel'!D12</f>
        <v>66</v>
      </c>
      <c r="E12" s="2">
        <f>'frame fresh and panel'!E12</f>
        <v>68</v>
      </c>
      <c r="F12" s="2">
        <f>'frame fresh and panel'!F12</f>
        <v>140</v>
      </c>
      <c r="G12" s="2">
        <f>'frame fresh and panel'!G12</f>
        <v>101</v>
      </c>
      <c r="H12" s="2">
        <f>'frame fresh and panel'!H12</f>
        <v>97</v>
      </c>
      <c r="I12" s="2">
        <f>'frame fresh and panel'!I12</f>
        <v>46</v>
      </c>
      <c r="J12" s="2">
        <f>'frame fresh and panel'!J12</f>
        <v>84</v>
      </c>
      <c r="K12" s="2">
        <f>'frame fresh and panel'!K12</f>
        <v>91</v>
      </c>
      <c r="L12" s="2">
        <f>'frame fresh and panel'!L12</f>
        <v>100</v>
      </c>
      <c r="M12" s="19"/>
    </row>
    <row r="13" spans="1:13" x14ac:dyDescent="0.45">
      <c r="A13" s="4" t="str">
        <f>'frame fresh and panel'!A13</f>
        <v>Central Anatolia Region</v>
      </c>
      <c r="B13" s="2" t="str">
        <f>LEFT('frame fresh and panel'!B13,FIND(")",'frame fresh and panel'!B13))</f>
        <v>Large (100 or more)</v>
      </c>
      <c r="C13" s="2">
        <f>'frame fresh and panel'!C13</f>
        <v>125</v>
      </c>
      <c r="D13" s="2">
        <f>'frame fresh and panel'!D13</f>
        <v>35</v>
      </c>
      <c r="E13" s="2">
        <f>'frame fresh and panel'!E13</f>
        <v>38</v>
      </c>
      <c r="F13" s="2">
        <f>'frame fresh and panel'!F13</f>
        <v>118</v>
      </c>
      <c r="G13" s="2">
        <f>'frame fresh and panel'!G13</f>
        <v>86</v>
      </c>
      <c r="H13" s="2">
        <f>'frame fresh and panel'!H13</f>
        <v>70</v>
      </c>
      <c r="I13" s="2">
        <f>'frame fresh and panel'!I13</f>
        <v>67</v>
      </c>
      <c r="J13" s="2">
        <f>'frame fresh and panel'!J13</f>
        <v>69</v>
      </c>
      <c r="K13" s="2">
        <f>'frame fresh and panel'!K13</f>
        <v>49</v>
      </c>
      <c r="L13" s="2">
        <f>'frame fresh and panel'!L13</f>
        <v>62</v>
      </c>
      <c r="M13" s="19"/>
    </row>
    <row r="14" spans="1:13" x14ac:dyDescent="0.45">
      <c r="A14" s="4" t="str">
        <f>'frame fresh and panel'!A14</f>
        <v>Eastern Anatolia Region</v>
      </c>
      <c r="B14" s="2" t="str">
        <f>LEFT('frame fresh and panel'!B14,FIND(")",'frame fresh and panel'!B14))</f>
        <v>Small (5-19)</v>
      </c>
      <c r="C14" s="2">
        <f>'frame fresh and panel'!C14</f>
        <v>91</v>
      </c>
      <c r="D14" s="2">
        <f>'frame fresh and panel'!D14</f>
        <v>30</v>
      </c>
      <c r="E14" s="2">
        <f>'frame fresh and panel'!E14</f>
        <v>65</v>
      </c>
      <c r="F14" s="2">
        <f>'frame fresh and panel'!F14</f>
        <v>71</v>
      </c>
      <c r="G14" s="2">
        <f>'frame fresh and panel'!G14</f>
        <v>75</v>
      </c>
      <c r="H14" s="2">
        <f>'frame fresh and panel'!H14</f>
        <v>46</v>
      </c>
      <c r="I14" s="2">
        <f>'frame fresh and panel'!I14</f>
        <v>114</v>
      </c>
      <c r="J14" s="2">
        <f>'frame fresh and panel'!J14</f>
        <v>104</v>
      </c>
      <c r="K14" s="2">
        <f>'frame fresh and panel'!K14</f>
        <v>62</v>
      </c>
      <c r="L14" s="2">
        <f>'frame fresh and panel'!L14</f>
        <v>116</v>
      </c>
      <c r="M14" s="19">
        <f>SUM(C14:L16)</f>
        <v>1495</v>
      </c>
    </row>
    <row r="15" spans="1:13" x14ac:dyDescent="0.45">
      <c r="A15" s="4" t="str">
        <f>'frame fresh and panel'!A15</f>
        <v>Eastern Anatolia Region</v>
      </c>
      <c r="B15" s="2" t="str">
        <f>LEFT('frame fresh and panel'!B15,FIND(")",'frame fresh and panel'!B15))</f>
        <v>Medium (20-99)</v>
      </c>
      <c r="C15" s="2">
        <f>'frame fresh and panel'!C15</f>
        <v>90</v>
      </c>
      <c r="D15" s="2">
        <f>'frame fresh and panel'!D15</f>
        <v>13</v>
      </c>
      <c r="E15" s="2">
        <f>'frame fresh and panel'!E15</f>
        <v>62</v>
      </c>
      <c r="F15" s="2">
        <f>'frame fresh and panel'!F15</f>
        <v>4</v>
      </c>
      <c r="G15" s="2">
        <f>'frame fresh and panel'!G15</f>
        <v>76</v>
      </c>
      <c r="H15" s="2">
        <f>'frame fresh and panel'!H15</f>
        <v>32</v>
      </c>
      <c r="I15" s="2">
        <f>'frame fresh and panel'!I15</f>
        <v>18</v>
      </c>
      <c r="J15" s="2">
        <f>'frame fresh and panel'!J15</f>
        <v>84</v>
      </c>
      <c r="K15" s="2">
        <f>'frame fresh and panel'!K15</f>
        <v>96</v>
      </c>
      <c r="L15" s="2">
        <f>'frame fresh and panel'!L15</f>
        <v>78</v>
      </c>
      <c r="M15" s="19"/>
    </row>
    <row r="16" spans="1:13" x14ac:dyDescent="0.45">
      <c r="A16" s="4" t="str">
        <f>'frame fresh and panel'!A16</f>
        <v>Eastern Anatolia Region</v>
      </c>
      <c r="B16" s="2" t="str">
        <f>LEFT('frame fresh and panel'!B16,FIND(")",'frame fresh and panel'!B16))</f>
        <v>Large (100 or more)</v>
      </c>
      <c r="C16" s="2">
        <f>'frame fresh and panel'!C16</f>
        <v>11</v>
      </c>
      <c r="D16" s="2">
        <f>'frame fresh and panel'!D16</f>
        <v>13</v>
      </c>
      <c r="E16" s="2">
        <f>'frame fresh and panel'!E16</f>
        <v>52</v>
      </c>
      <c r="F16" s="2">
        <f>'frame fresh and panel'!F16</f>
        <v>0</v>
      </c>
      <c r="G16" s="2">
        <f>'frame fresh and panel'!G16</f>
        <v>13</v>
      </c>
      <c r="H16" s="2">
        <f>'frame fresh and panel'!H16</f>
        <v>0</v>
      </c>
      <c r="I16" s="2">
        <f>'frame fresh and panel'!I16</f>
        <v>3</v>
      </c>
      <c r="J16" s="2">
        <f>'frame fresh and panel'!J16</f>
        <v>65</v>
      </c>
      <c r="K16" s="2">
        <f>'frame fresh and panel'!K16</f>
        <v>6</v>
      </c>
      <c r="L16" s="2">
        <f>'frame fresh and panel'!L16</f>
        <v>5</v>
      </c>
      <c r="M16" s="19"/>
    </row>
    <row r="17" spans="1:13" x14ac:dyDescent="0.45">
      <c r="A17" s="4" t="str">
        <f>'frame fresh and panel'!A17</f>
        <v>Southeastern Anatolia Region</v>
      </c>
      <c r="B17" s="2" t="str">
        <f>LEFT('frame fresh and panel'!B17,FIND(")",'frame fresh and panel'!B17))</f>
        <v>Small (5-19)</v>
      </c>
      <c r="C17" s="2">
        <f>'frame fresh and panel'!C17</f>
        <v>67</v>
      </c>
      <c r="D17" s="2">
        <f>'frame fresh and panel'!D17</f>
        <v>67</v>
      </c>
      <c r="E17" s="2">
        <f>'frame fresh and panel'!E17</f>
        <v>66</v>
      </c>
      <c r="F17" s="2">
        <f>'frame fresh and panel'!F17</f>
        <v>65</v>
      </c>
      <c r="G17" s="2">
        <f>'frame fresh and panel'!G17</f>
        <v>69</v>
      </c>
      <c r="H17" s="2">
        <f>'frame fresh and panel'!H17</f>
        <v>30</v>
      </c>
      <c r="I17" s="2">
        <f>'frame fresh and panel'!I17</f>
        <v>83</v>
      </c>
      <c r="J17" s="2">
        <f>'frame fresh and panel'!J17</f>
        <v>92</v>
      </c>
      <c r="K17" s="2">
        <f>'frame fresh and panel'!K17</f>
        <v>61</v>
      </c>
      <c r="L17" s="2">
        <f>'frame fresh and panel'!L17</f>
        <v>122</v>
      </c>
      <c r="M17" s="19">
        <f>SUM(C17:L19)</f>
        <v>1594</v>
      </c>
    </row>
    <row r="18" spans="1:13" x14ac:dyDescent="0.45">
      <c r="A18" s="4" t="str">
        <f>'frame fresh and panel'!A18</f>
        <v>Southeastern Anatolia Region</v>
      </c>
      <c r="B18" s="2" t="str">
        <f>LEFT('frame fresh and panel'!B18,FIND(")",'frame fresh and panel'!B18))</f>
        <v>Medium (20-99)</v>
      </c>
      <c r="C18" s="2">
        <f>'frame fresh and panel'!C18</f>
        <v>95</v>
      </c>
      <c r="D18" s="2">
        <f>'frame fresh and panel'!D18</f>
        <v>9</v>
      </c>
      <c r="E18" s="2">
        <f>'frame fresh and panel'!E18</f>
        <v>66</v>
      </c>
      <c r="F18" s="2">
        <f>'frame fresh and panel'!F18</f>
        <v>3</v>
      </c>
      <c r="G18" s="2">
        <f>'frame fresh and panel'!G18</f>
        <v>76</v>
      </c>
      <c r="H18" s="2">
        <f>'frame fresh and panel'!H18</f>
        <v>60</v>
      </c>
      <c r="I18" s="2">
        <f>'frame fresh and panel'!I18</f>
        <v>63</v>
      </c>
      <c r="J18" s="2">
        <f>'frame fresh and panel'!J18</f>
        <v>65</v>
      </c>
      <c r="K18" s="2">
        <f>'frame fresh and panel'!K18</f>
        <v>2</v>
      </c>
      <c r="L18" s="2">
        <f>'frame fresh and panel'!L18</f>
        <v>65</v>
      </c>
      <c r="M18" s="19"/>
    </row>
    <row r="19" spans="1:13" x14ac:dyDescent="0.45">
      <c r="A19" s="4" t="str">
        <f>'frame fresh and panel'!A19</f>
        <v>Southeastern Anatolia Region</v>
      </c>
      <c r="B19" s="2" t="str">
        <f>LEFT('frame fresh and panel'!B19,FIND(")",'frame fresh and panel'!B19))</f>
        <v>Large (100 or more)</v>
      </c>
      <c r="C19" s="2">
        <f>'frame fresh and panel'!C19</f>
        <v>46</v>
      </c>
      <c r="D19" s="2">
        <f>'frame fresh and panel'!D19</f>
        <v>22</v>
      </c>
      <c r="E19" s="2">
        <f>'frame fresh and panel'!E19</f>
        <v>78</v>
      </c>
      <c r="F19" s="2">
        <f>'frame fresh and panel'!F19</f>
        <v>1</v>
      </c>
      <c r="G19" s="2">
        <f>'frame fresh and panel'!G19</f>
        <v>62</v>
      </c>
      <c r="H19" s="2">
        <f>'frame fresh and panel'!H19</f>
        <v>3</v>
      </c>
      <c r="I19" s="2">
        <f>'frame fresh and panel'!I19</f>
        <v>30</v>
      </c>
      <c r="J19" s="2">
        <f>'frame fresh and panel'!J19</f>
        <v>63</v>
      </c>
      <c r="K19" s="2">
        <f>'frame fresh and panel'!K19</f>
        <v>0</v>
      </c>
      <c r="L19" s="2">
        <f>'frame fresh and panel'!L19</f>
        <v>63</v>
      </c>
      <c r="M19" s="19"/>
    </row>
    <row r="20" spans="1:13" x14ac:dyDescent="0.45">
      <c r="A20" s="4" t="str">
        <f>'frame fresh and panel'!A20</f>
        <v>Black Sea Region</v>
      </c>
      <c r="B20" s="2" t="str">
        <f>LEFT('frame fresh and panel'!B20,FIND(")",'frame fresh and panel'!B20))</f>
        <v>Small (5-19)</v>
      </c>
      <c r="C20" s="2">
        <f>'frame fresh and panel'!C20</f>
        <v>71</v>
      </c>
      <c r="D20" s="2">
        <f>'frame fresh and panel'!D20</f>
        <v>41</v>
      </c>
      <c r="E20" s="2">
        <f>'frame fresh and panel'!E20</f>
        <v>65</v>
      </c>
      <c r="F20" s="2">
        <f>'frame fresh and panel'!F20</f>
        <v>73</v>
      </c>
      <c r="G20" s="2">
        <f>'frame fresh and panel'!G20</f>
        <v>89</v>
      </c>
      <c r="H20" s="2">
        <f>'frame fresh and panel'!H20</f>
        <v>30</v>
      </c>
      <c r="I20" s="2">
        <f>'frame fresh and panel'!I20</f>
        <v>132</v>
      </c>
      <c r="J20" s="2">
        <f>'frame fresh and panel'!J20</f>
        <v>102</v>
      </c>
      <c r="K20" s="2">
        <f>'frame fresh and panel'!K20</f>
        <v>46</v>
      </c>
      <c r="L20" s="2">
        <f>'frame fresh and panel'!L20</f>
        <v>145</v>
      </c>
      <c r="M20" s="19">
        <f>SUM(C20:L22)</f>
        <v>1863</v>
      </c>
    </row>
    <row r="21" spans="1:13" x14ac:dyDescent="0.45">
      <c r="A21" s="4" t="str">
        <f>'frame fresh and panel'!A21</f>
        <v>Black Sea Region</v>
      </c>
      <c r="B21" s="2" t="str">
        <f>LEFT('frame fresh and panel'!B21,FIND(")",'frame fresh and panel'!B21))</f>
        <v>Medium (20-99)</v>
      </c>
      <c r="C21" s="2">
        <f>'frame fresh and panel'!C21</f>
        <v>105</v>
      </c>
      <c r="D21" s="2">
        <f>'frame fresh and panel'!D21</f>
        <v>21</v>
      </c>
      <c r="E21" s="2">
        <f>'frame fresh and panel'!E21</f>
        <v>69</v>
      </c>
      <c r="F21" s="2">
        <f>'frame fresh and panel'!F21</f>
        <v>70</v>
      </c>
      <c r="G21" s="2">
        <f>'frame fresh and panel'!G21</f>
        <v>94</v>
      </c>
      <c r="H21" s="2">
        <f>'frame fresh and panel'!H21</f>
        <v>0</v>
      </c>
      <c r="I21" s="2">
        <f>'frame fresh and panel'!I21</f>
        <v>84</v>
      </c>
      <c r="J21" s="2">
        <f>'frame fresh and panel'!J21</f>
        <v>79</v>
      </c>
      <c r="K21" s="2">
        <f>'frame fresh and panel'!K21</f>
        <v>77</v>
      </c>
      <c r="L21" s="2">
        <f>'frame fresh and panel'!L21</f>
        <v>66</v>
      </c>
      <c r="M21" s="19"/>
    </row>
    <row r="22" spans="1:13" x14ac:dyDescent="0.45">
      <c r="A22" s="4" t="str">
        <f>'frame fresh and panel'!A22</f>
        <v>Black Sea Region</v>
      </c>
      <c r="B22" s="2" t="str">
        <f>LEFT('frame fresh and panel'!B22,FIND(")",'frame fresh and panel'!B22))</f>
        <v>Large (100 or more)</v>
      </c>
      <c r="C22" s="2">
        <f>'frame fresh and panel'!C22</f>
        <v>54</v>
      </c>
      <c r="D22" s="2">
        <f>'frame fresh and panel'!D22</f>
        <v>5</v>
      </c>
      <c r="E22" s="2">
        <f>'frame fresh and panel'!E22</f>
        <v>110</v>
      </c>
      <c r="F22" s="2">
        <f>'frame fresh and panel'!F22</f>
        <v>17</v>
      </c>
      <c r="G22" s="2">
        <f>'frame fresh and panel'!G22</f>
        <v>66</v>
      </c>
      <c r="H22" s="2">
        <f>'frame fresh and panel'!H22</f>
        <v>2</v>
      </c>
      <c r="I22" s="2">
        <f>'frame fresh and panel'!I22</f>
        <v>40</v>
      </c>
      <c r="J22" s="2">
        <f>'frame fresh and panel'!J22</f>
        <v>55</v>
      </c>
      <c r="K22" s="2">
        <f>'frame fresh and panel'!K22</f>
        <v>9</v>
      </c>
      <c r="L22" s="2">
        <f>'frame fresh and panel'!L22</f>
        <v>46</v>
      </c>
      <c r="M22" s="19"/>
    </row>
    <row r="23" spans="1:13" s="21" customFormat="1" ht="14.65" thickBot="1" x14ac:dyDescent="0.5">
      <c r="A23" s="20"/>
      <c r="B23" s="20"/>
      <c r="C23" s="20">
        <f t="shared" ref="C23:M23" si="0">SUM(C2:C22)</f>
        <v>1749</v>
      </c>
      <c r="D23" s="20">
        <f t="shared" si="0"/>
        <v>1434</v>
      </c>
      <c r="E23" s="20">
        <f t="shared" si="0"/>
        <v>1872</v>
      </c>
      <c r="F23" s="20">
        <f t="shared" si="0"/>
        <v>1623</v>
      </c>
      <c r="G23" s="20">
        <f t="shared" si="0"/>
        <v>2435</v>
      </c>
      <c r="H23" s="20">
        <f t="shared" si="0"/>
        <v>1343</v>
      </c>
      <c r="I23" s="20">
        <f t="shared" si="0"/>
        <v>1935</v>
      </c>
      <c r="J23" s="20">
        <f t="shared" si="0"/>
        <v>2100</v>
      </c>
      <c r="K23" s="20">
        <f t="shared" si="0"/>
        <v>1509</v>
      </c>
      <c r="L23" s="20">
        <f t="shared" si="0"/>
        <v>3284</v>
      </c>
      <c r="M23" s="20">
        <f t="shared" si="0"/>
        <v>19284</v>
      </c>
    </row>
    <row r="24" spans="1:13" ht="14.65" thickTop="1" x14ac:dyDescent="0.45">
      <c r="A24" s="29" t="s">
        <v>67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M24"/>
  <sheetViews>
    <sheetView workbookViewId="0">
      <selection activeCell="E1" sqref="E1"/>
    </sheetView>
  </sheetViews>
  <sheetFormatPr defaultRowHeight="14.25" x14ac:dyDescent="0.45"/>
  <cols>
    <col min="1" max="1" width="15" customWidth="1"/>
    <col min="2" max="2" width="19.86328125" bestFit="1" customWidth="1"/>
    <col min="3" max="4" width="10.1328125" customWidth="1"/>
    <col min="5" max="5" width="10.1328125" style="8" customWidth="1"/>
    <col min="6" max="6" width="11.86328125" customWidth="1"/>
    <col min="7" max="7" width="14.73046875" customWidth="1"/>
    <col min="8" max="9" width="10.1328125" customWidth="1"/>
    <col min="10" max="10" width="13" customWidth="1"/>
    <col min="11" max="11" width="10.1328125" customWidth="1"/>
    <col min="12" max="12" width="13.3984375" customWidth="1"/>
    <col min="13" max="13" width="14.59765625" style="21" bestFit="1" customWidth="1"/>
  </cols>
  <sheetData>
    <row r="1" spans="1:13" ht="39.4" thickBot="1" x14ac:dyDescent="0.5">
      <c r="A1" s="11"/>
      <c r="B1" s="11"/>
      <c r="C1" s="12" t="str">
        <f>RIGHT(SUBSTITUTE('original survey design'!C1,"_"," "),LEN(SUBSTITUTE('original survey design'!C1,"_"," "))-1)</f>
        <v>Food</v>
      </c>
      <c r="D1" s="12" t="str">
        <f>RIGHT(SUBSTITUTE('original survey design'!D1,"_"," "),LEN(SUBSTITUTE('original survey design'!D1,"_"," "))-1)</f>
        <v>Textiles</v>
      </c>
      <c r="E1" s="12" t="str">
        <f>RIGHT(SUBSTITUTE('original survey design'!E1,"_"," "),LEN(SUBSTITUTE('original survey design'!E1,"_"," "))-1)</f>
        <v>Garments</v>
      </c>
      <c r="F1" s="12" t="str">
        <f>RIGHT(SUBSTITUTE('original survey design'!F1,"_"," "),LEN(SUBSTITUTE('original survey design'!F1,"_"," "))-1)</f>
        <v>Fabricated Metal Products</v>
      </c>
      <c r="G1" s="12" t="str">
        <f>RIGHT(SUBSTITUTE('original survey design'!G1,"_"," "),LEN(SUBSTITUTE('original survey design'!G1,"_"," "))-1)</f>
        <v>Other Manufacturing</v>
      </c>
      <c r="H1" s="12" t="str">
        <f>RIGHT(SUBSTITUTE('original survey design'!H1,"_"," "),LEN(SUBSTITUTE('original survey design'!H1,"_"," "))-1)</f>
        <v>Hotels</v>
      </c>
      <c r="I1" s="12" t="str">
        <f>RIGHT(SUBSTITUTE('original survey design'!I1,"_"," "),LEN(SUBSTITUTE('original survey design'!I1,"_"," "))-1)</f>
        <v>Retail</v>
      </c>
      <c r="J1" s="12" t="str">
        <f>RIGHT(SUBSTITUTE('original survey design'!J1,"_"," "),LEN(SUBSTITUTE('original survey design'!J1,"_"," "))-1)</f>
        <v>Construction</v>
      </c>
      <c r="K1" s="12" t="str">
        <f>RIGHT(SUBSTITUTE('original survey design'!K1,"_"," "),LEN(SUBSTITUTE('original survey design'!K1,"_"," "))-1)</f>
        <v>Transport</v>
      </c>
      <c r="L1" s="12" t="str">
        <f>RIGHT(SUBSTITUTE('original survey design'!L1,"_"," "),LEN(SUBSTITUTE('original survey design'!L1,"_"," "))-1)</f>
        <v>Other Services</v>
      </c>
      <c r="M1" s="18" t="s">
        <v>80</v>
      </c>
    </row>
    <row r="2" spans="1:13" x14ac:dyDescent="0.45">
      <c r="A2" s="4" t="str">
        <f>'original survey design'!A2</f>
        <v>Marmara Region</v>
      </c>
      <c r="B2" s="2" t="str">
        <f>LEFT('original survey design'!B2,FIND(")",'original survey design'!B2))</f>
        <v>Small (5-19)</v>
      </c>
      <c r="C2" s="22">
        <f>'original survey design'!C2</f>
        <v>6</v>
      </c>
      <c r="D2" s="22">
        <f>'original survey design'!D2</f>
        <v>6</v>
      </c>
      <c r="E2" s="22">
        <f>'original survey design'!E2</f>
        <v>11</v>
      </c>
      <c r="F2" s="22">
        <f>'original survey design'!F2</f>
        <v>7</v>
      </c>
      <c r="G2" s="22">
        <f>'original survey design'!G2</f>
        <v>32</v>
      </c>
      <c r="H2" s="22">
        <f>'original survey design'!H2</f>
        <v>3</v>
      </c>
      <c r="I2" s="22">
        <f>'original survey design'!I2</f>
        <v>27</v>
      </c>
      <c r="J2" s="22">
        <f>'original survey design'!J2</f>
        <v>24</v>
      </c>
      <c r="K2" s="22">
        <f>'original survey design'!K2</f>
        <v>12</v>
      </c>
      <c r="L2" s="22">
        <f>'original survey design'!L2</f>
        <v>67</v>
      </c>
      <c r="M2" s="19">
        <f>SUM(C2:L4)</f>
        <v>395</v>
      </c>
    </row>
    <row r="3" spans="1:13" x14ac:dyDescent="0.45">
      <c r="A3" s="4" t="str">
        <f>'original survey design'!A3</f>
        <v>Marmara Region</v>
      </c>
      <c r="B3" s="2" t="str">
        <f>LEFT('original survey design'!B3,FIND(")",'original survey design'!B3))</f>
        <v>Medium (20-99)</v>
      </c>
      <c r="C3" s="22">
        <f>'original survey design'!C3</f>
        <v>7</v>
      </c>
      <c r="D3" s="22">
        <f>'original survey design'!D3</f>
        <v>11</v>
      </c>
      <c r="E3" s="22">
        <f>'original survey design'!E3</f>
        <v>16</v>
      </c>
      <c r="F3" s="22">
        <f>'original survey design'!F3</f>
        <v>13</v>
      </c>
      <c r="G3" s="22">
        <f>'original survey design'!G3</f>
        <v>20</v>
      </c>
      <c r="H3" s="22">
        <f>'original survey design'!H3</f>
        <v>10</v>
      </c>
      <c r="I3" s="22">
        <f>'original survey design'!I3</f>
        <v>5</v>
      </c>
      <c r="J3" s="22">
        <f>'original survey design'!J3</f>
        <v>7</v>
      </c>
      <c r="K3" s="22">
        <f>'original survey design'!K3</f>
        <v>12</v>
      </c>
      <c r="L3" s="22">
        <f>'original survey design'!L3</f>
        <v>19</v>
      </c>
      <c r="M3" s="19"/>
    </row>
    <row r="4" spans="1:13" x14ac:dyDescent="0.45">
      <c r="A4" s="4" t="str">
        <f>'original survey design'!A4</f>
        <v>Marmara Region</v>
      </c>
      <c r="B4" s="2" t="str">
        <f>LEFT('original survey design'!B4,FIND(")",'original survey design'!B4))</f>
        <v>Large (100-199)</v>
      </c>
      <c r="C4" s="22">
        <f>'original survey design'!C4</f>
        <v>9</v>
      </c>
      <c r="D4" s="22">
        <f>'original survey design'!D4</f>
        <v>11</v>
      </c>
      <c r="E4" s="22">
        <f>'original survey design'!E4</f>
        <v>9</v>
      </c>
      <c r="F4" s="22">
        <f>'original survey design'!F4</f>
        <v>13</v>
      </c>
      <c r="G4" s="22">
        <f>'original survey design'!G4</f>
        <v>5</v>
      </c>
      <c r="H4" s="22">
        <f>'original survey design'!H4</f>
        <v>12</v>
      </c>
      <c r="I4" s="22">
        <f>'original survey design'!I4</f>
        <v>4</v>
      </c>
      <c r="J4" s="22">
        <f>'original survey design'!J4</f>
        <v>4</v>
      </c>
      <c r="K4" s="22">
        <f>'original survey design'!K4</f>
        <v>9</v>
      </c>
      <c r="L4" s="22">
        <f>'original survey design'!L4</f>
        <v>4</v>
      </c>
      <c r="M4" s="19"/>
    </row>
    <row r="5" spans="1:13" x14ac:dyDescent="0.45">
      <c r="A5" s="4" t="str">
        <f>'original survey design'!A5</f>
        <v>Aegean Region</v>
      </c>
      <c r="B5" s="2" t="str">
        <f>LEFT('original survey design'!B5,FIND(")",'original survey design'!B5))</f>
        <v>Small (5-19)</v>
      </c>
      <c r="C5" s="22">
        <f>'original survey design'!C5</f>
        <v>4</v>
      </c>
      <c r="D5" s="22">
        <f>'original survey design'!D5</f>
        <v>4</v>
      </c>
      <c r="E5" s="22">
        <f>'original survey design'!E5</f>
        <v>4</v>
      </c>
      <c r="F5" s="22">
        <f>'original survey design'!F5</f>
        <v>3</v>
      </c>
      <c r="G5" s="22">
        <f>'original survey design'!G5</f>
        <v>7</v>
      </c>
      <c r="H5" s="22">
        <f>'original survey design'!H5</f>
        <v>2</v>
      </c>
      <c r="I5" s="22">
        <f>'original survey design'!I5</f>
        <v>9</v>
      </c>
      <c r="J5" s="22">
        <f>'original survey design'!J5</f>
        <v>10</v>
      </c>
      <c r="K5" s="22">
        <f>'original survey design'!K5</f>
        <v>3</v>
      </c>
      <c r="L5" s="22">
        <f>'original survey design'!L5</f>
        <v>18</v>
      </c>
      <c r="M5" s="19">
        <f>SUM(C5:L7)</f>
        <v>182</v>
      </c>
    </row>
    <row r="6" spans="1:13" x14ac:dyDescent="0.45">
      <c r="A6" s="4" t="str">
        <f>'original survey design'!A6</f>
        <v>Aegean Region</v>
      </c>
      <c r="B6" s="2" t="str">
        <f>LEFT('original survey design'!B6,FIND(")",'original survey design'!B6))</f>
        <v>Medium (20-99)</v>
      </c>
      <c r="C6" s="22">
        <f>'original survey design'!C6</f>
        <v>7</v>
      </c>
      <c r="D6" s="22">
        <f>'original survey design'!D6</f>
        <v>6</v>
      </c>
      <c r="E6" s="22">
        <f>'original survey design'!E6</f>
        <v>4</v>
      </c>
      <c r="F6" s="22">
        <f>'original survey design'!F6</f>
        <v>7</v>
      </c>
      <c r="G6" s="22">
        <f>'original survey design'!G6</f>
        <v>5</v>
      </c>
      <c r="H6" s="22">
        <f>'original survey design'!H6</f>
        <v>9</v>
      </c>
      <c r="I6" s="22">
        <f>'original survey design'!I6</f>
        <v>4</v>
      </c>
      <c r="J6" s="22">
        <f>'original survey design'!J6</f>
        <v>4</v>
      </c>
      <c r="K6" s="22">
        <f>'original survey design'!K6</f>
        <v>6</v>
      </c>
      <c r="L6" s="22">
        <f>'original survey design'!L6</f>
        <v>5</v>
      </c>
      <c r="M6" s="19"/>
    </row>
    <row r="7" spans="1:13" x14ac:dyDescent="0.45">
      <c r="A7" s="4" t="str">
        <f>'original survey design'!A7</f>
        <v>Aegean Region</v>
      </c>
      <c r="B7" s="2" t="str">
        <f>LEFT('original survey design'!B7,FIND(")",'original survey design'!B7))</f>
        <v>Large (100-199)</v>
      </c>
      <c r="C7" s="22">
        <f>'original survey design'!C7</f>
        <v>4</v>
      </c>
      <c r="D7" s="22">
        <f>'original survey design'!D7</f>
        <v>8</v>
      </c>
      <c r="E7" s="22">
        <f>'original survey design'!E7</f>
        <v>7</v>
      </c>
      <c r="F7" s="22">
        <f>'original survey design'!F7</f>
        <v>7</v>
      </c>
      <c r="G7" s="22">
        <f>'original survey design'!G7</f>
        <v>4</v>
      </c>
      <c r="H7" s="22">
        <f>'original survey design'!H7</f>
        <v>11</v>
      </c>
      <c r="I7" s="22">
        <f>'original survey design'!I7</f>
        <v>4</v>
      </c>
      <c r="J7" s="22">
        <f>'original survey design'!J7</f>
        <v>4</v>
      </c>
      <c r="K7" s="22">
        <f>'original survey design'!K7</f>
        <v>8</v>
      </c>
      <c r="L7" s="22">
        <f>'original survey design'!L7</f>
        <v>4</v>
      </c>
      <c r="M7" s="19"/>
    </row>
    <row r="8" spans="1:13" x14ac:dyDescent="0.45">
      <c r="A8" s="4" t="str">
        <f>'original survey design'!A8</f>
        <v>Mediterranean Region</v>
      </c>
      <c r="B8" s="2" t="str">
        <f>LEFT('original survey design'!B8,FIND(")",'original survey design'!B8))</f>
        <v>Small (5-19)</v>
      </c>
      <c r="C8" s="22">
        <f>'original survey design'!C8</f>
        <v>4</v>
      </c>
      <c r="D8" s="22">
        <f>'original survey design'!D8</f>
        <v>4</v>
      </c>
      <c r="E8" s="22">
        <f>'original survey design'!E8</f>
        <v>4</v>
      </c>
      <c r="F8" s="22">
        <f>'original survey design'!F8</f>
        <v>4</v>
      </c>
      <c r="G8" s="22">
        <f>'original survey design'!G8</f>
        <v>6</v>
      </c>
      <c r="H8" s="22">
        <f>'original survey design'!H8</f>
        <v>2</v>
      </c>
      <c r="I8" s="22">
        <f>'original survey design'!I8</f>
        <v>8</v>
      </c>
      <c r="J8" s="22">
        <f>'original survey design'!J8</f>
        <v>8</v>
      </c>
      <c r="K8" s="22">
        <f>'original survey design'!K8</f>
        <v>6</v>
      </c>
      <c r="L8" s="22">
        <f>'original survey design'!L8</f>
        <v>15</v>
      </c>
      <c r="M8" s="19">
        <f>SUM(C8:L10)</f>
        <v>177</v>
      </c>
    </row>
    <row r="9" spans="1:13" x14ac:dyDescent="0.45">
      <c r="A9" s="4" t="str">
        <f>'original survey design'!A9</f>
        <v>Mediterranean Region</v>
      </c>
      <c r="B9" s="2" t="str">
        <f>LEFT('original survey design'!B9,FIND(")",'original survey design'!B9))</f>
        <v>Medium (20-99)</v>
      </c>
      <c r="C9" s="22">
        <f>'original survey design'!C9</f>
        <v>6</v>
      </c>
      <c r="D9" s="22">
        <f>'original survey design'!D9</f>
        <v>5</v>
      </c>
      <c r="E9" s="22">
        <f>'original survey design'!E9</f>
        <v>4</v>
      </c>
      <c r="F9" s="22">
        <f>'original survey design'!F9</f>
        <v>6</v>
      </c>
      <c r="G9" s="22">
        <f>'original survey design'!G9</f>
        <v>4</v>
      </c>
      <c r="H9" s="22">
        <f>'original survey design'!H9</f>
        <v>9</v>
      </c>
      <c r="I9" s="22">
        <f>'original survey design'!I9</f>
        <v>4</v>
      </c>
      <c r="J9" s="22">
        <f>'original survey design'!J9</f>
        <v>4</v>
      </c>
      <c r="K9" s="22">
        <f>'original survey design'!K9</f>
        <v>7</v>
      </c>
      <c r="L9" s="22">
        <f>'original survey design'!L9</f>
        <v>2</v>
      </c>
      <c r="M9" s="19"/>
    </row>
    <row r="10" spans="1:13" x14ac:dyDescent="0.45">
      <c r="A10" s="4" t="str">
        <f>'original survey design'!A10</f>
        <v>Mediterranean Region</v>
      </c>
      <c r="B10" s="2" t="str">
        <f>LEFT('original survey design'!B10,FIND(")",'original survey design'!B10))</f>
        <v>Large (100-199)</v>
      </c>
      <c r="C10" s="22">
        <f>'original survey design'!C10</f>
        <v>6</v>
      </c>
      <c r="D10" s="22">
        <f>'original survey design'!D10</f>
        <v>8</v>
      </c>
      <c r="E10" s="22">
        <f>'original survey design'!E10</f>
        <v>7</v>
      </c>
      <c r="F10" s="22">
        <f>'original survey design'!F10</f>
        <v>10</v>
      </c>
      <c r="G10" s="22">
        <f>'original survey design'!G10</f>
        <v>4</v>
      </c>
      <c r="H10" s="22">
        <f>'original survey design'!H10</f>
        <v>12</v>
      </c>
      <c r="I10" s="22">
        <f>'original survey design'!I10</f>
        <v>4</v>
      </c>
      <c r="J10" s="22">
        <f>'original survey design'!J10</f>
        <v>3</v>
      </c>
      <c r="K10" s="22">
        <f>'original survey design'!K10</f>
        <v>8</v>
      </c>
      <c r="L10" s="22">
        <f>'original survey design'!L10</f>
        <v>3</v>
      </c>
      <c r="M10" s="19"/>
    </row>
    <row r="11" spans="1:13" x14ac:dyDescent="0.45">
      <c r="A11" s="4" t="str">
        <f>'original survey design'!A11</f>
        <v>Central Anatolia Region</v>
      </c>
      <c r="B11" s="2" t="str">
        <f>LEFT('original survey design'!B11,FIND(")",'original survey design'!B11))</f>
        <v>Small (5-19)</v>
      </c>
      <c r="C11" s="22">
        <f>'original survey design'!C11</f>
        <v>4</v>
      </c>
      <c r="D11" s="22">
        <f>'original survey design'!D11</f>
        <v>4</v>
      </c>
      <c r="E11" s="22">
        <f>'original survey design'!E11</f>
        <v>4</v>
      </c>
      <c r="F11" s="22">
        <f>'original survey design'!F11</f>
        <v>4</v>
      </c>
      <c r="G11" s="22">
        <f>'original survey design'!G11</f>
        <v>8</v>
      </c>
      <c r="H11" s="22">
        <f>'original survey design'!H11</f>
        <v>2</v>
      </c>
      <c r="I11" s="22">
        <f>'original survey design'!I11</f>
        <v>8</v>
      </c>
      <c r="J11" s="22">
        <f>'original survey design'!J11</f>
        <v>11</v>
      </c>
      <c r="K11" s="22">
        <f>'original survey design'!K11</f>
        <v>3</v>
      </c>
      <c r="L11" s="22">
        <f>'original survey design'!L11</f>
        <v>19</v>
      </c>
      <c r="M11" s="19">
        <f>SUM(C11:L13)</f>
        <v>194</v>
      </c>
    </row>
    <row r="12" spans="1:13" x14ac:dyDescent="0.45">
      <c r="A12" s="4" t="str">
        <f>'original survey design'!A12</f>
        <v>Central Anatolia Region</v>
      </c>
      <c r="B12" s="2" t="str">
        <f>LEFT('original survey design'!B12,FIND(")",'original survey design'!B12))</f>
        <v>Medium (20-99)</v>
      </c>
      <c r="C12" s="22">
        <f>'original survey design'!C12</f>
        <v>7</v>
      </c>
      <c r="D12" s="22">
        <f>'original survey design'!D12</f>
        <v>5</v>
      </c>
      <c r="E12" s="22">
        <f>'original survey design'!E12</f>
        <v>4</v>
      </c>
      <c r="F12" s="22">
        <f>'original survey design'!F12</f>
        <v>8</v>
      </c>
      <c r="G12" s="22">
        <f>'original survey design'!G12</f>
        <v>5</v>
      </c>
      <c r="H12" s="22">
        <f>'original survey design'!H12</f>
        <v>8</v>
      </c>
      <c r="I12" s="22">
        <f>'original survey design'!I12</f>
        <v>3</v>
      </c>
      <c r="J12" s="22">
        <f>'original survey design'!J12</f>
        <v>5</v>
      </c>
      <c r="K12" s="22">
        <f>'original survey design'!K12</f>
        <v>6</v>
      </c>
      <c r="L12" s="22">
        <f>'original survey design'!L12</f>
        <v>6</v>
      </c>
      <c r="M12" s="19"/>
    </row>
    <row r="13" spans="1:13" x14ac:dyDescent="0.45">
      <c r="A13" s="4" t="str">
        <f>'original survey design'!A13</f>
        <v>Central Anatolia Region</v>
      </c>
      <c r="B13" s="2" t="str">
        <f>LEFT('original survey design'!B13,FIND(")",'original survey design'!B13))</f>
        <v>Large (100-199)</v>
      </c>
      <c r="C13" s="22">
        <f>'original survey design'!C13</f>
        <v>9</v>
      </c>
      <c r="D13" s="22">
        <f>'original survey design'!D13</f>
        <v>8</v>
      </c>
      <c r="E13" s="22">
        <f>'original survey design'!E13</f>
        <v>6</v>
      </c>
      <c r="F13" s="22">
        <f>'original survey design'!F13</f>
        <v>11</v>
      </c>
      <c r="G13" s="22">
        <f>'original survey design'!G13</f>
        <v>4</v>
      </c>
      <c r="H13" s="22">
        <f>'original survey design'!H13</f>
        <v>12</v>
      </c>
      <c r="I13" s="22">
        <f>'original survey design'!I13</f>
        <v>4</v>
      </c>
      <c r="J13" s="22">
        <f>'original survey design'!J13</f>
        <v>4</v>
      </c>
      <c r="K13" s="22">
        <f>'original survey design'!K13</f>
        <v>8</v>
      </c>
      <c r="L13" s="22">
        <f>'original survey design'!L13</f>
        <v>4</v>
      </c>
      <c r="M13" s="19"/>
    </row>
    <row r="14" spans="1:13" x14ac:dyDescent="0.45">
      <c r="A14" s="4" t="str">
        <f>'original survey design'!A14</f>
        <v>Eastern Anatolia Region</v>
      </c>
      <c r="B14" s="2" t="str">
        <f>LEFT('original survey design'!B14,FIND(")",'original survey design'!B14))</f>
        <v>Small (5-19)</v>
      </c>
      <c r="C14" s="22">
        <f>'original survey design'!C14</f>
        <v>4</v>
      </c>
      <c r="D14" s="22">
        <f>'original survey design'!D14</f>
        <v>2</v>
      </c>
      <c r="E14" s="22">
        <f>'original survey design'!E14</f>
        <v>4</v>
      </c>
      <c r="F14" s="22">
        <f>'original survey design'!F14</f>
        <v>4</v>
      </c>
      <c r="G14" s="22">
        <f>'original survey design'!G14</f>
        <v>4</v>
      </c>
      <c r="H14" s="22">
        <f>'original survey design'!H14</f>
        <v>3</v>
      </c>
      <c r="I14" s="22">
        <f>'original survey design'!I14</f>
        <v>5</v>
      </c>
      <c r="J14" s="22">
        <f>'original survey design'!J14</f>
        <v>5</v>
      </c>
      <c r="K14" s="22">
        <f>'original survey design'!K14</f>
        <v>4</v>
      </c>
      <c r="L14" s="22">
        <f>'original survey design'!L14</f>
        <v>6</v>
      </c>
      <c r="M14" s="19">
        <f>SUM(C14:L16)</f>
        <v>120</v>
      </c>
    </row>
    <row r="15" spans="1:13" x14ac:dyDescent="0.45">
      <c r="A15" s="4" t="str">
        <f>'original survey design'!A15</f>
        <v>Eastern Anatolia Region</v>
      </c>
      <c r="B15" s="2" t="str">
        <f>LEFT('original survey design'!B15,FIND(")",'original survey design'!B15))</f>
        <v>Medium (20-99)</v>
      </c>
      <c r="C15" s="22">
        <f>'original survey design'!C15</f>
        <v>8</v>
      </c>
      <c r="D15" s="22">
        <f>'original survey design'!D15</f>
        <v>3</v>
      </c>
      <c r="E15" s="22">
        <f>'original survey design'!E15</f>
        <v>4</v>
      </c>
      <c r="F15" s="22">
        <f>'original survey design'!F15</f>
        <v>1</v>
      </c>
      <c r="G15" s="22">
        <f>'original survey design'!G15</f>
        <v>4</v>
      </c>
      <c r="H15" s="22">
        <f>'original survey design'!H15</f>
        <v>10</v>
      </c>
      <c r="I15" s="22">
        <f>'original survey design'!I15</f>
        <v>2</v>
      </c>
      <c r="J15" s="22">
        <f>'original survey design'!J15</f>
        <v>4</v>
      </c>
      <c r="K15" s="22">
        <f>'original survey design'!K15</f>
        <v>9</v>
      </c>
      <c r="L15" s="22">
        <f>'original survey design'!L15</f>
        <v>4</v>
      </c>
      <c r="M15" s="19"/>
    </row>
    <row r="16" spans="1:13" x14ac:dyDescent="0.45">
      <c r="A16" s="4" t="str">
        <f>'original survey design'!A16</f>
        <v>Eastern Anatolia Region</v>
      </c>
      <c r="B16" s="2" t="str">
        <f>LEFT('original survey design'!B16,FIND(")",'original survey design'!B16))</f>
        <v>Large (100-199)</v>
      </c>
      <c r="C16" s="22">
        <f>'original survey design'!C16</f>
        <v>4</v>
      </c>
      <c r="D16" s="22">
        <f>'original survey design'!D16</f>
        <v>7</v>
      </c>
      <c r="E16" s="22">
        <f>'original survey design'!E16</f>
        <v>4</v>
      </c>
      <c r="F16" s="22">
        <f>'original survey design'!F16</f>
        <v>0</v>
      </c>
      <c r="G16" s="22">
        <f>'original survey design'!G16</f>
        <v>4</v>
      </c>
      <c r="H16" s="22">
        <f>'original survey design'!H16</f>
        <v>0</v>
      </c>
      <c r="I16" s="22">
        <f>'original survey design'!I16</f>
        <v>2</v>
      </c>
      <c r="J16" s="22">
        <f>'original survey design'!J16</f>
        <v>4</v>
      </c>
      <c r="K16" s="22">
        <f>'original survey design'!K16</f>
        <v>2</v>
      </c>
      <c r="L16" s="22">
        <f>'original survey design'!L16</f>
        <v>3</v>
      </c>
      <c r="M16" s="19"/>
    </row>
    <row r="17" spans="1:13" x14ac:dyDescent="0.45">
      <c r="A17" s="4" t="str">
        <f>'original survey design'!A17</f>
        <v>Southeastern Anatolia Region</v>
      </c>
      <c r="B17" s="2" t="str">
        <f>LEFT('original survey design'!B17,FIND(")",'original survey design'!B17))</f>
        <v>Small (5-19)</v>
      </c>
      <c r="C17" s="22">
        <f>'original survey design'!C17</f>
        <v>4</v>
      </c>
      <c r="D17" s="22">
        <f>'original survey design'!D17</f>
        <v>4</v>
      </c>
      <c r="E17" s="22">
        <f>'original survey design'!E17</f>
        <v>4</v>
      </c>
      <c r="F17" s="22">
        <f>'original survey design'!F17</f>
        <v>4</v>
      </c>
      <c r="G17" s="22">
        <f>'original survey design'!G17</f>
        <v>4</v>
      </c>
      <c r="H17" s="22">
        <f>'original survey design'!H17</f>
        <v>2</v>
      </c>
      <c r="I17" s="22">
        <f>'original survey design'!I17</f>
        <v>5</v>
      </c>
      <c r="J17" s="22">
        <f>'original survey design'!J17</f>
        <v>6</v>
      </c>
      <c r="K17" s="22">
        <f>'original survey design'!K17</f>
        <v>4</v>
      </c>
      <c r="L17" s="22">
        <f>'original survey design'!L17</f>
        <v>8</v>
      </c>
      <c r="M17" s="19">
        <f>SUM(C17:L19)</f>
        <v>123</v>
      </c>
    </row>
    <row r="18" spans="1:13" x14ac:dyDescent="0.45">
      <c r="A18" s="4" t="str">
        <f>'original survey design'!A18</f>
        <v>Southeastern Anatolia Region</v>
      </c>
      <c r="B18" s="2" t="str">
        <f>LEFT('original survey design'!B18,FIND(")",'original survey design'!B18))</f>
        <v>Medium (20-99)</v>
      </c>
      <c r="C18" s="22">
        <f>'original survey design'!C18</f>
        <v>6</v>
      </c>
      <c r="D18" s="22">
        <f>'original survey design'!D18</f>
        <v>5</v>
      </c>
      <c r="E18" s="22">
        <f>'original survey design'!E18</f>
        <v>4</v>
      </c>
      <c r="F18" s="22">
        <f>'original survey design'!F18</f>
        <v>3</v>
      </c>
      <c r="G18" s="22">
        <f>'original survey design'!G18</f>
        <v>4</v>
      </c>
      <c r="H18" s="22">
        <f>'original survey design'!H18</f>
        <v>8</v>
      </c>
      <c r="I18" s="22">
        <f>'original survey design'!I18</f>
        <v>4</v>
      </c>
      <c r="J18" s="22">
        <f>'original survey design'!J18</f>
        <v>4</v>
      </c>
      <c r="K18" s="22">
        <f>'original survey design'!K18</f>
        <v>2</v>
      </c>
      <c r="L18" s="22">
        <f>'original survey design'!L18</f>
        <v>4</v>
      </c>
      <c r="M18" s="19"/>
    </row>
    <row r="19" spans="1:13" x14ac:dyDescent="0.45">
      <c r="A19" s="4" t="str">
        <f>'original survey design'!A19</f>
        <v>Southeastern Anatolia Region</v>
      </c>
      <c r="B19" s="2" t="str">
        <f>LEFT('original survey design'!B19,FIND(")",'original survey design'!B19))</f>
        <v>Large (100-199)</v>
      </c>
      <c r="C19" s="22">
        <f>'original survey design'!C19</f>
        <v>4</v>
      </c>
      <c r="D19" s="22">
        <f>'original survey design'!D19</f>
        <v>8</v>
      </c>
      <c r="E19" s="22">
        <f>'original survey design'!E19</f>
        <v>5</v>
      </c>
      <c r="F19" s="22">
        <f>'original survey design'!F19</f>
        <v>1</v>
      </c>
      <c r="G19" s="22">
        <f>'original survey design'!G19</f>
        <v>4</v>
      </c>
      <c r="H19" s="22">
        <f>'original survey design'!H19</f>
        <v>1</v>
      </c>
      <c r="I19" s="22">
        <f>'original survey design'!I19</f>
        <v>3</v>
      </c>
      <c r="J19" s="22">
        <f>'original survey design'!J19</f>
        <v>4</v>
      </c>
      <c r="K19" s="22">
        <f>'original survey design'!K19</f>
        <v>0</v>
      </c>
      <c r="L19" s="22">
        <f>'original survey design'!L19</f>
        <v>4</v>
      </c>
      <c r="M19" s="19"/>
    </row>
    <row r="20" spans="1:13" x14ac:dyDescent="0.45">
      <c r="A20" s="4" t="str">
        <f>'original survey design'!A20</f>
        <v>Black Sea Region</v>
      </c>
      <c r="B20" s="2" t="str">
        <f>LEFT('original survey design'!B20,FIND(")",'original survey design'!B20))</f>
        <v>Small (5-19)</v>
      </c>
      <c r="C20" s="22">
        <f>'original survey design'!C20</f>
        <v>4</v>
      </c>
      <c r="D20" s="22">
        <f>'original survey design'!D20</f>
        <v>4</v>
      </c>
      <c r="E20" s="22">
        <f>'original survey design'!E20</f>
        <v>4</v>
      </c>
      <c r="F20" s="22">
        <f>'original survey design'!F20</f>
        <v>4</v>
      </c>
      <c r="G20" s="22">
        <f>'original survey design'!G20</f>
        <v>4</v>
      </c>
      <c r="H20" s="22">
        <f>'original survey design'!H20</f>
        <v>2</v>
      </c>
      <c r="I20" s="22">
        <f>'original survey design'!I20</f>
        <v>7</v>
      </c>
      <c r="J20" s="22">
        <f>'original survey design'!J20</f>
        <v>6</v>
      </c>
      <c r="K20" s="22">
        <f>'original survey design'!K20</f>
        <v>3</v>
      </c>
      <c r="L20" s="22">
        <f>'original survey design'!L20</f>
        <v>9</v>
      </c>
      <c r="M20" s="19">
        <f>SUM(C20:L22)</f>
        <v>129</v>
      </c>
    </row>
    <row r="21" spans="1:13" x14ac:dyDescent="0.45">
      <c r="A21" s="4" t="str">
        <f>'original survey design'!A21</f>
        <v>Black Sea Region</v>
      </c>
      <c r="B21" s="2" t="str">
        <f>LEFT('original survey design'!B21,FIND(")",'original survey design'!B21))</f>
        <v>Medium (20-99)</v>
      </c>
      <c r="C21" s="22">
        <f>'original survey design'!C21</f>
        <v>6</v>
      </c>
      <c r="D21" s="22">
        <f>'original survey design'!D21</f>
        <v>5</v>
      </c>
      <c r="E21" s="22">
        <f>'original survey design'!E21</f>
        <v>4</v>
      </c>
      <c r="F21" s="22">
        <f>'original survey design'!F21</f>
        <v>6</v>
      </c>
      <c r="G21" s="22">
        <f>'original survey design'!G21</f>
        <v>4</v>
      </c>
      <c r="H21" s="22">
        <f>'original survey design'!H21</f>
        <v>0</v>
      </c>
      <c r="I21" s="22">
        <f>'original survey design'!I21</f>
        <v>4</v>
      </c>
      <c r="J21" s="22">
        <f>'original survey design'!J21</f>
        <v>4</v>
      </c>
      <c r="K21" s="22">
        <f>'original survey design'!K21</f>
        <v>5</v>
      </c>
      <c r="L21" s="22">
        <f>'original survey design'!L21</f>
        <v>4</v>
      </c>
      <c r="M21" s="19"/>
    </row>
    <row r="22" spans="1:13" x14ac:dyDescent="0.45">
      <c r="A22" s="4" t="str">
        <f>'original survey design'!A22</f>
        <v>Black Sea Region</v>
      </c>
      <c r="B22" s="2" t="str">
        <f>LEFT('original survey design'!B22,FIND(")",'original survey design'!B22))</f>
        <v>Large (100-199)</v>
      </c>
      <c r="C22" s="22">
        <f>'original survey design'!C22</f>
        <v>7</v>
      </c>
      <c r="D22" s="22">
        <f>'original survey design'!D22</f>
        <v>2</v>
      </c>
      <c r="E22" s="22">
        <f>'original survey design'!E22</f>
        <v>7</v>
      </c>
      <c r="F22" s="22">
        <f>'original survey design'!F22</f>
        <v>4</v>
      </c>
      <c r="G22" s="22">
        <f>'original survey design'!G22</f>
        <v>4</v>
      </c>
      <c r="H22" s="22">
        <f>'original survey design'!H22</f>
        <v>2</v>
      </c>
      <c r="I22" s="22">
        <f>'original survey design'!I22</f>
        <v>4</v>
      </c>
      <c r="J22" s="22">
        <f>'original survey design'!J22</f>
        <v>4</v>
      </c>
      <c r="K22" s="22">
        <f>'original survey design'!K22</f>
        <v>3</v>
      </c>
      <c r="L22" s="22">
        <f>'original survey design'!L22</f>
        <v>3</v>
      </c>
      <c r="M22" s="19"/>
    </row>
    <row r="23" spans="1:13" s="21" customFormat="1" ht="14.65" thickBot="1" x14ac:dyDescent="0.5">
      <c r="A23" s="20"/>
      <c r="B23" s="20"/>
      <c r="C23" s="20">
        <f t="shared" ref="C23:M23" si="0">SUM(C2:C22)</f>
        <v>120</v>
      </c>
      <c r="D23" s="20">
        <f t="shared" si="0"/>
        <v>120</v>
      </c>
      <c r="E23" s="20">
        <f t="shared" si="0"/>
        <v>120</v>
      </c>
      <c r="F23" s="20">
        <f t="shared" si="0"/>
        <v>120</v>
      </c>
      <c r="G23" s="20">
        <f t="shared" si="0"/>
        <v>140</v>
      </c>
      <c r="H23" s="20">
        <f t="shared" si="0"/>
        <v>120</v>
      </c>
      <c r="I23" s="20">
        <f t="shared" si="0"/>
        <v>120</v>
      </c>
      <c r="J23" s="20">
        <f t="shared" si="0"/>
        <v>129</v>
      </c>
      <c r="K23" s="20">
        <f t="shared" si="0"/>
        <v>120</v>
      </c>
      <c r="L23" s="20">
        <f t="shared" si="0"/>
        <v>211</v>
      </c>
      <c r="M23" s="20">
        <f t="shared" si="0"/>
        <v>1320</v>
      </c>
    </row>
    <row r="24" spans="1:13" ht="14.65" thickTop="1" x14ac:dyDescent="0.45"/>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H6" sqref="H6"/>
    </sheetView>
  </sheetViews>
  <sheetFormatPr defaultRowHeight="14.25" x14ac:dyDescent="0.45"/>
  <cols>
    <col min="2" max="2" width="15.1328125" bestFit="1" customWidth="1"/>
    <col min="3" max="3" width="24.59765625" bestFit="1" customWidth="1"/>
    <col min="4" max="4" width="15" bestFit="1" customWidth="1"/>
    <col min="5" max="5" width="15.86328125" customWidth="1"/>
    <col min="6" max="6" width="12.1328125" customWidth="1"/>
  </cols>
  <sheetData>
    <row r="1" spans="2:6" ht="14.65" thickBot="1" x14ac:dyDescent="0.5">
      <c r="B1" s="27"/>
      <c r="C1" s="27"/>
      <c r="D1" s="27" t="s">
        <v>8</v>
      </c>
      <c r="E1" s="27"/>
    </row>
    <row r="2" spans="2:6" s="13" customFormat="1" ht="30.75" thickTop="1" x14ac:dyDescent="0.45">
      <c r="B2" s="25"/>
      <c r="C2" s="25"/>
      <c r="D2" s="26" t="s">
        <v>26</v>
      </c>
      <c r="E2" s="26" t="s">
        <v>28</v>
      </c>
    </row>
    <row r="3" spans="2:6" s="13" customFormat="1" ht="15.4" x14ac:dyDescent="0.45">
      <c r="B3" s="14" t="s">
        <v>23</v>
      </c>
      <c r="C3" s="14" t="s">
        <v>29</v>
      </c>
      <c r="D3" s="32">
        <v>19284</v>
      </c>
      <c r="E3" s="16"/>
    </row>
    <row r="4" spans="2:6" s="13" customFormat="1" ht="15.4" x14ac:dyDescent="0.45">
      <c r="B4" s="14"/>
      <c r="C4" s="14" t="s">
        <v>35</v>
      </c>
      <c r="D4" s="33">
        <v>8985</v>
      </c>
      <c r="E4" s="16"/>
    </row>
    <row r="5" spans="2:6" s="13" customFormat="1" ht="15.4" x14ac:dyDescent="0.45">
      <c r="B5" s="14"/>
      <c r="C5" s="14" t="s">
        <v>36</v>
      </c>
      <c r="D5" s="33">
        <v>8827</v>
      </c>
      <c r="E5" s="16"/>
    </row>
    <row r="6" spans="2:6" ht="15.75" customHeight="1" x14ac:dyDescent="0.45">
      <c r="B6" s="14" t="s">
        <v>1</v>
      </c>
      <c r="C6" s="14" t="s">
        <v>2</v>
      </c>
      <c r="D6" s="33">
        <v>1463</v>
      </c>
      <c r="E6" s="16">
        <f t="shared" ref="E6:E12" si="0">D6/D$5</f>
        <v>0.16574147501982553</v>
      </c>
    </row>
    <row r="7" spans="2:6" ht="15.75" customHeight="1" x14ac:dyDescent="0.45">
      <c r="B7" s="14"/>
      <c r="C7" s="14" t="s">
        <v>30</v>
      </c>
      <c r="D7" s="33">
        <v>4742</v>
      </c>
      <c r="E7" s="16">
        <f t="shared" si="0"/>
        <v>0.53721536195762998</v>
      </c>
    </row>
    <row r="8" spans="2:6" ht="16.5" customHeight="1" x14ac:dyDescent="0.45">
      <c r="B8" s="14"/>
      <c r="C8" s="14" t="s">
        <v>37</v>
      </c>
      <c r="D8" s="33">
        <v>6233</v>
      </c>
      <c r="E8" s="16">
        <f t="shared" si="0"/>
        <v>0.70612892262376803</v>
      </c>
    </row>
    <row r="9" spans="2:6" ht="15.4" x14ac:dyDescent="0.45">
      <c r="B9" s="14"/>
      <c r="C9" s="14" t="s">
        <v>3</v>
      </c>
      <c r="D9" s="33">
        <v>173</v>
      </c>
      <c r="E9" s="16">
        <f t="shared" si="0"/>
        <v>1.959895774328764E-2</v>
      </c>
    </row>
    <row r="10" spans="2:6" ht="15.75" customHeight="1" x14ac:dyDescent="0.45">
      <c r="B10" s="14"/>
      <c r="C10" s="14" t="s">
        <v>31</v>
      </c>
      <c r="D10" s="33">
        <v>1624</v>
      </c>
      <c r="E10" s="16">
        <f t="shared" si="0"/>
        <v>0.18398096748612214</v>
      </c>
    </row>
    <row r="11" spans="2:6" ht="15.75" customHeight="1" x14ac:dyDescent="0.45">
      <c r="B11" s="14" t="s">
        <v>33</v>
      </c>
      <c r="C11" s="14" t="s">
        <v>32</v>
      </c>
      <c r="D11" s="33">
        <v>29</v>
      </c>
      <c r="E11" s="16">
        <f t="shared" si="0"/>
        <v>3.285374419395038E-3</v>
      </c>
    </row>
    <row r="12" spans="2:6" ht="15.75" customHeight="1" thickBot="1" x14ac:dyDescent="0.5">
      <c r="B12" s="15" t="s">
        <v>34</v>
      </c>
      <c r="C12" s="15" t="s">
        <v>27</v>
      </c>
      <c r="D12" s="24">
        <v>1416</v>
      </c>
      <c r="E12" s="17">
        <f t="shared" si="0"/>
        <v>0.16041690268494394</v>
      </c>
      <c r="F12" s="23"/>
    </row>
    <row r="13" spans="2:6" ht="15.75" customHeight="1" thickTop="1" x14ac:dyDescent="0.45"/>
    <row r="14" spans="2:6" ht="16.5" customHeight="1" x14ac:dyDescent="0.45"/>
    <row r="15" spans="2:6" ht="15.75" customHeight="1" x14ac:dyDescent="0.45"/>
    <row r="16" spans="2:6" ht="15.75" customHeight="1" x14ac:dyDescent="0.45"/>
    <row r="17" ht="15.75" customHeight="1" x14ac:dyDescent="0.45"/>
    <row r="18" ht="15.75" customHeight="1" x14ac:dyDescent="0.45"/>
    <row r="19" ht="15.75" customHeight="1" x14ac:dyDescent="0.45"/>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27"/>
  <sheetViews>
    <sheetView topLeftCell="A14" workbookViewId="0">
      <selection activeCell="C26" sqref="C3:C26"/>
    </sheetView>
  </sheetViews>
  <sheetFormatPr defaultColWidth="9.1328125" defaultRowHeight="15.4" x14ac:dyDescent="0.45"/>
  <cols>
    <col min="1" max="1" width="10.265625" style="13" customWidth="1"/>
    <col min="2" max="2" width="7.3984375" style="13" bestFit="1" customWidth="1"/>
    <col min="3" max="3" width="35.1328125" style="13" customWidth="1"/>
    <col min="4" max="4" width="11.73046875" style="13" customWidth="1"/>
    <col min="5" max="5" width="16.59765625" style="13" customWidth="1"/>
    <col min="6" max="6" width="11.1328125" style="13" customWidth="1"/>
    <col min="7" max="16384" width="9.1328125" style="13"/>
  </cols>
  <sheetData>
    <row r="1" spans="2:6" ht="15.75" thickBot="1" x14ac:dyDescent="0.5">
      <c r="B1" s="24"/>
      <c r="C1" s="24"/>
      <c r="D1" s="24"/>
      <c r="E1" s="24"/>
      <c r="F1" s="24"/>
    </row>
    <row r="2" spans="2:6" ht="30.75" thickTop="1" x14ac:dyDescent="0.45">
      <c r="B2" s="25"/>
      <c r="C2" s="25" t="s">
        <v>4</v>
      </c>
      <c r="D2" s="26" t="s">
        <v>22</v>
      </c>
      <c r="E2" s="26" t="s">
        <v>24</v>
      </c>
      <c r="F2" s="26" t="s">
        <v>25</v>
      </c>
    </row>
    <row r="3" spans="2:6" x14ac:dyDescent="0.45">
      <c r="B3" s="14" t="s">
        <v>21</v>
      </c>
      <c r="C3" s="14" t="s">
        <v>20</v>
      </c>
      <c r="D3" s="16">
        <f>VLOOKUP($C3,'yield calculation'!$C:$F,2,FALSE)</f>
        <v>0.15687368810176849</v>
      </c>
      <c r="E3" s="16">
        <f>VLOOKUP($C3,'yield calculation'!$C:$F,3,FALSE)</f>
        <v>0.22359259426593781</v>
      </c>
      <c r="F3" s="16">
        <f>VLOOKUP($C3,'yield calculation'!$C:$F,4,FALSE)</f>
        <v>0.70160502195358276</v>
      </c>
    </row>
    <row r="4" spans="2:6" x14ac:dyDescent="0.45">
      <c r="B4" s="14"/>
      <c r="C4" s="14" t="s">
        <v>21</v>
      </c>
      <c r="D4" s="16">
        <f>VLOOKUP($C4,'yield calculation'!$C:$F,2,FALSE)</f>
        <v>0.17569193243980408</v>
      </c>
      <c r="E4" s="16">
        <f>VLOOKUP($C4,'yield calculation'!$C:$F,3,FALSE)</f>
        <v>0.24212272465229034</v>
      </c>
      <c r="F4" s="16">
        <f>VLOOKUP($C4,'yield calculation'!$C:$F,4,FALSE)</f>
        <v>0.72563177347183228</v>
      </c>
    </row>
    <row r="5" spans="2:6" x14ac:dyDescent="0.45">
      <c r="B5" s="14" t="s">
        <v>11</v>
      </c>
      <c r="C5" s="14" t="s">
        <v>5</v>
      </c>
      <c r="D5" s="16">
        <f>VLOOKUP($C5,'yield calculation'!$C:$F,2,FALSE)</f>
        <v>0.16625857353210449</v>
      </c>
      <c r="E5" s="16">
        <f>VLOOKUP($C5,'yield calculation'!$C:$F,3,FALSE)</f>
        <v>0.23576389253139496</v>
      </c>
      <c r="F5" s="16">
        <f>VLOOKUP($C5,'yield calculation'!$C:$F,4,FALSE)</f>
        <v>0.70519101619720459</v>
      </c>
    </row>
    <row r="6" spans="2:6" x14ac:dyDescent="0.45">
      <c r="B6" s="14"/>
      <c r="C6" s="14" t="s">
        <v>6</v>
      </c>
      <c r="D6" s="16">
        <f>VLOOKUP($C6,'yield calculation'!$C:$F,2,FALSE)</f>
        <v>0.15877127647399902</v>
      </c>
      <c r="E6" s="16">
        <f>VLOOKUP($C6,'yield calculation'!$C:$F,3,FALSE)</f>
        <v>0.21590337157249451</v>
      </c>
      <c r="F6" s="16">
        <f>VLOOKUP($C6,'yield calculation'!$C:$F,4,FALSE)</f>
        <v>0.73538118600845337</v>
      </c>
    </row>
    <row r="7" spans="2:6" x14ac:dyDescent="0.45">
      <c r="B7" s="14"/>
      <c r="C7" s="14" t="s">
        <v>43</v>
      </c>
      <c r="D7" s="16">
        <f>VLOOKUP($C7,'yield calculation'!$C:$F,2,FALSE)</f>
        <v>0.15090641379356384</v>
      </c>
      <c r="E7" s="16">
        <f>VLOOKUP($C7,'yield calculation'!$C:$F,3,FALSE)</f>
        <v>0.22547584772109985</v>
      </c>
      <c r="F7" s="16">
        <f>VLOOKUP($C7,'yield calculation'!$C:$F,4,FALSE)</f>
        <v>0.66927975416183472</v>
      </c>
    </row>
    <row r="8" spans="2:6" x14ac:dyDescent="0.45">
      <c r="B8" s="14" t="s">
        <v>9</v>
      </c>
      <c r="C8" s="14" t="s">
        <v>68</v>
      </c>
      <c r="D8" s="16">
        <f>VLOOKUP($C8,'yield calculation'!$C:$F,2,FALSE)</f>
        <v>0.1715141087770462</v>
      </c>
      <c r="E8" s="16">
        <f>VLOOKUP($C8,'yield calculation'!$C:$F,3,FALSE)</f>
        <v>0.46845793724060059</v>
      </c>
      <c r="F8" s="16">
        <f>VLOOKUP($C8,'yield calculation'!$C:$F,4,FALSE)</f>
        <v>0.36612489819526672</v>
      </c>
    </row>
    <row r="9" spans="2:6" x14ac:dyDescent="0.45">
      <c r="B9" s="14"/>
      <c r="C9" s="14" t="s">
        <v>69</v>
      </c>
      <c r="D9" s="16">
        <f>VLOOKUP($C9,'yield calculation'!$C:$F,2,FALSE)</f>
        <v>0.15619967877864838</v>
      </c>
      <c r="E9" s="16">
        <f>VLOOKUP($C9,'yield calculation'!$C:$F,3,FALSE)</f>
        <v>0.41991341114044189</v>
      </c>
      <c r="F9" s="16">
        <f>VLOOKUP($C9,'yield calculation'!$C:$F,4,FALSE)</f>
        <v>0.37198066711425781</v>
      </c>
    </row>
    <row r="10" spans="2:6" x14ac:dyDescent="0.45">
      <c r="B10" s="14"/>
      <c r="C10" s="14" t="s">
        <v>70</v>
      </c>
      <c r="D10" s="16">
        <f>VLOOKUP($C10,'yield calculation'!$C:$F,2,FALSE)</f>
        <v>0.1492537260055542</v>
      </c>
      <c r="E10" s="16">
        <f>VLOOKUP($C10,'yield calculation'!$C:$F,3,FALSE)</f>
        <v>0.15965166687965393</v>
      </c>
      <c r="F10" s="16">
        <f>VLOOKUP($C10,'yield calculation'!$C:$F,4,FALSE)</f>
        <v>0.93487107753753662</v>
      </c>
    </row>
    <row r="11" spans="2:6" x14ac:dyDescent="0.45">
      <c r="B11" s="14"/>
      <c r="C11" s="14" t="s">
        <v>71</v>
      </c>
      <c r="D11" s="16">
        <f>VLOOKUP($C11,'yield calculation'!$C:$F,2,FALSE)</f>
        <v>0.12386917322874069</v>
      </c>
      <c r="E11" s="16">
        <f>VLOOKUP($C11,'yield calculation'!$C:$F,3,FALSE)</f>
        <v>0.12741589546203613</v>
      </c>
      <c r="F11" s="16">
        <f>VLOOKUP($C11,'yield calculation'!$C:$F,4,FALSE)</f>
        <v>0.97216421365737915</v>
      </c>
    </row>
    <row r="12" spans="2:6" x14ac:dyDescent="0.45">
      <c r="B12" s="14"/>
      <c r="C12" s="14" t="s">
        <v>72</v>
      </c>
      <c r="D12" s="16">
        <f>VLOOKUP($C12,'yield calculation'!$C:$F,2,FALSE)</f>
        <v>0.15945611894130707</v>
      </c>
      <c r="E12" s="16">
        <f>VLOOKUP($C12,'yield calculation'!$C:$F,3,FALSE)</f>
        <v>0.17551019787788391</v>
      </c>
      <c r="F12" s="16">
        <f>VLOOKUP($C12,'yield calculation'!$C:$F,4,FALSE)</f>
        <v>0.90852904319763184</v>
      </c>
    </row>
    <row r="13" spans="2:6" x14ac:dyDescent="0.45">
      <c r="B13" s="14"/>
      <c r="C13" s="14" t="s">
        <v>73</v>
      </c>
      <c r="D13" s="16">
        <f>VLOOKUP($C13,'yield calculation'!$C:$F,2,FALSE)</f>
        <v>0.23353293538093567</v>
      </c>
      <c r="E13" s="16">
        <f>VLOOKUP($C13,'yield calculation'!$C:$F,3,FALSE)</f>
        <v>0.24186046421527863</v>
      </c>
      <c r="F13" s="16">
        <f>VLOOKUP($C13,'yield calculation'!$C:$F,4,FALSE)</f>
        <v>0.96556884050369263</v>
      </c>
    </row>
    <row r="14" spans="2:6" x14ac:dyDescent="0.45">
      <c r="B14" s="14"/>
      <c r="C14" s="14" t="s">
        <v>74</v>
      </c>
      <c r="D14" s="16">
        <f>VLOOKUP($C14,'yield calculation'!$C:$F,2,FALSE)</f>
        <v>0.16065192222595215</v>
      </c>
      <c r="E14" s="16">
        <f>VLOOKUP($C14,'yield calculation'!$C:$F,3,FALSE)</f>
        <v>0.18157894909381866</v>
      </c>
      <c r="F14" s="16">
        <f>VLOOKUP($C14,'yield calculation'!$C:$F,4,FALSE)</f>
        <v>0.88474971055984497</v>
      </c>
    </row>
    <row r="15" spans="2:6" x14ac:dyDescent="0.45">
      <c r="B15" s="14" t="s">
        <v>10</v>
      </c>
      <c r="C15" s="14" t="s">
        <v>12</v>
      </c>
      <c r="D15" s="16">
        <f>VLOOKUP($C15,'yield calculation'!$C:$F,2,FALSE)</f>
        <v>0.18304172158241272</v>
      </c>
      <c r="E15" s="16">
        <f>VLOOKUP($C15,'yield calculation'!$C:$F,3,FALSE)</f>
        <v>0.23943662643432617</v>
      </c>
      <c r="F15" s="16">
        <f>VLOOKUP($C15,'yield calculation'!$C:$F,4,FALSE)</f>
        <v>0.76446837186813354</v>
      </c>
    </row>
    <row r="16" spans="2:6" x14ac:dyDescent="0.45">
      <c r="B16" s="14"/>
      <c r="C16" s="14" t="s">
        <v>13</v>
      </c>
      <c r="D16" s="16">
        <f>VLOOKUP($C16,'yield calculation'!$C:$F,2,FALSE)</f>
        <v>0.19637882709503174</v>
      </c>
      <c r="E16" s="16">
        <f>VLOOKUP($C16,'yield calculation'!$C:$F,3,FALSE)</f>
        <v>0.27592954039573669</v>
      </c>
      <c r="F16" s="16">
        <f>VLOOKUP($C16,'yield calculation'!$C:$F,4,FALSE)</f>
        <v>0.71169918775558472</v>
      </c>
    </row>
    <row r="17" spans="2:6" x14ac:dyDescent="0.45">
      <c r="B17" s="14"/>
      <c r="C17" s="14" t="s">
        <v>14</v>
      </c>
      <c r="D17" s="16">
        <f>VLOOKUP($C17,'yield calculation'!$C:$F,2,FALSE)</f>
        <v>0.16182048618793488</v>
      </c>
      <c r="E17" s="16">
        <f>VLOOKUP($C17,'yield calculation'!$C:$F,3,FALSE)</f>
        <v>0.24380952119827271</v>
      </c>
      <c r="F17" s="16">
        <f>VLOOKUP($C17,'yield calculation'!$C:$F,4,FALSE)</f>
        <v>0.66371679306030273</v>
      </c>
    </row>
    <row r="18" spans="2:6" x14ac:dyDescent="0.45">
      <c r="B18" s="14"/>
      <c r="C18" s="14" t="s">
        <v>15</v>
      </c>
      <c r="D18" s="16">
        <f>VLOOKUP($C18,'yield calculation'!$C:$F,2,FALSE)</f>
        <v>0.18588873744010925</v>
      </c>
      <c r="E18" s="16">
        <f>VLOOKUP($C18,'yield calculation'!$C:$F,3,FALSE)</f>
        <v>0.25417441129684448</v>
      </c>
      <c r="F18" s="16">
        <f>VLOOKUP($C18,'yield calculation'!$C:$F,4,FALSE)</f>
        <v>0.73134326934814453</v>
      </c>
    </row>
    <row r="19" spans="2:6" x14ac:dyDescent="0.45">
      <c r="B19" s="14"/>
      <c r="C19" s="14" t="s">
        <v>16</v>
      </c>
      <c r="D19" s="16">
        <f>VLOOKUP($C19,'yield calculation'!$C:$F,2,FALSE)</f>
        <v>0.15441860258579254</v>
      </c>
      <c r="E19" s="16">
        <f>VLOOKUP($C19,'yield calculation'!$C:$F,3,FALSE)</f>
        <v>0.23714286088943481</v>
      </c>
      <c r="F19" s="16">
        <f>VLOOKUP($C19,'yield calculation'!$C:$F,4,FALSE)</f>
        <v>0.65116280317306519</v>
      </c>
    </row>
    <row r="20" spans="2:6" x14ac:dyDescent="0.45">
      <c r="B20" s="14"/>
      <c r="C20" s="14" t="s">
        <v>19</v>
      </c>
      <c r="D20" s="16">
        <f>VLOOKUP($C20,'yield calculation'!$C:$F,2,FALSE)</f>
        <v>0.1302083283662796</v>
      </c>
      <c r="E20" s="16">
        <f>VLOOKUP($C20,'yield calculation'!$C:$F,3,FALSE)</f>
        <v>0.18355359137058258</v>
      </c>
      <c r="F20" s="16">
        <f>VLOOKUP($C20,'yield calculation'!$C:$F,4,FALSE)</f>
        <v>0.70937502384185791</v>
      </c>
    </row>
    <row r="21" spans="2:6" x14ac:dyDescent="0.45">
      <c r="B21" s="14"/>
      <c r="C21" s="14" t="s">
        <v>18</v>
      </c>
      <c r="D21" s="16">
        <f>VLOOKUP($C21,'yield calculation'!$C:$F,2,FALSE)</f>
        <v>0.16094420850276947</v>
      </c>
      <c r="E21" s="16">
        <f>VLOOKUP($C21,'yield calculation'!$C:$F,3,FALSE)</f>
        <v>0.2304147481918335</v>
      </c>
      <c r="F21" s="16">
        <f>VLOOKUP($C21,'yield calculation'!$C:$F,4,FALSE)</f>
        <v>0.69849783182144165</v>
      </c>
    </row>
    <row r="22" spans="2:6" x14ac:dyDescent="0.45">
      <c r="B22" s="14"/>
      <c r="C22" s="14" t="s">
        <v>17</v>
      </c>
      <c r="D22" s="16">
        <f>VLOOKUP($C22,'yield calculation'!$C:$F,2,FALSE)</f>
        <v>0.17090539634227753</v>
      </c>
      <c r="E22" s="16">
        <f>VLOOKUP($C22,'yield calculation'!$C:$F,3,FALSE)</f>
        <v>0.25112107396125793</v>
      </c>
      <c r="F22" s="16">
        <f>VLOOKUP($C22,'yield calculation'!$C:$F,4,FALSE)</f>
        <v>0.68056970834732056</v>
      </c>
    </row>
    <row r="23" spans="2:6" x14ac:dyDescent="0.45">
      <c r="B23" s="14"/>
      <c r="C23" s="14" t="s">
        <v>79</v>
      </c>
      <c r="D23" s="16">
        <f>VLOOKUP($C23,'yield calculation'!$C:$F,2,FALSE)</f>
        <v>0.15688775479793549</v>
      </c>
      <c r="E23" s="16">
        <f>VLOOKUP($C23,'yield calculation'!$C:$F,3,FALSE)</f>
        <v>0.206722691655159</v>
      </c>
      <c r="F23" s="16">
        <f>VLOOKUP($C23,'yield calculation'!$C:$F,4,FALSE)</f>
        <v>0.75892859697341919</v>
      </c>
    </row>
    <row r="24" spans="2:6" x14ac:dyDescent="0.45">
      <c r="B24" s="14"/>
      <c r="C24" s="14" t="s">
        <v>0</v>
      </c>
      <c r="D24" s="16">
        <f>VLOOKUP($C24,'yield calculation'!$C:$F,2,FALSE)</f>
        <v>0.12862318754196167</v>
      </c>
      <c r="E24" s="16">
        <f>VLOOKUP($C24,'yield calculation'!$C:$F,3,FALSE)</f>
        <v>0.17884130775928497</v>
      </c>
      <c r="F24" s="16">
        <f>VLOOKUP($C24,'yield calculation'!$C:$F,4,FALSE)</f>
        <v>0.71920287609100342</v>
      </c>
    </row>
    <row r="25" spans="2:6" x14ac:dyDescent="0.45">
      <c r="B25" s="14"/>
      <c r="C25" s="14" t="s">
        <v>17</v>
      </c>
      <c r="D25" s="16">
        <f>VLOOKUP($C25,'yield calculation'!$C:$F,2,FALSE)</f>
        <v>0.17090539634227753</v>
      </c>
      <c r="E25" s="16">
        <f>VLOOKUP($C25,'yield calculation'!$C:$F,3,FALSE)</f>
        <v>0.25112107396125793</v>
      </c>
      <c r="F25" s="16">
        <f>VLOOKUP($C25,'yield calculation'!$C:$F,4,FALSE)</f>
        <v>0.68056970834732056</v>
      </c>
    </row>
    <row r="26" spans="2:6" ht="15.75" thickBot="1" x14ac:dyDescent="0.5">
      <c r="B26" s="15" t="s">
        <v>23</v>
      </c>
      <c r="C26" s="15" t="s">
        <v>78</v>
      </c>
      <c r="D26" s="17">
        <f>VLOOKUP($C26,'yield calculation'!$C:$F,2,FALSE)</f>
        <v>0.16041690111160278</v>
      </c>
      <c r="E26" s="17">
        <f>VLOOKUP($C26,'yield calculation'!$C:$F,3,FALSE)</f>
        <v>0.22717791795730591</v>
      </c>
      <c r="F26" s="17">
        <f>VLOOKUP($C26,'yield calculation'!$C:$F,4,FALSE)</f>
        <v>0.70612889528274536</v>
      </c>
    </row>
    <row r="27" spans="2:6" ht="15.75" thickTop="1" x14ac:dyDescent="0.45">
      <c r="B27" s="2" t="s">
        <v>38</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24"/>
  <sheetViews>
    <sheetView workbookViewId="0">
      <selection activeCell="M2" sqref="M2:M22"/>
    </sheetView>
  </sheetViews>
  <sheetFormatPr defaultRowHeight="14.25" x14ac:dyDescent="0.45"/>
  <cols>
    <col min="1" max="1" width="15" customWidth="1"/>
    <col min="2" max="2" width="14" bestFit="1" customWidth="1"/>
    <col min="3" max="4" width="10.1328125" customWidth="1"/>
    <col min="5" max="5" width="10.1328125" style="8" customWidth="1"/>
    <col min="6" max="6" width="11.86328125" customWidth="1"/>
    <col min="7" max="7" width="14.73046875" customWidth="1"/>
    <col min="8" max="9" width="10.1328125" customWidth="1"/>
    <col min="10" max="10" width="11.73046875" customWidth="1"/>
    <col min="11" max="11" width="10.1328125" customWidth="1"/>
    <col min="12" max="12" width="13.3984375" customWidth="1"/>
    <col min="13" max="13" width="14.59765625" style="21" bestFit="1" customWidth="1"/>
  </cols>
  <sheetData>
    <row r="1" spans="1:13" ht="39.4" thickBot="1" x14ac:dyDescent="0.5">
      <c r="A1" s="11"/>
      <c r="B1" s="11"/>
      <c r="C1" s="12" t="str">
        <f>RIGHT(SUBSTITUTE('achieved fresh and panel'!C1,"_"," "),LEN(SUBSTITUTE('achieved fresh and panel'!C1,"_"," "))-1)</f>
        <v>Food</v>
      </c>
      <c r="D1" s="12" t="str">
        <f>RIGHT(SUBSTITUTE('achieved fresh and panel'!D1,"_"," "),LEN(SUBSTITUTE('achieved fresh and panel'!D1,"_"," "))-1)</f>
        <v>Textiles</v>
      </c>
      <c r="E1" s="12" t="str">
        <f>RIGHT(SUBSTITUTE('achieved fresh and panel'!E1,"_"," "),LEN(SUBSTITUTE('achieved fresh and panel'!E1,"_"," "))-1)</f>
        <v>Garments</v>
      </c>
      <c r="F1" s="12" t="str">
        <f>RIGHT(SUBSTITUTE('achieved fresh and panel'!F1,"_"," "),LEN(SUBSTITUTE('achieved fresh and panel'!F1,"_"," "))-1)</f>
        <v>Fabricated Metal Products</v>
      </c>
      <c r="G1" s="12" t="str">
        <f>RIGHT(SUBSTITUTE('achieved fresh and panel'!G1,"_"," "),LEN(SUBSTITUTE('achieved fresh and panel'!G1,"_"," "))-1)</f>
        <v>Other Manufacturing</v>
      </c>
      <c r="H1" s="12" t="str">
        <f>RIGHT(SUBSTITUTE('achieved fresh and panel'!H1,"_"," "),LEN(SUBSTITUTE('achieved fresh and panel'!H1,"_"," "))-1)</f>
        <v>Hotels</v>
      </c>
      <c r="I1" s="12" t="str">
        <f>RIGHT(SUBSTITUTE('achieved fresh and panel'!I1,"_"," "),LEN(SUBSTITUTE('achieved fresh and panel'!I1,"_"," "))-1)</f>
        <v>Retail</v>
      </c>
      <c r="J1" s="12" t="str">
        <f>RIGHT(SUBSTITUTE('achieved fresh and panel'!J1,"_"," "),LEN(SUBSTITUTE('achieved fresh and panel'!J1,"_"," "))-1)</f>
        <v>Construction</v>
      </c>
      <c r="K1" s="12" t="str">
        <f>RIGHT(SUBSTITUTE('achieved fresh and panel'!K1,"_"," "),LEN(SUBSTITUTE('achieved fresh and panel'!K1,"_"," "))-1)</f>
        <v>Transport</v>
      </c>
      <c r="L1" s="12" t="str">
        <f>RIGHT(SUBSTITUTE('achieved fresh and panel'!L1,"_"," "),LEN(SUBSTITUTE('achieved fresh and panel'!L1,"_"," "))-1)</f>
        <v>Other Services</v>
      </c>
      <c r="M1" s="18" t="s">
        <v>80</v>
      </c>
    </row>
    <row r="2" spans="1:13" x14ac:dyDescent="0.45">
      <c r="A2" s="4" t="str">
        <f>'achieved fresh and panel'!A2</f>
        <v>Marmara Region</v>
      </c>
      <c r="B2" s="2" t="str">
        <f>LEFT('achieved fresh and panel'!B2,FIND(")",'achieved fresh and panel'!B2))</f>
        <v>Small (5-19)</v>
      </c>
      <c r="C2" s="22">
        <f>'achieved fresh and panel'!C2</f>
        <v>13</v>
      </c>
      <c r="D2" s="22">
        <f>'achieved fresh and panel'!D2</f>
        <v>11</v>
      </c>
      <c r="E2" s="22">
        <f>'achieved fresh and panel'!E2</f>
        <v>23</v>
      </c>
      <c r="F2" s="22">
        <f>'achieved fresh and panel'!F2</f>
        <v>15</v>
      </c>
      <c r="G2" s="22">
        <f>'achieved fresh and panel'!G2</f>
        <v>42</v>
      </c>
      <c r="H2" s="22">
        <f>'achieved fresh and panel'!H2</f>
        <v>8</v>
      </c>
      <c r="I2" s="22">
        <f>'achieved fresh and panel'!I2</f>
        <v>42</v>
      </c>
      <c r="J2" s="22">
        <f>'achieved fresh and panel'!J2</f>
        <v>47</v>
      </c>
      <c r="K2" s="22">
        <f>'achieved fresh and panel'!K2</f>
        <v>24</v>
      </c>
      <c r="L2" s="22">
        <f>'achieved fresh and panel'!L2</f>
        <v>23</v>
      </c>
      <c r="M2" s="19">
        <f>SUM(C2:L4)</f>
        <v>401</v>
      </c>
    </row>
    <row r="3" spans="1:13" x14ac:dyDescent="0.45">
      <c r="A3" s="4" t="str">
        <f>'achieved fresh and panel'!A3</f>
        <v>Marmara Region</v>
      </c>
      <c r="B3" s="2" t="str">
        <f>LEFT('achieved fresh and panel'!B3,FIND(")",'achieved fresh and panel'!B3))</f>
        <v>Medium (20-99)</v>
      </c>
      <c r="C3" s="22">
        <f>'achieved fresh and panel'!C3</f>
        <v>4</v>
      </c>
      <c r="D3" s="22">
        <f>'achieved fresh and panel'!D3</f>
        <v>9</v>
      </c>
      <c r="E3" s="22">
        <f>'achieved fresh and panel'!E3</f>
        <v>9</v>
      </c>
      <c r="F3" s="22">
        <f>'achieved fresh and panel'!F3</f>
        <v>9</v>
      </c>
      <c r="G3" s="22">
        <f>'achieved fresh and panel'!G3</f>
        <v>18</v>
      </c>
      <c r="H3" s="22">
        <f>'achieved fresh and panel'!H3</f>
        <v>7</v>
      </c>
      <c r="I3" s="22">
        <f>'achieved fresh and panel'!I3</f>
        <v>6</v>
      </c>
      <c r="J3" s="22">
        <f>'achieved fresh and panel'!J3</f>
        <v>12</v>
      </c>
      <c r="K3" s="22">
        <f>'achieved fresh and panel'!K3</f>
        <v>6</v>
      </c>
      <c r="L3" s="22">
        <f>'achieved fresh and panel'!L3</f>
        <v>9</v>
      </c>
      <c r="M3" s="19"/>
    </row>
    <row r="4" spans="1:13" x14ac:dyDescent="0.45">
      <c r="A4" s="4" t="str">
        <f>'achieved fresh and panel'!A4</f>
        <v>Marmara Region</v>
      </c>
      <c r="B4" s="2" t="str">
        <f>LEFT('achieved fresh and panel'!B4,FIND(")",'achieved fresh and panel'!B4))</f>
        <v>Large (100 or more)</v>
      </c>
      <c r="C4" s="22">
        <f>'achieved fresh and panel'!C4</f>
        <v>4</v>
      </c>
      <c r="D4" s="22">
        <f>'achieved fresh and panel'!D4</f>
        <v>6</v>
      </c>
      <c r="E4" s="22">
        <f>'achieved fresh and panel'!E4</f>
        <v>6</v>
      </c>
      <c r="F4" s="22">
        <f>'achieved fresh and panel'!F4</f>
        <v>7</v>
      </c>
      <c r="G4" s="22">
        <f>'achieved fresh and panel'!G4</f>
        <v>7</v>
      </c>
      <c r="H4" s="22">
        <f>'achieved fresh and panel'!H4</f>
        <v>20</v>
      </c>
      <c r="I4" s="22">
        <f>'achieved fresh and panel'!I4</f>
        <v>2</v>
      </c>
      <c r="J4" s="22">
        <f>'achieved fresh and panel'!J4</f>
        <v>4</v>
      </c>
      <c r="K4" s="22">
        <f>'achieved fresh and panel'!K4</f>
        <v>5</v>
      </c>
      <c r="L4" s="22">
        <f>'achieved fresh and panel'!L4</f>
        <v>3</v>
      </c>
      <c r="M4" s="19"/>
    </row>
    <row r="5" spans="1:13" x14ac:dyDescent="0.45">
      <c r="A5" s="4" t="str">
        <f>'achieved fresh and panel'!A5</f>
        <v>Aegean Region</v>
      </c>
      <c r="B5" s="2" t="str">
        <f>LEFT('achieved fresh and panel'!B5,FIND(")",'achieved fresh and panel'!B5))</f>
        <v>Small (5-19)</v>
      </c>
      <c r="C5" s="22">
        <f>'achieved fresh and panel'!C5</f>
        <v>8</v>
      </c>
      <c r="D5" s="22">
        <f>'achieved fresh and panel'!D5</f>
        <v>8</v>
      </c>
      <c r="E5" s="22">
        <f>'achieved fresh and panel'!E5</f>
        <v>9</v>
      </c>
      <c r="F5" s="22">
        <f>'achieved fresh and panel'!F5</f>
        <v>9</v>
      </c>
      <c r="G5" s="22">
        <f>'achieved fresh and panel'!G5</f>
        <v>14</v>
      </c>
      <c r="H5" s="22">
        <f>'achieved fresh and panel'!H5</f>
        <v>3</v>
      </c>
      <c r="I5" s="22">
        <f>'achieved fresh and panel'!I5</f>
        <v>17</v>
      </c>
      <c r="J5" s="22">
        <f>'achieved fresh and panel'!J5</f>
        <v>16</v>
      </c>
      <c r="K5" s="22">
        <f>'achieved fresh and panel'!K5</f>
        <v>9</v>
      </c>
      <c r="L5" s="22">
        <f>'achieved fresh and panel'!L5</f>
        <v>14</v>
      </c>
      <c r="M5" s="19">
        <f>SUM(C5:L7)</f>
        <v>194</v>
      </c>
    </row>
    <row r="6" spans="1:13" x14ac:dyDescent="0.45">
      <c r="A6" s="4" t="str">
        <f>'achieved fresh and panel'!A6</f>
        <v>Aegean Region</v>
      </c>
      <c r="B6" s="2" t="str">
        <f>LEFT('achieved fresh and panel'!B6,FIND(")",'achieved fresh and panel'!B6))</f>
        <v>Medium (20-99)</v>
      </c>
      <c r="C6" s="22">
        <f>'achieved fresh and panel'!C6</f>
        <v>4</v>
      </c>
      <c r="D6" s="22">
        <f>'achieved fresh and panel'!D6</f>
        <v>6</v>
      </c>
      <c r="E6" s="22">
        <f>'achieved fresh and panel'!E6</f>
        <v>6</v>
      </c>
      <c r="F6" s="22">
        <f>'achieved fresh and panel'!F6</f>
        <v>4</v>
      </c>
      <c r="G6" s="22">
        <f>'achieved fresh and panel'!G6</f>
        <v>4</v>
      </c>
      <c r="H6" s="22">
        <f>'achieved fresh and panel'!H6</f>
        <v>4</v>
      </c>
      <c r="I6" s="22">
        <f>'achieved fresh and panel'!I6</f>
        <v>3</v>
      </c>
      <c r="J6" s="22">
        <f>'achieved fresh and panel'!J6</f>
        <v>4</v>
      </c>
      <c r="K6" s="22">
        <f>'achieved fresh and panel'!K6</f>
        <v>5</v>
      </c>
      <c r="L6" s="22">
        <f>'achieved fresh and panel'!L6</f>
        <v>4</v>
      </c>
      <c r="M6" s="19"/>
    </row>
    <row r="7" spans="1:13" x14ac:dyDescent="0.45">
      <c r="A7" s="4" t="str">
        <f>'achieved fresh and panel'!A7</f>
        <v>Aegean Region</v>
      </c>
      <c r="B7" s="2" t="str">
        <f>LEFT('achieved fresh and panel'!B7,FIND(")",'achieved fresh and panel'!B7))</f>
        <v>Large (100 or more)</v>
      </c>
      <c r="C7" s="22">
        <f>'achieved fresh and panel'!C7</f>
        <v>7</v>
      </c>
      <c r="D7" s="22">
        <f>'achieved fresh and panel'!D7</f>
        <v>7</v>
      </c>
      <c r="E7" s="22">
        <f>'achieved fresh and panel'!E7</f>
        <v>2</v>
      </c>
      <c r="F7" s="22">
        <f>'achieved fresh and panel'!F7</f>
        <v>7</v>
      </c>
      <c r="G7" s="22">
        <f>'achieved fresh and panel'!G7</f>
        <v>1</v>
      </c>
      <c r="H7" s="22">
        <f>'achieved fresh and panel'!H7</f>
        <v>3</v>
      </c>
      <c r="I7" s="22">
        <f>'achieved fresh and panel'!I7</f>
        <v>5</v>
      </c>
      <c r="J7" s="22">
        <f>'achieved fresh and panel'!J7</f>
        <v>4</v>
      </c>
      <c r="K7" s="22">
        <f>'achieved fresh and panel'!K7</f>
        <v>4</v>
      </c>
      <c r="L7" s="22">
        <f>'achieved fresh and panel'!L7</f>
        <v>3</v>
      </c>
      <c r="M7" s="19"/>
    </row>
    <row r="8" spans="1:13" x14ac:dyDescent="0.45">
      <c r="A8" s="4" t="str">
        <f>'achieved fresh and panel'!A8</f>
        <v>Mediterranean Region</v>
      </c>
      <c r="B8" s="2" t="str">
        <f>LEFT('achieved fresh and panel'!B8,FIND(")",'achieved fresh and panel'!B8))</f>
        <v>Small (5-19)</v>
      </c>
      <c r="C8" s="22">
        <f>'achieved fresh and panel'!C8</f>
        <v>9</v>
      </c>
      <c r="D8" s="22">
        <f>'achieved fresh and panel'!D8</f>
        <v>4</v>
      </c>
      <c r="E8" s="22">
        <f>'achieved fresh and panel'!E8</f>
        <v>5</v>
      </c>
      <c r="F8" s="22">
        <f>'achieved fresh and panel'!F8</f>
        <v>5</v>
      </c>
      <c r="G8" s="22">
        <f>'achieved fresh and panel'!G8</f>
        <v>5</v>
      </c>
      <c r="H8" s="22">
        <f>'achieved fresh and panel'!H8</f>
        <v>8</v>
      </c>
      <c r="I8" s="22">
        <f>'achieved fresh and panel'!I8</f>
        <v>7</v>
      </c>
      <c r="J8" s="22">
        <f>'achieved fresh and panel'!J8</f>
        <v>6</v>
      </c>
      <c r="K8" s="22">
        <f>'achieved fresh and panel'!K8</f>
        <v>9</v>
      </c>
      <c r="L8" s="22">
        <f>'achieved fresh and panel'!L8</f>
        <v>18</v>
      </c>
      <c r="M8" s="19">
        <f>SUM(C8:L10)</f>
        <v>220</v>
      </c>
    </row>
    <row r="9" spans="1:13" x14ac:dyDescent="0.45">
      <c r="A9" s="4" t="str">
        <f>'achieved fresh and panel'!A9</f>
        <v>Mediterranean Region</v>
      </c>
      <c r="B9" s="2" t="str">
        <f>LEFT('achieved fresh and panel'!B9,FIND(")",'achieved fresh and panel'!B9))</f>
        <v>Medium (20-99)</v>
      </c>
      <c r="C9" s="22">
        <f>'achieved fresh and panel'!C9</f>
        <v>8</v>
      </c>
      <c r="D9" s="22">
        <f>'achieved fresh and panel'!D9</f>
        <v>16</v>
      </c>
      <c r="E9" s="22">
        <f>'achieved fresh and panel'!E9</f>
        <v>7</v>
      </c>
      <c r="F9" s="22">
        <f>'achieved fresh and panel'!F9</f>
        <v>17</v>
      </c>
      <c r="G9" s="22">
        <f>'achieved fresh and panel'!G9</f>
        <v>5</v>
      </c>
      <c r="H9" s="22">
        <f>'achieved fresh and panel'!H9</f>
        <v>19</v>
      </c>
      <c r="I9" s="22">
        <f>'achieved fresh and panel'!I9</f>
        <v>6</v>
      </c>
      <c r="J9" s="22">
        <f>'achieved fresh and panel'!J9</f>
        <v>7</v>
      </c>
      <c r="K9" s="22">
        <f>'achieved fresh and panel'!K9</f>
        <v>8</v>
      </c>
      <c r="L9" s="22">
        <f>'achieved fresh and panel'!L9</f>
        <v>4</v>
      </c>
      <c r="M9" s="19"/>
    </row>
    <row r="10" spans="1:13" x14ac:dyDescent="0.45">
      <c r="A10" s="4" t="str">
        <f>'achieved fresh and panel'!A10</f>
        <v>Mediterranean Region</v>
      </c>
      <c r="B10" s="2" t="str">
        <f>LEFT('achieved fresh and panel'!B10,FIND(")",'achieved fresh and panel'!B10))</f>
        <v>Large (100 or more)</v>
      </c>
      <c r="C10" s="22">
        <f>'achieved fresh and panel'!C10</f>
        <v>5</v>
      </c>
      <c r="D10" s="22">
        <f>'achieved fresh and panel'!D10</f>
        <v>5</v>
      </c>
      <c r="E10" s="22">
        <f>'achieved fresh and panel'!E10</f>
        <v>11</v>
      </c>
      <c r="F10" s="22">
        <f>'achieved fresh and panel'!F10</f>
        <v>7</v>
      </c>
      <c r="G10" s="22">
        <f>'achieved fresh and panel'!G10</f>
        <v>3</v>
      </c>
      <c r="H10" s="22">
        <f>'achieved fresh and panel'!H10</f>
        <v>0</v>
      </c>
      <c r="I10" s="22">
        <f>'achieved fresh and panel'!I10</f>
        <v>2</v>
      </c>
      <c r="J10" s="22">
        <f>'achieved fresh and panel'!J10</f>
        <v>4</v>
      </c>
      <c r="K10" s="22">
        <f>'achieved fresh and panel'!K10</f>
        <v>6</v>
      </c>
      <c r="L10" s="22">
        <f>'achieved fresh and panel'!L10</f>
        <v>4</v>
      </c>
      <c r="M10" s="19"/>
    </row>
    <row r="11" spans="1:13" x14ac:dyDescent="0.45">
      <c r="A11" s="4" t="str">
        <f>'achieved fresh and panel'!A11</f>
        <v>Central Anatolia Region</v>
      </c>
      <c r="B11" s="2" t="str">
        <f>LEFT('achieved fresh and panel'!B11,FIND(")",'achieved fresh and panel'!B11))</f>
        <v>Small (5-19)</v>
      </c>
      <c r="C11" s="22">
        <f>'achieved fresh and panel'!C11</f>
        <v>5</v>
      </c>
      <c r="D11" s="22">
        <f>'achieved fresh and panel'!D11</f>
        <v>6</v>
      </c>
      <c r="E11" s="22">
        <f>'achieved fresh and panel'!E11</f>
        <v>5</v>
      </c>
      <c r="F11" s="22">
        <f>'achieved fresh and panel'!F11</f>
        <v>5</v>
      </c>
      <c r="G11" s="22">
        <f>'achieved fresh and panel'!G11</f>
        <v>6</v>
      </c>
      <c r="H11" s="22">
        <f>'achieved fresh and panel'!H11</f>
        <v>5</v>
      </c>
      <c r="I11" s="22">
        <f>'achieved fresh and panel'!I11</f>
        <v>5</v>
      </c>
      <c r="J11" s="22">
        <f>'achieved fresh and panel'!J11</f>
        <v>12</v>
      </c>
      <c r="K11" s="22">
        <f>'achieved fresh and panel'!K11</f>
        <v>5</v>
      </c>
      <c r="L11" s="22">
        <f>'achieved fresh and panel'!L11</f>
        <v>14</v>
      </c>
      <c r="M11" s="19">
        <f>SUM(C11:L13)</f>
        <v>178</v>
      </c>
    </row>
    <row r="12" spans="1:13" x14ac:dyDescent="0.45">
      <c r="A12" s="4" t="str">
        <f>'achieved fresh and panel'!A12</f>
        <v>Central Anatolia Region</v>
      </c>
      <c r="B12" s="2" t="str">
        <f>LEFT('achieved fresh and panel'!B12,FIND(")",'achieved fresh and panel'!B12))</f>
        <v>Medium (20-99)</v>
      </c>
      <c r="C12" s="22">
        <f>'achieved fresh and panel'!C12</f>
        <v>4</v>
      </c>
      <c r="D12" s="22">
        <f>'achieved fresh and panel'!D12</f>
        <v>9</v>
      </c>
      <c r="E12" s="22">
        <f>'achieved fresh and panel'!E12</f>
        <v>5</v>
      </c>
      <c r="F12" s="22">
        <f>'achieved fresh and panel'!F12</f>
        <v>8</v>
      </c>
      <c r="G12" s="22">
        <f>'achieved fresh and panel'!G12</f>
        <v>5</v>
      </c>
      <c r="H12" s="22">
        <f>'achieved fresh and panel'!H12</f>
        <v>6</v>
      </c>
      <c r="I12" s="22">
        <f>'achieved fresh and panel'!I12</f>
        <v>3</v>
      </c>
      <c r="J12" s="22">
        <f>'achieved fresh and panel'!J12</f>
        <v>5</v>
      </c>
      <c r="K12" s="22">
        <f>'achieved fresh and panel'!K12</f>
        <v>5</v>
      </c>
      <c r="L12" s="22">
        <f>'achieved fresh and panel'!L12</f>
        <v>7</v>
      </c>
      <c r="M12" s="19"/>
    </row>
    <row r="13" spans="1:13" x14ac:dyDescent="0.45">
      <c r="A13" s="4" t="str">
        <f>'achieved fresh and panel'!A13</f>
        <v>Central Anatolia Region</v>
      </c>
      <c r="B13" s="2" t="str">
        <f>LEFT('achieved fresh and panel'!B13,FIND(")",'achieved fresh and panel'!B13))</f>
        <v>Large (100 or more)</v>
      </c>
      <c r="C13" s="22">
        <f>'achieved fresh and panel'!C13</f>
        <v>5</v>
      </c>
      <c r="D13" s="22">
        <f>'achieved fresh and panel'!D13</f>
        <v>6</v>
      </c>
      <c r="E13" s="22">
        <f>'achieved fresh and panel'!E13</f>
        <v>5</v>
      </c>
      <c r="F13" s="22">
        <f>'achieved fresh and panel'!F13</f>
        <v>7</v>
      </c>
      <c r="G13" s="22">
        <f>'achieved fresh and panel'!G13</f>
        <v>6</v>
      </c>
      <c r="H13" s="22">
        <f>'achieved fresh and panel'!H13</f>
        <v>9</v>
      </c>
      <c r="I13" s="22">
        <f>'achieved fresh and panel'!I13</f>
        <v>3</v>
      </c>
      <c r="J13" s="22">
        <f>'achieved fresh and panel'!J13</f>
        <v>5</v>
      </c>
      <c r="K13" s="22">
        <f>'achieved fresh and panel'!K13</f>
        <v>5</v>
      </c>
      <c r="L13" s="22">
        <f>'achieved fresh and panel'!L13</f>
        <v>2</v>
      </c>
      <c r="M13" s="19"/>
    </row>
    <row r="14" spans="1:13" x14ac:dyDescent="0.45">
      <c r="A14" s="4" t="str">
        <f>'achieved fresh and panel'!A14</f>
        <v>Eastern Anatolia Region</v>
      </c>
      <c r="B14" s="2" t="str">
        <f>LEFT('achieved fresh and panel'!B14,FIND(")",'achieved fresh and panel'!B14))</f>
        <v>Small (5-19)</v>
      </c>
      <c r="C14" s="22">
        <f>'achieved fresh and panel'!C14</f>
        <v>12</v>
      </c>
      <c r="D14" s="22">
        <f>'achieved fresh and panel'!D14</f>
        <v>6</v>
      </c>
      <c r="E14" s="22">
        <f>'achieved fresh and panel'!E14</f>
        <v>5</v>
      </c>
      <c r="F14" s="22">
        <f>'achieved fresh and panel'!F14</f>
        <v>6</v>
      </c>
      <c r="G14" s="22">
        <f>'achieved fresh and panel'!G14</f>
        <v>6</v>
      </c>
      <c r="H14" s="22">
        <f>'achieved fresh and panel'!H14</f>
        <v>7</v>
      </c>
      <c r="I14" s="22">
        <f>'achieved fresh and panel'!I14</f>
        <v>5</v>
      </c>
      <c r="J14" s="22">
        <f>'achieved fresh and panel'!J14</f>
        <v>5</v>
      </c>
      <c r="K14" s="22">
        <f>'achieved fresh and panel'!K14</f>
        <v>5</v>
      </c>
      <c r="L14" s="22">
        <f>'achieved fresh and panel'!L14</f>
        <v>4</v>
      </c>
      <c r="M14" s="19">
        <f>SUM(C14:L16)</f>
        <v>129</v>
      </c>
    </row>
    <row r="15" spans="1:13" x14ac:dyDescent="0.45">
      <c r="A15" s="4" t="str">
        <f>'achieved fresh and panel'!A15</f>
        <v>Eastern Anatolia Region</v>
      </c>
      <c r="B15" s="2" t="str">
        <f>LEFT('achieved fresh and panel'!B15,FIND(")",'achieved fresh and panel'!B15))</f>
        <v>Medium (20-99)</v>
      </c>
      <c r="C15" s="22">
        <f>'achieved fresh and panel'!C15</f>
        <v>6</v>
      </c>
      <c r="D15" s="22">
        <f>'achieved fresh and panel'!D15</f>
        <v>4</v>
      </c>
      <c r="E15" s="22">
        <f>'achieved fresh and panel'!E15</f>
        <v>3</v>
      </c>
      <c r="F15" s="22">
        <f>'achieved fresh and panel'!F15</f>
        <v>3</v>
      </c>
      <c r="G15" s="22">
        <f>'achieved fresh and panel'!G15</f>
        <v>6</v>
      </c>
      <c r="H15" s="22">
        <f>'achieved fresh and panel'!H15</f>
        <v>5</v>
      </c>
      <c r="I15" s="22">
        <f>'achieved fresh and panel'!I15</f>
        <v>4</v>
      </c>
      <c r="J15" s="22">
        <f>'achieved fresh and panel'!J15</f>
        <v>4</v>
      </c>
      <c r="K15" s="22">
        <f>'achieved fresh and panel'!K15</f>
        <v>5</v>
      </c>
      <c r="L15" s="22">
        <f>'achieved fresh and panel'!L15</f>
        <v>4</v>
      </c>
      <c r="M15" s="19"/>
    </row>
    <row r="16" spans="1:13" x14ac:dyDescent="0.45">
      <c r="A16" s="4" t="str">
        <f>'achieved fresh and panel'!A16</f>
        <v>Eastern Anatolia Region</v>
      </c>
      <c r="B16" s="2" t="str">
        <f>LEFT('achieved fresh and panel'!B16,FIND(")",'achieved fresh and panel'!B16))</f>
        <v>Large (100 or more)</v>
      </c>
      <c r="C16" s="22">
        <f>'achieved fresh and panel'!C16</f>
        <v>4</v>
      </c>
      <c r="D16" s="22">
        <f>'achieved fresh and panel'!D16</f>
        <v>4</v>
      </c>
      <c r="E16" s="22">
        <f>'achieved fresh and panel'!E16</f>
        <v>3</v>
      </c>
      <c r="F16" s="22">
        <f>'achieved fresh and panel'!F16</f>
        <v>0</v>
      </c>
      <c r="G16" s="22">
        <f>'achieved fresh and panel'!G16</f>
        <v>6</v>
      </c>
      <c r="H16" s="22">
        <f>'achieved fresh and panel'!H16</f>
        <v>0</v>
      </c>
      <c r="I16" s="22">
        <f>'achieved fresh and panel'!I16</f>
        <v>2</v>
      </c>
      <c r="J16" s="22">
        <f>'achieved fresh and panel'!J16</f>
        <v>3</v>
      </c>
      <c r="K16" s="22">
        <f>'achieved fresh and panel'!K16</f>
        <v>2</v>
      </c>
      <c r="L16" s="22">
        <f>'achieved fresh and panel'!L16</f>
        <v>0</v>
      </c>
      <c r="M16" s="19"/>
    </row>
    <row r="17" spans="1:13" x14ac:dyDescent="0.45">
      <c r="A17" s="4" t="str">
        <f>'achieved fresh and panel'!A17</f>
        <v>Southeastern Anatolia Region</v>
      </c>
      <c r="B17" s="2" t="str">
        <f>LEFT('achieved fresh and panel'!B17,FIND(")",'achieved fresh and panel'!B17))</f>
        <v>Small (5-19)</v>
      </c>
      <c r="C17" s="22">
        <f>'achieved fresh and panel'!C17</f>
        <v>7</v>
      </c>
      <c r="D17" s="22">
        <f>'achieved fresh and panel'!D17</f>
        <v>6</v>
      </c>
      <c r="E17" s="22">
        <f>'achieved fresh and panel'!E17</f>
        <v>4</v>
      </c>
      <c r="F17" s="22">
        <f>'achieved fresh and panel'!F17</f>
        <v>8</v>
      </c>
      <c r="G17" s="22">
        <f>'achieved fresh and panel'!G17</f>
        <v>4</v>
      </c>
      <c r="H17" s="22">
        <f>'achieved fresh and panel'!H17</f>
        <v>6</v>
      </c>
      <c r="I17" s="22">
        <f>'achieved fresh and panel'!I17</f>
        <v>9</v>
      </c>
      <c r="J17" s="22">
        <f>'achieved fresh and panel'!J17</f>
        <v>4</v>
      </c>
      <c r="K17" s="22">
        <f>'achieved fresh and panel'!K17</f>
        <v>7</v>
      </c>
      <c r="L17" s="22">
        <f>'achieved fresh and panel'!L17</f>
        <v>7</v>
      </c>
      <c r="M17" s="19">
        <f>SUM(C17:L19)</f>
        <v>156</v>
      </c>
    </row>
    <row r="18" spans="1:13" x14ac:dyDescent="0.45">
      <c r="A18" s="4" t="str">
        <f>'achieved fresh and panel'!A18</f>
        <v>Southeastern Anatolia Region</v>
      </c>
      <c r="B18" s="2" t="str">
        <f>LEFT('achieved fresh and panel'!B18,FIND(")",'achieved fresh and panel'!B18))</f>
        <v>Medium (20-99)</v>
      </c>
      <c r="C18" s="22">
        <f>'achieved fresh and panel'!C18</f>
        <v>9</v>
      </c>
      <c r="D18" s="22">
        <f>'achieved fresh and panel'!D18</f>
        <v>2</v>
      </c>
      <c r="E18" s="22">
        <f>'achieved fresh and panel'!E18</f>
        <v>4</v>
      </c>
      <c r="F18" s="22">
        <f>'achieved fresh and panel'!F18</f>
        <v>2</v>
      </c>
      <c r="G18" s="22">
        <f>'achieved fresh and panel'!G18</f>
        <v>9</v>
      </c>
      <c r="H18" s="22">
        <f>'achieved fresh and panel'!H18</f>
        <v>6</v>
      </c>
      <c r="I18" s="22">
        <f>'achieved fresh and panel'!I18</f>
        <v>7</v>
      </c>
      <c r="J18" s="22">
        <f>'achieved fresh and panel'!J18</f>
        <v>7</v>
      </c>
      <c r="K18" s="22">
        <f>'achieved fresh and panel'!K18</f>
        <v>2</v>
      </c>
      <c r="L18" s="22">
        <f>'achieved fresh and panel'!L18</f>
        <v>4</v>
      </c>
      <c r="M18" s="19"/>
    </row>
    <row r="19" spans="1:13" x14ac:dyDescent="0.45">
      <c r="A19" s="4" t="str">
        <f>'achieved fresh and panel'!A19</f>
        <v>Southeastern Anatolia Region</v>
      </c>
      <c r="B19" s="2" t="str">
        <f>LEFT('achieved fresh and panel'!B19,FIND(")",'achieved fresh and panel'!B19))</f>
        <v>Large (100 or more)</v>
      </c>
      <c r="C19" s="22">
        <f>'achieved fresh and panel'!C19</f>
        <v>4</v>
      </c>
      <c r="D19" s="22">
        <f>'achieved fresh and panel'!D19</f>
        <v>12</v>
      </c>
      <c r="E19" s="22">
        <f>'achieved fresh and panel'!E19</f>
        <v>4</v>
      </c>
      <c r="F19" s="22">
        <f>'achieved fresh and panel'!F19</f>
        <v>0</v>
      </c>
      <c r="G19" s="22">
        <f>'achieved fresh and panel'!G19</f>
        <v>4</v>
      </c>
      <c r="H19" s="22">
        <f>'achieved fresh and panel'!H19</f>
        <v>2</v>
      </c>
      <c r="I19" s="22">
        <f>'achieved fresh and panel'!I19</f>
        <v>4</v>
      </c>
      <c r="J19" s="22">
        <f>'achieved fresh and panel'!J19</f>
        <v>7</v>
      </c>
      <c r="K19" s="22">
        <f>'achieved fresh and panel'!K19</f>
        <v>0</v>
      </c>
      <c r="L19" s="22">
        <f>'achieved fresh and panel'!L19</f>
        <v>5</v>
      </c>
      <c r="M19" s="19"/>
    </row>
    <row r="20" spans="1:13" x14ac:dyDescent="0.45">
      <c r="A20" s="4" t="str">
        <f>'achieved fresh and panel'!A20</f>
        <v>Black Sea Region</v>
      </c>
      <c r="B20" s="2" t="str">
        <f>LEFT('achieved fresh and panel'!B20,FIND(")",'achieved fresh and panel'!B20))</f>
        <v>Small (5-19)</v>
      </c>
      <c r="C20" s="22">
        <f>'achieved fresh and panel'!C20</f>
        <v>6</v>
      </c>
      <c r="D20" s="22">
        <f>'achieved fresh and panel'!D20</f>
        <v>6</v>
      </c>
      <c r="E20" s="22">
        <f>'achieved fresh and panel'!E20</f>
        <v>4</v>
      </c>
      <c r="F20" s="22">
        <f>'achieved fresh and panel'!F20</f>
        <v>9</v>
      </c>
      <c r="G20" s="22">
        <f>'achieved fresh and panel'!G20</f>
        <v>5</v>
      </c>
      <c r="H20" s="22">
        <f>'achieved fresh and panel'!H20</f>
        <v>6</v>
      </c>
      <c r="I20" s="22">
        <f>'achieved fresh and panel'!I20</f>
        <v>8</v>
      </c>
      <c r="J20" s="22">
        <f>'achieved fresh and panel'!J20</f>
        <v>5</v>
      </c>
      <c r="K20" s="22">
        <f>'achieved fresh and panel'!K20</f>
        <v>4</v>
      </c>
      <c r="L20" s="22">
        <f>'achieved fresh and panel'!L20</f>
        <v>4</v>
      </c>
      <c r="M20" s="19">
        <f>SUM(C20:L22)</f>
        <v>138</v>
      </c>
    </row>
    <row r="21" spans="1:13" x14ac:dyDescent="0.45">
      <c r="A21" s="4" t="str">
        <f>'achieved fresh and panel'!A21</f>
        <v>Black Sea Region</v>
      </c>
      <c r="B21" s="2" t="str">
        <f>LEFT('achieved fresh and panel'!B21,FIND(")",'achieved fresh and panel'!B21))</f>
        <v>Medium (20-99)</v>
      </c>
      <c r="C21" s="22">
        <f>'achieved fresh and panel'!C21</f>
        <v>8</v>
      </c>
      <c r="D21" s="22">
        <f>'achieved fresh and panel'!D21</f>
        <v>5</v>
      </c>
      <c r="E21" s="22">
        <f>'achieved fresh and panel'!E21</f>
        <v>4</v>
      </c>
      <c r="F21" s="22">
        <f>'achieved fresh and panel'!F21</f>
        <v>5</v>
      </c>
      <c r="G21" s="22">
        <f>'achieved fresh and panel'!G21</f>
        <v>6</v>
      </c>
      <c r="H21" s="22">
        <f>'achieved fresh and panel'!H21</f>
        <v>0</v>
      </c>
      <c r="I21" s="22">
        <f>'achieved fresh and panel'!I21</f>
        <v>5</v>
      </c>
      <c r="J21" s="22">
        <f>'achieved fresh and panel'!J21</f>
        <v>4</v>
      </c>
      <c r="K21" s="22">
        <f>'achieved fresh and panel'!K21</f>
        <v>4</v>
      </c>
      <c r="L21" s="22">
        <f>'achieved fresh and panel'!L21</f>
        <v>5</v>
      </c>
      <c r="M21" s="19"/>
    </row>
    <row r="22" spans="1:13" x14ac:dyDescent="0.45">
      <c r="A22" s="4" t="str">
        <f>'achieved fresh and panel'!A22</f>
        <v>Black Sea Region</v>
      </c>
      <c r="B22" s="2" t="str">
        <f>LEFT('achieved fresh and panel'!B22,FIND(")",'achieved fresh and panel'!B22))</f>
        <v>Large (100 or more)</v>
      </c>
      <c r="C22" s="22">
        <f>'achieved fresh and panel'!C22</f>
        <v>4</v>
      </c>
      <c r="D22" s="22">
        <f>'achieved fresh and panel'!D22</f>
        <v>3</v>
      </c>
      <c r="E22" s="22">
        <f>'achieved fresh and panel'!E22</f>
        <v>4</v>
      </c>
      <c r="F22" s="22">
        <f>'achieved fresh and panel'!F22</f>
        <v>4</v>
      </c>
      <c r="G22" s="22">
        <f>'achieved fresh and panel'!G22</f>
        <v>4</v>
      </c>
      <c r="H22" s="22">
        <f>'achieved fresh and panel'!H22</f>
        <v>1</v>
      </c>
      <c r="I22" s="22">
        <f>'achieved fresh and panel'!I22</f>
        <v>5</v>
      </c>
      <c r="J22" s="22">
        <f>'achieved fresh and panel'!J22</f>
        <v>3</v>
      </c>
      <c r="K22" s="22">
        <f>'achieved fresh and panel'!K22</f>
        <v>3</v>
      </c>
      <c r="L22" s="22">
        <f>'achieved fresh and panel'!L22</f>
        <v>4</v>
      </c>
      <c r="M22" s="19"/>
    </row>
    <row r="23" spans="1:13" s="21" customFormat="1" ht="14.65" thickBot="1" x14ac:dyDescent="0.5">
      <c r="A23" s="20"/>
      <c r="B23" s="20"/>
      <c r="C23" s="20">
        <f t="shared" ref="C23:M23" si="0">SUM(C2:C22)</f>
        <v>136</v>
      </c>
      <c r="D23" s="20">
        <f t="shared" si="0"/>
        <v>141</v>
      </c>
      <c r="E23" s="20">
        <f t="shared" si="0"/>
        <v>128</v>
      </c>
      <c r="F23" s="20">
        <f t="shared" si="0"/>
        <v>137</v>
      </c>
      <c r="G23" s="20">
        <f t="shared" si="0"/>
        <v>166</v>
      </c>
      <c r="H23" s="20">
        <f t="shared" si="0"/>
        <v>125</v>
      </c>
      <c r="I23" s="20">
        <f t="shared" si="0"/>
        <v>150</v>
      </c>
      <c r="J23" s="20">
        <f t="shared" si="0"/>
        <v>168</v>
      </c>
      <c r="K23" s="20">
        <f t="shared" si="0"/>
        <v>123</v>
      </c>
      <c r="L23" s="20">
        <f t="shared" si="0"/>
        <v>142</v>
      </c>
      <c r="M23" s="20">
        <f t="shared" si="0"/>
        <v>1416</v>
      </c>
    </row>
    <row r="24" spans="1:13" ht="14.65" thickTop="1" x14ac:dyDescent="0.45"/>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24"/>
  <sheetViews>
    <sheetView zoomScaleNormal="100" workbookViewId="0">
      <selection activeCell="M2" sqref="M2:M22"/>
    </sheetView>
  </sheetViews>
  <sheetFormatPr defaultRowHeight="14.25" x14ac:dyDescent="0.45"/>
  <cols>
    <col min="1" max="1" width="15" customWidth="1"/>
    <col min="2" max="2" width="14" bestFit="1" customWidth="1"/>
    <col min="3" max="4" width="10.1328125" customWidth="1"/>
    <col min="5" max="5" width="10.1328125" style="8" customWidth="1"/>
    <col min="6" max="6" width="11.86328125" customWidth="1"/>
    <col min="7" max="7" width="15.1328125" customWidth="1"/>
    <col min="8" max="9" width="10.1328125" customWidth="1"/>
    <col min="10" max="10" width="12.3984375" customWidth="1"/>
    <col min="11" max="11" width="10.1328125" customWidth="1"/>
    <col min="12" max="12" width="13.3984375" customWidth="1"/>
    <col min="13" max="13" width="14.59765625" style="21" bestFit="1" customWidth="1"/>
  </cols>
  <sheetData>
    <row r="1" spans="1:13" ht="39.4" thickBot="1" x14ac:dyDescent="0.5">
      <c r="A1" s="11"/>
      <c r="B1" s="11"/>
      <c r="C1" s="12" t="str">
        <f>RIGHT(SUBSTITUTE('achieved panel'!C1,"_"," "),LEN(SUBSTITUTE('achieved panel'!C1,"_"," "))-1)</f>
        <v>Food</v>
      </c>
      <c r="D1" s="12" t="str">
        <f>RIGHT(SUBSTITUTE('achieved panel'!D1,"_"," "),LEN(SUBSTITUTE('achieved panel'!D1,"_"," "))-1)</f>
        <v>Textiles</v>
      </c>
      <c r="E1" s="12" t="str">
        <f>RIGHT(SUBSTITUTE('achieved panel'!E1,"_"," "),LEN(SUBSTITUTE('achieved panel'!E1,"_"," "))-1)</f>
        <v>Garments</v>
      </c>
      <c r="F1" s="12" t="str">
        <f>RIGHT(SUBSTITUTE('achieved panel'!F1,"_"," "),LEN(SUBSTITUTE('achieved panel'!F1,"_"," "))-1)</f>
        <v>Fabricated Metal Products</v>
      </c>
      <c r="G1" s="12" t="str">
        <f>RIGHT(SUBSTITUTE('achieved panel'!G1,"_"," "),LEN(SUBSTITUTE('achieved panel'!G1,"_"," "))-1)</f>
        <v>Other Manufacturing</v>
      </c>
      <c r="H1" s="12" t="str">
        <f>RIGHT(SUBSTITUTE('achieved panel'!H1,"_"," "),LEN(SUBSTITUTE('achieved panel'!H1,"_"," "))-1)</f>
        <v>Hotels</v>
      </c>
      <c r="I1" s="12" t="str">
        <f>RIGHT(SUBSTITUTE('achieved panel'!I1,"_"," "),LEN(SUBSTITUTE('achieved panel'!I1,"_"," "))-1)</f>
        <v>Retail</v>
      </c>
      <c r="J1" s="12" t="str">
        <f>RIGHT(SUBSTITUTE('achieved panel'!J1,"_"," "),LEN(SUBSTITUTE('achieved panel'!J1,"_"," "))-1)</f>
        <v>Construction</v>
      </c>
      <c r="K1" s="12" t="str">
        <f>RIGHT(SUBSTITUTE('achieved panel'!K1,"_"," "),LEN(SUBSTITUTE('achieved panel'!K1,"_"," "))-1)</f>
        <v>Transport</v>
      </c>
      <c r="L1" s="12" t="str">
        <f>RIGHT(SUBSTITUTE('achieved panel'!L1,"_"," "),LEN(SUBSTITUTE('achieved panel'!L1,"_"," "))-1)</f>
        <v>Other Services</v>
      </c>
      <c r="M1" s="18" t="s">
        <v>80</v>
      </c>
    </row>
    <row r="2" spans="1:13" x14ac:dyDescent="0.45">
      <c r="A2" s="4" t="str">
        <f>'achieved panel'!A2</f>
        <v>Marmara Region</v>
      </c>
      <c r="B2" s="2" t="str">
        <f>LEFT('achieved panel'!B2,FIND(")",'achieved panel'!B2))</f>
        <v>Small (5-19)</v>
      </c>
      <c r="C2" s="22">
        <f>'achieved panel'!C2</f>
        <v>3</v>
      </c>
      <c r="D2" s="22">
        <f>'achieved panel'!D2</f>
        <v>1</v>
      </c>
      <c r="E2" s="22">
        <f>'achieved panel'!E2</f>
        <v>1</v>
      </c>
      <c r="F2" s="22">
        <f>'achieved panel'!F2</f>
        <v>1</v>
      </c>
      <c r="G2" s="22">
        <f>'achieved panel'!G2</f>
        <v>3</v>
      </c>
      <c r="H2" s="22">
        <f>'achieved panel'!H2</f>
        <v>0</v>
      </c>
      <c r="I2" s="22">
        <f>'achieved panel'!I2</f>
        <v>3</v>
      </c>
      <c r="J2" s="22">
        <f>'achieved panel'!J2</f>
        <v>1</v>
      </c>
      <c r="K2" s="22">
        <f>'achieved panel'!K2</f>
        <v>0</v>
      </c>
      <c r="L2" s="22">
        <f>'achieved panel'!L2</f>
        <v>1</v>
      </c>
      <c r="M2" s="19">
        <f>SUM(C2:L4)</f>
        <v>29</v>
      </c>
    </row>
    <row r="3" spans="1:13" x14ac:dyDescent="0.45">
      <c r="A3" s="4" t="str">
        <f>'achieved panel'!A3</f>
        <v>Marmara Region</v>
      </c>
      <c r="B3" s="2" t="str">
        <f>LEFT('achieved panel'!B3,FIND(")",'achieved panel'!B3))</f>
        <v>Medium (20-99)</v>
      </c>
      <c r="C3" s="22">
        <f>'achieved panel'!C3</f>
        <v>2</v>
      </c>
      <c r="D3" s="22">
        <f>'achieved panel'!D3</f>
        <v>0</v>
      </c>
      <c r="E3" s="22">
        <f>'achieved panel'!E3</f>
        <v>0</v>
      </c>
      <c r="F3" s="22">
        <f>'achieved panel'!F3</f>
        <v>1</v>
      </c>
      <c r="G3" s="22">
        <f>'achieved panel'!G3</f>
        <v>1</v>
      </c>
      <c r="H3" s="22">
        <f>'achieved panel'!H3</f>
        <v>0</v>
      </c>
      <c r="I3" s="22">
        <f>'achieved panel'!I3</f>
        <v>0</v>
      </c>
      <c r="J3" s="22">
        <f>'achieved panel'!J3</f>
        <v>1</v>
      </c>
      <c r="K3" s="22">
        <f>'achieved panel'!K3</f>
        <v>1</v>
      </c>
      <c r="L3" s="22">
        <f>'achieved panel'!L3</f>
        <v>0</v>
      </c>
      <c r="M3" s="19"/>
    </row>
    <row r="4" spans="1:13" x14ac:dyDescent="0.45">
      <c r="A4" s="4" t="str">
        <f>'achieved panel'!A4</f>
        <v>Marmara Region</v>
      </c>
      <c r="B4" s="2" t="str">
        <f>LEFT('achieved panel'!B4,FIND(")",'achieved panel'!B4))</f>
        <v>Large (100 or more)</v>
      </c>
      <c r="C4" s="22">
        <f>'achieved panel'!C4</f>
        <v>1</v>
      </c>
      <c r="D4" s="22">
        <f>'achieved panel'!D4</f>
        <v>3</v>
      </c>
      <c r="E4" s="22">
        <f>'achieved panel'!E4</f>
        <v>2</v>
      </c>
      <c r="F4" s="22">
        <f>'achieved panel'!F4</f>
        <v>0</v>
      </c>
      <c r="G4" s="22">
        <f>'achieved panel'!G4</f>
        <v>2</v>
      </c>
      <c r="H4" s="22">
        <f>'achieved panel'!H4</f>
        <v>0</v>
      </c>
      <c r="I4" s="22">
        <f>'achieved panel'!I4</f>
        <v>0</v>
      </c>
      <c r="J4" s="22">
        <f>'achieved panel'!J4</f>
        <v>0</v>
      </c>
      <c r="K4" s="22">
        <f>'achieved panel'!K4</f>
        <v>0</v>
      </c>
      <c r="L4" s="22">
        <f>'achieved panel'!L4</f>
        <v>1</v>
      </c>
      <c r="M4" s="19"/>
    </row>
    <row r="5" spans="1:13" x14ac:dyDescent="0.45">
      <c r="A5" s="4" t="str">
        <f>'achieved panel'!A5</f>
        <v>Aegean Region</v>
      </c>
      <c r="B5" s="2" t="str">
        <f>LEFT('achieved panel'!B5,FIND(")",'achieved panel'!B5))</f>
        <v>Small (5-19)</v>
      </c>
      <c r="C5" s="22">
        <f>'achieved panel'!C5</f>
        <v>0</v>
      </c>
      <c r="D5" s="22">
        <f>'achieved panel'!D5</f>
        <v>1</v>
      </c>
      <c r="E5" s="22">
        <f>'achieved panel'!E5</f>
        <v>0</v>
      </c>
      <c r="F5" s="22">
        <f>'achieved panel'!F5</f>
        <v>0</v>
      </c>
      <c r="G5" s="22">
        <f>'achieved panel'!G5</f>
        <v>0</v>
      </c>
      <c r="H5" s="22">
        <f>'achieved panel'!H5</f>
        <v>0</v>
      </c>
      <c r="I5" s="22">
        <f>'achieved panel'!I5</f>
        <v>2</v>
      </c>
      <c r="J5" s="22">
        <f>'achieved panel'!J5</f>
        <v>1</v>
      </c>
      <c r="K5" s="22">
        <f>'achieved panel'!K5</f>
        <v>0</v>
      </c>
      <c r="L5" s="22">
        <f>'achieved panel'!L5</f>
        <v>3</v>
      </c>
      <c r="M5" s="19">
        <f>SUM(C5:L7)</f>
        <v>12</v>
      </c>
    </row>
    <row r="6" spans="1:13" x14ac:dyDescent="0.45">
      <c r="A6" s="4" t="str">
        <f>'achieved panel'!A6</f>
        <v>Aegean Region</v>
      </c>
      <c r="B6" s="2" t="str">
        <f>LEFT('achieved panel'!B6,FIND(")",'achieved panel'!B6))</f>
        <v>Medium (20-99)</v>
      </c>
      <c r="C6" s="22">
        <f>'achieved panel'!C6</f>
        <v>0</v>
      </c>
      <c r="D6" s="22">
        <f>'achieved panel'!D6</f>
        <v>1</v>
      </c>
      <c r="E6" s="22">
        <f>'achieved panel'!E6</f>
        <v>0</v>
      </c>
      <c r="F6" s="22">
        <f>'achieved panel'!F6</f>
        <v>1</v>
      </c>
      <c r="G6" s="22">
        <f>'achieved panel'!G6</f>
        <v>0</v>
      </c>
      <c r="H6" s="22">
        <f>'achieved panel'!H6</f>
        <v>0</v>
      </c>
      <c r="I6" s="22">
        <f>'achieved panel'!I6</f>
        <v>0</v>
      </c>
      <c r="J6" s="22">
        <f>'achieved panel'!J6</f>
        <v>0</v>
      </c>
      <c r="K6" s="22">
        <f>'achieved panel'!K6</f>
        <v>0</v>
      </c>
      <c r="L6" s="22">
        <f>'achieved panel'!L6</f>
        <v>0</v>
      </c>
      <c r="M6" s="19"/>
    </row>
    <row r="7" spans="1:13" x14ac:dyDescent="0.45">
      <c r="A7" s="4" t="str">
        <f>'achieved panel'!A7</f>
        <v>Aegean Region</v>
      </c>
      <c r="B7" s="2" t="str">
        <f>LEFT('achieved panel'!B7,FIND(")",'achieved panel'!B7))</f>
        <v>Large (100 or more)</v>
      </c>
      <c r="C7" s="22">
        <f>'achieved panel'!C7</f>
        <v>0</v>
      </c>
      <c r="D7" s="22">
        <f>'achieved panel'!D7</f>
        <v>2</v>
      </c>
      <c r="E7" s="22">
        <f>'achieved panel'!E7</f>
        <v>0</v>
      </c>
      <c r="F7" s="22">
        <f>'achieved panel'!F7</f>
        <v>0</v>
      </c>
      <c r="G7" s="22">
        <f>'achieved panel'!G7</f>
        <v>0</v>
      </c>
      <c r="H7" s="22">
        <f>'achieved panel'!H7</f>
        <v>0</v>
      </c>
      <c r="I7" s="22">
        <f>'achieved panel'!I7</f>
        <v>0</v>
      </c>
      <c r="J7" s="22">
        <f>'achieved panel'!J7</f>
        <v>0</v>
      </c>
      <c r="K7" s="22">
        <f>'achieved panel'!K7</f>
        <v>1</v>
      </c>
      <c r="L7" s="22">
        <f>'achieved panel'!L7</f>
        <v>0</v>
      </c>
      <c r="M7" s="19"/>
    </row>
    <row r="8" spans="1:13" x14ac:dyDescent="0.45">
      <c r="A8" s="4" t="str">
        <f>'achieved panel'!A8</f>
        <v>Mediterranean Region</v>
      </c>
      <c r="B8" s="2" t="str">
        <f>LEFT('achieved panel'!B8,FIND(")",'achieved panel'!B8))</f>
        <v>Small (5-19)</v>
      </c>
      <c r="C8" s="22">
        <f>'achieved panel'!C8</f>
        <v>1</v>
      </c>
      <c r="D8" s="22">
        <f>'achieved panel'!D8</f>
        <v>0</v>
      </c>
      <c r="E8" s="22">
        <f>'achieved panel'!E8</f>
        <v>2</v>
      </c>
      <c r="F8" s="22">
        <f>'achieved panel'!F8</f>
        <v>1</v>
      </c>
      <c r="G8" s="22">
        <f>'achieved panel'!G8</f>
        <v>1</v>
      </c>
      <c r="H8" s="22">
        <f>'achieved panel'!H8</f>
        <v>0</v>
      </c>
      <c r="I8" s="22">
        <f>'achieved panel'!I8</f>
        <v>1</v>
      </c>
      <c r="J8" s="22">
        <f>'achieved panel'!J8</f>
        <v>1</v>
      </c>
      <c r="K8" s="22">
        <f>'achieved panel'!K8</f>
        <v>1</v>
      </c>
      <c r="L8" s="22">
        <f>'achieved panel'!L8</f>
        <v>1</v>
      </c>
      <c r="M8" s="19">
        <f>SUM(C8:L10)</f>
        <v>46</v>
      </c>
    </row>
    <row r="9" spans="1:13" x14ac:dyDescent="0.45">
      <c r="A9" s="4" t="str">
        <f>'achieved panel'!A9</f>
        <v>Mediterranean Region</v>
      </c>
      <c r="B9" s="2" t="str">
        <f>LEFT('achieved panel'!B9,FIND(")",'achieved panel'!B9))</f>
        <v>Medium (20-99)</v>
      </c>
      <c r="C9" s="22">
        <f>'achieved panel'!C9</f>
        <v>4</v>
      </c>
      <c r="D9" s="22">
        <f>'achieved panel'!D9</f>
        <v>5</v>
      </c>
      <c r="E9" s="22">
        <f>'achieved panel'!E9</f>
        <v>0</v>
      </c>
      <c r="F9" s="22">
        <f>'achieved panel'!F9</f>
        <v>1</v>
      </c>
      <c r="G9" s="22">
        <f>'achieved panel'!G9</f>
        <v>3</v>
      </c>
      <c r="H9" s="22">
        <f>'achieved panel'!H9</f>
        <v>0</v>
      </c>
      <c r="I9" s="22">
        <f>'achieved panel'!I9</f>
        <v>2</v>
      </c>
      <c r="J9" s="22">
        <f>'achieved panel'!J9</f>
        <v>1</v>
      </c>
      <c r="K9" s="22">
        <f>'achieved panel'!K9</f>
        <v>1</v>
      </c>
      <c r="L9" s="22">
        <f>'achieved panel'!L9</f>
        <v>0</v>
      </c>
      <c r="M9" s="19"/>
    </row>
    <row r="10" spans="1:13" x14ac:dyDescent="0.45">
      <c r="A10" s="4" t="str">
        <f>'achieved panel'!A10</f>
        <v>Mediterranean Region</v>
      </c>
      <c r="B10" s="2" t="str">
        <f>LEFT('achieved panel'!B10,FIND(")",'achieved panel'!B10))</f>
        <v>Large (100 or more)</v>
      </c>
      <c r="C10" s="22">
        <f>'achieved panel'!C10</f>
        <v>3</v>
      </c>
      <c r="D10" s="22">
        <f>'achieved panel'!D10</f>
        <v>3</v>
      </c>
      <c r="E10" s="22">
        <f>'achieved panel'!E10</f>
        <v>7</v>
      </c>
      <c r="F10" s="22">
        <f>'achieved panel'!F10</f>
        <v>5</v>
      </c>
      <c r="G10" s="22">
        <f>'achieved panel'!G10</f>
        <v>1</v>
      </c>
      <c r="H10" s="22">
        <f>'achieved panel'!H10</f>
        <v>0</v>
      </c>
      <c r="I10" s="22">
        <f>'achieved panel'!I10</f>
        <v>0</v>
      </c>
      <c r="J10" s="22">
        <f>'achieved panel'!J10</f>
        <v>0</v>
      </c>
      <c r="K10" s="22">
        <f>'achieved panel'!K10</f>
        <v>0</v>
      </c>
      <c r="L10" s="22">
        <f>'achieved panel'!L10</f>
        <v>1</v>
      </c>
      <c r="M10" s="19"/>
    </row>
    <row r="11" spans="1:13" x14ac:dyDescent="0.45">
      <c r="A11" s="4" t="str">
        <f>'achieved panel'!A11</f>
        <v>Central Anatolia Region</v>
      </c>
      <c r="B11" s="2" t="str">
        <f>LEFT('achieved panel'!B11,FIND(")",'achieved panel'!B11))</f>
        <v>Small (5-19)</v>
      </c>
      <c r="C11" s="22">
        <f>'achieved panel'!C11</f>
        <v>2</v>
      </c>
      <c r="D11" s="22">
        <f>'achieved panel'!D11</f>
        <v>3</v>
      </c>
      <c r="E11" s="22">
        <f>'achieved panel'!E11</f>
        <v>0</v>
      </c>
      <c r="F11" s="22">
        <f>'achieved panel'!F11</f>
        <v>2</v>
      </c>
      <c r="G11" s="22">
        <f>'achieved panel'!G11</f>
        <v>3</v>
      </c>
      <c r="H11" s="22">
        <f>'achieved panel'!H11</f>
        <v>0</v>
      </c>
      <c r="I11" s="22">
        <f>'achieved panel'!I11</f>
        <v>2</v>
      </c>
      <c r="J11" s="22">
        <f>'achieved panel'!J11</f>
        <v>4</v>
      </c>
      <c r="K11" s="22">
        <f>'achieved panel'!K11</f>
        <v>0</v>
      </c>
      <c r="L11" s="22">
        <f>'achieved panel'!L11</f>
        <v>2</v>
      </c>
      <c r="M11" s="19">
        <f>SUM(C11:L13)</f>
        <v>48</v>
      </c>
    </row>
    <row r="12" spans="1:13" x14ac:dyDescent="0.45">
      <c r="A12" s="4" t="str">
        <f>'achieved panel'!A12</f>
        <v>Central Anatolia Region</v>
      </c>
      <c r="B12" s="2" t="str">
        <f>LEFT('achieved panel'!B12,FIND(")",'achieved panel'!B12))</f>
        <v>Medium (20-99)</v>
      </c>
      <c r="C12" s="22">
        <f>'achieved panel'!C12</f>
        <v>2</v>
      </c>
      <c r="D12" s="22">
        <f>'achieved panel'!D12</f>
        <v>4</v>
      </c>
      <c r="E12" s="22">
        <f>'achieved panel'!E12</f>
        <v>1</v>
      </c>
      <c r="F12" s="22">
        <f>'achieved panel'!F12</f>
        <v>3</v>
      </c>
      <c r="G12" s="22">
        <f>'achieved panel'!G12</f>
        <v>2</v>
      </c>
      <c r="H12" s="22">
        <f>'achieved panel'!H12</f>
        <v>1</v>
      </c>
      <c r="I12" s="22">
        <f>'achieved panel'!I12</f>
        <v>0</v>
      </c>
      <c r="J12" s="22">
        <f>'achieved panel'!J12</f>
        <v>1</v>
      </c>
      <c r="K12" s="22">
        <f>'achieved panel'!K12</f>
        <v>0</v>
      </c>
      <c r="L12" s="22">
        <f>'achieved panel'!L12</f>
        <v>1</v>
      </c>
      <c r="M12" s="19"/>
    </row>
    <row r="13" spans="1:13" x14ac:dyDescent="0.45">
      <c r="A13" s="4" t="str">
        <f>'achieved panel'!A13</f>
        <v>Central Anatolia Region</v>
      </c>
      <c r="B13" s="2" t="str">
        <f>LEFT('achieved panel'!B13,FIND(")",'achieved panel'!B13))</f>
        <v>Large (100 or more)</v>
      </c>
      <c r="C13" s="22">
        <f>'achieved panel'!C13</f>
        <v>2</v>
      </c>
      <c r="D13" s="22">
        <f>'achieved panel'!D13</f>
        <v>2</v>
      </c>
      <c r="E13" s="22">
        <f>'achieved panel'!E13</f>
        <v>2</v>
      </c>
      <c r="F13" s="22">
        <f>'achieved panel'!F13</f>
        <v>3</v>
      </c>
      <c r="G13" s="22">
        <f>'achieved panel'!G13</f>
        <v>3</v>
      </c>
      <c r="H13" s="22">
        <f>'achieved panel'!H13</f>
        <v>0</v>
      </c>
      <c r="I13" s="22">
        <f>'achieved panel'!I13</f>
        <v>2</v>
      </c>
      <c r="J13" s="22">
        <f>'achieved panel'!J13</f>
        <v>1</v>
      </c>
      <c r="K13" s="22">
        <f>'achieved panel'!K13</f>
        <v>0</v>
      </c>
      <c r="L13" s="22">
        <f>'achieved panel'!L13</f>
        <v>0</v>
      </c>
      <c r="M13" s="19"/>
    </row>
    <row r="14" spans="1:13" x14ac:dyDescent="0.45">
      <c r="A14" s="4" t="str">
        <f>'achieved panel'!A14</f>
        <v>Eastern Anatolia Region</v>
      </c>
      <c r="B14" s="2" t="str">
        <f>LEFT('achieved panel'!B14,FIND(")",'achieved panel'!B14))</f>
        <v>Small (5-19)</v>
      </c>
      <c r="C14" s="22">
        <f>'achieved panel'!C14</f>
        <v>5</v>
      </c>
      <c r="D14" s="22">
        <f>'achieved panel'!D14</f>
        <v>0</v>
      </c>
      <c r="E14" s="22">
        <f>'achieved panel'!E14</f>
        <v>1</v>
      </c>
      <c r="F14" s="22">
        <f>'achieved panel'!F14</f>
        <v>2</v>
      </c>
      <c r="G14" s="22">
        <f>'achieved panel'!G14</f>
        <v>4</v>
      </c>
      <c r="H14" s="22">
        <f>'achieved panel'!H14</f>
        <v>1</v>
      </c>
      <c r="I14" s="22">
        <f>'achieved panel'!I14</f>
        <v>4</v>
      </c>
      <c r="J14" s="22">
        <f>'achieved panel'!J14</f>
        <v>1</v>
      </c>
      <c r="K14" s="22">
        <f>'achieved panel'!K14</f>
        <v>1</v>
      </c>
      <c r="L14" s="22">
        <f>'achieved panel'!L14</f>
        <v>0</v>
      </c>
      <c r="M14" s="19">
        <f>SUM(C14:L16)</f>
        <v>40</v>
      </c>
    </row>
    <row r="15" spans="1:13" x14ac:dyDescent="0.45">
      <c r="A15" s="4" t="str">
        <f>'achieved panel'!A15</f>
        <v>Eastern Anatolia Region</v>
      </c>
      <c r="B15" s="2" t="str">
        <f>LEFT('achieved panel'!B15,FIND(")",'achieved panel'!B15))</f>
        <v>Medium (20-99)</v>
      </c>
      <c r="C15" s="22">
        <f>'achieved panel'!C15</f>
        <v>3</v>
      </c>
      <c r="D15" s="22">
        <f>'achieved panel'!D15</f>
        <v>1</v>
      </c>
      <c r="E15" s="22">
        <f>'achieved panel'!E15</f>
        <v>1</v>
      </c>
      <c r="F15" s="22">
        <f>'achieved panel'!F15</f>
        <v>0</v>
      </c>
      <c r="G15" s="22">
        <f>'achieved panel'!G15</f>
        <v>3</v>
      </c>
      <c r="H15" s="22">
        <f>'achieved panel'!H15</f>
        <v>0</v>
      </c>
      <c r="I15" s="22">
        <f>'achieved panel'!I15</f>
        <v>4</v>
      </c>
      <c r="J15" s="22">
        <f>'achieved panel'!J15</f>
        <v>2</v>
      </c>
      <c r="K15" s="22">
        <f>'achieved panel'!K15</f>
        <v>0</v>
      </c>
      <c r="L15" s="22">
        <f>'achieved panel'!L15</f>
        <v>2</v>
      </c>
      <c r="M15" s="19"/>
    </row>
    <row r="16" spans="1:13" x14ac:dyDescent="0.45">
      <c r="A16" s="4" t="str">
        <f>'achieved panel'!A16</f>
        <v>Eastern Anatolia Region</v>
      </c>
      <c r="B16" s="2" t="str">
        <f>LEFT('achieved panel'!B16,FIND(")",'achieved panel'!B16))</f>
        <v>Large (100 or more)</v>
      </c>
      <c r="C16" s="22">
        <f>'achieved panel'!C16</f>
        <v>1</v>
      </c>
      <c r="D16" s="22">
        <f>'achieved panel'!D16</f>
        <v>1</v>
      </c>
      <c r="E16" s="22">
        <f>'achieved panel'!E16</f>
        <v>0</v>
      </c>
      <c r="F16" s="22">
        <f>'achieved panel'!F16</f>
        <v>0</v>
      </c>
      <c r="G16" s="22">
        <f>'achieved panel'!G16</f>
        <v>0</v>
      </c>
      <c r="H16" s="22">
        <f>'achieved panel'!H16</f>
        <v>0</v>
      </c>
      <c r="I16" s="22">
        <f>'achieved panel'!I16</f>
        <v>2</v>
      </c>
      <c r="J16" s="22">
        <f>'achieved panel'!J16</f>
        <v>1</v>
      </c>
      <c r="K16" s="22">
        <f>'achieved panel'!K16</f>
        <v>0</v>
      </c>
      <c r="L16" s="22">
        <f>'achieved panel'!L16</f>
        <v>0</v>
      </c>
      <c r="M16" s="19"/>
    </row>
    <row r="17" spans="1:13" x14ac:dyDescent="0.45">
      <c r="A17" s="4" t="str">
        <f>'achieved panel'!A17</f>
        <v>Southeastern Anatolia Region</v>
      </c>
      <c r="B17" s="2" t="str">
        <f>LEFT('achieved panel'!B17,FIND(")",'achieved panel'!B17))</f>
        <v>Small (5-19)</v>
      </c>
      <c r="C17" s="22">
        <f>'achieved panel'!C17</f>
        <v>3</v>
      </c>
      <c r="D17" s="22">
        <f>'achieved panel'!D17</f>
        <v>1</v>
      </c>
      <c r="E17" s="22">
        <f>'achieved panel'!E17</f>
        <v>2</v>
      </c>
      <c r="F17" s="22">
        <f>'achieved panel'!F17</f>
        <v>4</v>
      </c>
      <c r="G17" s="22">
        <f>'achieved panel'!G17</f>
        <v>2</v>
      </c>
      <c r="H17" s="22">
        <f>'achieved panel'!H17</f>
        <v>0</v>
      </c>
      <c r="I17" s="22">
        <f>'achieved panel'!I17</f>
        <v>5</v>
      </c>
      <c r="J17" s="22">
        <f>'achieved panel'!J17</f>
        <v>0</v>
      </c>
      <c r="K17" s="22">
        <f>'achieved panel'!K17</f>
        <v>0</v>
      </c>
      <c r="L17" s="22">
        <f>'achieved panel'!L17</f>
        <v>1</v>
      </c>
      <c r="M17" s="19">
        <f>SUM(C17:L19)</f>
        <v>68</v>
      </c>
    </row>
    <row r="18" spans="1:13" x14ac:dyDescent="0.45">
      <c r="A18" s="4" t="str">
        <f>'achieved panel'!A18</f>
        <v>Southeastern Anatolia Region</v>
      </c>
      <c r="B18" s="2" t="str">
        <f>LEFT('achieved panel'!B18,FIND(")",'achieved panel'!B18))</f>
        <v>Medium (20-99)</v>
      </c>
      <c r="C18" s="22">
        <f>'achieved panel'!C18</f>
        <v>4</v>
      </c>
      <c r="D18" s="22">
        <f>'achieved panel'!D18</f>
        <v>2</v>
      </c>
      <c r="E18" s="22">
        <f>'achieved panel'!E18</f>
        <v>2</v>
      </c>
      <c r="F18" s="22">
        <f>'achieved panel'!F18</f>
        <v>2</v>
      </c>
      <c r="G18" s="22">
        <f>'achieved panel'!G18</f>
        <v>7</v>
      </c>
      <c r="H18" s="22">
        <f>'achieved panel'!H18</f>
        <v>0</v>
      </c>
      <c r="I18" s="22">
        <f>'achieved panel'!I18</f>
        <v>3</v>
      </c>
      <c r="J18" s="22">
        <f>'achieved panel'!J18</f>
        <v>4</v>
      </c>
      <c r="K18" s="22">
        <f>'achieved panel'!K18</f>
        <v>2</v>
      </c>
      <c r="L18" s="22">
        <f>'achieved panel'!L18</f>
        <v>3</v>
      </c>
      <c r="M18" s="19"/>
    </row>
    <row r="19" spans="1:13" x14ac:dyDescent="0.45">
      <c r="A19" s="4" t="str">
        <f>'achieved panel'!A19</f>
        <v>Southeastern Anatolia Region</v>
      </c>
      <c r="B19" s="2" t="str">
        <f>LEFT('achieved panel'!B19,FIND(")",'achieved panel'!B19))</f>
        <v>Large (100 or more)</v>
      </c>
      <c r="C19" s="22">
        <f>'achieved panel'!C19</f>
        <v>2</v>
      </c>
      <c r="D19" s="22">
        <f>'achieved panel'!D19</f>
        <v>12</v>
      </c>
      <c r="E19" s="22">
        <f>'achieved panel'!E19</f>
        <v>1</v>
      </c>
      <c r="F19" s="22">
        <f>'achieved panel'!F19</f>
        <v>0</v>
      </c>
      <c r="G19" s="22">
        <f>'achieved panel'!G19</f>
        <v>1</v>
      </c>
      <c r="H19" s="22">
        <f>'achieved panel'!H19</f>
        <v>0</v>
      </c>
      <c r="I19" s="22">
        <f>'achieved panel'!I19</f>
        <v>1</v>
      </c>
      <c r="J19" s="22">
        <f>'achieved panel'!J19</f>
        <v>2</v>
      </c>
      <c r="K19" s="22">
        <f>'achieved panel'!K19</f>
        <v>0</v>
      </c>
      <c r="L19" s="22">
        <f>'achieved panel'!L19</f>
        <v>2</v>
      </c>
      <c r="M19" s="19"/>
    </row>
    <row r="20" spans="1:13" x14ac:dyDescent="0.45">
      <c r="A20" s="4" t="str">
        <f>'achieved panel'!A20</f>
        <v>Black Sea Region</v>
      </c>
      <c r="B20" s="2" t="str">
        <f>LEFT('achieved panel'!B20,FIND(")",'achieved panel'!B20))</f>
        <v>Small (5-19)</v>
      </c>
      <c r="C20" s="22">
        <f>'achieved panel'!C20</f>
        <v>2</v>
      </c>
      <c r="D20" s="22">
        <f>'achieved panel'!D20</f>
        <v>2</v>
      </c>
      <c r="E20" s="22">
        <f>'achieved panel'!E20</f>
        <v>2</v>
      </c>
      <c r="F20" s="22">
        <f>'achieved panel'!F20</f>
        <v>5</v>
      </c>
      <c r="G20" s="22">
        <f>'achieved panel'!G20</f>
        <v>3</v>
      </c>
      <c r="H20" s="22">
        <f>'achieved panel'!H20</f>
        <v>0</v>
      </c>
      <c r="I20" s="22">
        <f>'achieved panel'!I20</f>
        <v>4</v>
      </c>
      <c r="J20" s="22">
        <f>'achieved panel'!J20</f>
        <v>0</v>
      </c>
      <c r="K20" s="22">
        <f>'achieved panel'!K20</f>
        <v>0</v>
      </c>
      <c r="L20" s="22">
        <f>'achieved panel'!L20</f>
        <v>1</v>
      </c>
      <c r="M20" s="19">
        <f>SUM(C20:L22)</f>
        <v>49</v>
      </c>
    </row>
    <row r="21" spans="1:13" x14ac:dyDescent="0.45">
      <c r="A21" s="4" t="str">
        <f>'achieved panel'!A21</f>
        <v>Black Sea Region</v>
      </c>
      <c r="B21" s="2" t="str">
        <f>LEFT('achieved panel'!B21,FIND(")",'achieved panel'!B21))</f>
        <v>Medium (20-99)</v>
      </c>
      <c r="C21" s="22">
        <f>'achieved panel'!C21</f>
        <v>5</v>
      </c>
      <c r="D21" s="22">
        <f>'achieved panel'!D21</f>
        <v>0</v>
      </c>
      <c r="E21" s="22">
        <f>'achieved panel'!E21</f>
        <v>2</v>
      </c>
      <c r="F21" s="22">
        <f>'achieved panel'!F21</f>
        <v>2</v>
      </c>
      <c r="G21" s="22">
        <f>'achieved panel'!G21</f>
        <v>3</v>
      </c>
      <c r="H21" s="22">
        <f>'achieved panel'!H21</f>
        <v>0</v>
      </c>
      <c r="I21" s="22">
        <f>'achieved panel'!I21</f>
        <v>3</v>
      </c>
      <c r="J21" s="22">
        <f>'achieved panel'!J21</f>
        <v>2</v>
      </c>
      <c r="K21" s="22">
        <f>'achieved panel'!K21</f>
        <v>1</v>
      </c>
      <c r="L21" s="22">
        <f>'achieved panel'!L21</f>
        <v>3</v>
      </c>
      <c r="M21" s="19"/>
    </row>
    <row r="22" spans="1:13" x14ac:dyDescent="0.45">
      <c r="A22" s="4" t="str">
        <f>'achieved panel'!A22</f>
        <v>Black Sea Region</v>
      </c>
      <c r="B22" s="2" t="str">
        <f>LEFT('achieved panel'!B22,FIND(")",'achieved panel'!B22))</f>
        <v>Large (100 or more)</v>
      </c>
      <c r="C22" s="22">
        <f>'achieved panel'!C22</f>
        <v>1</v>
      </c>
      <c r="D22" s="22">
        <f>'achieved panel'!D22</f>
        <v>0</v>
      </c>
      <c r="E22" s="22">
        <f>'achieved panel'!E22</f>
        <v>1</v>
      </c>
      <c r="F22" s="22">
        <f>'achieved panel'!F22</f>
        <v>1</v>
      </c>
      <c r="G22" s="22">
        <f>'achieved panel'!G22</f>
        <v>2</v>
      </c>
      <c r="H22" s="22">
        <f>'achieved panel'!H22</f>
        <v>1</v>
      </c>
      <c r="I22" s="22">
        <f>'achieved panel'!I22</f>
        <v>2</v>
      </c>
      <c r="J22" s="22">
        <f>'achieved panel'!J22</f>
        <v>1</v>
      </c>
      <c r="K22" s="22">
        <f>'achieved panel'!K22</f>
        <v>0</v>
      </c>
      <c r="L22" s="22">
        <f>'achieved panel'!L22</f>
        <v>0</v>
      </c>
      <c r="M22" s="19"/>
    </row>
    <row r="23" spans="1:13" s="21" customFormat="1" ht="14.65" thickBot="1" x14ac:dyDescent="0.5">
      <c r="A23" s="20"/>
      <c r="B23" s="20"/>
      <c r="C23" s="20">
        <f t="shared" ref="C23:M23" si="0">SUM(C2:C22)</f>
        <v>46</v>
      </c>
      <c r="D23" s="20">
        <f t="shared" si="0"/>
        <v>44</v>
      </c>
      <c r="E23" s="20">
        <f t="shared" si="0"/>
        <v>27</v>
      </c>
      <c r="F23" s="20">
        <f t="shared" si="0"/>
        <v>34</v>
      </c>
      <c r="G23" s="20">
        <f t="shared" si="0"/>
        <v>44</v>
      </c>
      <c r="H23" s="20">
        <f t="shared" si="0"/>
        <v>3</v>
      </c>
      <c r="I23" s="20">
        <f t="shared" si="0"/>
        <v>40</v>
      </c>
      <c r="J23" s="20">
        <f t="shared" si="0"/>
        <v>24</v>
      </c>
      <c r="K23" s="20">
        <f t="shared" si="0"/>
        <v>8</v>
      </c>
      <c r="L23" s="20">
        <f t="shared" si="0"/>
        <v>22</v>
      </c>
      <c r="M23" s="20">
        <f t="shared" si="0"/>
        <v>292</v>
      </c>
    </row>
    <row r="24" spans="1:13" ht="14.65" thickTop="1" x14ac:dyDescent="0.45"/>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26"/>
  <sheetViews>
    <sheetView workbookViewId="0">
      <selection activeCell="M24" sqref="M2:M24"/>
    </sheetView>
  </sheetViews>
  <sheetFormatPr defaultRowHeight="14.25" x14ac:dyDescent="0.45"/>
  <cols>
    <col min="1" max="1" width="18.3984375" bestFit="1" customWidth="1"/>
    <col min="2" max="2" width="15.73046875" bestFit="1" customWidth="1"/>
    <col min="3" max="3" width="13.265625" customWidth="1"/>
    <col min="4" max="4" width="13" customWidth="1"/>
    <col min="5" max="5" width="9.1328125" style="8"/>
    <col min="6" max="6" width="17.73046875" customWidth="1"/>
    <col min="7" max="7" width="15.86328125" customWidth="1"/>
    <col min="9" max="9" width="14" customWidth="1"/>
    <col min="10" max="10" width="13.1328125" customWidth="1"/>
    <col min="12" max="12" width="14.86328125" customWidth="1"/>
  </cols>
  <sheetData>
    <row r="1" spans="1:13" ht="26.65" thickBot="1" x14ac:dyDescent="0.5">
      <c r="A1" s="3"/>
      <c r="B1" s="3"/>
      <c r="C1" s="1" t="str">
        <f>RIGHT(SUBSTITUTE(universe_weak!C1,"_"," "),LEN(SUBSTITUTE(universe_weak!C1,"_"," "))-1)</f>
        <v>Food</v>
      </c>
      <c r="D1" s="1" t="str">
        <f>RIGHT(SUBSTITUTE(universe_weak!D1,"_"," "),LEN(SUBSTITUTE(universe_weak!D1,"_"," "))-1)</f>
        <v>Textiles</v>
      </c>
      <c r="E1" s="1" t="str">
        <f>RIGHT(SUBSTITUTE(universe_weak!E1,"_"," "),LEN(SUBSTITUTE(universe_weak!E1,"_"," "))-1)</f>
        <v>Garments</v>
      </c>
      <c r="F1" s="1" t="str">
        <f>RIGHT(SUBSTITUTE(universe_weak!F1,"_"," "),LEN(SUBSTITUTE(universe_weak!F1,"_"," "))-1)</f>
        <v>Fabricated Metal Products</v>
      </c>
      <c r="G1" s="1" t="str">
        <f>RIGHT(SUBSTITUTE(universe_weak!G1,"_"," "),LEN(SUBSTITUTE(universe_weak!G1,"_"," "))-1)</f>
        <v>Other Manufacturing</v>
      </c>
      <c r="H1" s="1" t="str">
        <f>RIGHT(SUBSTITUTE(universe_weak!H1,"_"," "),LEN(SUBSTITUTE(universe_weak!H1,"_"," "))-1)</f>
        <v>Hotels</v>
      </c>
      <c r="I1" s="1" t="str">
        <f>RIGHT(SUBSTITUTE(universe_weak!I1,"_"," "),LEN(SUBSTITUTE(universe_weak!I1,"_"," "))-1)</f>
        <v>Retail</v>
      </c>
      <c r="J1" s="1" t="str">
        <f>RIGHT(SUBSTITUTE(universe_weak!J1,"_"," "),LEN(SUBSTITUTE(universe_weak!J1,"_"," "))-1)</f>
        <v>Construction</v>
      </c>
      <c r="K1" s="1" t="str">
        <f>RIGHT(SUBSTITUTE(universe_weak!K1,"_"," "),LEN(SUBSTITUTE(universe_weak!K1,"_"," "))-1)</f>
        <v>Transport</v>
      </c>
      <c r="L1" s="1" t="str">
        <f>RIGHT(SUBSTITUTE(universe_weak!L1,"_"," "),LEN(SUBSTITUTE(universe_weak!L1,"_"," "))-1)</f>
        <v>Other Services</v>
      </c>
      <c r="M1" s="1" t="s">
        <v>80</v>
      </c>
    </row>
    <row r="2" spans="1:13" x14ac:dyDescent="0.45">
      <c r="A2" s="4" t="str">
        <f>universe_weak!A2</f>
        <v>Marmara Region</v>
      </c>
      <c r="B2" s="2" t="str">
        <f>LEFT(universe_weak!B2,FIND(")",universe_weak!B2))</f>
        <v>Small (5-19)</v>
      </c>
      <c r="C2" s="6">
        <f>universe_weak!C2</f>
        <v>2378.96875</v>
      </c>
      <c r="D2" s="6">
        <f>universe_weak!D2</f>
        <v>1910.9598388671875</v>
      </c>
      <c r="E2" s="6">
        <f>universe_weak!E2</f>
        <v>5252.34765625</v>
      </c>
      <c r="F2" s="6">
        <f>universe_weak!F2</f>
        <v>2836.071533203125</v>
      </c>
      <c r="G2" s="6">
        <f>universe_weak!G2</f>
        <v>10351.3359375</v>
      </c>
      <c r="H2" s="6">
        <f>universe_weak!H2</f>
        <v>970.32177734375</v>
      </c>
      <c r="I2" s="6">
        <f>universe_weak!I2</f>
        <v>10319.4375</v>
      </c>
      <c r="J2" s="6">
        <f>universe_weak!J2</f>
        <v>11913.384765625</v>
      </c>
      <c r="K2" s="6">
        <f>universe_weak!K2</f>
        <v>5963.5087890625</v>
      </c>
      <c r="L2" s="6">
        <f>universe_weak!L2</f>
        <v>36949.0078125</v>
      </c>
      <c r="M2" s="19">
        <f>SUM(C2:L4)</f>
        <v>114808.28761291504</v>
      </c>
    </row>
    <row r="3" spans="1:13" x14ac:dyDescent="0.45">
      <c r="A3" s="4" t="str">
        <f>universe_weak!A3</f>
        <v>Marmara Region</v>
      </c>
      <c r="B3" s="2" t="str">
        <f>LEFT(universe_weak!B3,FIND(")",universe_weak!B3))</f>
        <v>Medium (20-99)</v>
      </c>
      <c r="C3" s="6">
        <f>universe_weak!C3</f>
        <v>480.78759765625</v>
      </c>
      <c r="D3" s="6">
        <f>universe_weak!D3</f>
        <v>907.0625</v>
      </c>
      <c r="E3" s="6">
        <f>universe_weak!E3</f>
        <v>1886.0360107421875</v>
      </c>
      <c r="F3" s="6">
        <f>universe_weak!F3</f>
        <v>921.1163330078125</v>
      </c>
      <c r="G3" s="6">
        <f>universe_weak!G3</f>
        <v>4367.6689453125</v>
      </c>
      <c r="H3" s="6">
        <f>universe_weak!H3</f>
        <v>336.17288208007813</v>
      </c>
      <c r="I3" s="6">
        <f>universe_weak!I3</f>
        <v>1550.150146484375</v>
      </c>
      <c r="J3" s="6">
        <f>universe_weak!J3</f>
        <v>2953.89794921875</v>
      </c>
      <c r="K3" s="6">
        <f>universe_weak!K3</f>
        <v>1435.83251953125</v>
      </c>
      <c r="L3" s="6">
        <f>universe_weak!L3</f>
        <v>7007.44580078125</v>
      </c>
      <c r="M3" s="19"/>
    </row>
    <row r="4" spans="1:13" x14ac:dyDescent="0.45">
      <c r="A4" s="4" t="str">
        <f>universe_weak!A4</f>
        <v>Marmara Region</v>
      </c>
      <c r="B4" s="2" t="str">
        <f>LEFT(universe_weak!B4,FIND(")",universe_weak!B4))</f>
        <v>Large (100 or more)</v>
      </c>
      <c r="C4" s="6">
        <f>universe_weak!C4</f>
        <v>179.26412963867188</v>
      </c>
      <c r="D4" s="6">
        <f>universe_weak!D4</f>
        <v>312.6163330078125</v>
      </c>
      <c r="E4" s="6">
        <f>universe_weak!E4</f>
        <v>435.58984375</v>
      </c>
      <c r="F4" s="6">
        <f>universe_weak!F4</f>
        <v>194.6141357421875</v>
      </c>
      <c r="G4" s="6">
        <f>universe_weak!G4</f>
        <v>1169.6317138671875</v>
      </c>
      <c r="H4" s="6">
        <f>universe_weak!H4</f>
        <v>121.06062316894531</v>
      </c>
      <c r="I4" s="6">
        <f>universe_weak!I4</f>
        <v>228.04412841796875</v>
      </c>
      <c r="J4" s="6">
        <f>universe_weak!J4</f>
        <v>378.10015869140625</v>
      </c>
      <c r="K4" s="6">
        <f>universe_weak!K4</f>
        <v>261.873779296875</v>
      </c>
      <c r="L4" s="6">
        <f>universe_weak!L4</f>
        <v>835.97772216796875</v>
      </c>
      <c r="M4" s="19"/>
    </row>
    <row r="5" spans="1:13" x14ac:dyDescent="0.45">
      <c r="A5" s="4" t="str">
        <f>universe_weak!A5</f>
        <v>Aegean Region</v>
      </c>
      <c r="B5" s="2" t="str">
        <f>LEFT(universe_weak!B5,FIND(")",universe_weak!B5))</f>
        <v>Small (5-19)</v>
      </c>
      <c r="C5" s="6">
        <f>universe_weak!C5</f>
        <v>1287.0111083984375</v>
      </c>
      <c r="D5" s="6">
        <f>universe_weak!D5</f>
        <v>608.46588134765625</v>
      </c>
      <c r="E5" s="6">
        <f>universe_weak!E5</f>
        <v>613.79443359375</v>
      </c>
      <c r="F5" s="6">
        <f>universe_weak!F5</f>
        <v>779.6910400390625</v>
      </c>
      <c r="G5" s="6">
        <f>universe_weak!G5</f>
        <v>3053.107421875</v>
      </c>
      <c r="H5" s="6">
        <f>universe_weak!H5</f>
        <v>625.3927001953125</v>
      </c>
      <c r="I5" s="6">
        <f>universe_weak!I5</f>
        <v>4631.2958984375</v>
      </c>
      <c r="J5" s="6">
        <f>universe_weak!J5</f>
        <v>4743.2783203125</v>
      </c>
      <c r="K5" s="6">
        <f>universe_weak!K5</f>
        <v>1979.7921142578125</v>
      </c>
      <c r="L5" s="6">
        <f>universe_weak!L5</f>
        <v>10891.001953125</v>
      </c>
      <c r="M5" s="19">
        <f>SUM(C5:L7)</f>
        <v>36548.603698730469</v>
      </c>
    </row>
    <row r="6" spans="1:13" x14ac:dyDescent="0.45">
      <c r="A6" s="4" t="str">
        <f>universe_weak!A6</f>
        <v>Aegean Region</v>
      </c>
      <c r="B6" s="2" t="str">
        <f>LEFT(universe_weak!B6,FIND(")",universe_weak!B6))</f>
        <v>Medium (20-99)</v>
      </c>
      <c r="C6" s="6">
        <f>universe_weak!C6</f>
        <v>417.25814819335938</v>
      </c>
      <c r="D6" s="6">
        <f>universe_weak!D6</f>
        <v>323.42041015625</v>
      </c>
      <c r="E6" s="6">
        <f>universe_weak!E6</f>
        <v>263.89788818359375</v>
      </c>
      <c r="F6" s="6">
        <f>universe_weak!F6</f>
        <v>240.94229125976563</v>
      </c>
      <c r="G6" s="6">
        <f>universe_weak!G6</f>
        <v>1279.8939208984375</v>
      </c>
      <c r="H6" s="6">
        <f>universe_weak!H6</f>
        <v>183.46112060546875</v>
      </c>
      <c r="I6" s="6">
        <f>universe_weak!I6</f>
        <v>586.0377197265625</v>
      </c>
      <c r="J6" s="6">
        <f>universe_weak!J6</f>
        <v>1077.2269287109375</v>
      </c>
      <c r="K6" s="6">
        <f>universe_weak!K6</f>
        <v>376.66903686523438</v>
      </c>
      <c r="L6" s="6">
        <f>universe_weak!L6</f>
        <v>1603.0086669921875</v>
      </c>
      <c r="M6" s="19"/>
    </row>
    <row r="7" spans="1:13" x14ac:dyDescent="0.45">
      <c r="A7" s="4" t="str">
        <f>universe_weak!A7</f>
        <v>Aegean Region</v>
      </c>
      <c r="B7" s="2" t="str">
        <f>LEFT(universe_weak!B7,FIND(")",universe_weak!B7))</f>
        <v>Large (100 or more)</v>
      </c>
      <c r="C7" s="6">
        <f>universe_weak!C7</f>
        <v>98.977058410644531</v>
      </c>
      <c r="D7" s="6">
        <f>universe_weak!D7</f>
        <v>102.59241485595703</v>
      </c>
      <c r="E7" s="6">
        <f>universe_weak!E7</f>
        <v>79.375869750976563</v>
      </c>
      <c r="F7" s="6">
        <f>universe_weak!F7</f>
        <v>50.880813598632813</v>
      </c>
      <c r="G7" s="6">
        <f>universe_weak!G7</f>
        <v>326.11672973632813</v>
      </c>
      <c r="H7" s="6">
        <f>universe_weak!H7</f>
        <v>37.909919738769531</v>
      </c>
      <c r="I7" s="6">
        <f>universe_weak!I7</f>
        <v>48.560302734375</v>
      </c>
      <c r="J7" s="6">
        <f>universe_weak!J7</f>
        <v>60.817256927490234</v>
      </c>
      <c r="K7" s="6">
        <f>universe_weak!K7</f>
        <v>59.682643890380859</v>
      </c>
      <c r="L7" s="6">
        <f>universe_weak!L7</f>
        <v>119.04368591308594</v>
      </c>
      <c r="M7" s="19"/>
    </row>
    <row r="8" spans="1:13" x14ac:dyDescent="0.45">
      <c r="A8" s="4" t="str">
        <f>universe_weak!A8</f>
        <v>Mediterranean Region</v>
      </c>
      <c r="B8" s="2" t="str">
        <f>LEFT(universe_weak!B8,FIND(")",universe_weak!B8))</f>
        <v>Small (5-19)</v>
      </c>
      <c r="C8" s="6">
        <f>universe_weak!C8</f>
        <v>1175.3756103515625</v>
      </c>
      <c r="D8" s="6">
        <f>universe_weak!D8</f>
        <v>130.47613525390625</v>
      </c>
      <c r="E8" s="6">
        <f>universe_weak!E8</f>
        <v>313.7977294921875</v>
      </c>
      <c r="F8" s="6">
        <f>universe_weak!F8</f>
        <v>624.207763671875</v>
      </c>
      <c r="G8" s="6">
        <f>universe_weak!G8</f>
        <v>2565.398193359375</v>
      </c>
      <c r="H8" s="6">
        <f>universe_weak!H8</f>
        <v>637.574951171875</v>
      </c>
      <c r="I8" s="6">
        <f>universe_weak!I8</f>
        <v>5356.623046875</v>
      </c>
      <c r="J8" s="6">
        <f>universe_weak!J8</f>
        <v>4732.08349609375</v>
      </c>
      <c r="K8" s="6">
        <f>universe_weak!K8</f>
        <v>2912.1142578125</v>
      </c>
      <c r="L8" s="6">
        <f>universe_weak!L8</f>
        <v>12023.5078125</v>
      </c>
      <c r="M8" s="19">
        <f>SUM(C8:L11)</f>
        <v>37997.086326599121</v>
      </c>
    </row>
    <row r="9" spans="1:13" x14ac:dyDescent="0.45">
      <c r="A9" s="4" t="str">
        <f>universe_weak!A9</f>
        <v>Mediterranean Region</v>
      </c>
      <c r="B9" s="2" t="str">
        <f>LEFT(universe_weak!B9,FIND(")",universe_weak!B9))</f>
        <v>Medium (20-99)</v>
      </c>
      <c r="C9" s="6">
        <f>universe_weak!C9</f>
        <v>291.5618896484375</v>
      </c>
      <c r="D9" s="6">
        <f>universe_weak!D9</f>
        <v>101.06694030761719</v>
      </c>
      <c r="E9" s="6">
        <f>universe_weak!E9</f>
        <v>143.42546081542969</v>
      </c>
      <c r="F9" s="6">
        <f>universe_weak!F9</f>
        <v>187.41195678710938</v>
      </c>
      <c r="G9" s="6">
        <f>universe_weak!G9</f>
        <v>811.88018798828125</v>
      </c>
      <c r="H9" s="6">
        <f>universe_weak!H9</f>
        <v>0</v>
      </c>
      <c r="I9" s="6">
        <f>universe_weak!I9</f>
        <v>705.9833984375</v>
      </c>
      <c r="J9" s="6">
        <f>universe_weak!J9</f>
        <v>1410.7681884765625</v>
      </c>
      <c r="K9" s="6">
        <f>universe_weak!K9</f>
        <v>636.05218505859375</v>
      </c>
      <c r="L9" s="6">
        <f>universe_weak!L9</f>
        <v>1900.6956787109375</v>
      </c>
      <c r="M9" s="19"/>
    </row>
    <row r="10" spans="1:13" x14ac:dyDescent="0.45">
      <c r="A10" s="4" t="str">
        <f>universe_weak!A10</f>
        <v>Mediterranean Region</v>
      </c>
      <c r="B10" s="2" t="str">
        <f>LEFT(universe_weak!B10,FIND(")",universe_weak!B10))</f>
        <v>Large (100 or more)</v>
      </c>
      <c r="C10" s="6">
        <f>universe_weak!C10</f>
        <v>44.822166442871094</v>
      </c>
      <c r="D10" s="6">
        <f>universe_weak!D10</f>
        <v>105.05120849609375</v>
      </c>
      <c r="E10" s="6">
        <f>universe_weak!E10</f>
        <v>86.2899169921875</v>
      </c>
      <c r="F10" s="6">
        <f>universe_weak!F10</f>
        <v>46.925819396972656</v>
      </c>
      <c r="G10" s="6">
        <f>universe_weak!G10</f>
        <v>167.43772888183594</v>
      </c>
      <c r="H10" s="6">
        <f>universe_weak!H10</f>
        <v>0</v>
      </c>
      <c r="I10" s="6">
        <f>universe_weak!I10</f>
        <v>58.197540283203125</v>
      </c>
      <c r="J10" s="6">
        <f>universe_weak!J10</f>
        <v>122.97532653808594</v>
      </c>
      <c r="K10" s="6">
        <f>universe_weak!K10</f>
        <v>44.223808288574219</v>
      </c>
      <c r="L10" s="6">
        <f>universe_weak!L10</f>
        <v>157.12506103515625</v>
      </c>
      <c r="M10" s="19"/>
    </row>
    <row r="11" spans="1:13" x14ac:dyDescent="0.45">
      <c r="A11" s="4" t="str">
        <f>universe_weak!A11</f>
        <v>Mediterranean Region</v>
      </c>
      <c r="B11" s="2" t="str">
        <f>LEFT(universe_weak!B11,FIND(")",universe_weak!B11))</f>
        <v>Medium and Large (20+)</v>
      </c>
      <c r="C11" s="6">
        <f>universe_weak!C11</f>
        <v>0</v>
      </c>
      <c r="D11" s="6">
        <f>universe_weak!D11</f>
        <v>0</v>
      </c>
      <c r="E11" s="6">
        <f>universe_weak!E11</f>
        <v>0</v>
      </c>
      <c r="F11" s="6">
        <f>universe_weak!F11</f>
        <v>0</v>
      </c>
      <c r="G11" s="6">
        <f>universe_weak!G11</f>
        <v>0</v>
      </c>
      <c r="H11" s="6">
        <f>universe_weak!H11</f>
        <v>504.03286743164063</v>
      </c>
      <c r="I11" s="6">
        <f>universe_weak!I11</f>
        <v>0</v>
      </c>
      <c r="J11" s="6">
        <f>universe_weak!J11</f>
        <v>0</v>
      </c>
      <c r="K11" s="6">
        <f>universe_weak!K11</f>
        <v>0</v>
      </c>
      <c r="L11" s="6">
        <f>universe_weak!L11</f>
        <v>0</v>
      </c>
      <c r="M11" s="19"/>
    </row>
    <row r="12" spans="1:13" x14ac:dyDescent="0.45">
      <c r="A12" s="4" t="str">
        <f>universe_weak!A12</f>
        <v>Central Anatolia Region</v>
      </c>
      <c r="B12" s="2" t="str">
        <f>LEFT(universe_weak!B12,FIND(")",universe_weak!B12))</f>
        <v>Small (5-19)</v>
      </c>
      <c r="C12" s="6">
        <f>universe_weak!C12</f>
        <v>1315.8779296875</v>
      </c>
      <c r="D12" s="6">
        <f>universe_weak!D12</f>
        <v>155.53385925292969</v>
      </c>
      <c r="E12" s="6">
        <f>universe_weak!E12</f>
        <v>285.5384521484375</v>
      </c>
      <c r="F12" s="6">
        <f>universe_weak!F12</f>
        <v>1585.597900390625</v>
      </c>
      <c r="G12" s="6">
        <f>universe_weak!G12</f>
        <v>4962.05908203125</v>
      </c>
      <c r="H12" s="6">
        <f>universe_weak!H12</f>
        <v>451.58450317382813</v>
      </c>
      <c r="I12" s="6">
        <f>universe_weak!I12</f>
        <v>5352.1923828125</v>
      </c>
      <c r="J12" s="6">
        <f>universe_weak!J12</f>
        <v>7384.5732421875</v>
      </c>
      <c r="K12" s="6">
        <f>universe_weak!K12</f>
        <v>2694.49462890625</v>
      </c>
      <c r="L12" s="6">
        <f>universe_weak!L12</f>
        <v>15961.4580078125</v>
      </c>
      <c r="M12" s="19">
        <f>SUM(C12:L14)</f>
        <v>51500.44059753418</v>
      </c>
    </row>
    <row r="13" spans="1:13" x14ac:dyDescent="0.45">
      <c r="A13" s="4" t="str">
        <f>universe_weak!A13</f>
        <v>Central Anatolia Region</v>
      </c>
      <c r="B13" s="2" t="str">
        <f>LEFT(universe_weak!B13,FIND(")",universe_weak!B13))</f>
        <v>Medium (20-99)</v>
      </c>
      <c r="C13" s="6">
        <f>universe_weak!C13</f>
        <v>452.05328369140625</v>
      </c>
      <c r="D13" s="6">
        <f>universe_weak!D13</f>
        <v>55.868110656738281</v>
      </c>
      <c r="E13" s="6">
        <f>universe_weak!E13</f>
        <v>72.572700500488281</v>
      </c>
      <c r="F13" s="6">
        <f>universe_weak!F13</f>
        <v>497.38906860351563</v>
      </c>
      <c r="G13" s="6">
        <f>universe_weak!G13</f>
        <v>1906.8067626953125</v>
      </c>
      <c r="H13" s="6">
        <f>universe_weak!H13</f>
        <v>93.561477661132813</v>
      </c>
      <c r="I13" s="6">
        <f>universe_weak!I13</f>
        <v>858.9896240234375</v>
      </c>
      <c r="J13" s="6">
        <f>universe_weak!J13</f>
        <v>2545.423828125</v>
      </c>
      <c r="K13" s="6">
        <f>universe_weak!K13</f>
        <v>315.4708251953125</v>
      </c>
      <c r="L13" s="6">
        <f>universe_weak!L13</f>
        <v>2946.271728515625</v>
      </c>
      <c r="M13" s="19"/>
    </row>
    <row r="14" spans="1:13" x14ac:dyDescent="0.45">
      <c r="A14" s="4" t="str">
        <f>universe_weak!A14</f>
        <v>Central Anatolia Region</v>
      </c>
      <c r="B14" s="2" t="str">
        <f>LEFT(universe_weak!B14,FIND(")",universe_weak!B14))</f>
        <v>Large (100 or more)</v>
      </c>
      <c r="C14" s="6">
        <f>universe_weak!C14</f>
        <v>113.97081756591797</v>
      </c>
      <c r="D14" s="6">
        <f>universe_weak!D14</f>
        <v>27.338407516479492</v>
      </c>
      <c r="E14" s="6">
        <f>universe_weak!E14</f>
        <v>31.36918830871582</v>
      </c>
      <c r="F14" s="6">
        <f>universe_weak!F14</f>
        <v>98.329978942871094</v>
      </c>
      <c r="G14" s="6">
        <f>universe_weak!G14</f>
        <v>403.18292236328125</v>
      </c>
      <c r="H14" s="6">
        <f>universe_weak!H14</f>
        <v>63.313713073730469</v>
      </c>
      <c r="I14" s="6">
        <f>universe_weak!I14</f>
        <v>118.87093353271484</v>
      </c>
      <c r="J14" s="6">
        <f>universe_weak!J14</f>
        <v>430.26849365234375</v>
      </c>
      <c r="K14" s="6">
        <f>universe_weak!K14</f>
        <v>47.346359252929688</v>
      </c>
      <c r="L14" s="6">
        <f>universe_weak!L14</f>
        <v>273.13238525390625</v>
      </c>
      <c r="M14" s="19"/>
    </row>
    <row r="15" spans="1:13" x14ac:dyDescent="0.45">
      <c r="A15" s="4" t="str">
        <f>universe_weak!A15</f>
        <v>Eastern Anatolia Region</v>
      </c>
      <c r="B15" s="2" t="str">
        <f>LEFT(universe_weak!B15,FIND(")",universe_weak!B15))</f>
        <v>Small (5-19)</v>
      </c>
      <c r="C15" s="6">
        <f>universe_weak!C15</f>
        <v>521.4173583984375</v>
      </c>
      <c r="D15" s="6">
        <f>universe_weak!D15</f>
        <v>30.320831298828125</v>
      </c>
      <c r="E15" s="6">
        <f>universe_weak!E15</f>
        <v>105.84071350097656</v>
      </c>
      <c r="F15" s="6">
        <f>universe_weak!F15</f>
        <v>111.27861022949219</v>
      </c>
      <c r="G15" s="6">
        <f>universe_weak!G15</f>
        <v>259.35702514648438</v>
      </c>
      <c r="H15" s="6">
        <f>universe_weak!H15</f>
        <v>132.85102844238281</v>
      </c>
      <c r="I15" s="6">
        <f>universe_weak!I15</f>
        <v>2044.165771484375</v>
      </c>
      <c r="J15" s="6">
        <f>universe_weak!J15</f>
        <v>2426.063232421875</v>
      </c>
      <c r="K15" s="6">
        <f>universe_weak!K15</f>
        <v>841.184326171875</v>
      </c>
      <c r="L15" s="6">
        <f>universe_weak!L15</f>
        <v>3135.959228515625</v>
      </c>
      <c r="M15" s="19">
        <f>SUM(C15:L18)</f>
        <v>11707.064131736755</v>
      </c>
    </row>
    <row r="16" spans="1:13" x14ac:dyDescent="0.45">
      <c r="A16" s="4" t="str">
        <f>universe_weak!A16</f>
        <v>Eastern Anatolia Region</v>
      </c>
      <c r="B16" s="2" t="str">
        <f>LEFT(universe_weak!B16,FIND(")",universe_weak!B16))</f>
        <v>Medium (20-99)</v>
      </c>
      <c r="C16" s="6">
        <f>universe_weak!C16</f>
        <v>84.205032348632813</v>
      </c>
      <c r="D16" s="6">
        <f>universe_weak!D16</f>
        <v>12.119056701660156</v>
      </c>
      <c r="E16" s="6">
        <f>universe_weak!E16</f>
        <v>89.945228576660156</v>
      </c>
      <c r="F16" s="6">
        <f>universe_weak!F16</f>
        <v>3.9015264511108398</v>
      </c>
      <c r="G16" s="6">
        <f>universe_weak!G16</f>
        <v>172.77244567871094</v>
      </c>
      <c r="H16" s="6">
        <f>universe_weak!H16</f>
        <v>29.069217681884766</v>
      </c>
      <c r="I16" s="6">
        <f>universe_weak!I16</f>
        <v>339.05349731445313</v>
      </c>
      <c r="J16" s="6">
        <f>universe_weak!J16</f>
        <v>931.8515625</v>
      </c>
      <c r="K16" s="6">
        <f>universe_weak!K16</f>
        <v>94.198562622070313</v>
      </c>
      <c r="L16" s="6">
        <f>universe_weak!L16</f>
        <v>0</v>
      </c>
      <c r="M16" s="19"/>
    </row>
    <row r="17" spans="1:13" x14ac:dyDescent="0.45">
      <c r="A17" s="4" t="str">
        <f>universe_weak!A17</f>
        <v>Eastern Anatolia Region</v>
      </c>
      <c r="B17" s="2" t="str">
        <f>LEFT(universe_weak!B17,FIND(")",universe_weak!B17))</f>
        <v>Large (100 or more)</v>
      </c>
      <c r="C17" s="6">
        <f>universe_weak!C17</f>
        <v>9.768366813659668</v>
      </c>
      <c r="D17" s="6">
        <f>universe_weak!D17</f>
        <v>7.4981045722961426</v>
      </c>
      <c r="E17" s="6">
        <f>universe_weak!E17</f>
        <v>46.782218933105469</v>
      </c>
      <c r="F17" s="6">
        <f>universe_weak!F17</f>
        <v>0</v>
      </c>
      <c r="G17" s="6">
        <f>universe_weak!G17</f>
        <v>9.5856876373291016</v>
      </c>
      <c r="H17" s="6">
        <f>universe_weak!H17</f>
        <v>0</v>
      </c>
      <c r="I17" s="6">
        <f>universe_weak!I17</f>
        <v>7.6864643096923828</v>
      </c>
      <c r="J17" s="6">
        <f>universe_weak!J17</f>
        <v>66.523841857910156</v>
      </c>
      <c r="K17" s="6">
        <f>universe_weak!K17</f>
        <v>5.7640538215637207</v>
      </c>
      <c r="L17" s="6">
        <f>universe_weak!L17</f>
        <v>0</v>
      </c>
      <c r="M17" s="19"/>
    </row>
    <row r="18" spans="1:13" x14ac:dyDescent="0.45">
      <c r="A18" s="4" t="str">
        <f>universe_weak!A18</f>
        <v>Eastern Anatolia Region</v>
      </c>
      <c r="B18" s="2" t="str">
        <f>LEFT(universe_weak!B18,FIND(")",universe_weak!B18))</f>
        <v>Medium and Large (20+)</v>
      </c>
      <c r="C18" s="6">
        <f>universe_weak!C18</f>
        <v>0</v>
      </c>
      <c r="D18" s="6">
        <f>universe_weak!D18</f>
        <v>0</v>
      </c>
      <c r="E18" s="6">
        <f>universe_weak!E18</f>
        <v>0</v>
      </c>
      <c r="F18" s="6">
        <f>universe_weak!F18</f>
        <v>0</v>
      </c>
      <c r="G18" s="6">
        <f>universe_weak!G18</f>
        <v>0</v>
      </c>
      <c r="H18" s="6">
        <f>universe_weak!H18</f>
        <v>0</v>
      </c>
      <c r="I18" s="6">
        <f>universe_weak!I18</f>
        <v>0</v>
      </c>
      <c r="J18" s="6">
        <f>universe_weak!J18</f>
        <v>0</v>
      </c>
      <c r="K18" s="6">
        <f>universe_weak!K18</f>
        <v>0</v>
      </c>
      <c r="L18" s="6">
        <f>universe_weak!L18</f>
        <v>187.90113830566406</v>
      </c>
      <c r="M18" s="19"/>
    </row>
    <row r="19" spans="1:13" x14ac:dyDescent="0.45">
      <c r="A19" s="4" t="str">
        <f>universe_weak!A19</f>
        <v>Southeastern Anatolia Region</v>
      </c>
      <c r="B19" s="2" t="str">
        <f>LEFT(universe_weak!B19,FIND(")",universe_weak!B19))</f>
        <v>Small (5-19)</v>
      </c>
      <c r="C19" s="6">
        <f>universe_weak!C19</f>
        <v>718.20611572265625</v>
      </c>
      <c r="D19" s="6">
        <f>universe_weak!D19</f>
        <v>319.14535522460938</v>
      </c>
      <c r="E19" s="6">
        <f>universe_weak!E19</f>
        <v>516.26824951171875</v>
      </c>
      <c r="F19" s="6">
        <f>universe_weak!F19</f>
        <v>270.92868041992188</v>
      </c>
      <c r="G19" s="6">
        <f>universe_weak!G19</f>
        <v>1320.1533203125</v>
      </c>
      <c r="H19" s="6">
        <f>universe_weak!H19</f>
        <v>96.542518615722656</v>
      </c>
      <c r="I19" s="6">
        <f>universe_weak!I19</f>
        <v>2545.948974609375</v>
      </c>
      <c r="J19" s="6">
        <f>universe_weak!J19</f>
        <v>2993.80029296875</v>
      </c>
      <c r="K19" s="6">
        <f>universe_weak!K19</f>
        <v>2178.352783203125</v>
      </c>
      <c r="L19" s="6">
        <f>universe_weak!L19</f>
        <v>5429.154296875</v>
      </c>
      <c r="M19" s="19">
        <f>SUM(C19:L21)</f>
        <v>21098.057849884033</v>
      </c>
    </row>
    <row r="20" spans="1:13" x14ac:dyDescent="0.45">
      <c r="A20" s="4" t="str">
        <f>universe_weak!A20</f>
        <v>Southeastern Anatolia Region</v>
      </c>
      <c r="B20" s="2" t="str">
        <f>LEFT(universe_weak!B20,FIND(")",universe_weak!B20))</f>
        <v>Medium (20-99)</v>
      </c>
      <c r="C20" s="6">
        <f>universe_weak!C20</f>
        <v>209.5811767578125</v>
      </c>
      <c r="D20" s="6">
        <f>universe_weak!D20</f>
        <v>228.51185607910156</v>
      </c>
      <c r="E20" s="6">
        <f>universe_weak!E20</f>
        <v>362.8011474609375</v>
      </c>
      <c r="F20" s="6">
        <f>universe_weak!F20</f>
        <v>39.121059417724609</v>
      </c>
      <c r="G20" s="6">
        <f>universe_weak!G20</f>
        <v>400.37005615234375</v>
      </c>
      <c r="H20" s="6">
        <f>universe_weak!H20</f>
        <v>58.465866088867188</v>
      </c>
      <c r="I20" s="6">
        <f>universe_weak!I20</f>
        <v>330.32382202148438</v>
      </c>
      <c r="J20" s="6">
        <f>universe_weak!J20</f>
        <v>1277.499267578125</v>
      </c>
      <c r="K20" s="6">
        <f>universe_weak!K20</f>
        <v>128.79029846191406</v>
      </c>
      <c r="L20" s="6">
        <f>universe_weak!L20</f>
        <v>941.61761474609375</v>
      </c>
      <c r="M20" s="19"/>
    </row>
    <row r="21" spans="1:13" x14ac:dyDescent="0.45">
      <c r="A21" s="4" t="str">
        <f>universe_weak!A21</f>
        <v>Southeastern Anatolia Region</v>
      </c>
      <c r="B21" s="2" t="str">
        <f>LEFT(universe_weak!B21,FIND(")",universe_weak!B21))</f>
        <v>Large (100 or more)</v>
      </c>
      <c r="C21" s="6">
        <f>universe_weak!C21</f>
        <v>43.222881317138672</v>
      </c>
      <c r="D21" s="6">
        <f>universe_weak!D21</f>
        <v>208.539794921875</v>
      </c>
      <c r="E21" s="6">
        <f>universe_weak!E21</f>
        <v>189.10525512695313</v>
      </c>
      <c r="F21" s="6">
        <f>universe_weak!F21</f>
        <v>0</v>
      </c>
      <c r="G21" s="6">
        <f>universe_weak!G21</f>
        <v>61.3433837890625</v>
      </c>
      <c r="H21" s="6">
        <f>universe_weak!H21</f>
        <v>2.7129783630371094</v>
      </c>
      <c r="I21" s="6">
        <f>universe_weak!I21</f>
        <v>29.240997314453125</v>
      </c>
      <c r="J21" s="6">
        <f>universe_weak!J21</f>
        <v>119.85980224609375</v>
      </c>
      <c r="K21" s="6">
        <f>universe_weak!K21</f>
        <v>0</v>
      </c>
      <c r="L21" s="6">
        <f>universe_weak!L21</f>
        <v>78.450004577636719</v>
      </c>
      <c r="M21" s="19"/>
    </row>
    <row r="22" spans="1:13" x14ac:dyDescent="0.45">
      <c r="A22" s="4" t="str">
        <f>universe_weak!A22</f>
        <v>Black Sea Region</v>
      </c>
      <c r="B22" s="2" t="str">
        <f>LEFT(universe_weak!B22,FIND(")",universe_weak!B22))</f>
        <v>Small (5-19)</v>
      </c>
      <c r="C22" s="6">
        <f>universe_weak!C22</f>
        <v>1297.7520751953125</v>
      </c>
      <c r="D22" s="6">
        <f>universe_weak!D22</f>
        <v>32.474063873291016</v>
      </c>
      <c r="E22" s="6">
        <f>universe_weak!E22</f>
        <v>171.82325744628906</v>
      </c>
      <c r="F22" s="6">
        <f>universe_weak!F22</f>
        <v>307.75372314453125</v>
      </c>
      <c r="G22" s="6">
        <f>universe_weak!G22</f>
        <v>1181.2998046875</v>
      </c>
      <c r="H22" s="6">
        <f>universe_weak!H22</f>
        <v>298.916259765625</v>
      </c>
      <c r="I22" s="6">
        <f>universe_weak!I22</f>
        <v>4015.625732421875</v>
      </c>
      <c r="J22" s="6">
        <f>universe_weak!J22</f>
        <v>3582.402099609375</v>
      </c>
      <c r="K22" s="6">
        <f>universe_weak!K22</f>
        <v>1763.07861328125</v>
      </c>
      <c r="L22" s="6">
        <f>universe_weak!L22</f>
        <v>6009.8759765625</v>
      </c>
      <c r="M22" s="19">
        <f>SUM(C22:L24)</f>
        <v>22551.406144380569</v>
      </c>
    </row>
    <row r="23" spans="1:13" x14ac:dyDescent="0.45">
      <c r="A23" s="4" t="str">
        <f>universe_weak!A23</f>
        <v>Black Sea Region</v>
      </c>
      <c r="B23" s="2" t="str">
        <f>LEFT(universe_weak!B23,FIND(")",universe_weak!B23))</f>
        <v>Medium (20-99)</v>
      </c>
      <c r="C23" s="6">
        <f>universe_weak!C23</f>
        <v>292.74850463867188</v>
      </c>
      <c r="D23" s="6">
        <f>universe_weak!D23</f>
        <v>14.196537971496582</v>
      </c>
      <c r="E23" s="6">
        <f>universe_weak!E23</f>
        <v>182.60867309570313</v>
      </c>
      <c r="F23" s="6">
        <f>universe_weak!F23</f>
        <v>64.637619018554688</v>
      </c>
      <c r="G23" s="6">
        <f>universe_weak!G23</f>
        <v>579.82720947265625</v>
      </c>
      <c r="H23" s="6">
        <f>universe_weak!H23</f>
        <v>0</v>
      </c>
      <c r="I23" s="6">
        <f>universe_weak!I23</f>
        <v>559.1597900390625</v>
      </c>
      <c r="J23" s="6">
        <f>universe_weak!J23</f>
        <v>803.69964599609375</v>
      </c>
      <c r="K23" s="6">
        <f>universe_weak!K23</f>
        <v>101.858154296875</v>
      </c>
      <c r="L23" s="6">
        <f>universe_weak!L23</f>
        <v>881.4012451171875</v>
      </c>
      <c r="M23" s="9"/>
    </row>
    <row r="24" spans="1:13" x14ac:dyDescent="0.45">
      <c r="A24" s="4" t="str">
        <f>universe_weak!A24</f>
        <v>Black Sea Region</v>
      </c>
      <c r="B24" s="2" t="str">
        <f>LEFT(universe_weak!B24,FIND(")",universe_weak!B24))</f>
        <v>Large (100 or more)</v>
      </c>
      <c r="C24" s="6">
        <f>universe_weak!C24</f>
        <v>48.060127258300781</v>
      </c>
      <c r="D24" s="6">
        <f>universe_weak!D24</f>
        <v>3.7643358707427979</v>
      </c>
      <c r="E24" s="6">
        <f>universe_weak!E24</f>
        <v>87.49859619140625</v>
      </c>
      <c r="F24" s="6">
        <f>universe_weak!F24</f>
        <v>13.633475303649902</v>
      </c>
      <c r="G24" s="6">
        <f>universe_weak!G24</f>
        <v>95.372665405273438</v>
      </c>
      <c r="H24" s="6">
        <f>universe_weak!H24</f>
        <v>20.693506240844727</v>
      </c>
      <c r="I24" s="6">
        <f>universe_weak!I24</f>
        <v>36.73016357421875</v>
      </c>
      <c r="J24" s="6">
        <f>universe_weak!J24</f>
        <v>48.240859985351563</v>
      </c>
      <c r="K24" s="6">
        <f>universe_weak!K24</f>
        <v>8.6813268661499023</v>
      </c>
      <c r="L24" s="6">
        <f>universe_weak!L24</f>
        <v>47.59210205078125</v>
      </c>
      <c r="M24" s="9"/>
    </row>
    <row r="25" spans="1:13" ht="14.65" thickBot="1" x14ac:dyDescent="0.5">
      <c r="A25" s="5"/>
      <c r="B25" s="5"/>
      <c r="C25" s="7">
        <f t="shared" ref="C25:M25" si="0">SUM(C2:C24)</f>
        <v>11460.890128135681</v>
      </c>
      <c r="D25" s="7">
        <f t="shared" si="0"/>
        <v>5597.0219762325287</v>
      </c>
      <c r="E25" s="7">
        <f t="shared" si="0"/>
        <v>11216.708490371704</v>
      </c>
      <c r="F25" s="7">
        <f t="shared" si="0"/>
        <v>8874.43332862854</v>
      </c>
      <c r="G25" s="7">
        <f t="shared" si="0"/>
        <v>35444.601144790649</v>
      </c>
      <c r="H25" s="7">
        <f t="shared" si="0"/>
        <v>4663.6379108428955</v>
      </c>
      <c r="I25" s="7">
        <f t="shared" si="0"/>
        <v>39722.317834854126</v>
      </c>
      <c r="J25" s="7">
        <f t="shared" si="0"/>
        <v>50002.7385597229</v>
      </c>
      <c r="K25" s="7">
        <f t="shared" si="0"/>
        <v>21848.969066143036</v>
      </c>
      <c r="L25" s="7">
        <f t="shared" si="0"/>
        <v>107379.62792205811</v>
      </c>
      <c r="M25" s="7">
        <f t="shared" si="0"/>
        <v>296210.94636178017</v>
      </c>
    </row>
    <row r="26" spans="1:13" ht="14.65" thickTop="1" x14ac:dyDescent="0.45"/>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26"/>
  <sheetViews>
    <sheetView topLeftCell="E1" workbookViewId="0">
      <selection activeCell="M24" sqref="M2:M24"/>
    </sheetView>
  </sheetViews>
  <sheetFormatPr defaultRowHeight="14.25" x14ac:dyDescent="0.45"/>
  <cols>
    <col min="1" max="1" width="18.3984375" bestFit="1" customWidth="1"/>
    <col min="2" max="2" width="15.73046875" bestFit="1" customWidth="1"/>
    <col min="3" max="3" width="13.265625" customWidth="1"/>
    <col min="4" max="4" width="13" customWidth="1"/>
    <col min="5" max="5" width="9.1328125" style="8"/>
    <col min="6" max="6" width="17.73046875" customWidth="1"/>
    <col min="7" max="7" width="15.86328125" customWidth="1"/>
    <col min="9" max="9" width="14" customWidth="1"/>
    <col min="10" max="10" width="13.1328125" customWidth="1"/>
    <col min="12" max="12" width="14.86328125" customWidth="1"/>
  </cols>
  <sheetData>
    <row r="1" spans="1:13" ht="26.65" thickBot="1" x14ac:dyDescent="0.5">
      <c r="A1" s="3"/>
      <c r="B1" s="3"/>
      <c r="C1" s="1" t="str">
        <f>RIGHT(SUBSTITUTE(universe_median!C1,"_"," "),LEN(SUBSTITUTE(universe_median!C1,"_"," "))-1)</f>
        <v>Food</v>
      </c>
      <c r="D1" s="1" t="str">
        <f>RIGHT(SUBSTITUTE(universe_median!D1,"_"," "),LEN(SUBSTITUTE(universe_median!D1,"_"," "))-1)</f>
        <v>Textiles</v>
      </c>
      <c r="E1" s="1" t="str">
        <f>RIGHT(SUBSTITUTE(universe_median!E1,"_"," "),LEN(SUBSTITUTE(universe_median!E1,"_"," "))-1)</f>
        <v>Garments</v>
      </c>
      <c r="F1" s="1" t="str">
        <f>RIGHT(SUBSTITUTE(universe_median!F1,"_"," "),LEN(SUBSTITUTE(universe_median!F1,"_"," "))-1)</f>
        <v>Fabricated Metal Products</v>
      </c>
      <c r="G1" s="1" t="str">
        <f>RIGHT(SUBSTITUTE(universe_median!G1,"_"," "),LEN(SUBSTITUTE(universe_median!G1,"_"," "))-1)</f>
        <v>Other Manufacturing</v>
      </c>
      <c r="H1" s="1" t="str">
        <f>RIGHT(SUBSTITUTE(universe_median!H1,"_"," "),LEN(SUBSTITUTE(universe_median!H1,"_"," "))-1)</f>
        <v>Hotels</v>
      </c>
      <c r="I1" s="1" t="str">
        <f>RIGHT(SUBSTITUTE(universe_median!I1,"_"," "),LEN(SUBSTITUTE(universe_median!I1,"_"," "))-1)</f>
        <v>Retail</v>
      </c>
      <c r="J1" s="1" t="str">
        <f>RIGHT(SUBSTITUTE(universe_median!J1,"_"," "),LEN(SUBSTITUTE(universe_median!J1,"_"," "))-1)</f>
        <v>Construction</v>
      </c>
      <c r="K1" s="1" t="str">
        <f>RIGHT(SUBSTITUTE(universe_median!K1,"_"," "),LEN(SUBSTITUTE(universe_median!K1,"_"," "))-1)</f>
        <v>Transport</v>
      </c>
      <c r="L1" s="1" t="str">
        <f>RIGHT(SUBSTITUTE(universe_median!L1,"_"," "),LEN(SUBSTITUTE(universe_median!L1,"_"," "))-1)</f>
        <v>Other Services</v>
      </c>
      <c r="M1" s="1" t="s">
        <v>80</v>
      </c>
    </row>
    <row r="2" spans="1:13" x14ac:dyDescent="0.45">
      <c r="A2" s="4" t="str">
        <f>universe_median!A2</f>
        <v>Marmara Region</v>
      </c>
      <c r="B2" s="2" t="str">
        <f>LEFT(universe_median!B2,FIND(")",universe_median!B2))</f>
        <v>Small (5-19)</v>
      </c>
      <c r="C2" s="6">
        <f>universe_median!C2</f>
        <v>1328.943603515625</v>
      </c>
      <c r="D2" s="6">
        <f>universe_median!D2</f>
        <v>1064.218994140625</v>
      </c>
      <c r="E2" s="6">
        <f>universe_median!E2</f>
        <v>2764.55126953125</v>
      </c>
      <c r="F2" s="6">
        <f>universe_median!F2</f>
        <v>1624.6187744140625</v>
      </c>
      <c r="G2" s="6">
        <f>universe_median!G2</f>
        <v>5352.92626953125</v>
      </c>
      <c r="H2" s="6">
        <f>universe_median!H2</f>
        <v>550.068115234375</v>
      </c>
      <c r="I2" s="6">
        <f>universe_median!I2</f>
        <v>5301.97216796875</v>
      </c>
      <c r="J2" s="6">
        <f>universe_median!J2</f>
        <v>6230.52880859375</v>
      </c>
      <c r="K2" s="6">
        <f>universe_median!K2</f>
        <v>3397.08935546875</v>
      </c>
      <c r="L2" s="6">
        <f>universe_median!L2</f>
        <v>19448.8046875</v>
      </c>
      <c r="M2" s="19">
        <f>SUM(C2:L4)</f>
        <v>61148.592063903809</v>
      </c>
    </row>
    <row r="3" spans="1:13" x14ac:dyDescent="0.45">
      <c r="A3" s="4" t="str">
        <f>universe_median!A3</f>
        <v>Marmara Region</v>
      </c>
      <c r="B3" s="2" t="str">
        <f>LEFT(universe_median!B3,FIND(")",universe_median!B3))</f>
        <v>Medium (20-99)</v>
      </c>
      <c r="C3" s="6">
        <f>universe_median!C3</f>
        <v>275.76593017578125</v>
      </c>
      <c r="D3" s="6">
        <f>universe_median!D3</f>
        <v>518.66412353515625</v>
      </c>
      <c r="E3" s="6">
        <f>universe_median!E3</f>
        <v>1019.2734375</v>
      </c>
      <c r="F3" s="6">
        <f>universe_median!F3</f>
        <v>541.774169921875</v>
      </c>
      <c r="G3" s="6">
        <f>universe_median!G3</f>
        <v>2319.071044921875</v>
      </c>
      <c r="H3" s="6">
        <f>universe_median!H3</f>
        <v>195.67388916015625</v>
      </c>
      <c r="I3" s="6">
        <f>universe_median!I3</f>
        <v>817.7579345703125</v>
      </c>
      <c r="J3" s="6">
        <f>universe_median!J3</f>
        <v>1586.1881103515625</v>
      </c>
      <c r="K3" s="6">
        <f>universe_median!K3</f>
        <v>839.80499267578125</v>
      </c>
      <c r="L3" s="6">
        <f>universe_median!L3</f>
        <v>3787.209716796875</v>
      </c>
      <c r="M3" s="19"/>
    </row>
    <row r="4" spans="1:13" x14ac:dyDescent="0.45">
      <c r="A4" s="4" t="str">
        <f>universe_median!A4</f>
        <v>Marmara Region</v>
      </c>
      <c r="B4" s="2" t="str">
        <f>LEFT(universe_median!B4,FIND(")",universe_median!B4))</f>
        <v>Large (100 or more)</v>
      </c>
      <c r="C4" s="6">
        <f>universe_median!C4</f>
        <v>99.734687805175781</v>
      </c>
      <c r="D4" s="6">
        <f>universe_median!D4</f>
        <v>173.39083862304688</v>
      </c>
      <c r="E4" s="6">
        <f>universe_median!E4</f>
        <v>228.34101867675781</v>
      </c>
      <c r="F4" s="6">
        <f>universe_median!F4</f>
        <v>111.03083801269531</v>
      </c>
      <c r="G4" s="6">
        <f>universe_median!G4</f>
        <v>602.39166259765625</v>
      </c>
      <c r="H4" s="6">
        <f>universe_median!H4</f>
        <v>68.350006103515625</v>
      </c>
      <c r="I4" s="6">
        <f>universe_median!I4</f>
        <v>116.69044494628906</v>
      </c>
      <c r="J4" s="6">
        <f>universe_median!J4</f>
        <v>196.93893432617188</v>
      </c>
      <c r="K4" s="6">
        <f>universe_median!K4</f>
        <v>148.57037353515625</v>
      </c>
      <c r="L4" s="6">
        <f>universe_median!L4</f>
        <v>438.24786376953125</v>
      </c>
      <c r="M4" s="19"/>
    </row>
    <row r="5" spans="1:13" x14ac:dyDescent="0.45">
      <c r="A5" s="4" t="str">
        <f>universe_median!A5</f>
        <v>Aegean Region</v>
      </c>
      <c r="B5" s="2" t="str">
        <f>LEFT(universe_median!B5,FIND(")",universe_median!B5))</f>
        <v>Small (5-19)</v>
      </c>
      <c r="C5" s="6">
        <f>universe_median!C5</f>
        <v>642.4693603515625</v>
      </c>
      <c r="D5" s="6">
        <f>universe_median!D5</f>
        <v>302.80841064453125</v>
      </c>
      <c r="E5" s="6">
        <f>universe_median!E5</f>
        <v>288.69973754882813</v>
      </c>
      <c r="F5" s="6">
        <f>universe_median!F5</f>
        <v>399.1251220703125</v>
      </c>
      <c r="G5" s="6">
        <f>universe_median!G5</f>
        <v>1410.8770751953125</v>
      </c>
      <c r="H5" s="6">
        <f>universe_median!H5</f>
        <v>316.81500244140625</v>
      </c>
      <c r="I5" s="6">
        <f>universe_median!I5</f>
        <v>2126.357177734375</v>
      </c>
      <c r="J5" s="6">
        <f>universe_median!J5</f>
        <v>2216.769775390625</v>
      </c>
      <c r="K5" s="6">
        <f>universe_median!K5</f>
        <v>1007.8060913085938</v>
      </c>
      <c r="L5" s="6">
        <f>universe_median!L5</f>
        <v>5122.8330078125</v>
      </c>
      <c r="M5" s="19">
        <f>SUM(C5:L7)</f>
        <v>17403.665033340454</v>
      </c>
    </row>
    <row r="6" spans="1:13" x14ac:dyDescent="0.45">
      <c r="A6" s="4" t="str">
        <f>universe_median!A6</f>
        <v>Aegean Region</v>
      </c>
      <c r="B6" s="2" t="str">
        <f>LEFT(universe_median!B6,FIND(")",universe_median!B6))</f>
        <v>Medium (20-99)</v>
      </c>
      <c r="C6" s="6">
        <f>universe_median!C6</f>
        <v>213.8673095703125</v>
      </c>
      <c r="D6" s="6">
        <f>universe_median!D6</f>
        <v>165.26034545898438</v>
      </c>
      <c r="E6" s="6">
        <f>universe_median!E6</f>
        <v>127.44677734375</v>
      </c>
      <c r="F6" s="6">
        <f>universe_median!F6</f>
        <v>126.63946533203125</v>
      </c>
      <c r="G6" s="6">
        <f>universe_median!G6</f>
        <v>607.2822265625</v>
      </c>
      <c r="H6" s="6">
        <f>universe_median!H6</f>
        <v>95.425949096679688</v>
      </c>
      <c r="I6" s="6">
        <f>universe_median!I6</f>
        <v>276.266845703125</v>
      </c>
      <c r="J6" s="6">
        <f>universe_median!J6</f>
        <v>516.9144287109375</v>
      </c>
      <c r="K6" s="6">
        <f>universe_median!K6</f>
        <v>196.87332153320313</v>
      </c>
      <c r="L6" s="6">
        <f>universe_median!L6</f>
        <v>774.1903076171875</v>
      </c>
      <c r="M6" s="19"/>
    </row>
    <row r="7" spans="1:13" x14ac:dyDescent="0.45">
      <c r="A7" s="4" t="str">
        <f>universe_median!A7</f>
        <v>Aegean Region</v>
      </c>
      <c r="B7" s="2" t="str">
        <f>LEFT(universe_median!B7,FIND(")",universe_median!B7))</f>
        <v>Large (100 or more)</v>
      </c>
      <c r="C7" s="6">
        <f>universe_median!C7</f>
        <v>49.208438873291016</v>
      </c>
      <c r="D7" s="6">
        <f>universe_median!D7</f>
        <v>50.848945617675781</v>
      </c>
      <c r="E7" s="6">
        <f>universe_median!E7</f>
        <v>37.183216094970703</v>
      </c>
      <c r="F7" s="6">
        <f>universe_median!F7</f>
        <v>25.940334320068359</v>
      </c>
      <c r="G7" s="6">
        <f>universe_median!G7</f>
        <v>150.09117126464844</v>
      </c>
      <c r="H7" s="6">
        <f>universe_median!H7</f>
        <v>19.126731872558594</v>
      </c>
      <c r="I7" s="6">
        <f>universe_median!I7</f>
        <v>22.204967498779297</v>
      </c>
      <c r="J7" s="6">
        <f>universe_median!J7</f>
        <v>28.307645797729492</v>
      </c>
      <c r="K7" s="6">
        <f>universe_median!K7</f>
        <v>30.258014678955078</v>
      </c>
      <c r="L7" s="6">
        <f>universe_median!L7</f>
        <v>55.767829895019531</v>
      </c>
      <c r="M7" s="19"/>
    </row>
    <row r="8" spans="1:13" x14ac:dyDescent="0.45">
      <c r="A8" s="4" t="str">
        <f>universe_median!A8</f>
        <v>Mediterranean Region</v>
      </c>
      <c r="B8" s="2" t="str">
        <f>LEFT(universe_median!B8,FIND(")",universe_median!B8))</f>
        <v>Small (5-19)</v>
      </c>
      <c r="C8" s="6">
        <f>universe_median!C8</f>
        <v>1132.0833740234375</v>
      </c>
      <c r="D8" s="6">
        <f>universe_median!D8</f>
        <v>125.28366088867188</v>
      </c>
      <c r="E8" s="6">
        <f>universe_median!E8</f>
        <v>284.7769775390625</v>
      </c>
      <c r="F8" s="6">
        <f>universe_median!F8</f>
        <v>616.520263671875</v>
      </c>
      <c r="G8" s="6">
        <f>universe_median!G8</f>
        <v>2287.354736328125</v>
      </c>
      <c r="H8" s="6">
        <f>universe_median!H8</f>
        <v>623.18328857421875</v>
      </c>
      <c r="I8" s="6">
        <f>universe_median!I8</f>
        <v>4745.220703125</v>
      </c>
      <c r="J8" s="6">
        <f>universe_median!J8</f>
        <v>4267.033203125</v>
      </c>
      <c r="K8" s="6">
        <f>universe_median!K8</f>
        <v>2860.20654296875</v>
      </c>
      <c r="L8" s="6">
        <f>universe_median!L8</f>
        <v>10912.0224609375</v>
      </c>
      <c r="M8" s="19">
        <f>SUM(C8:L11)</f>
        <v>35016.618537902832</v>
      </c>
    </row>
    <row r="9" spans="1:13" x14ac:dyDescent="0.45">
      <c r="A9" s="4" t="str">
        <f>universe_median!A9</f>
        <v>Mediterranean Region</v>
      </c>
      <c r="B9" s="2" t="str">
        <f>LEFT(universe_median!B9,FIND(")",universe_median!B9))</f>
        <v>Medium (20-99)</v>
      </c>
      <c r="C9" s="6">
        <f>universe_median!C9</f>
        <v>288.22970581054688</v>
      </c>
      <c r="D9" s="6">
        <f>universe_median!D9</f>
        <v>99.641899108886719</v>
      </c>
      <c r="E9" s="6">
        <f>universe_median!E9</f>
        <v>133.64442443847656</v>
      </c>
      <c r="F9" s="6">
        <f>universe_median!F9</f>
        <v>190.0574951171875</v>
      </c>
      <c r="G9" s="6">
        <f>universe_median!G9</f>
        <v>743.2589111328125</v>
      </c>
      <c r="H9" s="6">
        <f>universe_median!H9</f>
        <v>0</v>
      </c>
      <c r="I9" s="6">
        <f>universe_median!I9</f>
        <v>642.13934326171875</v>
      </c>
      <c r="J9" s="6">
        <f>universe_median!J9</f>
        <v>1306.1673583984375</v>
      </c>
      <c r="K9" s="6">
        <f>universe_median!K9</f>
        <v>641.4329833984375</v>
      </c>
      <c r="L9" s="6">
        <f>universe_median!L9</f>
        <v>1771.1531982421875</v>
      </c>
      <c r="M9" s="19"/>
    </row>
    <row r="10" spans="1:13" x14ac:dyDescent="0.45">
      <c r="A10" s="4" t="str">
        <f>universe_median!A10</f>
        <v>Mediterranean Region</v>
      </c>
      <c r="B10" s="2" t="str">
        <f>LEFT(universe_median!B10,FIND(")",universe_median!B10))</f>
        <v>Large (100 or more)</v>
      </c>
      <c r="C10" s="6">
        <f>universe_median!C10</f>
        <v>42.4012451171875</v>
      </c>
      <c r="D10" s="6">
        <f>universe_median!D10</f>
        <v>100.46144104003906</v>
      </c>
      <c r="E10" s="6">
        <f>universe_median!E10</f>
        <v>77.99200439453125</v>
      </c>
      <c r="F10" s="6">
        <f>universe_median!F10</f>
        <v>45.776515960693359</v>
      </c>
      <c r="G10" s="6">
        <f>universe_median!G10</f>
        <v>148.68496704101563</v>
      </c>
      <c r="H10" s="6">
        <f>universe_median!H10</f>
        <v>0</v>
      </c>
      <c r="I10" s="6">
        <f>universe_median!I10</f>
        <v>51.345806121826172</v>
      </c>
      <c r="J10" s="6">
        <f>universe_median!J10</f>
        <v>110.44004058837891</v>
      </c>
      <c r="K10" s="6">
        <f>universe_median!K10</f>
        <v>43.259368896484375</v>
      </c>
      <c r="L10" s="6">
        <f>universe_median!L10</f>
        <v>142.0216064453125</v>
      </c>
      <c r="M10" s="19"/>
    </row>
    <row r="11" spans="1:13" x14ac:dyDescent="0.45">
      <c r="A11" s="4" t="str">
        <f>universe_median!A11</f>
        <v>Mediterranean Region</v>
      </c>
      <c r="B11" s="2" t="str">
        <f>LEFT(universe_median!B11,FIND(")",universe_median!B11))</f>
        <v>Medium and Large (20+)</v>
      </c>
      <c r="C11" s="6">
        <f>universe_median!C11</f>
        <v>0</v>
      </c>
      <c r="D11" s="6">
        <f>universe_median!D11</f>
        <v>0</v>
      </c>
      <c r="E11" s="6">
        <f>universe_median!E11</f>
        <v>0</v>
      </c>
      <c r="F11" s="6">
        <f>universe_median!F11</f>
        <v>0</v>
      </c>
      <c r="G11" s="6">
        <f>universe_median!G11</f>
        <v>0</v>
      </c>
      <c r="H11" s="6">
        <f>universe_median!H11</f>
        <v>584.82501220703125</v>
      </c>
      <c r="I11" s="6">
        <f>universe_median!I11</f>
        <v>0</v>
      </c>
      <c r="J11" s="6">
        <f>universe_median!J11</f>
        <v>0</v>
      </c>
      <c r="K11" s="6">
        <f>universe_median!K11</f>
        <v>0</v>
      </c>
      <c r="L11" s="6">
        <f>universe_median!L11</f>
        <v>0</v>
      </c>
      <c r="M11" s="19"/>
    </row>
    <row r="12" spans="1:13" x14ac:dyDescent="0.45">
      <c r="A12" s="4" t="str">
        <f>universe_median!A12</f>
        <v>Central Anatolia Region</v>
      </c>
      <c r="B12" s="2" t="str">
        <f>LEFT(universe_median!B12,FIND(")",universe_median!B12))</f>
        <v>Small (5-19)</v>
      </c>
      <c r="C12" s="6">
        <f>universe_median!C12</f>
        <v>1304.821044921875</v>
      </c>
      <c r="D12" s="6">
        <f>universe_median!D12</f>
        <v>153.75241088867188</v>
      </c>
      <c r="E12" s="6">
        <f>universe_median!E12</f>
        <v>266.77999877929688</v>
      </c>
      <c r="F12" s="6">
        <f>universe_median!F12</f>
        <v>1612.296142578125</v>
      </c>
      <c r="G12" s="6">
        <f>universe_median!G12</f>
        <v>4554.8515625</v>
      </c>
      <c r="H12" s="6">
        <f>universe_median!H12</f>
        <v>454.41973876953125</v>
      </c>
      <c r="I12" s="6">
        <f>universe_median!I12</f>
        <v>4881.24560546875</v>
      </c>
      <c r="J12" s="6">
        <f>universe_median!J12</f>
        <v>6855.39697265625</v>
      </c>
      <c r="K12" s="6">
        <f>universe_median!K12</f>
        <v>2724.58251953125</v>
      </c>
      <c r="L12" s="6">
        <f>universe_median!L12</f>
        <v>14913.5185546875</v>
      </c>
      <c r="M12" s="19">
        <f>SUM(C12:L14)</f>
        <v>48613.96085357666</v>
      </c>
    </row>
    <row r="13" spans="1:13" x14ac:dyDescent="0.45">
      <c r="A13" s="4" t="str">
        <f>universe_median!A13</f>
        <v>Central Anatolia Region</v>
      </c>
      <c r="B13" s="2" t="str">
        <f>LEFT(universe_median!B13,FIND(")",universe_median!B13))</f>
        <v>Medium (20-99)</v>
      </c>
      <c r="C13" s="6">
        <f>universe_median!C13</f>
        <v>460.25070190429688</v>
      </c>
      <c r="D13" s="6">
        <f>universe_median!D13</f>
        <v>56.706192016601563</v>
      </c>
      <c r="E13" s="6">
        <f>universe_median!E13</f>
        <v>69.619590759277344</v>
      </c>
      <c r="F13" s="6">
        <f>universe_median!F13</f>
        <v>519.29901123046875</v>
      </c>
      <c r="G13" s="6">
        <f>universe_median!G13</f>
        <v>1797.167236328125</v>
      </c>
      <c r="H13" s="6">
        <f>universe_median!H13</f>
        <v>96.668441772460938</v>
      </c>
      <c r="I13" s="6">
        <f>universe_median!I13</f>
        <v>804.370849609375</v>
      </c>
      <c r="J13" s="6">
        <f>universe_median!J13</f>
        <v>2426.25732421875</v>
      </c>
      <c r="K13" s="6">
        <f>universe_median!K13</f>
        <v>327.53018188476563</v>
      </c>
      <c r="L13" s="6">
        <f>universe_median!L13</f>
        <v>2826.505859375</v>
      </c>
      <c r="M13" s="19"/>
    </row>
    <row r="14" spans="1:13" x14ac:dyDescent="0.45">
      <c r="A14" s="4" t="str">
        <f>universe_median!A14</f>
        <v>Central Anatolia Region</v>
      </c>
      <c r="B14" s="2" t="str">
        <f>LEFT(universe_median!B14,FIND(")",universe_median!B14))</f>
        <v>Large (100 or more)</v>
      </c>
      <c r="C14" s="6">
        <f>universe_median!C14</f>
        <v>112.55480194091797</v>
      </c>
      <c r="D14" s="6">
        <f>universe_median!D14</f>
        <v>26.915668487548828</v>
      </c>
      <c r="E14" s="6">
        <f>universe_median!E14</f>
        <v>29.189517974853516</v>
      </c>
      <c r="F14" s="6">
        <f>universe_median!F14</f>
        <v>99.580131530761719</v>
      </c>
      <c r="G14" s="6">
        <f>universe_median!G14</f>
        <v>368.594970703125</v>
      </c>
      <c r="H14" s="6">
        <f>universe_median!H14</f>
        <v>63.452816009521484</v>
      </c>
      <c r="I14" s="6">
        <f>universe_median!I14</f>
        <v>107.97160339355469</v>
      </c>
      <c r="J14" s="6">
        <f>universe_median!J14</f>
        <v>397.81552124023438</v>
      </c>
      <c r="K14" s="6">
        <f>universe_median!K14</f>
        <v>47.680873870849609</v>
      </c>
      <c r="L14" s="6">
        <f>universe_median!L14</f>
        <v>254.16500854492188</v>
      </c>
      <c r="M14" s="19"/>
    </row>
    <row r="15" spans="1:13" x14ac:dyDescent="0.45">
      <c r="A15" s="4" t="str">
        <f>universe_median!A15</f>
        <v>Eastern Anatolia Region</v>
      </c>
      <c r="B15" s="2" t="str">
        <f>LEFT(universe_median!B15,FIND(")",universe_median!B15))</f>
        <v>Small (5-19)</v>
      </c>
      <c r="C15" s="6">
        <f>universe_median!C15</f>
        <v>494.86032104492188</v>
      </c>
      <c r="D15" s="6">
        <f>universe_median!D15</f>
        <v>28.687973022460938</v>
      </c>
      <c r="E15" s="6">
        <f>universe_median!E15</f>
        <v>94.646217346191406</v>
      </c>
      <c r="F15" s="6">
        <f>universe_median!F15</f>
        <v>108.2991943359375</v>
      </c>
      <c r="G15" s="6">
        <f>universe_median!G15</f>
        <v>227.86212158203125</v>
      </c>
      <c r="H15" s="6">
        <f>universe_median!H15</f>
        <v>127.95135498046875</v>
      </c>
      <c r="I15" s="6">
        <f>universe_median!I15</f>
        <v>1784.3365478515625</v>
      </c>
      <c r="J15" s="6">
        <f>universe_median!J15</f>
        <v>2155.614501953125</v>
      </c>
      <c r="K15" s="6">
        <f>universe_median!K15</f>
        <v>814.09600830078125</v>
      </c>
      <c r="L15" s="6">
        <f>universe_median!L15</f>
        <v>2804.399169921875</v>
      </c>
      <c r="M15" s="19">
        <f>SUM(C15:L18)</f>
        <v>10400.209454774857</v>
      </c>
    </row>
    <row r="16" spans="1:13" x14ac:dyDescent="0.45">
      <c r="A16" s="4" t="str">
        <f>universe_median!A16</f>
        <v>Eastern Anatolia Region</v>
      </c>
      <c r="B16" s="2" t="str">
        <f>LEFT(universe_median!B16,FIND(")",universe_median!B16))</f>
        <v>Medium (20-99)</v>
      </c>
      <c r="C16" s="6">
        <f>universe_median!C16</f>
        <v>82.054931640625</v>
      </c>
      <c r="D16" s="6">
        <f>universe_median!D16</f>
        <v>11.773270606994629</v>
      </c>
      <c r="E16" s="6">
        <f>universe_median!E16</f>
        <v>82.584426879882813</v>
      </c>
      <c r="F16" s="6">
        <f>universe_median!F16</f>
        <v>3.8986806869506836</v>
      </c>
      <c r="G16" s="6">
        <f>universe_median!G16</f>
        <v>155.85404968261719</v>
      </c>
      <c r="H16" s="6">
        <f>universe_median!H16</f>
        <v>28.746358871459961</v>
      </c>
      <c r="I16" s="6">
        <f>universe_median!I16</f>
        <v>117.28389739990234</v>
      </c>
      <c r="J16" s="6">
        <f>universe_median!J16</f>
        <v>850.12982177734375</v>
      </c>
      <c r="K16" s="6">
        <f>universe_median!K16</f>
        <v>93.604820251464844</v>
      </c>
      <c r="L16" s="6">
        <f>universe_median!L16</f>
        <v>0</v>
      </c>
      <c r="M16" s="19"/>
    </row>
    <row r="17" spans="1:13" x14ac:dyDescent="0.45">
      <c r="A17" s="4" t="str">
        <f>universe_median!A17</f>
        <v>Eastern Anatolia Region</v>
      </c>
      <c r="B17" s="2" t="str">
        <f>LEFT(universe_median!B17,FIND(")",universe_median!B17))</f>
        <v>Large (100 or more)</v>
      </c>
      <c r="C17" s="6">
        <f>universe_median!C17</f>
        <v>9.2332401275634766</v>
      </c>
      <c r="D17" s="6">
        <f>universe_median!D17</f>
        <v>7.0655384063720703</v>
      </c>
      <c r="E17" s="6">
        <f>universe_median!E17</f>
        <v>41.664512634277344</v>
      </c>
      <c r="F17" s="6">
        <f>universe_median!F17</f>
        <v>0</v>
      </c>
      <c r="G17" s="6">
        <f>universe_median!G17</f>
        <v>8.3874969482421875</v>
      </c>
      <c r="H17" s="6">
        <f>universe_median!H17</f>
        <v>0</v>
      </c>
      <c r="I17" s="6">
        <f>universe_median!I17</f>
        <v>3.2791645526885986</v>
      </c>
      <c r="J17" s="6">
        <f>universe_median!J17</f>
        <v>58.868282318115234</v>
      </c>
      <c r="K17" s="6">
        <f>universe_median!K17</f>
        <v>5.5558109283447266</v>
      </c>
      <c r="L17" s="6">
        <f>universe_median!L17</f>
        <v>0</v>
      </c>
      <c r="M17" s="19"/>
    </row>
    <row r="18" spans="1:13" x14ac:dyDescent="0.45">
      <c r="A18" s="4" t="str">
        <f>universe_median!A18</f>
        <v>Eastern Anatolia Region</v>
      </c>
      <c r="B18" s="2" t="str">
        <f>LEFT(universe_median!B18,FIND(")",universe_median!B18))</f>
        <v>Medium and Large (20+)</v>
      </c>
      <c r="C18" s="6">
        <f>universe_median!C18</f>
        <v>0</v>
      </c>
      <c r="D18" s="6">
        <f>universe_median!D18</f>
        <v>0</v>
      </c>
      <c r="E18" s="6">
        <f>universe_median!E18</f>
        <v>0</v>
      </c>
      <c r="F18" s="6">
        <f>universe_median!F18</f>
        <v>0</v>
      </c>
      <c r="G18" s="6">
        <f>universe_median!G18</f>
        <v>0</v>
      </c>
      <c r="H18" s="6">
        <f>universe_median!H18</f>
        <v>0</v>
      </c>
      <c r="I18" s="6">
        <f>universe_median!I18</f>
        <v>0</v>
      </c>
      <c r="J18" s="6">
        <f>universe_median!J18</f>
        <v>0</v>
      </c>
      <c r="K18" s="6">
        <f>universe_median!K18</f>
        <v>0</v>
      </c>
      <c r="L18" s="6">
        <f>universe_median!L18</f>
        <v>199.47174072265625</v>
      </c>
      <c r="M18" s="19"/>
    </row>
    <row r="19" spans="1:13" x14ac:dyDescent="0.45">
      <c r="A19" s="4" t="str">
        <f>universe_median!A19</f>
        <v>Southeastern Anatolia Region</v>
      </c>
      <c r="B19" s="2" t="str">
        <f>LEFT(universe_median!B19,FIND(")",universe_median!B19))</f>
        <v>Small (5-19)</v>
      </c>
      <c r="C19" s="6">
        <f>universe_median!C19</f>
        <v>703.51531982421875</v>
      </c>
      <c r="D19" s="6">
        <f>universe_median!D19</f>
        <v>311.65542602539063</v>
      </c>
      <c r="E19" s="6">
        <f>universe_median!E19</f>
        <v>476.4893798828125</v>
      </c>
      <c r="F19" s="6">
        <f>universe_median!F19</f>
        <v>272.1422119140625</v>
      </c>
      <c r="G19" s="6">
        <f>universe_median!G19</f>
        <v>1197.08740234375</v>
      </c>
      <c r="H19" s="6">
        <f>universe_median!H19</f>
        <v>95.967887878417969</v>
      </c>
      <c r="I19" s="6">
        <f>universe_median!I19</f>
        <v>2293.7060546875</v>
      </c>
      <c r="J19" s="6">
        <f>universe_median!J19</f>
        <v>2745.485595703125</v>
      </c>
      <c r="K19" s="6">
        <f>universe_median!K19</f>
        <v>2175.905517578125</v>
      </c>
      <c r="L19" s="6">
        <f>universe_median!L19</f>
        <v>5011.0517578125</v>
      </c>
      <c r="M19" s="19">
        <f>SUM(C19:L21)</f>
        <v>19383.737603902817</v>
      </c>
    </row>
    <row r="20" spans="1:13" x14ac:dyDescent="0.45">
      <c r="A20" s="4" t="str">
        <f>universe_median!A20</f>
        <v>Southeastern Anatolia Region</v>
      </c>
      <c r="B20" s="2" t="str">
        <f>LEFT(universe_median!B20,FIND(")",universe_median!B20))</f>
        <v>Medium (20-99)</v>
      </c>
      <c r="C20" s="6">
        <f>universe_median!C20</f>
        <v>210.7882080078125</v>
      </c>
      <c r="D20" s="6">
        <f>universe_median!D20</f>
        <v>84.93603515625</v>
      </c>
      <c r="E20" s="6">
        <f>universe_median!E20</f>
        <v>343.80804443359375</v>
      </c>
      <c r="F20" s="6">
        <f>universe_median!F20</f>
        <v>14.975287437438965</v>
      </c>
      <c r="G20" s="6">
        <f>universe_median!G20</f>
        <v>372.76278686523438</v>
      </c>
      <c r="H20" s="6">
        <f>universe_median!H20</f>
        <v>59.673191070556641</v>
      </c>
      <c r="I20" s="6">
        <f>universe_median!I20</f>
        <v>305.56069946289063</v>
      </c>
      <c r="J20" s="6">
        <f>universe_median!J20</f>
        <v>1202.891845703125</v>
      </c>
      <c r="K20" s="6">
        <f>universe_median!K20</f>
        <v>52.618877410888672</v>
      </c>
      <c r="L20" s="6">
        <f>universe_median!L20</f>
        <v>892.36151123046875</v>
      </c>
      <c r="M20" s="19"/>
    </row>
    <row r="21" spans="1:13" x14ac:dyDescent="0.45">
      <c r="A21" s="4" t="str">
        <f>universe_median!A21</f>
        <v>Southeastern Anatolia Region</v>
      </c>
      <c r="B21" s="2" t="str">
        <f>LEFT(universe_median!B21,FIND(")",universe_median!B21))</f>
        <v>Large (100 or more)</v>
      </c>
      <c r="C21" s="6">
        <f>universe_median!C21</f>
        <v>42.167049407958984</v>
      </c>
      <c r="D21" s="6">
        <f>universe_median!D21</f>
        <v>78.451248168945313</v>
      </c>
      <c r="E21" s="6">
        <f>universe_median!E21</f>
        <v>173.82669067382813</v>
      </c>
      <c r="F21" s="6">
        <f>universe_median!F21</f>
        <v>0</v>
      </c>
      <c r="G21" s="6">
        <f>universe_median!G21</f>
        <v>55.399284362792969</v>
      </c>
      <c r="H21" s="6">
        <f>universe_median!H21</f>
        <v>2.6858928203582764</v>
      </c>
      <c r="I21" s="6">
        <f>universe_median!I21</f>
        <v>26.237064361572266</v>
      </c>
      <c r="J21" s="6">
        <f>universe_median!J21</f>
        <v>109.47248077392578</v>
      </c>
      <c r="K21" s="6">
        <f>universe_median!K21</f>
        <v>0</v>
      </c>
      <c r="L21" s="6">
        <f>universe_median!L21</f>
        <v>72.114852905273438</v>
      </c>
      <c r="M21" s="19"/>
    </row>
    <row r="22" spans="1:13" x14ac:dyDescent="0.45">
      <c r="A22" s="4" t="str">
        <f>universe_median!A22</f>
        <v>Black Sea Region</v>
      </c>
      <c r="B22" s="2" t="str">
        <f>LEFT(universe_median!B22,FIND(")",universe_median!B22))</f>
        <v>Small (5-19)</v>
      </c>
      <c r="C22" s="6">
        <f>universe_median!C22</f>
        <v>1205.0916748046875</v>
      </c>
      <c r="D22" s="6">
        <f>universe_median!D22</f>
        <v>30.062610626220703</v>
      </c>
      <c r="E22" s="6">
        <f>universe_median!E22</f>
        <v>150.33622741699219</v>
      </c>
      <c r="F22" s="6">
        <f>universe_median!F22</f>
        <v>293.05429077148438</v>
      </c>
      <c r="G22" s="6">
        <f>universe_median!G22</f>
        <v>1015.466064453125</v>
      </c>
      <c r="H22" s="6">
        <f>universe_median!H22</f>
        <v>281.68310546875</v>
      </c>
      <c r="I22" s="6">
        <f>universe_median!I22</f>
        <v>3429.61376953125</v>
      </c>
      <c r="J22" s="6">
        <f>universe_median!J22</f>
        <v>3114.4013671875</v>
      </c>
      <c r="K22" s="6">
        <f>universe_median!K22</f>
        <v>1669.5035400390625</v>
      </c>
      <c r="L22" s="6">
        <f>universe_median!L22</f>
        <v>5258.55224609375</v>
      </c>
      <c r="M22" s="19">
        <f>SUM(C22:L24)</f>
        <v>19925.714380502701</v>
      </c>
    </row>
    <row r="23" spans="1:13" x14ac:dyDescent="0.45">
      <c r="A23" s="4" t="str">
        <f>universe_median!A23</f>
        <v>Black Sea Region</v>
      </c>
      <c r="B23" s="2" t="str">
        <f>LEFT(universe_median!B23,FIND(")",universe_median!B23))</f>
        <v>Medium (20-99)</v>
      </c>
      <c r="C23" s="6">
        <f>universe_median!C23</f>
        <v>279.12100219726563</v>
      </c>
      <c r="D23" s="6">
        <f>universe_median!D23</f>
        <v>13.494039535522461</v>
      </c>
      <c r="E23" s="6">
        <f>universe_median!E23</f>
        <v>164.04862976074219</v>
      </c>
      <c r="F23" s="6">
        <f>universe_median!F23</f>
        <v>63.197471618652344</v>
      </c>
      <c r="G23" s="6">
        <f>universe_median!G23</f>
        <v>511.7684326171875</v>
      </c>
      <c r="H23" s="6">
        <f>universe_median!H23</f>
        <v>0</v>
      </c>
      <c r="I23" s="6">
        <f>universe_median!I23</f>
        <v>490.34014892578125</v>
      </c>
      <c r="J23" s="6">
        <f>universe_median!J23</f>
        <v>717.40362548828125</v>
      </c>
      <c r="K23" s="6">
        <f>universe_median!K23</f>
        <v>99.033248901367188</v>
      </c>
      <c r="L23" s="6">
        <f>universe_median!L23</f>
        <v>791.8516845703125</v>
      </c>
      <c r="M23" s="9"/>
    </row>
    <row r="24" spans="1:13" x14ac:dyDescent="0.45">
      <c r="A24" s="4" t="str">
        <f>universe_median!A24</f>
        <v>Black Sea Region</v>
      </c>
      <c r="B24" s="2" t="str">
        <f>LEFT(universe_median!B24,FIND(")",universe_median!B24))</f>
        <v>Large (100 or more)</v>
      </c>
      <c r="C24" s="6">
        <f>universe_median!C24</f>
        <v>44.447597503662109</v>
      </c>
      <c r="D24" s="6">
        <f>universe_median!D24</f>
        <v>3.4706704616546631</v>
      </c>
      <c r="E24" s="6">
        <f>universe_median!E24</f>
        <v>76.246131896972656</v>
      </c>
      <c r="F24" s="6">
        <f>universe_median!F24</f>
        <v>12.929637908935547</v>
      </c>
      <c r="G24" s="6">
        <f>universe_median!G24</f>
        <v>81.651519775390625</v>
      </c>
      <c r="H24" s="6">
        <f>universe_median!H24</f>
        <v>6.2735095024108887</v>
      </c>
      <c r="I24" s="6">
        <f>universe_median!I24</f>
        <v>31.242792129516602</v>
      </c>
      <c r="J24" s="6">
        <f>universe_median!J24</f>
        <v>41.768630981445313</v>
      </c>
      <c r="K24" s="6">
        <f>universe_median!K24</f>
        <v>8.1872262954711914</v>
      </c>
      <c r="L24" s="6">
        <f>universe_median!L24</f>
        <v>41.473484039306641</v>
      </c>
      <c r="M24" s="9"/>
    </row>
    <row r="25" spans="1:13" ht="14.65" thickBot="1" x14ac:dyDescent="0.5">
      <c r="A25" s="5"/>
      <c r="B25" s="5"/>
      <c r="C25" s="7">
        <f t="shared" ref="C25:M25" si="0">SUM(C2:C24)</f>
        <v>9021.6095485687256</v>
      </c>
      <c r="D25" s="7">
        <f t="shared" si="0"/>
        <v>3407.5497424602509</v>
      </c>
      <c r="E25" s="7">
        <f t="shared" si="0"/>
        <v>6931.1482315063477</v>
      </c>
      <c r="F25" s="7">
        <f t="shared" si="0"/>
        <v>6681.1550388336182</v>
      </c>
      <c r="G25" s="7">
        <f t="shared" si="0"/>
        <v>23968.790992736816</v>
      </c>
      <c r="H25" s="7">
        <f t="shared" si="0"/>
        <v>3670.9902918338776</v>
      </c>
      <c r="I25" s="7">
        <f t="shared" si="0"/>
        <v>28375.14358830452</v>
      </c>
      <c r="J25" s="7">
        <f t="shared" si="0"/>
        <v>37134.794275283813</v>
      </c>
      <c r="K25" s="7">
        <f t="shared" si="0"/>
        <v>17183.599669456482</v>
      </c>
      <c r="L25" s="7">
        <f t="shared" si="0"/>
        <v>75517.716548919678</v>
      </c>
      <c r="M25" s="7">
        <f t="shared" si="0"/>
        <v>211892.49792790413</v>
      </c>
    </row>
    <row r="26" spans="1:13" ht="14.65" thickTop="1" x14ac:dyDescent="0.45"/>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26"/>
  <sheetViews>
    <sheetView workbookViewId="0">
      <selection activeCell="O16" sqref="O16"/>
    </sheetView>
  </sheetViews>
  <sheetFormatPr defaultRowHeight="14.25" x14ac:dyDescent="0.45"/>
  <cols>
    <col min="1" max="1" width="18.3984375" bestFit="1" customWidth="1"/>
    <col min="2" max="2" width="15.73046875" bestFit="1" customWidth="1"/>
    <col min="3" max="3" width="13.265625" customWidth="1"/>
    <col min="4" max="4" width="13" customWidth="1"/>
    <col min="5" max="5" width="9.1328125" style="8"/>
    <col min="6" max="6" width="17.73046875" customWidth="1"/>
    <col min="7" max="7" width="15.86328125" customWidth="1"/>
    <col min="9" max="9" width="14" customWidth="1"/>
    <col min="10" max="10" width="13.1328125" customWidth="1"/>
    <col min="12" max="12" width="14.86328125" customWidth="1"/>
  </cols>
  <sheetData>
    <row r="1" spans="1:13" ht="26.65" thickBot="1" x14ac:dyDescent="0.5">
      <c r="A1" s="3"/>
      <c r="B1" s="3"/>
      <c r="C1" s="1" t="str">
        <f>RIGHT(SUBSTITUTE(universe_strict!C1,"_"," "),LEN(SUBSTITUTE(universe_strict!C1,"_"," "))-1)</f>
        <v>Food</v>
      </c>
      <c r="D1" s="1" t="str">
        <f>RIGHT(SUBSTITUTE(universe_strict!D1,"_"," "),LEN(SUBSTITUTE(universe_strict!D1,"_"," "))-1)</f>
        <v>Textiles</v>
      </c>
      <c r="E1" s="1" t="str">
        <f>RIGHT(SUBSTITUTE(universe_strict!E1,"_"," "),LEN(SUBSTITUTE(universe_strict!E1,"_"," "))-1)</f>
        <v>Garments</v>
      </c>
      <c r="F1" s="1" t="str">
        <f>RIGHT(SUBSTITUTE(universe_strict!F1,"_"," "),LEN(SUBSTITUTE(universe_strict!F1,"_"," "))-1)</f>
        <v>Fabricated Metal Products</v>
      </c>
      <c r="G1" s="1" t="str">
        <f>RIGHT(SUBSTITUTE(universe_strict!G1,"_"," "),LEN(SUBSTITUTE(universe_strict!G1,"_"," "))-1)</f>
        <v>Other Manufacturing</v>
      </c>
      <c r="H1" s="1" t="str">
        <f>RIGHT(SUBSTITUTE(universe_strict!H1,"_"," "),LEN(SUBSTITUTE(universe_strict!H1,"_"," "))-1)</f>
        <v>Hotels</v>
      </c>
      <c r="I1" s="1" t="str">
        <f>RIGHT(SUBSTITUTE(universe_strict!I1,"_"," "),LEN(SUBSTITUTE(universe_strict!I1,"_"," "))-1)</f>
        <v>Retail</v>
      </c>
      <c r="J1" s="1" t="str">
        <f>RIGHT(SUBSTITUTE(universe_strict!J1,"_"," "),LEN(SUBSTITUTE(universe_strict!J1,"_"," "))-1)</f>
        <v>Construction</v>
      </c>
      <c r="K1" s="1" t="str">
        <f>RIGHT(SUBSTITUTE(universe_strict!K1,"_"," "),LEN(SUBSTITUTE(universe_strict!K1,"_"," "))-1)</f>
        <v>Transport</v>
      </c>
      <c r="L1" s="1" t="str">
        <f>RIGHT(SUBSTITUTE(universe_strict!L1,"_"," "),LEN(SUBSTITUTE(universe_strict!L1,"_"," "))-1)</f>
        <v>Other Services</v>
      </c>
      <c r="M1" s="1" t="s">
        <v>80</v>
      </c>
    </row>
    <row r="2" spans="1:13" x14ac:dyDescent="0.45">
      <c r="A2" s="4" t="str">
        <f>universe_strict!A2</f>
        <v>Marmara Region</v>
      </c>
      <c r="B2" s="2" t="str">
        <f>LEFT(universe_strict!B2,FIND(")",universe_strict!B2))</f>
        <v>Small (5-19)</v>
      </c>
      <c r="C2" s="6">
        <f>universe_strict!C2</f>
        <v>740.44586181640625</v>
      </c>
      <c r="D2" s="6">
        <f>universe_strict!D2</f>
        <v>733.17327880859375</v>
      </c>
      <c r="E2" s="6">
        <f>universe_strict!E2</f>
        <v>1765.873291015625</v>
      </c>
      <c r="F2" s="6">
        <f>universe_strict!F2</f>
        <v>1070.193359375</v>
      </c>
      <c r="G2" s="6">
        <f>universe_strict!G2</f>
        <v>4162.59912109375</v>
      </c>
      <c r="H2" s="6">
        <f>universe_strict!H2</f>
        <v>263.5394287109375</v>
      </c>
      <c r="I2" s="6">
        <f>universe_strict!I2</f>
        <v>3318.462646484375</v>
      </c>
      <c r="J2" s="6">
        <f>universe_strict!J2</f>
        <v>4571.7646484375</v>
      </c>
      <c r="K2" s="6">
        <f>universe_strict!K2</f>
        <v>1793.8428955078125</v>
      </c>
      <c r="L2" s="6">
        <f>universe_strict!L2</f>
        <v>9012.32421875</v>
      </c>
      <c r="M2" s="19">
        <f>SUM(C2:L4)</f>
        <v>35102.14567565918</v>
      </c>
    </row>
    <row r="3" spans="1:13" x14ac:dyDescent="0.45">
      <c r="A3" s="4" t="str">
        <f>universe_strict!A3</f>
        <v>Marmara Region</v>
      </c>
      <c r="B3" s="2" t="str">
        <f>LEFT(universe_strict!B3,FIND(")",universe_strict!B3))</f>
        <v>Medium (20-99)</v>
      </c>
      <c r="C3" s="6">
        <f>universe_strict!C3</f>
        <v>135.114501953125</v>
      </c>
      <c r="D3" s="6">
        <f>universe_strict!D3</f>
        <v>314.22183227539063</v>
      </c>
      <c r="E3" s="6">
        <f>universe_strict!E3</f>
        <v>572.53253173828125</v>
      </c>
      <c r="F3" s="6">
        <f>universe_strict!F3</f>
        <v>313.836669921875</v>
      </c>
      <c r="G3" s="6">
        <f>universe_strict!G3</f>
        <v>1585.8497314453125</v>
      </c>
      <c r="H3" s="6">
        <f>universe_strict!H3</f>
        <v>82.439743041992188</v>
      </c>
      <c r="I3" s="6">
        <f>universe_strict!I3</f>
        <v>450.08944702148438</v>
      </c>
      <c r="J3" s="6">
        <f>universe_strict!J3</f>
        <v>1023.5009765625</v>
      </c>
      <c r="K3" s="6">
        <f>universe_strict!K3</f>
        <v>389.9693603515625</v>
      </c>
      <c r="L3" s="6">
        <f>universe_strict!L3</f>
        <v>1543.25537109375</v>
      </c>
      <c r="M3" s="19"/>
    </row>
    <row r="4" spans="1:13" x14ac:dyDescent="0.45">
      <c r="A4" s="4" t="str">
        <f>universe_strict!A4</f>
        <v>Marmara Region</v>
      </c>
      <c r="B4" s="2" t="str">
        <f>LEFT(universe_strict!B4,FIND(")",universe_strict!B4))</f>
        <v>Large (100 or more)</v>
      </c>
      <c r="C4" s="6">
        <f>universe_strict!C4</f>
        <v>50.182235717773438</v>
      </c>
      <c r="D4" s="6">
        <f>universe_strict!D4</f>
        <v>107.87448120117188</v>
      </c>
      <c r="E4" s="6">
        <f>universe_strict!E4</f>
        <v>131.71516418457031</v>
      </c>
      <c r="F4" s="6">
        <f>universe_strict!F4</f>
        <v>66.049774169921875</v>
      </c>
      <c r="G4" s="6">
        <f>universe_strict!G4</f>
        <v>423.02816772460938</v>
      </c>
      <c r="H4" s="6">
        <f>universe_strict!H4</f>
        <v>29.572273254394531</v>
      </c>
      <c r="I4" s="6">
        <f>universe_strict!I4</f>
        <v>65.955612182617188</v>
      </c>
      <c r="J4" s="6">
        <f>universe_strict!J4</f>
        <v>130.49909973144531</v>
      </c>
      <c r="K4" s="6">
        <f>universe_strict!K4</f>
        <v>70.847831726074219</v>
      </c>
      <c r="L4" s="6">
        <f>universe_strict!L4</f>
        <v>183.39212036132813</v>
      </c>
      <c r="M4" s="19"/>
    </row>
    <row r="5" spans="1:13" x14ac:dyDescent="0.45">
      <c r="A5" s="4" t="str">
        <f>universe_strict!A5</f>
        <v>Aegean Region</v>
      </c>
      <c r="B5" s="2" t="str">
        <f>LEFT(universe_strict!B5,FIND(")",universe_strict!B5))</f>
        <v>Small (5-19)</v>
      </c>
      <c r="C5" s="6">
        <f>universe_strict!C5</f>
        <v>327.47723388671875</v>
      </c>
      <c r="D5" s="6">
        <f>universe_strict!D5</f>
        <v>190.8470458984375</v>
      </c>
      <c r="E5" s="6">
        <f>universe_strict!E5</f>
        <v>168.703125</v>
      </c>
      <c r="F5" s="6">
        <f>universe_strict!F5</f>
        <v>240.52584838867188</v>
      </c>
      <c r="G5" s="6">
        <f>universe_strict!G5</f>
        <v>1003.701171875</v>
      </c>
      <c r="H5" s="6">
        <f>universe_strict!H5</f>
        <v>138.85987854003906</v>
      </c>
      <c r="I5" s="6">
        <f>universe_strict!I5</f>
        <v>1217.524169921875</v>
      </c>
      <c r="J5" s="6">
        <f>universe_strict!J5</f>
        <v>1488.0635986328125</v>
      </c>
      <c r="K5" s="6">
        <f>universe_strict!K5</f>
        <v>486.851318359375</v>
      </c>
      <c r="L5" s="6">
        <f>universe_strict!L5</f>
        <v>2171.6806640625</v>
      </c>
      <c r="M5" s="19">
        <f>SUM(C5:L7)</f>
        <v>9239.9821848869324</v>
      </c>
    </row>
    <row r="6" spans="1:13" x14ac:dyDescent="0.45">
      <c r="A6" s="4" t="str">
        <f>universe_strict!A6</f>
        <v>Aegean Region</v>
      </c>
      <c r="B6" s="2" t="str">
        <f>LEFT(universe_strict!B6,FIND(")",universe_strict!B6))</f>
        <v>Medium (20-99)</v>
      </c>
      <c r="C6" s="6">
        <f>universe_strict!C6</f>
        <v>95.862274169921875</v>
      </c>
      <c r="D6" s="6">
        <f>universe_strict!D6</f>
        <v>91.592681884765625</v>
      </c>
      <c r="E6" s="6">
        <f>universe_strict!E6</f>
        <v>65.490791320800781</v>
      </c>
      <c r="F6" s="6">
        <f>universe_strict!F6</f>
        <v>67.111412048339844</v>
      </c>
      <c r="G6" s="6">
        <f>universe_strict!G6</f>
        <v>379.90972900390625</v>
      </c>
      <c r="H6" s="6">
        <f>universe_strict!H6</f>
        <v>36.780036926269531</v>
      </c>
      <c r="I6" s="6">
        <f>universe_strict!I6</f>
        <v>139.10565185546875</v>
      </c>
      <c r="J6" s="6">
        <f>universe_strict!J6</f>
        <v>305.13650512695313</v>
      </c>
      <c r="K6" s="6">
        <f>universe_strict!K6</f>
        <v>83.63360595703125</v>
      </c>
      <c r="L6" s="6">
        <f>universe_strict!L6</f>
        <v>288.60784912109375</v>
      </c>
      <c r="M6" s="19"/>
    </row>
    <row r="7" spans="1:13" x14ac:dyDescent="0.45">
      <c r="A7" s="4" t="str">
        <f>universe_strict!A7</f>
        <v>Aegean Region</v>
      </c>
      <c r="B7" s="2" t="str">
        <f>LEFT(universe_strict!B7,FIND(")",universe_strict!B7))</f>
        <v>Large (100 or more)</v>
      </c>
      <c r="C7" s="6">
        <f>universe_strict!C7</f>
        <v>22.650890350341797</v>
      </c>
      <c r="D7" s="6">
        <f>universe_strict!D7</f>
        <v>28.941192626953125</v>
      </c>
      <c r="E7" s="6">
        <f>universe_strict!E7</f>
        <v>19.621883392333984</v>
      </c>
      <c r="F7" s="6">
        <f>universe_strict!F7</f>
        <v>14.117092132568359</v>
      </c>
      <c r="G7" s="6">
        <f>universe_strict!G7</f>
        <v>96.42449951171875</v>
      </c>
      <c r="H7" s="6">
        <f>universe_strict!H7</f>
        <v>7.5705742835998535</v>
      </c>
      <c r="I7" s="6">
        <f>universe_strict!I7</f>
        <v>11.48176097869873</v>
      </c>
      <c r="J7" s="6">
        <f>universe_strict!J7</f>
        <v>17.160171508789063</v>
      </c>
      <c r="K7" s="6">
        <f>universe_strict!K7</f>
        <v>13.20008659362793</v>
      </c>
      <c r="L7" s="6">
        <f>universe_strict!L7</f>
        <v>21.349441528320313</v>
      </c>
      <c r="M7" s="19"/>
    </row>
    <row r="8" spans="1:13" x14ac:dyDescent="0.45">
      <c r="A8" s="4" t="str">
        <f>universe_strict!A8</f>
        <v>Mediterranean Region</v>
      </c>
      <c r="B8" s="2" t="str">
        <f>LEFT(universe_strict!B8,FIND(")",universe_strict!B8))</f>
        <v>Small (5-19)</v>
      </c>
      <c r="C8" s="6">
        <f>universe_strict!C8</f>
        <v>158.15620422363281</v>
      </c>
      <c r="D8" s="6">
        <f>universe_strict!D8</f>
        <v>21.641683578491211</v>
      </c>
      <c r="E8" s="6">
        <f>universe_strict!E8</f>
        <v>45.610069274902344</v>
      </c>
      <c r="F8" s="6">
        <f>universe_strict!F8</f>
        <v>101.83079528808594</v>
      </c>
      <c r="G8" s="6">
        <f>universe_strict!G8</f>
        <v>445.99285888671875</v>
      </c>
      <c r="H8" s="6">
        <f>universe_strict!H8</f>
        <v>74.862785339355469</v>
      </c>
      <c r="I8" s="6">
        <f>universe_strict!I8</f>
        <v>744.6923828125</v>
      </c>
      <c r="J8" s="6">
        <f>universe_strict!J8</f>
        <v>785.065673828125</v>
      </c>
      <c r="K8" s="6">
        <f>universe_strict!K8</f>
        <v>378.70050048828125</v>
      </c>
      <c r="L8" s="6">
        <f>universe_strict!L8</f>
        <v>1267.8565673828125</v>
      </c>
      <c r="M8" s="19">
        <f>SUM(C8:L11)</f>
        <v>4951.1994032859802</v>
      </c>
    </row>
    <row r="9" spans="1:13" x14ac:dyDescent="0.45">
      <c r="A9" s="4" t="str">
        <f>universe_strict!A9</f>
        <v>Mediterranean Region</v>
      </c>
      <c r="B9" s="2" t="str">
        <f>LEFT(universe_strict!B9,FIND(")",universe_strict!B9))</f>
        <v>Medium (20-99)</v>
      </c>
      <c r="C9" s="6">
        <f>universe_strict!C9</f>
        <v>36.385784149169922</v>
      </c>
      <c r="D9" s="6">
        <f>universe_strict!D9</f>
        <v>16.262113571166992</v>
      </c>
      <c r="E9" s="6">
        <f>universe_strict!E9</f>
        <v>18.822675704956055</v>
      </c>
      <c r="F9" s="6">
        <f>universe_strict!F9</f>
        <v>27.605232238769531</v>
      </c>
      <c r="G9" s="6">
        <f>universe_strict!G9</f>
        <v>127.44097900390625</v>
      </c>
      <c r="H9" s="6">
        <f>universe_strict!H9</f>
        <v>0</v>
      </c>
      <c r="I9" s="6">
        <f>universe_strict!I9</f>
        <v>88.618499755859375</v>
      </c>
      <c r="J9" s="6">
        <f>universe_strict!J9</f>
        <v>211.32623291015625</v>
      </c>
      <c r="K9" s="6">
        <f>universe_strict!K9</f>
        <v>74.683448791503906</v>
      </c>
      <c r="L9" s="6">
        <f>universe_strict!L9</f>
        <v>180.96543884277344</v>
      </c>
      <c r="M9" s="19"/>
    </row>
    <row r="10" spans="1:13" x14ac:dyDescent="0.45">
      <c r="A10" s="4" t="str">
        <f>universe_strict!A10</f>
        <v>Mediterranean Region</v>
      </c>
      <c r="B10" s="2" t="str">
        <f>LEFT(universe_strict!B10,FIND(")",universe_strict!B10))</f>
        <v>Large (100 or more)</v>
      </c>
      <c r="C10" s="6">
        <f>universe_strict!C10</f>
        <v>7.055546760559082</v>
      </c>
      <c r="D10" s="6">
        <f>universe_strict!D10</f>
        <v>15.671588897705078</v>
      </c>
      <c r="E10" s="6">
        <f>universe_strict!E10</f>
        <v>13.176025390625</v>
      </c>
      <c r="F10" s="6">
        <f>universe_strict!F10</f>
        <v>9.0769872665405273</v>
      </c>
      <c r="G10" s="6">
        <f>universe_strict!G10</f>
        <v>26.18052864074707</v>
      </c>
      <c r="H10" s="6">
        <f>universe_strict!H10</f>
        <v>0</v>
      </c>
      <c r="I10" s="6">
        <f>universe_strict!I10</f>
        <v>7.2768340110778809</v>
      </c>
      <c r="J10" s="6">
        <f>universe_strict!J10</f>
        <v>18.349472045898438</v>
      </c>
      <c r="K10" s="6">
        <f>universe_strict!K10</f>
        <v>6</v>
      </c>
      <c r="L10" s="6">
        <f>universe_strict!L10</f>
        <v>14.901718139648438</v>
      </c>
      <c r="M10" s="19"/>
    </row>
    <row r="11" spans="1:13" x14ac:dyDescent="0.45">
      <c r="A11" s="4" t="str">
        <f>universe_strict!A11</f>
        <v>Mediterranean Region</v>
      </c>
      <c r="B11" s="2" t="str">
        <f>LEFT(universe_strict!B11,FIND(")",universe_strict!B11))</f>
        <v>Medium and Large (20+)</v>
      </c>
      <c r="C11" s="6">
        <f>universe_strict!C11</f>
        <v>0</v>
      </c>
      <c r="D11" s="6">
        <f>universe_strict!D11</f>
        <v>0</v>
      </c>
      <c r="E11" s="6">
        <f>universe_strict!E11</f>
        <v>0</v>
      </c>
      <c r="F11" s="6">
        <f>universe_strict!F11</f>
        <v>0</v>
      </c>
      <c r="G11" s="6">
        <f>universe_strict!G11</f>
        <v>0</v>
      </c>
      <c r="H11" s="6">
        <f>universe_strict!H11</f>
        <v>26.990776062011719</v>
      </c>
      <c r="I11" s="6">
        <f>universe_strict!I11</f>
        <v>0</v>
      </c>
      <c r="J11" s="6">
        <f>universe_strict!J11</f>
        <v>0</v>
      </c>
      <c r="K11" s="6">
        <f>universe_strict!K11</f>
        <v>0</v>
      </c>
      <c r="L11" s="6">
        <f>universe_strict!L11</f>
        <v>0</v>
      </c>
      <c r="M11" s="19"/>
    </row>
    <row r="12" spans="1:13" x14ac:dyDescent="0.45">
      <c r="A12" s="4" t="str">
        <f>universe_strict!A12</f>
        <v>Central Anatolia Region</v>
      </c>
      <c r="B12" s="2" t="str">
        <f>LEFT(universe_strict!B12,FIND(")",universe_strict!B12))</f>
        <v>Small (5-19)</v>
      </c>
      <c r="C12" s="6">
        <f>universe_strict!C12</f>
        <v>151.85801696777344</v>
      </c>
      <c r="D12" s="6">
        <f>universe_strict!D12</f>
        <v>22.125726699829102</v>
      </c>
      <c r="E12" s="6">
        <f>universe_strict!E12</f>
        <v>35.594932556152344</v>
      </c>
      <c r="F12" s="6">
        <f>universe_strict!F12</f>
        <v>221.84803771972656</v>
      </c>
      <c r="G12" s="6">
        <f>universe_strict!G12</f>
        <v>739.856689453125</v>
      </c>
      <c r="H12" s="6">
        <f>universe_strict!H12</f>
        <v>45.476432800292969</v>
      </c>
      <c r="I12" s="6">
        <f>universe_strict!I12</f>
        <v>638.160888671875</v>
      </c>
      <c r="J12" s="6">
        <f>universe_strict!J12</f>
        <v>1050.731201171875</v>
      </c>
      <c r="K12" s="6">
        <f>universe_strict!K12</f>
        <v>300.52279663085938</v>
      </c>
      <c r="L12" s="6">
        <f>universe_strict!L12</f>
        <v>1443.5240478515625</v>
      </c>
      <c r="M12" s="19">
        <f>SUM(C12:L14)</f>
        <v>5927.4256458282471</v>
      </c>
    </row>
    <row r="13" spans="1:13" x14ac:dyDescent="0.45">
      <c r="A13" s="4" t="str">
        <f>universe_strict!A13</f>
        <v>Central Anatolia Region</v>
      </c>
      <c r="B13" s="2" t="str">
        <f>LEFT(universe_strict!B13,FIND(")",universe_strict!B13))</f>
        <v>Medium (20-99)</v>
      </c>
      <c r="C13" s="6">
        <f>universe_strict!C13</f>
        <v>47.103794097900391</v>
      </c>
      <c r="D13" s="6">
        <f>universe_strict!D13</f>
        <v>9.2605228424072266</v>
      </c>
      <c r="E13" s="6">
        <f>universe_strict!E13</f>
        <v>8.1684751510620117</v>
      </c>
      <c r="F13" s="6">
        <f>universe_strict!F13</f>
        <v>62.835182189941406</v>
      </c>
      <c r="G13" s="6">
        <f>universe_strict!G13</f>
        <v>256.706298828125</v>
      </c>
      <c r="H13" s="6">
        <f>universe_strict!H13</f>
        <v>8.5072364807128906</v>
      </c>
      <c r="I13" s="6">
        <f>universe_strict!I13</f>
        <v>92.476303100585938</v>
      </c>
      <c r="J13" s="6">
        <f>universe_strict!J13</f>
        <v>327.01715087890625</v>
      </c>
      <c r="K13" s="6">
        <f>universe_strict!K13</f>
        <v>31.768987655639648</v>
      </c>
      <c r="L13" s="6">
        <f>universe_strict!L13</f>
        <v>240.58491516113281</v>
      </c>
      <c r="M13" s="19"/>
    </row>
    <row r="14" spans="1:13" x14ac:dyDescent="0.45">
      <c r="A14" s="4" t="str">
        <f>universe_strict!A14</f>
        <v>Central Anatolia Region</v>
      </c>
      <c r="B14" s="2" t="str">
        <f>LEFT(universe_strict!B14,FIND(")",universe_strict!B14))</f>
        <v>Large (100 or more)</v>
      </c>
      <c r="C14" s="6">
        <f>universe_strict!C14</f>
        <v>11.829538345336914</v>
      </c>
      <c r="D14" s="6">
        <f>universe_strict!D14</f>
        <v>6</v>
      </c>
      <c r="E14" s="6">
        <f>universe_strict!E14</f>
        <v>5</v>
      </c>
      <c r="F14" s="6">
        <f>universe_strict!F14</f>
        <v>12.373725891113281</v>
      </c>
      <c r="G14" s="6">
        <f>universe_strict!G14</f>
        <v>54.06793212890625</v>
      </c>
      <c r="H14" s="6">
        <f>universe_strict!H14</f>
        <v>9</v>
      </c>
      <c r="I14" s="6">
        <f>universe_strict!I14</f>
        <v>12.747530937194824</v>
      </c>
      <c r="J14" s="6">
        <f>universe_strict!J14</f>
        <v>55.062728881835938</v>
      </c>
      <c r="K14" s="6">
        <f>universe_strict!K14</f>
        <v>5</v>
      </c>
      <c r="L14" s="6">
        <f>universe_strict!L14</f>
        <v>22.216552734375</v>
      </c>
      <c r="M14" s="19"/>
    </row>
    <row r="15" spans="1:13" x14ac:dyDescent="0.45">
      <c r="A15" s="4" t="str">
        <f>universe_strict!A15</f>
        <v>Eastern Anatolia Region</v>
      </c>
      <c r="B15" s="2" t="str">
        <f>LEFT(universe_strict!B15,FIND(")",universe_strict!B15))</f>
        <v>Small (5-19)</v>
      </c>
      <c r="C15" s="6">
        <f>universe_strict!C15</f>
        <v>90.466926574707031</v>
      </c>
      <c r="D15" s="6">
        <f>universe_strict!D15</f>
        <v>6.4237823486328125</v>
      </c>
      <c r="E15" s="6">
        <f>universe_strict!E15</f>
        <v>19.649589538574219</v>
      </c>
      <c r="F15" s="6">
        <f>universe_strict!F15</f>
        <v>23.18736457824707</v>
      </c>
      <c r="G15" s="6">
        <f>universe_strict!G15</f>
        <v>57.591823577880859</v>
      </c>
      <c r="H15" s="6">
        <f>universe_strict!H15</f>
        <v>19.924591064453125</v>
      </c>
      <c r="I15" s="6">
        <f>universe_strict!I15</f>
        <v>362.98748779296875</v>
      </c>
      <c r="J15" s="6">
        <f>universe_strict!J15</f>
        <v>514.09747314453125</v>
      </c>
      <c r="K15" s="6">
        <f>universe_strict!K15</f>
        <v>139.72315979003906</v>
      </c>
      <c r="L15" s="6">
        <f>universe_strict!L15</f>
        <v>422.37588500976563</v>
      </c>
      <c r="M15" s="19">
        <f>SUM(C15:L18)</f>
        <v>2076.31609582901</v>
      </c>
    </row>
    <row r="16" spans="1:13" x14ac:dyDescent="0.45">
      <c r="A16" s="4" t="str">
        <f>universe_strict!A16</f>
        <v>Eastern Anatolia Region</v>
      </c>
      <c r="B16" s="2" t="str">
        <f>LEFT(universe_strict!B16,FIND(")",universe_strict!B16))</f>
        <v>Medium (20-99)</v>
      </c>
      <c r="C16" s="6">
        <f>universe_strict!C16</f>
        <v>13.067165374755859</v>
      </c>
      <c r="D16" s="6">
        <f>universe_strict!D16</f>
        <v>4</v>
      </c>
      <c r="E16" s="6">
        <f>universe_strict!E16</f>
        <v>15.077279090881348</v>
      </c>
      <c r="F16" s="6">
        <f>universe_strict!F16</f>
        <v>3</v>
      </c>
      <c r="G16" s="6">
        <f>universe_strict!G16</f>
        <v>34.89923095703125</v>
      </c>
      <c r="H16" s="6">
        <f>universe_strict!H16</f>
        <v>5</v>
      </c>
      <c r="I16" s="6">
        <f>universe_strict!I16</f>
        <v>101.35597229003906</v>
      </c>
      <c r="J16" s="6">
        <f>universe_strict!J16</f>
        <v>178.29296875</v>
      </c>
      <c r="K16" s="6">
        <f>universe_strict!K16</f>
        <v>14.127511024475098</v>
      </c>
      <c r="L16" s="6">
        <f>universe_strict!L16</f>
        <v>0</v>
      </c>
      <c r="M16" s="19"/>
    </row>
    <row r="17" spans="1:13" x14ac:dyDescent="0.45">
      <c r="A17" s="4" t="str">
        <f>universe_strict!A17</f>
        <v>Eastern Anatolia Region</v>
      </c>
      <c r="B17" s="2" t="str">
        <f>LEFT(universe_strict!B17,FIND(")",universe_strict!B17))</f>
        <v>Large (100 or more)</v>
      </c>
      <c r="C17" s="6">
        <f>universe_strict!C17</f>
        <v>4</v>
      </c>
      <c r="D17" s="6">
        <f>universe_strict!D17</f>
        <v>4</v>
      </c>
      <c r="E17" s="6">
        <f>universe_strict!E17</f>
        <v>7.8114838600158691</v>
      </c>
      <c r="F17" s="6">
        <f>universe_strict!F17</f>
        <v>0</v>
      </c>
      <c r="G17" s="6">
        <f>universe_strict!G17</f>
        <v>6</v>
      </c>
      <c r="H17" s="6">
        <f>universe_strict!H17</f>
        <v>0</v>
      </c>
      <c r="I17" s="6">
        <f>universe_strict!I17</f>
        <v>3.0357933044433594</v>
      </c>
      <c r="J17" s="6">
        <f>universe_strict!J17</f>
        <v>12.678640365600586</v>
      </c>
      <c r="K17" s="6">
        <f>universe_strict!K17</f>
        <v>2</v>
      </c>
      <c r="L17" s="6">
        <f>universe_strict!L17</f>
        <v>0</v>
      </c>
      <c r="M17" s="19"/>
    </row>
    <row r="18" spans="1:13" x14ac:dyDescent="0.45">
      <c r="A18" s="4" t="str">
        <f>universe_strict!A18</f>
        <v>Eastern Anatolia Region</v>
      </c>
      <c r="B18" s="2" t="str">
        <f>LEFT(universe_strict!B18,FIND(")",universe_strict!B18))</f>
        <v>Medium and Large (20+)</v>
      </c>
      <c r="C18" s="6">
        <f>universe_strict!C18</f>
        <v>0</v>
      </c>
      <c r="D18" s="6">
        <f>universe_strict!D18</f>
        <v>0</v>
      </c>
      <c r="E18" s="6">
        <f>universe_strict!E18</f>
        <v>0</v>
      </c>
      <c r="F18" s="6">
        <f>universe_strict!F18</f>
        <v>0</v>
      </c>
      <c r="G18" s="6">
        <f>universe_strict!G18</f>
        <v>0</v>
      </c>
      <c r="H18" s="6">
        <f>universe_strict!H18</f>
        <v>0</v>
      </c>
      <c r="I18" s="6">
        <f>universe_strict!I18</f>
        <v>0</v>
      </c>
      <c r="J18" s="6">
        <f>universe_strict!J18</f>
        <v>0</v>
      </c>
      <c r="K18" s="6">
        <f>universe_strict!K18</f>
        <v>0</v>
      </c>
      <c r="L18" s="6">
        <f>universe_strict!L18</f>
        <v>11.541967391967773</v>
      </c>
      <c r="M18" s="19"/>
    </row>
    <row r="19" spans="1:13" x14ac:dyDescent="0.45">
      <c r="A19" s="4" t="str">
        <f>universe_strict!A19</f>
        <v>Southeastern Anatolia Region</v>
      </c>
      <c r="B19" s="2" t="str">
        <f>LEFT(universe_strict!B19,FIND(")",universe_strict!B19))</f>
        <v>Small (5-19)</v>
      </c>
      <c r="C19" s="6">
        <f>universe_strict!C19</f>
        <v>123.904541015625</v>
      </c>
      <c r="D19" s="6">
        <f>universe_strict!D19</f>
        <v>67.869888305664063</v>
      </c>
      <c r="E19" s="6">
        <f>universe_strict!E19</f>
        <v>96.208847045898438</v>
      </c>
      <c r="F19" s="6">
        <f>universe_strict!F19</f>
        <v>56.667430877685547</v>
      </c>
      <c r="G19" s="6">
        <f>universe_strict!G19</f>
        <v>294.25653076171875</v>
      </c>
      <c r="H19" s="6">
        <f>universe_strict!H19</f>
        <v>14.533893585205078</v>
      </c>
      <c r="I19" s="6">
        <f>universe_strict!I19</f>
        <v>454.0760498046875</v>
      </c>
      <c r="J19" s="6">
        <f>universe_strict!J19</f>
        <v>636.8028564453125</v>
      </c>
      <c r="K19" s="6">
        <f>universe_strict!K19</f>
        <v>363.19876098632813</v>
      </c>
      <c r="L19" s="6">
        <f>universe_strict!L19</f>
        <v>734.006103515625</v>
      </c>
      <c r="M19" s="19">
        <f>SUM(C19:L21)</f>
        <v>3751.0368728637695</v>
      </c>
    </row>
    <row r="20" spans="1:13" x14ac:dyDescent="0.45">
      <c r="A20" s="4" t="str">
        <f>universe_strict!A20</f>
        <v>Southeastern Anatolia Region</v>
      </c>
      <c r="B20" s="2" t="str">
        <f>LEFT(universe_strict!B20,FIND(")",universe_strict!B20))</f>
        <v>Medium (20-99)</v>
      </c>
      <c r="C20" s="6">
        <f>universe_strict!C20</f>
        <v>32.646347045898438</v>
      </c>
      <c r="D20" s="6">
        <f>universe_strict!D20</f>
        <v>84.3564453125</v>
      </c>
      <c r="E20" s="6">
        <f>universe_strict!E20</f>
        <v>61.045318603515625</v>
      </c>
      <c r="F20" s="6">
        <f>universe_strict!F20</f>
        <v>14.60822582244873</v>
      </c>
      <c r="G20" s="6">
        <f>universe_strict!G20</f>
        <v>80.74176025390625</v>
      </c>
      <c r="H20" s="6">
        <f>universe_strict!H20</f>
        <v>7.9471220970153809</v>
      </c>
      <c r="I20" s="6">
        <f>universe_strict!I20</f>
        <v>53.366199493408203</v>
      </c>
      <c r="J20" s="6">
        <f>universe_strict!J20</f>
        <v>245.35052490234375</v>
      </c>
      <c r="K20" s="6">
        <f>universe_strict!K20</f>
        <v>45.684127807617188</v>
      </c>
      <c r="L20" s="6">
        <f>universe_strict!L20</f>
        <v>114.94399261474609</v>
      </c>
      <c r="M20" s="19"/>
    </row>
    <row r="21" spans="1:13" x14ac:dyDescent="0.45">
      <c r="A21" s="4" t="str">
        <f>universe_strict!A21</f>
        <v>Southeastern Anatolia Region</v>
      </c>
      <c r="B21" s="2" t="str">
        <f>LEFT(universe_strict!B21,FIND(")",universe_strict!B21))</f>
        <v>Large (100 or more)</v>
      </c>
      <c r="C21" s="6">
        <f>universe_strict!C21</f>
        <v>7.1375851631164551</v>
      </c>
      <c r="D21" s="6">
        <f>universe_strict!D21</f>
        <v>77.875328063964844</v>
      </c>
      <c r="E21" s="6">
        <f>universe_strict!E21</f>
        <v>31.695322036743164</v>
      </c>
      <c r="F21" s="6">
        <f>universe_strict!F21</f>
        <v>0</v>
      </c>
      <c r="G21" s="6">
        <f>universe_strict!G21</f>
        <v>12.297629356384277</v>
      </c>
      <c r="H21" s="6">
        <f>universe_strict!H21</f>
        <v>2</v>
      </c>
      <c r="I21" s="6">
        <f>universe_strict!I21</f>
        <v>4.6876869201660156</v>
      </c>
      <c r="J21" s="6">
        <f>universe_strict!J21</f>
        <v>23.589143753051758</v>
      </c>
      <c r="K21" s="6">
        <f>universe_strict!K21</f>
        <v>0</v>
      </c>
      <c r="L21" s="6">
        <f>universe_strict!L21</f>
        <v>9.5392112731933594</v>
      </c>
      <c r="M21" s="19"/>
    </row>
    <row r="22" spans="1:13" x14ac:dyDescent="0.45">
      <c r="A22" s="4" t="str">
        <f>universe_strict!A22</f>
        <v>Black Sea Region</v>
      </c>
      <c r="B22" s="2" t="str">
        <f>LEFT(universe_strict!B22,FIND(")",universe_strict!B22))</f>
        <v>Small (5-19)</v>
      </c>
      <c r="C22" s="6">
        <f>universe_strict!C22</f>
        <v>203.84939575195313</v>
      </c>
      <c r="D22" s="6">
        <f>universe_strict!D22</f>
        <v>6.5839433670043945</v>
      </c>
      <c r="E22" s="6">
        <f>universe_strict!E22</f>
        <v>29.154195785522461</v>
      </c>
      <c r="F22" s="6">
        <f>universe_strict!F22</f>
        <v>58.608608245849609</v>
      </c>
      <c r="G22" s="6">
        <f>universe_strict!G22</f>
        <v>239.74044799804688</v>
      </c>
      <c r="H22" s="6">
        <f>universe_strict!H22</f>
        <v>40.972499847412109</v>
      </c>
      <c r="I22" s="6">
        <f>universe_strict!I22</f>
        <v>651.69927978515625</v>
      </c>
      <c r="J22" s="6">
        <f>universe_strict!J22</f>
        <v>693.8028564453125</v>
      </c>
      <c r="K22" s="6">
        <f>universe_strict!K22</f>
        <v>267.6500244140625</v>
      </c>
      <c r="L22" s="6">
        <f>universe_strict!L22</f>
        <v>739.797119140625</v>
      </c>
      <c r="M22" s="19">
        <f>SUM(C22:L24)</f>
        <v>3529.8655438423157</v>
      </c>
    </row>
    <row r="23" spans="1:13" x14ac:dyDescent="0.45">
      <c r="A23" s="4" t="str">
        <f>universe_strict!A23</f>
        <v>Black Sea Region</v>
      </c>
      <c r="B23" s="2" t="str">
        <f>LEFT(universe_strict!B23,FIND(")",universe_strict!B23))</f>
        <v>Medium (20-99)</v>
      </c>
      <c r="C23" s="6">
        <f>universe_strict!C23</f>
        <v>41.519916534423828</v>
      </c>
      <c r="D23" s="6">
        <f>universe_strict!D23</f>
        <v>5</v>
      </c>
      <c r="E23" s="6">
        <f>universe_strict!E23</f>
        <v>27.975936889648438</v>
      </c>
      <c r="F23" s="6">
        <f>universe_strict!F23</f>
        <v>11.114439964294434</v>
      </c>
      <c r="G23" s="6">
        <f>universe_strict!G23</f>
        <v>106.248779296875</v>
      </c>
      <c r="H23" s="6">
        <f>universe_strict!H23</f>
        <v>0</v>
      </c>
      <c r="I23" s="6">
        <f>universe_strict!I23</f>
        <v>81.935867309570313</v>
      </c>
      <c r="J23" s="6">
        <f>universe_strict!J23</f>
        <v>140.53990173339844</v>
      </c>
      <c r="K23" s="6">
        <f>universe_strict!K23</f>
        <v>13.961610794067383</v>
      </c>
      <c r="L23" s="6">
        <f>universe_strict!L23</f>
        <v>97.963623046875</v>
      </c>
      <c r="M23" s="9"/>
    </row>
    <row r="24" spans="1:13" x14ac:dyDescent="0.45">
      <c r="A24" s="4" t="str">
        <f>universe_strict!A24</f>
        <v>Black Sea Region</v>
      </c>
      <c r="B24" s="2" t="str">
        <f>LEFT(universe_strict!B24,FIND(")",universe_strict!B24))</f>
        <v>Large (100 or more)</v>
      </c>
      <c r="C24" s="6">
        <f>universe_strict!C24</f>
        <v>6.7897624969482422</v>
      </c>
      <c r="D24" s="6">
        <f>universe_strict!D24</f>
        <v>3</v>
      </c>
      <c r="E24" s="6">
        <f>universe_strict!E24</f>
        <v>13.35279655456543</v>
      </c>
      <c r="F24" s="6">
        <f>universe_strict!F24</f>
        <v>4</v>
      </c>
      <c r="G24" s="6">
        <f>universe_strict!G24</f>
        <v>17.408332824707031</v>
      </c>
      <c r="H24" s="6">
        <f>universe_strict!H24</f>
        <v>5.1629600524902344</v>
      </c>
      <c r="I24" s="6">
        <f>universe_strict!I24</f>
        <v>5.3612847328186035</v>
      </c>
      <c r="J24" s="6">
        <f>universe_strict!J24</f>
        <v>8.4028911590576172</v>
      </c>
      <c r="K24" s="6">
        <f>universe_strict!K24</f>
        <v>3</v>
      </c>
      <c r="L24" s="6">
        <f>universe_strict!L24</f>
        <v>5.2690696716308594</v>
      </c>
      <c r="M24" s="9"/>
    </row>
    <row r="25" spans="1:13" ht="14.65" thickBot="1" x14ac:dyDescent="0.5">
      <c r="A25" s="5"/>
      <c r="B25" s="5"/>
      <c r="C25" s="7">
        <f t="shared" ref="C25:M25" si="0">SUM(C2:C24)</f>
        <v>2307.5035223960876</v>
      </c>
      <c r="D25" s="7">
        <f t="shared" si="0"/>
        <v>1816.7215356826782</v>
      </c>
      <c r="E25" s="7">
        <f t="shared" si="0"/>
        <v>3152.2797341346741</v>
      </c>
      <c r="F25" s="7">
        <f t="shared" si="0"/>
        <v>2378.5901861190796</v>
      </c>
      <c r="G25" s="7">
        <f t="shared" si="0"/>
        <v>10150.942242622375</v>
      </c>
      <c r="H25" s="7">
        <f t="shared" si="0"/>
        <v>819.14023208618164</v>
      </c>
      <c r="I25" s="7">
        <f t="shared" si="0"/>
        <v>8505.0973491668701</v>
      </c>
      <c r="J25" s="7">
        <f t="shared" si="0"/>
        <v>12437.234716415405</v>
      </c>
      <c r="K25" s="7">
        <f t="shared" si="0"/>
        <v>4484.3660268783569</v>
      </c>
      <c r="L25" s="7">
        <f t="shared" si="0"/>
        <v>18526.095876693726</v>
      </c>
      <c r="M25" s="7">
        <f t="shared" si="0"/>
        <v>64577.971422195435</v>
      </c>
    </row>
    <row r="26" spans="1:13" ht="14.65" thickTop="1" x14ac:dyDescent="0.45"/>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H29"/>
  <sheetViews>
    <sheetView tabSelected="1" topLeftCell="A11" workbookViewId="0">
      <selection activeCell="I24" sqref="I24"/>
    </sheetView>
  </sheetViews>
  <sheetFormatPr defaultColWidth="9.1328125" defaultRowHeight="15.4" x14ac:dyDescent="0.45"/>
  <cols>
    <col min="1" max="1" width="6.1328125" style="13" customWidth="1"/>
    <col min="2" max="2" width="7.3984375" style="13" bestFit="1" customWidth="1"/>
    <col min="3" max="3" width="35.1328125" style="13" customWidth="1"/>
    <col min="4" max="4" width="11.73046875" style="13" customWidth="1"/>
    <col min="5" max="5" width="12.1328125" style="13" customWidth="1"/>
    <col min="6" max="7" width="11.1328125" style="13" customWidth="1"/>
    <col min="8" max="16384" width="9.1328125" style="13"/>
  </cols>
  <sheetData>
    <row r="1" spans="2:8" ht="15.75" thickBot="1" x14ac:dyDescent="0.5">
      <c r="B1" s="24"/>
      <c r="C1" s="24"/>
      <c r="D1" s="24"/>
      <c r="E1" s="24"/>
      <c r="F1" s="24"/>
      <c r="G1" s="24"/>
    </row>
    <row r="2" spans="2:8" ht="30.75" thickTop="1" x14ac:dyDescent="0.45">
      <c r="B2" s="25"/>
      <c r="C2" s="25" t="s">
        <v>44</v>
      </c>
      <c r="D2" s="26" t="s">
        <v>39</v>
      </c>
      <c r="E2" s="26" t="s">
        <v>40</v>
      </c>
      <c r="F2" s="26" t="s">
        <v>41</v>
      </c>
      <c r="G2" s="26" t="s">
        <v>42</v>
      </c>
    </row>
    <row r="3" spans="2:8" x14ac:dyDescent="0.45">
      <c r="B3" s="14" t="s">
        <v>21</v>
      </c>
      <c r="C3" s="14" t="s">
        <v>20</v>
      </c>
      <c r="D3" s="16">
        <f>VLOOKUP($C3,'item response'!$C:$G,2,FALSE)</f>
        <v>0.94395017623901367</v>
      </c>
      <c r="E3" s="16">
        <f>VLOOKUP($C3,'item response'!$C:$G,3,FALSE)</f>
        <v>0.99555158615112305</v>
      </c>
      <c r="F3" s="16">
        <f>VLOOKUP($C3,'item response'!$C:$G,4,FALSE)</f>
        <v>0.96263343095779419</v>
      </c>
      <c r="G3" s="30">
        <f>IF(VLOOKUP($C3,'item response'!$C:$G,5,FALSE)="",NA(),VLOOKUP($C3,'item response'!$C:$G,5,FALSE))</f>
        <v>0.64270615577697754</v>
      </c>
    </row>
    <row r="4" spans="2:8" x14ac:dyDescent="0.45">
      <c r="B4" s="14"/>
      <c r="C4" s="14" t="s">
        <v>21</v>
      </c>
      <c r="D4" s="16">
        <f>VLOOKUP($C4,'item response'!$C:$G,2,FALSE)</f>
        <v>0.94178080558776855</v>
      </c>
      <c r="E4" s="16">
        <f>VLOOKUP($C4,'item response'!$C:$G,3,FALSE)</f>
        <v>0.99315071105957031</v>
      </c>
      <c r="F4" s="16">
        <f>VLOOKUP($C4,'item response'!$C:$G,4,FALSE)</f>
        <v>0.9452054500579834</v>
      </c>
      <c r="G4" s="30">
        <f>IF(VLOOKUP($C4,'item response'!$C:$G,5,FALSE)="",NA(),VLOOKUP($C4,'item response'!$C:$G,5,FALSE))</f>
        <v>0.49411764740943909</v>
      </c>
    </row>
    <row r="5" spans="2:8" x14ac:dyDescent="0.45">
      <c r="B5" s="14" t="s">
        <v>11</v>
      </c>
      <c r="C5" s="14" t="s">
        <v>5</v>
      </c>
      <c r="D5" s="16">
        <f>VLOOKUP($C5,'item response'!$C:$G,2,FALSE)</f>
        <v>0.96423250436782837</v>
      </c>
      <c r="E5" s="16">
        <f>VLOOKUP($C5,'item response'!$C:$G,3,FALSE)</f>
        <v>0.99552905559539795</v>
      </c>
      <c r="F5" s="16">
        <f>VLOOKUP($C5,'item response'!$C:$G,4,FALSE)</f>
        <v>0.9716840386390686</v>
      </c>
      <c r="G5" s="30">
        <f>IF(VLOOKUP($C5,'item response'!$C:$G,5,FALSE)="",NA(),VLOOKUP($C5,'item response'!$C:$G,5,FALSE))</f>
        <v>0.68400001525878906</v>
      </c>
    </row>
    <row r="6" spans="2:8" x14ac:dyDescent="0.45">
      <c r="B6" s="14"/>
      <c r="C6" s="14" t="s">
        <v>6</v>
      </c>
      <c r="D6" s="16">
        <f>VLOOKUP($C6,'item response'!$C:$G,2,FALSE)</f>
        <v>0.92152464389801025</v>
      </c>
      <c r="E6" s="16">
        <f>VLOOKUP($C6,'item response'!$C:$G,3,FALSE)</f>
        <v>0.99551570415496826</v>
      </c>
      <c r="F6" s="16">
        <f>VLOOKUP($C6,'item response'!$C:$G,4,FALSE)</f>
        <v>0.95067262649536133</v>
      </c>
      <c r="G6" s="30">
        <f>IF(VLOOKUP($C6,'item response'!$C:$G,5,FALSE)="",NA(),VLOOKUP($C6,'item response'!$C:$G,5,FALSE))</f>
        <v>0.5446428656578064</v>
      </c>
    </row>
    <row r="7" spans="2:8" x14ac:dyDescent="0.45">
      <c r="B7" s="14"/>
      <c r="C7" s="14" t="s">
        <v>43</v>
      </c>
      <c r="D7" s="16">
        <f>VLOOKUP($C7,'item response'!$C:$G,2,FALSE)</f>
        <v>0.92976588010787964</v>
      </c>
      <c r="E7" s="16">
        <f>VLOOKUP($C7,'item response'!$C:$G,3,FALSE)</f>
        <v>0.99331104755401611</v>
      </c>
      <c r="F7" s="16">
        <f>VLOOKUP($C7,'item response'!$C:$G,4,FALSE)</f>
        <v>0.94314378499984741</v>
      </c>
      <c r="G7" s="30">
        <f>IF(VLOOKUP($C7,'item response'!$C:$G,5,FALSE)="",NA(),VLOOKUP($C7,'item response'!$C:$G,5,FALSE))</f>
        <v>0.5621301531791687</v>
      </c>
    </row>
    <row r="8" spans="2:8" x14ac:dyDescent="0.45">
      <c r="B8" s="14" t="s">
        <v>9</v>
      </c>
      <c r="C8" s="14" t="s">
        <v>68</v>
      </c>
      <c r="D8" s="16">
        <f>VLOOKUP($C8,'item response'!$C:$G,2,FALSE)</f>
        <v>0.96758103370666504</v>
      </c>
      <c r="E8" s="16">
        <f>VLOOKUP($C8,'item response'!$C:$G,3,FALSE)</f>
        <v>1</v>
      </c>
      <c r="F8" s="16">
        <f>VLOOKUP($C8,'item response'!$C:$G,4,FALSE)</f>
        <v>0.98004984855651855</v>
      </c>
      <c r="G8" s="30">
        <f>IF(VLOOKUP($C8,'item response'!$C:$G,5,FALSE)="",NA(),VLOOKUP($C8,'item response'!$C:$G,5,FALSE))</f>
        <v>0.83240222930908203</v>
      </c>
    </row>
    <row r="9" spans="2:8" x14ac:dyDescent="0.45">
      <c r="B9" s="14"/>
      <c r="C9" s="14" t="s">
        <v>69</v>
      </c>
      <c r="D9" s="16">
        <f>VLOOKUP($C9,'item response'!$C:$G,2,FALSE)</f>
        <v>0.95360827445983887</v>
      </c>
      <c r="E9" s="16">
        <f>VLOOKUP($C9,'item response'!$C:$G,3,FALSE)</f>
        <v>0.99484539031982422</v>
      </c>
      <c r="F9" s="16">
        <f>VLOOKUP($C9,'item response'!$C:$G,4,FALSE)</f>
        <v>0.97938144207000732</v>
      </c>
      <c r="G9" s="30">
        <f>IF(VLOOKUP($C9,'item response'!$C:$G,5,FALSE)="",NA(),VLOOKUP($C9,'item response'!$C:$G,5,FALSE))</f>
        <v>0.80000001192092896</v>
      </c>
    </row>
    <row r="10" spans="2:8" x14ac:dyDescent="0.45">
      <c r="B10" s="14"/>
      <c r="C10" s="14" t="s">
        <v>70</v>
      </c>
      <c r="D10" s="16">
        <f>VLOOKUP($C10,'item response'!$C:$G,2,FALSE)</f>
        <v>0.95454543828964233</v>
      </c>
      <c r="E10" s="16">
        <f>VLOOKUP($C10,'item response'!$C:$G,3,FALSE)</f>
        <v>0.99545454978942871</v>
      </c>
      <c r="F10" s="16">
        <f>VLOOKUP($C10,'item response'!$C:$G,4,FALSE)</f>
        <v>0.98181819915771484</v>
      </c>
      <c r="G10" s="30">
        <f>IF(VLOOKUP($C10,'item response'!$C:$G,5,FALSE)="",NA(),VLOOKUP($C10,'item response'!$C:$G,5,FALSE))</f>
        <v>0.302752286195755</v>
      </c>
    </row>
    <row r="11" spans="2:8" x14ac:dyDescent="0.45">
      <c r="B11" s="14"/>
      <c r="C11" s="14" t="s">
        <v>71</v>
      </c>
      <c r="D11" s="16">
        <f>VLOOKUP($C11,'item response'!$C:$G,2,FALSE)</f>
        <v>0.86033517122268677</v>
      </c>
      <c r="E11" s="16">
        <f>VLOOKUP($C11,'item response'!$C:$G,3,FALSE)</f>
        <v>0.9776536226272583</v>
      </c>
      <c r="F11" s="16">
        <f>VLOOKUP($C11,'item response'!$C:$G,4,FALSE)</f>
        <v>0.87150835990905762</v>
      </c>
      <c r="G11" s="30">
        <f>IF(VLOOKUP($C11,'item response'!$C:$G,5,FALSE)="",NA(),VLOOKUP($C11,'item response'!$C:$G,5,FALSE))</f>
        <v>0.5138888955116272</v>
      </c>
    </row>
    <row r="12" spans="2:8" x14ac:dyDescent="0.45">
      <c r="B12" s="14"/>
      <c r="C12" s="14" t="s">
        <v>72</v>
      </c>
      <c r="D12" s="16">
        <f>VLOOKUP($C12,'item response'!$C:$G,2,FALSE)</f>
        <v>0.93798446655273438</v>
      </c>
      <c r="E12" s="16">
        <f>VLOOKUP($C12,'item response'!$C:$G,3,FALSE)</f>
        <v>1</v>
      </c>
      <c r="F12" s="16">
        <f>VLOOKUP($C12,'item response'!$C:$G,4,FALSE)</f>
        <v>0.96124029159545898</v>
      </c>
      <c r="G12" s="30">
        <f>IF(VLOOKUP($C12,'item response'!$C:$G,5,FALSE)="",NA(),VLOOKUP($C12,'item response'!$C:$G,5,FALSE))</f>
        <v>0.2985074520111084</v>
      </c>
    </row>
    <row r="13" spans="2:8" x14ac:dyDescent="0.45">
      <c r="B13" s="14"/>
      <c r="C13" s="14" t="s">
        <v>73</v>
      </c>
      <c r="D13" s="16">
        <f>VLOOKUP($C13,'item response'!$C:$G,2,FALSE)</f>
        <v>0.9871794581413269</v>
      </c>
      <c r="E13" s="16">
        <f>VLOOKUP($C13,'item response'!$C:$G,3,FALSE)</f>
        <v>0.99358975887298584</v>
      </c>
      <c r="F13" s="16">
        <f>VLOOKUP($C13,'item response'!$C:$G,4,FALSE)</f>
        <v>0.98076921701431274</v>
      </c>
      <c r="G13" s="30">
        <f>IF(VLOOKUP($C13,'item response'!$C:$G,5,FALSE)="",NA(),VLOOKUP($C13,'item response'!$C:$G,5,FALSE))</f>
        <v>0.58730161190032959</v>
      </c>
      <c r="H13"/>
    </row>
    <row r="14" spans="2:8" x14ac:dyDescent="0.45">
      <c r="B14" s="14"/>
      <c r="C14" s="14" t="s">
        <v>74</v>
      </c>
      <c r="D14" s="16">
        <f>VLOOKUP($C14,'item response'!$C:$G,2,FALSE)</f>
        <v>0.9051094651222229</v>
      </c>
      <c r="E14" s="16">
        <f>VLOOKUP($C14,'item response'!$C:$G,3,FALSE)</f>
        <v>1</v>
      </c>
      <c r="F14" s="16">
        <f>VLOOKUP($C14,'item response'!$C:$G,4,FALSE)</f>
        <v>0.9197080135345459</v>
      </c>
      <c r="G14" s="30">
        <f>IF(VLOOKUP($C14,'item response'!$C:$G,5,FALSE)="",NA(),VLOOKUP($C14,'item response'!$C:$G,5,FALSE))</f>
        <v>0.62068963050842285</v>
      </c>
      <c r="H14"/>
    </row>
    <row r="15" spans="2:8" x14ac:dyDescent="0.45">
      <c r="B15" s="14" t="s">
        <v>10</v>
      </c>
      <c r="C15" s="14" t="s">
        <v>12</v>
      </c>
      <c r="D15" s="16">
        <f>VLOOKUP($C15,'item response'!$C:$G,2,FALSE)</f>
        <v>0.94915252923965454</v>
      </c>
      <c r="E15" s="16">
        <f>VLOOKUP($C15,'item response'!$C:$G,3,FALSE)</f>
        <v>1</v>
      </c>
      <c r="F15" s="16">
        <f>VLOOKUP($C15,'item response'!$C:$G,4,FALSE)</f>
        <v>0.96610170602798462</v>
      </c>
      <c r="G15" s="30">
        <f>IF(VLOOKUP($C15,'item response'!$C:$G,5,FALSE)="",NA(),VLOOKUP($C15,'item response'!$C:$G,5,FALSE))</f>
        <v>0.5593220591545105</v>
      </c>
      <c r="H15"/>
    </row>
    <row r="16" spans="2:8" x14ac:dyDescent="0.45">
      <c r="B16" s="14"/>
      <c r="C16" s="14" t="s">
        <v>13</v>
      </c>
      <c r="D16" s="16">
        <f>VLOOKUP($C16,'item response'!$C:$G,2,FALSE)</f>
        <v>0.94949495792388916</v>
      </c>
      <c r="E16" s="16">
        <f>VLOOKUP($C16,'item response'!$C:$G,3,FALSE)</f>
        <v>0.98989897966384888</v>
      </c>
      <c r="F16" s="16">
        <f>VLOOKUP($C16,'item response'!$C:$G,4,FALSE)</f>
        <v>0.92929291725158691</v>
      </c>
      <c r="G16" s="30">
        <f>IF(VLOOKUP($C16,'item response'!$C:$G,5,FALSE)="",NA(),VLOOKUP($C16,'item response'!$C:$G,5,FALSE))</f>
        <v>0.54545456171035767</v>
      </c>
      <c r="H16"/>
    </row>
    <row r="17" spans="2:8" x14ac:dyDescent="0.45">
      <c r="B17" s="14"/>
      <c r="C17" s="14" t="s">
        <v>14</v>
      </c>
      <c r="D17" s="16">
        <f>VLOOKUP($C17,'item response'!$C:$G,2,FALSE)</f>
        <v>0.90163934230804443</v>
      </c>
      <c r="E17" s="16">
        <f>VLOOKUP($C17,'item response'!$C:$G,3,FALSE)</f>
        <v>1</v>
      </c>
      <c r="F17" s="16">
        <f>VLOOKUP($C17,'item response'!$C:$G,4,FALSE)</f>
        <v>0.93442624807357788</v>
      </c>
      <c r="G17" s="30">
        <f>IF(VLOOKUP($C17,'item response'!$C:$G,5,FALSE)="",NA(),VLOOKUP($C17,'item response'!$C:$G,5,FALSE))</f>
        <v>0.55737704038619995</v>
      </c>
      <c r="H17"/>
    </row>
    <row r="18" spans="2:8" x14ac:dyDescent="0.45">
      <c r="B18" s="14"/>
      <c r="C18" s="14" t="s">
        <v>15</v>
      </c>
      <c r="D18" s="16">
        <f>VLOOKUP($C18,'item response'!$C:$G,2,FALSE)</f>
        <v>0.94805192947387695</v>
      </c>
      <c r="E18" s="16">
        <f>VLOOKUP($C18,'item response'!$C:$G,3,FALSE)</f>
        <v>1</v>
      </c>
      <c r="F18" s="16">
        <f>VLOOKUP($C18,'item response'!$C:$G,4,FALSE)</f>
        <v>0.97402596473693848</v>
      </c>
      <c r="G18" s="30">
        <f>IF(VLOOKUP($C18,'item response'!$C:$G,5,FALSE)="",NA(),VLOOKUP($C18,'item response'!$C:$G,5,FALSE))</f>
        <v>0.70129871368408203</v>
      </c>
      <c r="H18"/>
    </row>
    <row r="19" spans="2:8" x14ac:dyDescent="0.45">
      <c r="B19" s="14"/>
      <c r="C19" s="14" t="s">
        <v>16</v>
      </c>
      <c r="D19" s="16">
        <f>VLOOKUP($C19,'item response'!$C:$G,2,FALSE)</f>
        <v>0.94273126125335693</v>
      </c>
      <c r="E19" s="16">
        <f>VLOOKUP($C19,'item response'!$C:$G,3,FALSE)</f>
        <v>0.99559473991394043</v>
      </c>
      <c r="F19" s="16">
        <f>VLOOKUP($C19,'item response'!$C:$G,4,FALSE)</f>
        <v>0.94713658094406128</v>
      </c>
      <c r="G19" s="30">
        <f>IF(VLOOKUP($C19,'item response'!$C:$G,5,FALSE)="",NA(),VLOOKUP($C19,'item response'!$C:$G,5,FALSE))</f>
        <v>0.64317178726196289</v>
      </c>
      <c r="H19"/>
    </row>
    <row r="20" spans="2:8" x14ac:dyDescent="0.45">
      <c r="B20" s="14"/>
      <c r="C20" s="14" t="s">
        <v>19</v>
      </c>
      <c r="D20" s="16" t="e">
        <f>VLOOKUP($C20,'item response'!$C:$G,2,FALSE)</f>
        <v>#N/A</v>
      </c>
      <c r="E20" s="16" t="e">
        <f>VLOOKUP($C20,'item response'!$C:$G,3,FALSE)</f>
        <v>#N/A</v>
      </c>
      <c r="F20" s="16" t="e">
        <f>VLOOKUP($C20,'item response'!$C:$G,4,FALSE)</f>
        <v>#N/A</v>
      </c>
      <c r="G20" s="30" t="e">
        <f>IF(VLOOKUP($C20,'item response'!$C:$G,5,FALSE)="",NA(),VLOOKUP($C20,'item response'!$C:$G,5,FALSE))</f>
        <v>#N/A</v>
      </c>
      <c r="H20"/>
    </row>
    <row r="21" spans="2:8" x14ac:dyDescent="0.45">
      <c r="B21" s="14"/>
      <c r="C21" s="14" t="s">
        <v>18</v>
      </c>
      <c r="D21" s="16">
        <f>VLOOKUP($C21,'item response'!$C:$G,2,FALSE)</f>
        <v>0.95698922872543335</v>
      </c>
      <c r="E21" s="16">
        <f>VLOOKUP($C21,'item response'!$C:$G,3,FALSE)</f>
        <v>1</v>
      </c>
      <c r="F21" s="16">
        <f>VLOOKUP($C21,'item response'!$C:$G,4,FALSE)</f>
        <v>0.97311830520629883</v>
      </c>
      <c r="G21" s="30" t="e">
        <f>IF(VLOOKUP($C21,'item response'!$C:$G,5,FALSE)="",NA(),VLOOKUP($C21,'item response'!$C:$G,5,FALSE))</f>
        <v>#N/A</v>
      </c>
      <c r="H21"/>
    </row>
    <row r="22" spans="2:8" x14ac:dyDescent="0.45">
      <c r="B22" s="14"/>
      <c r="C22" s="14" t="s">
        <v>17</v>
      </c>
      <c r="D22" s="16">
        <f>VLOOKUP($C22,'item response'!$C:$G,2,FALSE)</f>
        <v>0.92715233564376831</v>
      </c>
      <c r="E22" s="16">
        <f>VLOOKUP($C22,'item response'!$C:$G,3,FALSE)</f>
        <v>0.98013246059417725</v>
      </c>
      <c r="F22" s="16">
        <f>VLOOKUP($C22,'item response'!$C:$G,4,FALSE)</f>
        <v>0.97350990772247314</v>
      </c>
      <c r="G22" s="30" t="e">
        <f>IF(VLOOKUP($C22,'item response'!$C:$G,5,FALSE)="",NA(),VLOOKUP($C22,'item response'!$C:$G,5,FALSE))</f>
        <v>#N/A</v>
      </c>
      <c r="H22"/>
    </row>
    <row r="23" spans="2:8" x14ac:dyDescent="0.45">
      <c r="B23" s="14"/>
      <c r="C23" s="14" t="s">
        <v>79</v>
      </c>
      <c r="D23" s="16">
        <f>VLOOKUP($C23,'item response'!$C:$G,2,FALSE)</f>
        <v>0.98181819915771484</v>
      </c>
      <c r="E23" s="16">
        <f>VLOOKUP($C23,'item response'!$C:$G,3,FALSE)</f>
        <v>1</v>
      </c>
      <c r="F23" s="16">
        <f>VLOOKUP($C23,'item response'!$C:$G,4,FALSE)</f>
        <v>0.99090909957885742</v>
      </c>
      <c r="G23" s="30" t="e">
        <f>IF(VLOOKUP($C23,'item response'!$C:$G,5,FALSE)="",NA(),VLOOKUP($C23,'item response'!$C:$G,5,FALSE))</f>
        <v>#N/A</v>
      </c>
      <c r="H23"/>
    </row>
    <row r="24" spans="2:8" x14ac:dyDescent="0.45">
      <c r="B24" s="14"/>
      <c r="C24" s="14" t="s">
        <v>0</v>
      </c>
      <c r="D24" s="16">
        <f>VLOOKUP($C24,'item response'!$C:$G,2,FALSE)</f>
        <v>0.94171780347824097</v>
      </c>
      <c r="E24" s="16">
        <f>VLOOKUP($C24,'item response'!$C:$G,3,FALSE)</f>
        <v>0.99386501312255859</v>
      </c>
      <c r="F24" s="16">
        <f>VLOOKUP($C24,'item response'!$C:$G,4,FALSE)</f>
        <v>0.953987717628479</v>
      </c>
      <c r="G24" s="30" t="e">
        <f>IF(VLOOKUP($C24,'item response'!$C:$G,5,FALSE)="",NA(),VLOOKUP($C24,'item response'!$C:$G,5,FALSE))</f>
        <v>#N/A</v>
      </c>
      <c r="H24"/>
    </row>
    <row r="25" spans="2:8" x14ac:dyDescent="0.45">
      <c r="B25" s="14"/>
      <c r="C25" s="14" t="s">
        <v>17</v>
      </c>
      <c r="D25" s="16">
        <f>VLOOKUP($C25,'item response'!$C:$G,2,FALSE)</f>
        <v>0.92715233564376831</v>
      </c>
      <c r="E25" s="16">
        <f>VLOOKUP($C25,'item response'!$C:$G,3,FALSE)</f>
        <v>0.98013246059417725</v>
      </c>
      <c r="F25" s="16">
        <f>VLOOKUP($C25,'item response'!$C:$G,4,FALSE)</f>
        <v>0.97350990772247314</v>
      </c>
      <c r="G25" s="30" t="e">
        <f>IF(VLOOKUP($C25,'item response'!$C:$G,5,FALSE)="",NA(),VLOOKUP($C25,'item response'!$C:$G,5,FALSE))</f>
        <v>#N/A</v>
      </c>
      <c r="H25"/>
    </row>
    <row r="26" spans="2:8" ht="15.75" thickBot="1" x14ac:dyDescent="0.5">
      <c r="B26" s="15" t="s">
        <v>23</v>
      </c>
      <c r="C26" s="15" t="s">
        <v>78</v>
      </c>
      <c r="D26" s="17">
        <f>VLOOKUP($C26,'item response'!$C:$G,2,FALSE)</f>
        <v>0.94350284337997437</v>
      </c>
      <c r="E26" s="17">
        <f>VLOOKUP($C26,'item response'!$C:$G,3,FALSE)</f>
        <v>0.99505650997161865</v>
      </c>
      <c r="F26" s="17">
        <f>VLOOKUP($C26,'item response'!$C:$G,4,FALSE)</f>
        <v>0.95903956890106201</v>
      </c>
      <c r="G26" s="17">
        <f>VLOOKUP($C26,'item response'!$C:$G,5,FALSE)</f>
        <v>0.60342144966125488</v>
      </c>
    </row>
    <row r="27" spans="2:8" ht="16.5" customHeight="1" thickTop="1" x14ac:dyDescent="0.45">
      <c r="B27" s="34" t="s">
        <v>45</v>
      </c>
      <c r="C27" s="34"/>
      <c r="D27" s="34"/>
      <c r="E27" s="34"/>
      <c r="F27" s="34"/>
      <c r="G27" s="34"/>
    </row>
    <row r="28" spans="2:8" ht="12.75" customHeight="1" x14ac:dyDescent="0.45">
      <c r="B28" s="35"/>
      <c r="C28" s="35"/>
      <c r="D28" s="35"/>
      <c r="E28" s="35"/>
      <c r="F28" s="35"/>
      <c r="G28" s="35"/>
    </row>
    <row r="29" spans="2:8" x14ac:dyDescent="0.45">
      <c r="B29" s="35"/>
      <c r="C29" s="35"/>
      <c r="D29" s="35"/>
      <c r="E29" s="35"/>
      <c r="F29" s="35"/>
      <c r="G29" s="35"/>
    </row>
  </sheetData>
  <mergeCells count="1">
    <mergeCell ref="B27:G29"/>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22"/>
  <sheetViews>
    <sheetView workbookViewId="0">
      <selection sqref="A1:XFD1048576"/>
    </sheetView>
  </sheetViews>
  <sheetFormatPr defaultRowHeight="14.25" x14ac:dyDescent="0.45"/>
  <sheetData>
    <row r="1" spans="1:12" x14ac:dyDescent="0.45">
      <c r="A1" t="s">
        <v>46</v>
      </c>
      <c r="B1" t="s">
        <v>47</v>
      </c>
      <c r="C1" t="s">
        <v>48</v>
      </c>
      <c r="D1" t="s">
        <v>49</v>
      </c>
      <c r="E1" s="10" t="s">
        <v>50</v>
      </c>
      <c r="F1" t="s">
        <v>51</v>
      </c>
      <c r="G1" t="s">
        <v>52</v>
      </c>
      <c r="H1" t="s">
        <v>55</v>
      </c>
      <c r="I1" t="s">
        <v>54</v>
      </c>
      <c r="J1" t="s">
        <v>53</v>
      </c>
      <c r="K1" t="s">
        <v>76</v>
      </c>
      <c r="L1" t="s">
        <v>56</v>
      </c>
    </row>
    <row r="2" spans="1:12" x14ac:dyDescent="0.45">
      <c r="A2" t="s">
        <v>68</v>
      </c>
      <c r="B2" t="s">
        <v>5</v>
      </c>
      <c r="C2" s="31">
        <v>3372</v>
      </c>
      <c r="D2" s="31">
        <v>2823</v>
      </c>
      <c r="E2" s="31">
        <v>7928</v>
      </c>
      <c r="F2" s="31">
        <v>4338</v>
      </c>
      <c r="G2" s="31">
        <v>16447</v>
      </c>
      <c r="H2" s="31">
        <v>1494</v>
      </c>
      <c r="I2" s="31">
        <v>15233</v>
      </c>
      <c r="J2" s="31">
        <v>17853</v>
      </c>
      <c r="K2" s="31">
        <v>8595</v>
      </c>
      <c r="L2" s="31">
        <v>51808</v>
      </c>
    </row>
    <row r="3" spans="1:12" x14ac:dyDescent="0.45">
      <c r="A3" t="s">
        <v>68</v>
      </c>
      <c r="B3" t="s">
        <v>6</v>
      </c>
      <c r="C3" s="31">
        <v>682</v>
      </c>
      <c r="D3" s="31">
        <v>1341</v>
      </c>
      <c r="E3" s="31">
        <v>2849</v>
      </c>
      <c r="F3" s="31">
        <v>1410</v>
      </c>
      <c r="G3" s="31">
        <v>6945</v>
      </c>
      <c r="H3" s="31">
        <v>518</v>
      </c>
      <c r="I3" s="31">
        <v>2290</v>
      </c>
      <c r="J3" s="31">
        <v>4430</v>
      </c>
      <c r="K3" s="31">
        <v>2071</v>
      </c>
      <c r="L3" s="31">
        <v>9833</v>
      </c>
    </row>
    <row r="4" spans="1:12" x14ac:dyDescent="0.45">
      <c r="A4" t="s">
        <v>68</v>
      </c>
      <c r="B4" t="s">
        <v>7</v>
      </c>
      <c r="C4" s="31">
        <v>274</v>
      </c>
      <c r="D4" s="31">
        <v>498</v>
      </c>
      <c r="E4" s="31">
        <v>709</v>
      </c>
      <c r="F4" s="31">
        <v>321</v>
      </c>
      <c r="G4" s="31">
        <v>2004</v>
      </c>
      <c r="H4" s="31">
        <v>201</v>
      </c>
      <c r="I4" s="31">
        <v>363</v>
      </c>
      <c r="J4" s="31">
        <v>611</v>
      </c>
      <c r="K4" s="31">
        <v>407</v>
      </c>
      <c r="L4" s="31">
        <v>1264</v>
      </c>
    </row>
    <row r="5" spans="1:12" x14ac:dyDescent="0.45">
      <c r="A5" t="s">
        <v>69</v>
      </c>
      <c r="B5" t="s">
        <v>5</v>
      </c>
      <c r="C5" s="31">
        <v>1652</v>
      </c>
      <c r="D5" s="31">
        <v>814</v>
      </c>
      <c r="E5" s="31">
        <v>839</v>
      </c>
      <c r="F5" s="31">
        <v>1080</v>
      </c>
      <c r="G5" s="31">
        <v>4393</v>
      </c>
      <c r="H5" s="31">
        <v>872</v>
      </c>
      <c r="I5" s="31">
        <v>6191</v>
      </c>
      <c r="J5" s="31">
        <v>6437</v>
      </c>
      <c r="K5" s="31">
        <v>2584</v>
      </c>
      <c r="L5" s="31">
        <v>13829</v>
      </c>
    </row>
    <row r="6" spans="1:12" x14ac:dyDescent="0.45">
      <c r="A6" t="s">
        <v>69</v>
      </c>
      <c r="B6" t="s">
        <v>6</v>
      </c>
      <c r="C6" s="31">
        <v>536</v>
      </c>
      <c r="D6" s="31">
        <v>433</v>
      </c>
      <c r="E6" s="31">
        <v>361</v>
      </c>
      <c r="F6" s="31">
        <v>334</v>
      </c>
      <c r="G6" s="31">
        <v>1843</v>
      </c>
      <c r="H6" s="31">
        <v>256</v>
      </c>
      <c r="I6" s="31">
        <v>784</v>
      </c>
      <c r="J6" s="31">
        <v>1463</v>
      </c>
      <c r="K6" s="31">
        <v>492</v>
      </c>
      <c r="L6" s="31">
        <v>2037</v>
      </c>
    </row>
    <row r="7" spans="1:12" x14ac:dyDescent="0.45">
      <c r="A7" t="s">
        <v>69</v>
      </c>
      <c r="B7" t="s">
        <v>7</v>
      </c>
      <c r="C7" s="31">
        <v>137</v>
      </c>
      <c r="D7" s="31">
        <v>148</v>
      </c>
      <c r="E7" s="31">
        <v>117</v>
      </c>
      <c r="F7" s="31">
        <v>76</v>
      </c>
      <c r="G7" s="31">
        <v>506</v>
      </c>
      <c r="H7" s="31">
        <v>57</v>
      </c>
      <c r="I7" s="31">
        <v>70</v>
      </c>
      <c r="J7" s="31">
        <v>89</v>
      </c>
      <c r="K7" s="31">
        <v>84</v>
      </c>
      <c r="L7" s="31">
        <v>163</v>
      </c>
    </row>
    <row r="8" spans="1:12" x14ac:dyDescent="0.45">
      <c r="A8" t="s">
        <v>70</v>
      </c>
      <c r="B8" t="s">
        <v>5</v>
      </c>
      <c r="C8" s="31">
        <v>1115</v>
      </c>
      <c r="D8" s="31">
        <v>129</v>
      </c>
      <c r="E8" s="31">
        <v>317</v>
      </c>
      <c r="F8" s="31">
        <v>639</v>
      </c>
      <c r="G8" s="31">
        <v>2728</v>
      </c>
      <c r="H8" s="31">
        <v>657</v>
      </c>
      <c r="I8" s="31">
        <v>5292</v>
      </c>
      <c r="J8" s="31">
        <v>4746</v>
      </c>
      <c r="K8" s="31">
        <v>2809</v>
      </c>
      <c r="L8" s="31">
        <v>11283</v>
      </c>
    </row>
    <row r="9" spans="1:12" x14ac:dyDescent="0.45">
      <c r="A9" t="s">
        <v>70</v>
      </c>
      <c r="B9" t="s">
        <v>6</v>
      </c>
      <c r="C9" s="31">
        <v>276</v>
      </c>
      <c r="D9" s="31">
        <v>100</v>
      </c>
      <c r="E9" s="31">
        <v>145</v>
      </c>
      <c r="F9" s="31">
        <v>192</v>
      </c>
      <c r="G9" s="31">
        <v>864</v>
      </c>
      <c r="H9" s="31">
        <v>265</v>
      </c>
      <c r="I9" s="31">
        <v>698</v>
      </c>
      <c r="J9" s="31">
        <v>1416</v>
      </c>
      <c r="K9" s="31">
        <v>614</v>
      </c>
      <c r="L9" s="31">
        <v>1785</v>
      </c>
    </row>
    <row r="10" spans="1:12" x14ac:dyDescent="0.45">
      <c r="A10" t="s">
        <v>70</v>
      </c>
      <c r="B10" t="s">
        <v>7</v>
      </c>
      <c r="C10" s="31">
        <v>45</v>
      </c>
      <c r="D10" s="31">
        <v>112</v>
      </c>
      <c r="E10" s="31">
        <v>94</v>
      </c>
      <c r="F10" s="31">
        <v>51</v>
      </c>
      <c r="G10" s="31">
        <v>192</v>
      </c>
      <c r="H10" s="31">
        <v>203</v>
      </c>
      <c r="I10" s="31">
        <v>62</v>
      </c>
      <c r="J10" s="31">
        <v>133</v>
      </c>
      <c r="K10" s="31">
        <v>46</v>
      </c>
      <c r="L10" s="31">
        <v>159</v>
      </c>
    </row>
    <row r="11" spans="1:12" x14ac:dyDescent="0.45">
      <c r="A11" t="s">
        <v>71</v>
      </c>
      <c r="B11" t="s">
        <v>5</v>
      </c>
      <c r="C11" s="31">
        <v>1242</v>
      </c>
      <c r="D11" s="31">
        <v>153</v>
      </c>
      <c r="E11" s="31">
        <v>287</v>
      </c>
      <c r="F11" s="31">
        <v>1615</v>
      </c>
      <c r="G11" s="31">
        <v>5250</v>
      </c>
      <c r="H11" s="31">
        <v>463</v>
      </c>
      <c r="I11" s="31">
        <v>5261</v>
      </c>
      <c r="J11" s="31">
        <v>7369</v>
      </c>
      <c r="K11" s="31">
        <v>2586</v>
      </c>
      <c r="L11" s="31">
        <v>14903</v>
      </c>
    </row>
    <row r="12" spans="1:12" x14ac:dyDescent="0.45">
      <c r="A12" t="s">
        <v>71</v>
      </c>
      <c r="B12" t="s">
        <v>6</v>
      </c>
      <c r="C12" s="31">
        <v>427</v>
      </c>
      <c r="D12" s="31">
        <v>55</v>
      </c>
      <c r="E12" s="31">
        <v>73</v>
      </c>
      <c r="F12" s="31">
        <v>507</v>
      </c>
      <c r="G12" s="31">
        <v>2019</v>
      </c>
      <c r="H12" s="31">
        <v>96</v>
      </c>
      <c r="I12" s="31">
        <v>845</v>
      </c>
      <c r="J12" s="31">
        <v>2542</v>
      </c>
      <c r="K12" s="31">
        <v>303</v>
      </c>
      <c r="L12" s="31">
        <v>2753</v>
      </c>
    </row>
    <row r="13" spans="1:12" x14ac:dyDescent="0.45">
      <c r="A13" t="s">
        <v>71</v>
      </c>
      <c r="B13" t="s">
        <v>7</v>
      </c>
      <c r="C13" s="31">
        <v>116</v>
      </c>
      <c r="D13" s="31">
        <v>29</v>
      </c>
      <c r="E13" s="31">
        <v>34</v>
      </c>
      <c r="F13" s="31">
        <v>108</v>
      </c>
      <c r="G13" s="31">
        <v>460</v>
      </c>
      <c r="H13" s="31">
        <v>70</v>
      </c>
      <c r="I13" s="31">
        <v>126</v>
      </c>
      <c r="J13" s="31">
        <v>463</v>
      </c>
      <c r="K13" s="31">
        <v>49</v>
      </c>
      <c r="L13" s="31">
        <v>275</v>
      </c>
    </row>
    <row r="14" spans="1:12" x14ac:dyDescent="0.45">
      <c r="A14" t="s">
        <v>72</v>
      </c>
      <c r="B14" t="s">
        <v>5</v>
      </c>
      <c r="C14" s="31">
        <v>495</v>
      </c>
      <c r="D14" s="31">
        <v>30</v>
      </c>
      <c r="E14" s="31">
        <v>107</v>
      </c>
      <c r="F14" s="31">
        <v>114</v>
      </c>
      <c r="G14" s="31">
        <v>276</v>
      </c>
      <c r="H14" s="31">
        <v>137</v>
      </c>
      <c r="I14" s="31">
        <v>2021</v>
      </c>
      <c r="J14" s="31">
        <v>2435</v>
      </c>
      <c r="K14" s="31">
        <v>812</v>
      </c>
      <c r="L14" s="31">
        <v>2945</v>
      </c>
    </row>
    <row r="15" spans="1:12" x14ac:dyDescent="0.45">
      <c r="A15" t="s">
        <v>72</v>
      </c>
      <c r="B15" t="s">
        <v>6</v>
      </c>
      <c r="C15" s="31">
        <v>80</v>
      </c>
      <c r="D15" s="31">
        <v>12</v>
      </c>
      <c r="E15" s="31">
        <v>91</v>
      </c>
      <c r="F15" s="31">
        <v>4</v>
      </c>
      <c r="G15" s="31">
        <v>184</v>
      </c>
      <c r="H15" s="31">
        <v>30</v>
      </c>
      <c r="I15" s="31">
        <v>0</v>
      </c>
      <c r="J15" s="31">
        <v>936</v>
      </c>
      <c r="K15" s="31">
        <v>91</v>
      </c>
      <c r="L15" s="31">
        <v>156</v>
      </c>
    </row>
    <row r="16" spans="1:12" x14ac:dyDescent="0.45">
      <c r="A16" t="s">
        <v>72</v>
      </c>
      <c r="B16" t="s">
        <v>7</v>
      </c>
      <c r="C16" s="31">
        <v>10</v>
      </c>
      <c r="D16" s="31">
        <v>8</v>
      </c>
      <c r="E16" s="31">
        <v>51</v>
      </c>
      <c r="F16" s="31">
        <v>0</v>
      </c>
      <c r="G16" s="31">
        <v>11</v>
      </c>
      <c r="H16" s="31">
        <v>0</v>
      </c>
      <c r="I16" s="31">
        <v>0</v>
      </c>
      <c r="J16" s="31">
        <v>72</v>
      </c>
      <c r="K16" s="31">
        <v>6</v>
      </c>
      <c r="L16" s="31">
        <v>3</v>
      </c>
    </row>
    <row r="17" spans="1:12" x14ac:dyDescent="0.45">
      <c r="A17" t="s">
        <v>73</v>
      </c>
      <c r="B17" t="s">
        <v>5</v>
      </c>
      <c r="C17" s="31">
        <v>678</v>
      </c>
      <c r="D17" s="31">
        <v>314</v>
      </c>
      <c r="E17" s="31">
        <v>519</v>
      </c>
      <c r="F17" s="31">
        <v>276</v>
      </c>
      <c r="G17" s="31">
        <v>1397</v>
      </c>
      <c r="H17" s="31">
        <v>99</v>
      </c>
      <c r="I17" s="31">
        <v>2503</v>
      </c>
      <c r="J17" s="31">
        <v>2988</v>
      </c>
      <c r="K17" s="31">
        <v>2091</v>
      </c>
      <c r="L17" s="31">
        <v>5070</v>
      </c>
    </row>
    <row r="18" spans="1:12" x14ac:dyDescent="0.45">
      <c r="A18" t="s">
        <v>73</v>
      </c>
      <c r="B18" t="s">
        <v>6</v>
      </c>
      <c r="C18" s="31">
        <v>198</v>
      </c>
      <c r="D18" s="31">
        <v>0</v>
      </c>
      <c r="E18" s="31">
        <v>365</v>
      </c>
      <c r="F18" s="31">
        <v>0</v>
      </c>
      <c r="G18" s="31">
        <v>424</v>
      </c>
      <c r="H18" s="31">
        <v>60</v>
      </c>
      <c r="I18" s="31">
        <v>325</v>
      </c>
      <c r="J18" s="31">
        <v>1276</v>
      </c>
      <c r="K18" s="31">
        <v>0</v>
      </c>
      <c r="L18" s="31">
        <v>880</v>
      </c>
    </row>
    <row r="19" spans="1:12" x14ac:dyDescent="0.45">
      <c r="A19" t="s">
        <v>73</v>
      </c>
      <c r="B19" t="s">
        <v>7</v>
      </c>
      <c r="C19" s="31">
        <v>44</v>
      </c>
      <c r="D19" s="31">
        <v>0</v>
      </c>
      <c r="E19" s="31">
        <v>205</v>
      </c>
      <c r="F19" s="31">
        <v>0</v>
      </c>
      <c r="G19" s="31">
        <v>70</v>
      </c>
      <c r="H19" s="31">
        <v>3</v>
      </c>
      <c r="I19" s="31">
        <v>31</v>
      </c>
      <c r="J19" s="31">
        <v>129</v>
      </c>
      <c r="K19" s="31">
        <v>0</v>
      </c>
      <c r="L19" s="31">
        <v>79</v>
      </c>
    </row>
    <row r="20" spans="1:12" x14ac:dyDescent="0.45">
      <c r="A20" t="s">
        <v>74</v>
      </c>
      <c r="B20" t="s">
        <v>5</v>
      </c>
      <c r="C20" s="31">
        <v>1227</v>
      </c>
      <c r="D20" s="31">
        <v>32</v>
      </c>
      <c r="E20" s="31">
        <v>173</v>
      </c>
      <c r="F20" s="31">
        <v>314</v>
      </c>
      <c r="G20" s="31">
        <v>1252</v>
      </c>
      <c r="H20" s="31">
        <v>307</v>
      </c>
      <c r="I20" s="31">
        <v>3954</v>
      </c>
      <c r="J20" s="31">
        <v>3581</v>
      </c>
      <c r="K20" s="31">
        <v>1695</v>
      </c>
      <c r="L20" s="31">
        <v>5621</v>
      </c>
    </row>
    <row r="21" spans="1:12" x14ac:dyDescent="0.45">
      <c r="A21" t="s">
        <v>74</v>
      </c>
      <c r="B21" t="s">
        <v>6</v>
      </c>
      <c r="C21" s="31">
        <v>277</v>
      </c>
      <c r="D21" s="31">
        <v>14</v>
      </c>
      <c r="E21" s="31">
        <v>184</v>
      </c>
      <c r="F21" s="31">
        <v>66</v>
      </c>
      <c r="G21" s="31">
        <v>615</v>
      </c>
      <c r="H21" s="31">
        <v>0</v>
      </c>
      <c r="I21" s="31">
        <v>551</v>
      </c>
      <c r="J21" s="31">
        <v>804</v>
      </c>
      <c r="K21" s="31">
        <v>98</v>
      </c>
      <c r="L21" s="31">
        <v>825</v>
      </c>
    </row>
    <row r="22" spans="1:12" x14ac:dyDescent="0.45">
      <c r="A22" t="s">
        <v>74</v>
      </c>
      <c r="B22" t="s">
        <v>7</v>
      </c>
      <c r="C22" s="31">
        <v>49</v>
      </c>
      <c r="D22" s="31">
        <v>4</v>
      </c>
      <c r="E22" s="31">
        <v>95</v>
      </c>
      <c r="F22" s="31">
        <v>15</v>
      </c>
      <c r="G22" s="31">
        <v>109</v>
      </c>
      <c r="H22" s="31">
        <v>0</v>
      </c>
      <c r="I22" s="31">
        <v>39</v>
      </c>
      <c r="J22" s="31">
        <v>52</v>
      </c>
      <c r="K22" s="31">
        <v>9</v>
      </c>
      <c r="L22" s="31">
        <v>48</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22"/>
  <sheetViews>
    <sheetView workbookViewId="0">
      <selection activeCell="F24" sqref="F24"/>
    </sheetView>
  </sheetViews>
  <sheetFormatPr defaultRowHeight="14.25" x14ac:dyDescent="0.45"/>
  <sheetData>
    <row r="1" spans="1:12" x14ac:dyDescent="0.45">
      <c r="A1" t="s">
        <v>46</v>
      </c>
      <c r="B1" t="s">
        <v>47</v>
      </c>
      <c r="C1" t="s">
        <v>48</v>
      </c>
      <c r="D1" t="s">
        <v>49</v>
      </c>
      <c r="E1" t="s">
        <v>50</v>
      </c>
      <c r="F1" t="s">
        <v>51</v>
      </c>
      <c r="G1" t="s">
        <v>52</v>
      </c>
      <c r="H1" t="s">
        <v>55</v>
      </c>
      <c r="I1" t="s">
        <v>54</v>
      </c>
      <c r="J1" t="s">
        <v>53</v>
      </c>
      <c r="K1" t="s">
        <v>76</v>
      </c>
      <c r="L1" t="s">
        <v>56</v>
      </c>
    </row>
    <row r="2" spans="1:12" x14ac:dyDescent="0.45">
      <c r="A2" t="s">
        <v>68</v>
      </c>
      <c r="B2" t="s">
        <v>5</v>
      </c>
      <c r="C2" s="31">
        <v>106</v>
      </c>
      <c r="D2" s="31">
        <v>107</v>
      </c>
      <c r="E2" s="31">
        <v>182</v>
      </c>
      <c r="F2" s="31">
        <v>124</v>
      </c>
      <c r="G2" s="31">
        <v>537</v>
      </c>
      <c r="H2" s="31">
        <v>46</v>
      </c>
      <c r="I2" s="31">
        <v>431</v>
      </c>
      <c r="J2" s="31">
        <v>372</v>
      </c>
      <c r="K2" s="31">
        <v>182</v>
      </c>
      <c r="L2" s="31">
        <v>1022</v>
      </c>
    </row>
    <row r="3" spans="1:12" x14ac:dyDescent="0.45">
      <c r="A3" t="s">
        <v>68</v>
      </c>
      <c r="B3" t="s">
        <v>6</v>
      </c>
      <c r="C3" s="31">
        <v>119</v>
      </c>
      <c r="D3" s="31">
        <v>187</v>
      </c>
      <c r="E3" s="31">
        <v>255</v>
      </c>
      <c r="F3" s="31">
        <v>211</v>
      </c>
      <c r="G3" s="31">
        <v>330</v>
      </c>
      <c r="H3" s="31">
        <v>150</v>
      </c>
      <c r="I3" s="31">
        <v>87</v>
      </c>
      <c r="J3" s="31">
        <v>116</v>
      </c>
      <c r="K3" s="31">
        <v>182</v>
      </c>
      <c r="L3" s="31">
        <v>296</v>
      </c>
    </row>
    <row r="4" spans="1:12" x14ac:dyDescent="0.45">
      <c r="A4" t="s">
        <v>68</v>
      </c>
      <c r="B4" t="s">
        <v>75</v>
      </c>
      <c r="C4" s="31">
        <v>143</v>
      </c>
      <c r="D4" s="31">
        <v>190</v>
      </c>
      <c r="E4" s="31">
        <v>145</v>
      </c>
      <c r="F4" s="31">
        <v>206</v>
      </c>
      <c r="G4" s="31">
        <v>110</v>
      </c>
      <c r="H4" s="31">
        <v>180</v>
      </c>
      <c r="I4" s="31">
        <v>63</v>
      </c>
      <c r="J4" s="31">
        <v>64</v>
      </c>
      <c r="K4" s="31">
        <v>136</v>
      </c>
      <c r="L4" s="31">
        <v>66</v>
      </c>
    </row>
    <row r="5" spans="1:12" x14ac:dyDescent="0.45">
      <c r="A5" t="s">
        <v>69</v>
      </c>
      <c r="B5" t="s">
        <v>5</v>
      </c>
      <c r="C5" s="31">
        <v>64</v>
      </c>
      <c r="D5" s="31">
        <v>63</v>
      </c>
      <c r="E5" s="31">
        <v>66</v>
      </c>
      <c r="F5" s="31">
        <v>46</v>
      </c>
      <c r="G5" s="31">
        <v>113</v>
      </c>
      <c r="H5" s="31">
        <v>30</v>
      </c>
      <c r="I5" s="31">
        <v>151</v>
      </c>
      <c r="J5" s="31">
        <v>157</v>
      </c>
      <c r="K5" s="31">
        <v>45</v>
      </c>
      <c r="L5" s="31">
        <v>282</v>
      </c>
    </row>
    <row r="6" spans="1:12" x14ac:dyDescent="0.45">
      <c r="A6" t="s">
        <v>69</v>
      </c>
      <c r="B6" t="s">
        <v>6</v>
      </c>
      <c r="C6" s="31">
        <v>110</v>
      </c>
      <c r="D6" s="31">
        <v>98</v>
      </c>
      <c r="E6" s="31">
        <v>71</v>
      </c>
      <c r="F6" s="31">
        <v>110</v>
      </c>
      <c r="G6" s="31">
        <v>82</v>
      </c>
      <c r="H6" s="31">
        <v>135</v>
      </c>
      <c r="I6" s="31">
        <v>62</v>
      </c>
      <c r="J6" s="31">
        <v>65</v>
      </c>
      <c r="K6" s="31">
        <v>90</v>
      </c>
      <c r="L6" s="31">
        <v>78</v>
      </c>
    </row>
    <row r="7" spans="1:12" x14ac:dyDescent="0.45">
      <c r="A7" t="s">
        <v>69</v>
      </c>
      <c r="B7" t="s">
        <v>75</v>
      </c>
      <c r="C7" s="31">
        <v>62</v>
      </c>
      <c r="D7" s="31">
        <v>130</v>
      </c>
      <c r="E7" s="31">
        <v>110</v>
      </c>
      <c r="F7" s="31">
        <v>80</v>
      </c>
      <c r="G7" s="31">
        <v>71</v>
      </c>
      <c r="H7" s="31">
        <v>57</v>
      </c>
      <c r="I7" s="31">
        <v>63</v>
      </c>
      <c r="J7" s="31">
        <v>62</v>
      </c>
      <c r="K7" s="31">
        <v>85</v>
      </c>
      <c r="L7" s="31">
        <v>63</v>
      </c>
    </row>
    <row r="8" spans="1:12" x14ac:dyDescent="0.45">
      <c r="A8" t="s">
        <v>70</v>
      </c>
      <c r="B8" t="s">
        <v>5</v>
      </c>
      <c r="C8" s="31">
        <v>62</v>
      </c>
      <c r="D8" s="31">
        <v>63</v>
      </c>
      <c r="E8" s="31">
        <v>67</v>
      </c>
      <c r="F8" s="31">
        <v>63</v>
      </c>
      <c r="G8" s="31">
        <v>101</v>
      </c>
      <c r="H8" s="31">
        <v>30</v>
      </c>
      <c r="I8" s="31">
        <v>132</v>
      </c>
      <c r="J8" s="31">
        <v>122</v>
      </c>
      <c r="K8" s="31">
        <v>92</v>
      </c>
      <c r="L8" s="31">
        <v>233</v>
      </c>
    </row>
    <row r="9" spans="1:12" x14ac:dyDescent="0.45">
      <c r="A9" t="s">
        <v>70</v>
      </c>
      <c r="B9" t="s">
        <v>6</v>
      </c>
      <c r="C9" s="31">
        <v>95</v>
      </c>
      <c r="D9" s="31">
        <v>81</v>
      </c>
      <c r="E9" s="31">
        <v>67</v>
      </c>
      <c r="F9" s="31">
        <v>94</v>
      </c>
      <c r="G9" s="31">
        <v>68</v>
      </c>
      <c r="H9" s="31">
        <v>135</v>
      </c>
      <c r="I9" s="31">
        <v>64</v>
      </c>
      <c r="J9" s="31">
        <v>62</v>
      </c>
      <c r="K9" s="31">
        <v>107</v>
      </c>
      <c r="L9" s="31">
        <v>30</v>
      </c>
    </row>
    <row r="10" spans="1:12" x14ac:dyDescent="0.45">
      <c r="A10" t="s">
        <v>70</v>
      </c>
      <c r="B10" t="s">
        <v>75</v>
      </c>
      <c r="C10" s="31">
        <v>49</v>
      </c>
      <c r="D10" s="31">
        <v>122</v>
      </c>
      <c r="E10" s="31">
        <v>107</v>
      </c>
      <c r="F10" s="31">
        <v>59</v>
      </c>
      <c r="G10" s="31">
        <v>69</v>
      </c>
      <c r="H10" s="31">
        <v>180</v>
      </c>
      <c r="I10" s="31">
        <v>65</v>
      </c>
      <c r="J10" s="31">
        <v>46</v>
      </c>
      <c r="K10" s="31">
        <v>46</v>
      </c>
      <c r="L10" s="31">
        <v>46</v>
      </c>
    </row>
    <row r="11" spans="1:12" x14ac:dyDescent="0.45">
      <c r="A11" t="s">
        <v>71</v>
      </c>
      <c r="B11" t="s">
        <v>5</v>
      </c>
      <c r="C11" s="31">
        <v>69</v>
      </c>
      <c r="D11" s="31">
        <v>71</v>
      </c>
      <c r="E11" s="31">
        <v>63</v>
      </c>
      <c r="F11" s="31">
        <v>68</v>
      </c>
      <c r="G11" s="31">
        <v>147</v>
      </c>
      <c r="H11" s="31">
        <v>30</v>
      </c>
      <c r="I11" s="31">
        <v>137</v>
      </c>
      <c r="J11" s="31">
        <v>172</v>
      </c>
      <c r="K11" s="31">
        <v>45</v>
      </c>
      <c r="L11" s="31">
        <v>300</v>
      </c>
    </row>
    <row r="12" spans="1:12" x14ac:dyDescent="0.45">
      <c r="A12" t="s">
        <v>71</v>
      </c>
      <c r="B12" t="s">
        <v>6</v>
      </c>
      <c r="C12" s="31">
        <v>115</v>
      </c>
      <c r="D12" s="31">
        <v>66</v>
      </c>
      <c r="E12" s="31">
        <v>68</v>
      </c>
      <c r="F12" s="31">
        <v>140</v>
      </c>
      <c r="G12" s="31">
        <v>101</v>
      </c>
      <c r="H12" s="31">
        <v>97</v>
      </c>
      <c r="I12" s="31">
        <v>46</v>
      </c>
      <c r="J12" s="31">
        <v>84</v>
      </c>
      <c r="K12" s="31">
        <v>91</v>
      </c>
      <c r="L12" s="31">
        <v>100</v>
      </c>
    </row>
    <row r="13" spans="1:12" x14ac:dyDescent="0.45">
      <c r="A13" t="s">
        <v>71</v>
      </c>
      <c r="B13" t="s">
        <v>75</v>
      </c>
      <c r="C13" s="31">
        <v>125</v>
      </c>
      <c r="D13" s="31">
        <v>35</v>
      </c>
      <c r="E13" s="31">
        <v>38</v>
      </c>
      <c r="F13" s="31">
        <v>118</v>
      </c>
      <c r="G13" s="31">
        <v>86</v>
      </c>
      <c r="H13" s="31">
        <v>70</v>
      </c>
      <c r="I13" s="31">
        <v>67</v>
      </c>
      <c r="J13" s="31">
        <v>69</v>
      </c>
      <c r="K13" s="31">
        <v>49</v>
      </c>
      <c r="L13" s="31">
        <v>62</v>
      </c>
    </row>
    <row r="14" spans="1:12" x14ac:dyDescent="0.45">
      <c r="A14" t="s">
        <v>72</v>
      </c>
      <c r="B14" t="s">
        <v>5</v>
      </c>
      <c r="C14" s="31">
        <v>91</v>
      </c>
      <c r="D14" s="31">
        <v>30</v>
      </c>
      <c r="E14" s="31">
        <v>65</v>
      </c>
      <c r="F14" s="31">
        <v>71</v>
      </c>
      <c r="G14" s="31">
        <v>75</v>
      </c>
      <c r="H14" s="31">
        <v>46</v>
      </c>
      <c r="I14" s="31">
        <v>114</v>
      </c>
      <c r="J14" s="31">
        <v>104</v>
      </c>
      <c r="K14" s="31">
        <v>62</v>
      </c>
      <c r="L14" s="31">
        <v>116</v>
      </c>
    </row>
    <row r="15" spans="1:12" x14ac:dyDescent="0.45">
      <c r="A15" t="s">
        <v>72</v>
      </c>
      <c r="B15" t="s">
        <v>6</v>
      </c>
      <c r="C15" s="31">
        <v>90</v>
      </c>
      <c r="D15" s="31">
        <v>13</v>
      </c>
      <c r="E15" s="31">
        <v>62</v>
      </c>
      <c r="F15" s="31">
        <v>4</v>
      </c>
      <c r="G15" s="31">
        <v>76</v>
      </c>
      <c r="H15" s="31">
        <v>32</v>
      </c>
      <c r="I15" s="31">
        <v>18</v>
      </c>
      <c r="J15" s="31">
        <v>84</v>
      </c>
      <c r="K15" s="31">
        <v>96</v>
      </c>
      <c r="L15" s="31">
        <v>78</v>
      </c>
    </row>
    <row r="16" spans="1:12" x14ac:dyDescent="0.45">
      <c r="A16" t="s">
        <v>72</v>
      </c>
      <c r="B16" t="s">
        <v>75</v>
      </c>
      <c r="C16" s="31">
        <v>11</v>
      </c>
      <c r="D16" s="31">
        <v>13</v>
      </c>
      <c r="E16" s="31">
        <v>52</v>
      </c>
      <c r="F16" s="31"/>
      <c r="G16" s="31">
        <v>13</v>
      </c>
      <c r="H16" s="31"/>
      <c r="I16" s="31">
        <v>3</v>
      </c>
      <c r="J16" s="31">
        <v>65</v>
      </c>
      <c r="K16" s="31">
        <v>6</v>
      </c>
      <c r="L16" s="31">
        <v>5</v>
      </c>
    </row>
    <row r="17" spans="1:12" x14ac:dyDescent="0.45">
      <c r="A17" t="s">
        <v>73</v>
      </c>
      <c r="B17" t="s">
        <v>5</v>
      </c>
      <c r="C17" s="31">
        <v>67</v>
      </c>
      <c r="D17" s="31">
        <v>67</v>
      </c>
      <c r="E17" s="31">
        <v>66</v>
      </c>
      <c r="F17" s="31">
        <v>65</v>
      </c>
      <c r="G17" s="31">
        <v>69</v>
      </c>
      <c r="H17" s="31">
        <v>30</v>
      </c>
      <c r="I17" s="31">
        <v>83</v>
      </c>
      <c r="J17" s="31">
        <v>92</v>
      </c>
      <c r="K17" s="31">
        <v>61</v>
      </c>
      <c r="L17" s="31">
        <v>122</v>
      </c>
    </row>
    <row r="18" spans="1:12" x14ac:dyDescent="0.45">
      <c r="A18" t="s">
        <v>73</v>
      </c>
      <c r="B18" t="s">
        <v>6</v>
      </c>
      <c r="C18" s="31">
        <v>95</v>
      </c>
      <c r="D18" s="31">
        <v>9</v>
      </c>
      <c r="E18" s="31">
        <v>66</v>
      </c>
      <c r="F18" s="31">
        <v>3</v>
      </c>
      <c r="G18" s="31">
        <v>76</v>
      </c>
      <c r="H18" s="31">
        <v>60</v>
      </c>
      <c r="I18" s="31">
        <v>63</v>
      </c>
      <c r="J18" s="31">
        <v>65</v>
      </c>
      <c r="K18" s="31">
        <v>2</v>
      </c>
      <c r="L18" s="31">
        <v>65</v>
      </c>
    </row>
    <row r="19" spans="1:12" x14ac:dyDescent="0.45">
      <c r="A19" t="s">
        <v>73</v>
      </c>
      <c r="B19" t="s">
        <v>75</v>
      </c>
      <c r="C19" s="31">
        <v>46</v>
      </c>
      <c r="D19" s="31">
        <v>22</v>
      </c>
      <c r="E19" s="31">
        <v>78</v>
      </c>
      <c r="F19" s="31">
        <v>1</v>
      </c>
      <c r="G19" s="31">
        <v>62</v>
      </c>
      <c r="H19" s="31">
        <v>3</v>
      </c>
      <c r="I19" s="31">
        <v>30</v>
      </c>
      <c r="J19" s="31">
        <v>63</v>
      </c>
      <c r="K19" s="31"/>
      <c r="L19" s="31">
        <v>63</v>
      </c>
    </row>
    <row r="20" spans="1:12" x14ac:dyDescent="0.45">
      <c r="A20" t="s">
        <v>74</v>
      </c>
      <c r="B20" t="s">
        <v>5</v>
      </c>
      <c r="C20" s="31">
        <v>71</v>
      </c>
      <c r="D20" s="31">
        <v>41</v>
      </c>
      <c r="E20" s="31">
        <v>65</v>
      </c>
      <c r="F20" s="31">
        <v>73</v>
      </c>
      <c r="G20" s="31">
        <v>89</v>
      </c>
      <c r="H20" s="31">
        <v>30</v>
      </c>
      <c r="I20" s="31">
        <v>132</v>
      </c>
      <c r="J20" s="31">
        <v>102</v>
      </c>
      <c r="K20" s="31">
        <v>46</v>
      </c>
      <c r="L20" s="31">
        <v>145</v>
      </c>
    </row>
    <row r="21" spans="1:12" x14ac:dyDescent="0.45">
      <c r="A21" t="s">
        <v>74</v>
      </c>
      <c r="B21" t="s">
        <v>6</v>
      </c>
      <c r="C21" s="31">
        <v>105</v>
      </c>
      <c r="D21" s="31">
        <v>21</v>
      </c>
      <c r="E21" s="31">
        <v>69</v>
      </c>
      <c r="F21" s="31">
        <v>70</v>
      </c>
      <c r="G21" s="31">
        <v>94</v>
      </c>
      <c r="H21" s="31"/>
      <c r="I21" s="31">
        <v>84</v>
      </c>
      <c r="J21" s="31">
        <v>79</v>
      </c>
      <c r="K21" s="31">
        <v>77</v>
      </c>
      <c r="L21" s="31">
        <v>66</v>
      </c>
    </row>
    <row r="22" spans="1:12" x14ac:dyDescent="0.45">
      <c r="A22" t="s">
        <v>74</v>
      </c>
      <c r="B22" t="s">
        <v>75</v>
      </c>
      <c r="C22" s="31">
        <v>54</v>
      </c>
      <c r="D22" s="31">
        <v>5</v>
      </c>
      <c r="E22" s="31">
        <v>110</v>
      </c>
      <c r="F22" s="31">
        <v>17</v>
      </c>
      <c r="G22" s="31">
        <v>66</v>
      </c>
      <c r="H22" s="31">
        <v>2</v>
      </c>
      <c r="I22" s="31">
        <v>40</v>
      </c>
      <c r="J22" s="31">
        <v>55</v>
      </c>
      <c r="K22" s="31">
        <v>9</v>
      </c>
      <c r="L22" s="31">
        <v>46</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L22"/>
  <sheetViews>
    <sheetView workbookViewId="0">
      <selection sqref="A1:XFD1048576"/>
    </sheetView>
  </sheetViews>
  <sheetFormatPr defaultRowHeight="14.25" x14ac:dyDescent="0.45"/>
  <sheetData>
    <row r="1" spans="1:12" x14ac:dyDescent="0.45">
      <c r="A1" t="s">
        <v>46</v>
      </c>
      <c r="B1" t="s">
        <v>47</v>
      </c>
      <c r="C1" t="s">
        <v>48</v>
      </c>
      <c r="D1" t="s">
        <v>49</v>
      </c>
      <c r="E1" s="10" t="s">
        <v>50</v>
      </c>
      <c r="F1" t="s">
        <v>51</v>
      </c>
      <c r="G1" t="s">
        <v>52</v>
      </c>
      <c r="H1" t="s">
        <v>55</v>
      </c>
      <c r="I1" t="s">
        <v>54</v>
      </c>
      <c r="J1" t="s">
        <v>53</v>
      </c>
      <c r="K1" t="s">
        <v>76</v>
      </c>
      <c r="L1" t="s">
        <v>56</v>
      </c>
    </row>
    <row r="2" spans="1:12" x14ac:dyDescent="0.45">
      <c r="A2" t="s">
        <v>68</v>
      </c>
      <c r="B2" t="s">
        <v>5</v>
      </c>
      <c r="C2" s="31">
        <v>6</v>
      </c>
      <c r="D2" s="31">
        <v>6</v>
      </c>
      <c r="E2" s="31">
        <v>11</v>
      </c>
      <c r="F2" s="31">
        <v>7</v>
      </c>
      <c r="G2" s="31">
        <v>32</v>
      </c>
      <c r="H2" s="31">
        <v>3</v>
      </c>
      <c r="I2" s="31">
        <v>27</v>
      </c>
      <c r="J2" s="31">
        <v>24</v>
      </c>
      <c r="K2" s="31">
        <v>12</v>
      </c>
      <c r="L2" s="31">
        <v>67</v>
      </c>
    </row>
    <row r="3" spans="1:12" x14ac:dyDescent="0.45">
      <c r="A3" t="s">
        <v>68</v>
      </c>
      <c r="B3" t="s">
        <v>6</v>
      </c>
      <c r="C3" s="31">
        <v>7</v>
      </c>
      <c r="D3" s="31">
        <v>11</v>
      </c>
      <c r="E3" s="31">
        <v>16</v>
      </c>
      <c r="F3" s="31">
        <v>13</v>
      </c>
      <c r="G3" s="31">
        <v>20</v>
      </c>
      <c r="H3" s="31">
        <v>10</v>
      </c>
      <c r="I3" s="31">
        <v>5</v>
      </c>
      <c r="J3" s="31">
        <v>7</v>
      </c>
      <c r="K3" s="31">
        <v>12</v>
      </c>
      <c r="L3" s="31">
        <v>19</v>
      </c>
    </row>
    <row r="4" spans="1:12" x14ac:dyDescent="0.45">
      <c r="A4" t="s">
        <v>68</v>
      </c>
      <c r="B4" t="s">
        <v>7</v>
      </c>
      <c r="C4" s="31">
        <v>9</v>
      </c>
      <c r="D4" s="31">
        <v>11</v>
      </c>
      <c r="E4" s="31">
        <v>9</v>
      </c>
      <c r="F4" s="31">
        <v>13</v>
      </c>
      <c r="G4" s="31">
        <v>5</v>
      </c>
      <c r="H4" s="31">
        <v>12</v>
      </c>
      <c r="I4" s="31">
        <v>4</v>
      </c>
      <c r="J4" s="31">
        <v>4</v>
      </c>
      <c r="K4" s="31">
        <v>9</v>
      </c>
      <c r="L4" s="31">
        <v>4</v>
      </c>
    </row>
    <row r="5" spans="1:12" x14ac:dyDescent="0.45">
      <c r="A5" t="s">
        <v>69</v>
      </c>
      <c r="B5" t="s">
        <v>5</v>
      </c>
      <c r="C5" s="31">
        <v>4</v>
      </c>
      <c r="D5" s="31">
        <v>4</v>
      </c>
      <c r="E5" s="31">
        <v>4</v>
      </c>
      <c r="F5" s="31">
        <v>3</v>
      </c>
      <c r="G5" s="31">
        <v>7</v>
      </c>
      <c r="H5" s="31">
        <v>2</v>
      </c>
      <c r="I5" s="31">
        <v>9</v>
      </c>
      <c r="J5" s="31">
        <v>10</v>
      </c>
      <c r="K5" s="31">
        <v>3</v>
      </c>
      <c r="L5" s="31">
        <v>18</v>
      </c>
    </row>
    <row r="6" spans="1:12" x14ac:dyDescent="0.45">
      <c r="A6" t="s">
        <v>69</v>
      </c>
      <c r="B6" t="s">
        <v>6</v>
      </c>
      <c r="C6" s="31">
        <v>7</v>
      </c>
      <c r="D6" s="31">
        <v>6</v>
      </c>
      <c r="E6" s="31">
        <v>4</v>
      </c>
      <c r="F6" s="31">
        <v>7</v>
      </c>
      <c r="G6" s="31">
        <v>5</v>
      </c>
      <c r="H6" s="31">
        <v>9</v>
      </c>
      <c r="I6" s="31">
        <v>4</v>
      </c>
      <c r="J6" s="31">
        <v>4</v>
      </c>
      <c r="K6" s="31">
        <v>6</v>
      </c>
      <c r="L6" s="31">
        <v>5</v>
      </c>
    </row>
    <row r="7" spans="1:12" x14ac:dyDescent="0.45">
      <c r="A7" t="s">
        <v>69</v>
      </c>
      <c r="B7" t="s">
        <v>7</v>
      </c>
      <c r="C7" s="31">
        <v>4</v>
      </c>
      <c r="D7" s="31">
        <v>8</v>
      </c>
      <c r="E7" s="31">
        <v>7</v>
      </c>
      <c r="F7" s="31">
        <v>7</v>
      </c>
      <c r="G7" s="31">
        <v>4</v>
      </c>
      <c r="H7" s="31">
        <v>11</v>
      </c>
      <c r="I7" s="31">
        <v>4</v>
      </c>
      <c r="J7" s="31">
        <v>4</v>
      </c>
      <c r="K7" s="31">
        <v>8</v>
      </c>
      <c r="L7" s="31">
        <v>4</v>
      </c>
    </row>
    <row r="8" spans="1:12" x14ac:dyDescent="0.45">
      <c r="A8" t="s">
        <v>70</v>
      </c>
      <c r="B8" t="s">
        <v>5</v>
      </c>
      <c r="C8" s="31">
        <v>4</v>
      </c>
      <c r="D8" s="31">
        <v>4</v>
      </c>
      <c r="E8" s="31">
        <v>4</v>
      </c>
      <c r="F8" s="31">
        <v>4</v>
      </c>
      <c r="G8" s="31">
        <v>6</v>
      </c>
      <c r="H8" s="31">
        <v>2</v>
      </c>
      <c r="I8" s="31">
        <v>8</v>
      </c>
      <c r="J8" s="31">
        <v>8</v>
      </c>
      <c r="K8" s="31">
        <v>6</v>
      </c>
      <c r="L8" s="31">
        <v>15</v>
      </c>
    </row>
    <row r="9" spans="1:12" x14ac:dyDescent="0.45">
      <c r="A9" t="s">
        <v>70</v>
      </c>
      <c r="B9" t="s">
        <v>6</v>
      </c>
      <c r="C9" s="31">
        <v>6</v>
      </c>
      <c r="D9" s="31">
        <v>5</v>
      </c>
      <c r="E9" s="31">
        <v>4</v>
      </c>
      <c r="F9" s="31">
        <v>6</v>
      </c>
      <c r="G9" s="31">
        <v>4</v>
      </c>
      <c r="H9" s="31">
        <v>9</v>
      </c>
      <c r="I9" s="31">
        <v>4</v>
      </c>
      <c r="J9" s="31">
        <v>4</v>
      </c>
      <c r="K9" s="31">
        <v>7</v>
      </c>
      <c r="L9" s="31">
        <v>2</v>
      </c>
    </row>
    <row r="10" spans="1:12" x14ac:dyDescent="0.45">
      <c r="A10" t="s">
        <v>70</v>
      </c>
      <c r="B10" t="s">
        <v>7</v>
      </c>
      <c r="C10" s="31">
        <v>6</v>
      </c>
      <c r="D10" s="31">
        <v>8</v>
      </c>
      <c r="E10" s="31">
        <v>7</v>
      </c>
      <c r="F10" s="31">
        <v>10</v>
      </c>
      <c r="G10" s="31">
        <v>4</v>
      </c>
      <c r="H10" s="31">
        <v>12</v>
      </c>
      <c r="I10" s="31">
        <v>4</v>
      </c>
      <c r="J10" s="31">
        <v>3</v>
      </c>
      <c r="K10" s="31">
        <v>8</v>
      </c>
      <c r="L10" s="31">
        <v>3</v>
      </c>
    </row>
    <row r="11" spans="1:12" x14ac:dyDescent="0.45">
      <c r="A11" t="s">
        <v>71</v>
      </c>
      <c r="B11" t="s">
        <v>5</v>
      </c>
      <c r="C11" s="31">
        <v>4</v>
      </c>
      <c r="D11" s="31">
        <v>4</v>
      </c>
      <c r="E11" s="31">
        <v>4</v>
      </c>
      <c r="F11" s="31">
        <v>4</v>
      </c>
      <c r="G11" s="31">
        <v>8</v>
      </c>
      <c r="H11" s="31">
        <v>2</v>
      </c>
      <c r="I11" s="31">
        <v>8</v>
      </c>
      <c r="J11" s="31">
        <v>11</v>
      </c>
      <c r="K11" s="31">
        <v>3</v>
      </c>
      <c r="L11" s="31">
        <v>19</v>
      </c>
    </row>
    <row r="12" spans="1:12" x14ac:dyDescent="0.45">
      <c r="A12" t="s">
        <v>71</v>
      </c>
      <c r="B12" t="s">
        <v>6</v>
      </c>
      <c r="C12" s="31">
        <v>7</v>
      </c>
      <c r="D12" s="31">
        <v>5</v>
      </c>
      <c r="E12" s="31">
        <v>4</v>
      </c>
      <c r="F12" s="31">
        <v>8</v>
      </c>
      <c r="G12" s="31">
        <v>5</v>
      </c>
      <c r="H12" s="31">
        <v>8</v>
      </c>
      <c r="I12" s="31">
        <v>3</v>
      </c>
      <c r="J12" s="31">
        <v>5</v>
      </c>
      <c r="K12" s="31">
        <v>6</v>
      </c>
      <c r="L12" s="31">
        <v>6</v>
      </c>
    </row>
    <row r="13" spans="1:12" x14ac:dyDescent="0.45">
      <c r="A13" t="s">
        <v>71</v>
      </c>
      <c r="B13" t="s">
        <v>7</v>
      </c>
      <c r="C13" s="31">
        <v>9</v>
      </c>
      <c r="D13" s="31">
        <v>8</v>
      </c>
      <c r="E13" s="31">
        <v>6</v>
      </c>
      <c r="F13" s="31">
        <v>11</v>
      </c>
      <c r="G13" s="31">
        <v>4</v>
      </c>
      <c r="H13" s="31">
        <v>12</v>
      </c>
      <c r="I13" s="31">
        <v>4</v>
      </c>
      <c r="J13" s="31">
        <v>4</v>
      </c>
      <c r="K13" s="31">
        <v>8</v>
      </c>
      <c r="L13" s="31">
        <v>4</v>
      </c>
    </row>
    <row r="14" spans="1:12" x14ac:dyDescent="0.45">
      <c r="A14" t="s">
        <v>72</v>
      </c>
      <c r="B14" t="s">
        <v>5</v>
      </c>
      <c r="C14" s="31">
        <v>4</v>
      </c>
      <c r="D14" s="31">
        <v>2</v>
      </c>
      <c r="E14" s="31">
        <v>4</v>
      </c>
      <c r="F14" s="31">
        <v>4</v>
      </c>
      <c r="G14" s="31">
        <v>4</v>
      </c>
      <c r="H14" s="31">
        <v>3</v>
      </c>
      <c r="I14" s="31">
        <v>5</v>
      </c>
      <c r="J14" s="31">
        <v>5</v>
      </c>
      <c r="K14" s="31">
        <v>4</v>
      </c>
      <c r="L14" s="31">
        <v>6</v>
      </c>
    </row>
    <row r="15" spans="1:12" x14ac:dyDescent="0.45">
      <c r="A15" t="s">
        <v>72</v>
      </c>
      <c r="B15" t="s">
        <v>6</v>
      </c>
      <c r="C15" s="31">
        <v>8</v>
      </c>
      <c r="D15" s="31">
        <v>3</v>
      </c>
      <c r="E15" s="31">
        <v>4</v>
      </c>
      <c r="F15" s="31">
        <v>1</v>
      </c>
      <c r="G15" s="31">
        <v>4</v>
      </c>
      <c r="H15" s="31">
        <v>10</v>
      </c>
      <c r="I15" s="31">
        <v>2</v>
      </c>
      <c r="J15" s="31">
        <v>4</v>
      </c>
      <c r="K15" s="31">
        <v>9</v>
      </c>
      <c r="L15" s="31">
        <v>4</v>
      </c>
    </row>
    <row r="16" spans="1:12" x14ac:dyDescent="0.45">
      <c r="A16" t="s">
        <v>72</v>
      </c>
      <c r="B16" t="s">
        <v>7</v>
      </c>
      <c r="C16" s="31">
        <v>4</v>
      </c>
      <c r="D16" s="31">
        <v>7</v>
      </c>
      <c r="E16" s="31">
        <v>4</v>
      </c>
      <c r="F16" s="31">
        <v>0</v>
      </c>
      <c r="G16" s="31">
        <v>4</v>
      </c>
      <c r="H16" s="31">
        <v>0</v>
      </c>
      <c r="I16" s="31">
        <v>2</v>
      </c>
      <c r="J16" s="31">
        <v>4</v>
      </c>
      <c r="K16" s="31">
        <v>2</v>
      </c>
      <c r="L16" s="31">
        <v>3</v>
      </c>
    </row>
    <row r="17" spans="1:12" x14ac:dyDescent="0.45">
      <c r="A17" t="s">
        <v>73</v>
      </c>
      <c r="B17" t="s">
        <v>5</v>
      </c>
      <c r="C17" s="31">
        <v>4</v>
      </c>
      <c r="D17" s="31">
        <v>4</v>
      </c>
      <c r="E17" s="31">
        <v>4</v>
      </c>
      <c r="F17" s="31">
        <v>4</v>
      </c>
      <c r="G17" s="31">
        <v>4</v>
      </c>
      <c r="H17" s="31">
        <v>2</v>
      </c>
      <c r="I17" s="31">
        <v>5</v>
      </c>
      <c r="J17" s="31">
        <v>6</v>
      </c>
      <c r="K17" s="31">
        <v>4</v>
      </c>
      <c r="L17" s="31">
        <v>8</v>
      </c>
    </row>
    <row r="18" spans="1:12" x14ac:dyDescent="0.45">
      <c r="A18" t="s">
        <v>73</v>
      </c>
      <c r="B18" t="s">
        <v>6</v>
      </c>
      <c r="C18" s="31">
        <v>6</v>
      </c>
      <c r="D18" s="31">
        <v>5</v>
      </c>
      <c r="E18" s="31">
        <v>4</v>
      </c>
      <c r="F18" s="31">
        <v>3</v>
      </c>
      <c r="G18" s="31">
        <v>4</v>
      </c>
      <c r="H18" s="31">
        <v>8</v>
      </c>
      <c r="I18" s="31">
        <v>4</v>
      </c>
      <c r="J18" s="31">
        <v>4</v>
      </c>
      <c r="K18" s="31">
        <v>2</v>
      </c>
      <c r="L18" s="31">
        <v>4</v>
      </c>
    </row>
    <row r="19" spans="1:12" x14ac:dyDescent="0.45">
      <c r="A19" t="s">
        <v>73</v>
      </c>
      <c r="B19" t="s">
        <v>7</v>
      </c>
      <c r="C19" s="31">
        <v>4</v>
      </c>
      <c r="D19" s="31">
        <v>8</v>
      </c>
      <c r="E19" s="31">
        <v>5</v>
      </c>
      <c r="F19" s="31">
        <v>1</v>
      </c>
      <c r="G19" s="31">
        <v>4</v>
      </c>
      <c r="H19" s="31">
        <v>1</v>
      </c>
      <c r="I19" s="31">
        <v>3</v>
      </c>
      <c r="J19" s="31">
        <v>4</v>
      </c>
      <c r="K19" s="31">
        <v>0</v>
      </c>
      <c r="L19" s="31">
        <v>4</v>
      </c>
    </row>
    <row r="20" spans="1:12" x14ac:dyDescent="0.45">
      <c r="A20" t="s">
        <v>74</v>
      </c>
      <c r="B20" t="s">
        <v>5</v>
      </c>
      <c r="C20" s="31">
        <v>4</v>
      </c>
      <c r="D20" s="31">
        <v>4</v>
      </c>
      <c r="E20" s="31">
        <v>4</v>
      </c>
      <c r="F20" s="31">
        <v>4</v>
      </c>
      <c r="G20" s="31">
        <v>4</v>
      </c>
      <c r="H20" s="31">
        <v>2</v>
      </c>
      <c r="I20" s="31">
        <v>7</v>
      </c>
      <c r="J20" s="31">
        <v>6</v>
      </c>
      <c r="K20" s="31">
        <v>3</v>
      </c>
      <c r="L20" s="31">
        <v>9</v>
      </c>
    </row>
    <row r="21" spans="1:12" x14ac:dyDescent="0.45">
      <c r="A21" t="s">
        <v>74</v>
      </c>
      <c r="B21" t="s">
        <v>6</v>
      </c>
      <c r="C21" s="31">
        <v>6</v>
      </c>
      <c r="D21" s="31">
        <v>5</v>
      </c>
      <c r="E21" s="31">
        <v>4</v>
      </c>
      <c r="F21" s="31">
        <v>6</v>
      </c>
      <c r="G21" s="31">
        <v>4</v>
      </c>
      <c r="H21" s="31">
        <v>0</v>
      </c>
      <c r="I21" s="31">
        <v>4</v>
      </c>
      <c r="J21" s="31">
        <v>4</v>
      </c>
      <c r="K21" s="31">
        <v>5</v>
      </c>
      <c r="L21" s="31">
        <v>4</v>
      </c>
    </row>
    <row r="22" spans="1:12" x14ac:dyDescent="0.45">
      <c r="A22" t="s">
        <v>74</v>
      </c>
      <c r="B22" t="s">
        <v>7</v>
      </c>
      <c r="C22" s="31">
        <v>7</v>
      </c>
      <c r="D22" s="31">
        <v>2</v>
      </c>
      <c r="E22" s="31">
        <v>7</v>
      </c>
      <c r="F22" s="31">
        <v>4</v>
      </c>
      <c r="G22" s="31">
        <v>4</v>
      </c>
      <c r="H22" s="31">
        <v>2</v>
      </c>
      <c r="I22" s="31">
        <v>4</v>
      </c>
      <c r="J22" s="31">
        <v>4</v>
      </c>
      <c r="K22" s="31">
        <v>3</v>
      </c>
      <c r="L22" s="31">
        <v>3</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24"/>
  <sheetViews>
    <sheetView workbookViewId="0">
      <selection sqref="A1:XFD1048576"/>
    </sheetView>
  </sheetViews>
  <sheetFormatPr defaultRowHeight="14.25" x14ac:dyDescent="0.45"/>
  <sheetData>
    <row r="1" spans="1:6" x14ac:dyDescent="0.45">
      <c r="A1" t="s">
        <v>57</v>
      </c>
      <c r="B1" t="s">
        <v>58</v>
      </c>
      <c r="C1" t="s">
        <v>60</v>
      </c>
      <c r="D1" t="s">
        <v>22</v>
      </c>
      <c r="E1" t="s">
        <v>61</v>
      </c>
      <c r="F1" t="s">
        <v>62</v>
      </c>
    </row>
    <row r="2" spans="1:6" x14ac:dyDescent="0.45">
      <c r="A2" t="s">
        <v>78</v>
      </c>
      <c r="B2" t="s">
        <v>59</v>
      </c>
      <c r="C2" t="s">
        <v>20</v>
      </c>
      <c r="D2" s="31">
        <v>0.15687368810176849</v>
      </c>
      <c r="E2" s="31">
        <v>0.22359259426593781</v>
      </c>
      <c r="F2" s="31">
        <v>0.70160502195358276</v>
      </c>
    </row>
    <row r="3" spans="1:6" x14ac:dyDescent="0.45">
      <c r="A3" t="s">
        <v>78</v>
      </c>
      <c r="B3" t="s">
        <v>59</v>
      </c>
      <c r="C3" t="s">
        <v>21</v>
      </c>
      <c r="D3" s="31">
        <v>0.17569193243980408</v>
      </c>
      <c r="E3" s="31">
        <v>0.24212272465229034</v>
      </c>
      <c r="F3" s="31">
        <v>0.72563177347183228</v>
      </c>
    </row>
    <row r="4" spans="1:6" x14ac:dyDescent="0.45">
      <c r="A4" t="s">
        <v>78</v>
      </c>
      <c r="B4" t="s">
        <v>11</v>
      </c>
      <c r="C4" t="s">
        <v>5</v>
      </c>
      <c r="D4" s="31">
        <v>0.16625857353210449</v>
      </c>
      <c r="E4" s="31">
        <v>0.23576389253139496</v>
      </c>
      <c r="F4" s="31">
        <v>0.70519101619720459</v>
      </c>
    </row>
    <row r="5" spans="1:6" x14ac:dyDescent="0.45">
      <c r="A5" t="s">
        <v>78</v>
      </c>
      <c r="B5" t="s">
        <v>11</v>
      </c>
      <c r="C5" t="s">
        <v>6</v>
      </c>
      <c r="D5" s="31">
        <v>0.15877127647399902</v>
      </c>
      <c r="E5" s="31">
        <v>0.21590337157249451</v>
      </c>
      <c r="F5" s="31">
        <v>0.73538118600845337</v>
      </c>
    </row>
    <row r="6" spans="1:6" x14ac:dyDescent="0.45">
      <c r="A6" t="s">
        <v>78</v>
      </c>
      <c r="B6" t="s">
        <v>11</v>
      </c>
      <c r="C6" t="s">
        <v>43</v>
      </c>
      <c r="D6" s="31">
        <v>0.15090641379356384</v>
      </c>
      <c r="E6" s="31">
        <v>0.22547584772109985</v>
      </c>
      <c r="F6" s="31">
        <v>0.66927975416183472</v>
      </c>
    </row>
    <row r="7" spans="1:6" x14ac:dyDescent="0.45">
      <c r="A7" t="s">
        <v>78</v>
      </c>
      <c r="B7" t="s">
        <v>9</v>
      </c>
      <c r="C7" t="s">
        <v>68</v>
      </c>
      <c r="D7" s="31">
        <v>0.1715141087770462</v>
      </c>
      <c r="E7" s="31">
        <v>0.46845793724060059</v>
      </c>
      <c r="F7" s="31">
        <v>0.36612489819526672</v>
      </c>
    </row>
    <row r="8" spans="1:6" x14ac:dyDescent="0.45">
      <c r="A8" t="s">
        <v>78</v>
      </c>
      <c r="B8" t="s">
        <v>9</v>
      </c>
      <c r="C8" t="s">
        <v>69</v>
      </c>
      <c r="D8" s="31">
        <v>0.15619967877864838</v>
      </c>
      <c r="E8" s="31">
        <v>0.41991341114044189</v>
      </c>
      <c r="F8" s="31">
        <v>0.37198066711425781</v>
      </c>
    </row>
    <row r="9" spans="1:6" x14ac:dyDescent="0.45">
      <c r="A9" t="s">
        <v>78</v>
      </c>
      <c r="B9" t="s">
        <v>9</v>
      </c>
      <c r="C9" t="s">
        <v>70</v>
      </c>
      <c r="D9" s="31">
        <v>0.1492537260055542</v>
      </c>
      <c r="E9" s="31">
        <v>0.15965166687965393</v>
      </c>
      <c r="F9" s="31">
        <v>0.93487107753753662</v>
      </c>
    </row>
    <row r="10" spans="1:6" x14ac:dyDescent="0.45">
      <c r="A10" t="s">
        <v>78</v>
      </c>
      <c r="B10" t="s">
        <v>9</v>
      </c>
      <c r="C10" t="s">
        <v>71</v>
      </c>
      <c r="D10" s="31">
        <v>0.12386917322874069</v>
      </c>
      <c r="E10" s="31">
        <v>0.12741589546203613</v>
      </c>
      <c r="F10" s="31">
        <v>0.97216421365737915</v>
      </c>
    </row>
    <row r="11" spans="1:6" x14ac:dyDescent="0.45">
      <c r="A11" t="s">
        <v>78</v>
      </c>
      <c r="B11" t="s">
        <v>9</v>
      </c>
      <c r="C11" t="s">
        <v>72</v>
      </c>
      <c r="D11" s="31">
        <v>0.15945611894130707</v>
      </c>
      <c r="E11" s="31">
        <v>0.17551019787788391</v>
      </c>
      <c r="F11" s="31">
        <v>0.90852904319763184</v>
      </c>
    </row>
    <row r="12" spans="1:6" x14ac:dyDescent="0.45">
      <c r="A12" t="s">
        <v>78</v>
      </c>
      <c r="B12" t="s">
        <v>9</v>
      </c>
      <c r="C12" t="s">
        <v>73</v>
      </c>
      <c r="D12" s="31">
        <v>0.23353293538093567</v>
      </c>
      <c r="E12" s="31">
        <v>0.24186046421527863</v>
      </c>
      <c r="F12" s="31">
        <v>0.96556884050369263</v>
      </c>
    </row>
    <row r="13" spans="1:6" x14ac:dyDescent="0.45">
      <c r="A13" t="s">
        <v>78</v>
      </c>
      <c r="B13" t="s">
        <v>9</v>
      </c>
      <c r="C13" t="s">
        <v>74</v>
      </c>
      <c r="D13" s="31">
        <v>0.16065192222595215</v>
      </c>
      <c r="E13" s="31">
        <v>0.18157894909381866</v>
      </c>
      <c r="F13" s="31">
        <v>0.88474971055984497</v>
      </c>
    </row>
    <row r="14" spans="1:6" x14ac:dyDescent="0.45">
      <c r="A14" t="s">
        <v>78</v>
      </c>
      <c r="B14" t="s">
        <v>10</v>
      </c>
      <c r="C14" t="s">
        <v>12</v>
      </c>
      <c r="D14" s="31">
        <v>0.18304172158241272</v>
      </c>
      <c r="E14" s="31">
        <v>0.23943662643432617</v>
      </c>
      <c r="F14" s="31">
        <v>0.76446837186813354</v>
      </c>
    </row>
    <row r="15" spans="1:6" x14ac:dyDescent="0.45">
      <c r="A15" t="s">
        <v>78</v>
      </c>
      <c r="B15" t="s">
        <v>10</v>
      </c>
      <c r="C15" t="s">
        <v>13</v>
      </c>
      <c r="D15" s="31">
        <v>0.19637882709503174</v>
      </c>
      <c r="E15" s="31">
        <v>0.27592954039573669</v>
      </c>
      <c r="F15" s="31">
        <v>0.71169918775558472</v>
      </c>
    </row>
    <row r="16" spans="1:6" x14ac:dyDescent="0.45">
      <c r="A16" t="s">
        <v>78</v>
      </c>
      <c r="B16" t="s">
        <v>10</v>
      </c>
      <c r="C16" t="s">
        <v>14</v>
      </c>
      <c r="D16" s="31">
        <v>0.16182048618793488</v>
      </c>
      <c r="E16" s="31">
        <v>0.24380952119827271</v>
      </c>
      <c r="F16" s="31">
        <v>0.66371679306030273</v>
      </c>
    </row>
    <row r="17" spans="1:6" x14ac:dyDescent="0.45">
      <c r="A17" t="s">
        <v>78</v>
      </c>
      <c r="B17" t="s">
        <v>10</v>
      </c>
      <c r="C17" t="s">
        <v>15</v>
      </c>
      <c r="D17" s="31">
        <v>0.18588873744010925</v>
      </c>
      <c r="E17" s="31">
        <v>0.25417441129684448</v>
      </c>
      <c r="F17" s="31">
        <v>0.73134326934814453</v>
      </c>
    </row>
    <row r="18" spans="1:6" x14ac:dyDescent="0.45">
      <c r="A18" t="s">
        <v>78</v>
      </c>
      <c r="B18" t="s">
        <v>10</v>
      </c>
      <c r="C18" t="s">
        <v>16</v>
      </c>
      <c r="D18" s="31">
        <v>0.15441860258579254</v>
      </c>
      <c r="E18" s="31">
        <v>0.23714286088943481</v>
      </c>
      <c r="F18" s="31">
        <v>0.65116280317306519</v>
      </c>
    </row>
    <row r="19" spans="1:6" x14ac:dyDescent="0.45">
      <c r="A19" t="s">
        <v>78</v>
      </c>
      <c r="B19" t="s">
        <v>10</v>
      </c>
      <c r="C19" t="s">
        <v>19</v>
      </c>
      <c r="D19" s="31">
        <v>0.1302083283662796</v>
      </c>
      <c r="E19" s="31">
        <v>0.18355359137058258</v>
      </c>
      <c r="F19" s="31">
        <v>0.70937502384185791</v>
      </c>
    </row>
    <row r="20" spans="1:6" x14ac:dyDescent="0.45">
      <c r="A20" t="s">
        <v>78</v>
      </c>
      <c r="B20" t="s">
        <v>10</v>
      </c>
      <c r="C20" t="s">
        <v>18</v>
      </c>
      <c r="D20" s="31">
        <v>0.16094420850276947</v>
      </c>
      <c r="E20" s="31">
        <v>0.2304147481918335</v>
      </c>
      <c r="F20" s="31">
        <v>0.69849783182144165</v>
      </c>
    </row>
    <row r="21" spans="1:6" x14ac:dyDescent="0.45">
      <c r="A21" t="s">
        <v>78</v>
      </c>
      <c r="B21" t="s">
        <v>10</v>
      </c>
      <c r="C21" t="s">
        <v>17</v>
      </c>
      <c r="D21" s="31">
        <v>0.17090539634227753</v>
      </c>
      <c r="E21" s="31">
        <v>0.25112107396125793</v>
      </c>
      <c r="F21" s="31">
        <v>0.68056970834732056</v>
      </c>
    </row>
    <row r="22" spans="1:6" x14ac:dyDescent="0.45">
      <c r="A22" t="s">
        <v>78</v>
      </c>
      <c r="B22" t="s">
        <v>10</v>
      </c>
      <c r="C22" t="s">
        <v>79</v>
      </c>
      <c r="D22" s="31">
        <v>0.15688775479793549</v>
      </c>
      <c r="E22" s="31">
        <v>0.206722691655159</v>
      </c>
      <c r="F22" s="31">
        <v>0.75892859697341919</v>
      </c>
    </row>
    <row r="23" spans="1:6" x14ac:dyDescent="0.45">
      <c r="A23" t="s">
        <v>78</v>
      </c>
      <c r="B23" t="s">
        <v>10</v>
      </c>
      <c r="C23" t="s">
        <v>0</v>
      </c>
      <c r="D23" s="31">
        <v>0.12862318754196167</v>
      </c>
      <c r="E23" s="31">
        <v>0.17884130775928497</v>
      </c>
      <c r="F23" s="31">
        <v>0.71920287609100342</v>
      </c>
    </row>
    <row r="24" spans="1:6" x14ac:dyDescent="0.45">
      <c r="A24" t="s">
        <v>78</v>
      </c>
      <c r="B24" t="s">
        <v>78</v>
      </c>
      <c r="C24" t="s">
        <v>78</v>
      </c>
      <c r="D24" s="31">
        <v>0.16041690111160278</v>
      </c>
      <c r="E24" s="31">
        <v>0.22717791795730591</v>
      </c>
      <c r="F24" s="31">
        <v>0.70612889528274536</v>
      </c>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22"/>
  <sheetViews>
    <sheetView workbookViewId="0">
      <selection activeCell="F6" sqref="F6"/>
    </sheetView>
  </sheetViews>
  <sheetFormatPr defaultRowHeight="14.25" x14ac:dyDescent="0.45"/>
  <sheetData>
    <row r="1" spans="1:12" x14ac:dyDescent="0.45">
      <c r="A1" t="s">
        <v>46</v>
      </c>
      <c r="B1" t="s">
        <v>47</v>
      </c>
      <c r="C1" t="s">
        <v>48</v>
      </c>
      <c r="D1" t="s">
        <v>49</v>
      </c>
      <c r="E1" t="s">
        <v>50</v>
      </c>
      <c r="F1" t="s">
        <v>51</v>
      </c>
      <c r="G1" t="s">
        <v>52</v>
      </c>
      <c r="H1" t="s">
        <v>55</v>
      </c>
      <c r="I1" t="s">
        <v>54</v>
      </c>
      <c r="J1" t="s">
        <v>53</v>
      </c>
      <c r="K1" t="s">
        <v>76</v>
      </c>
      <c r="L1" t="s">
        <v>56</v>
      </c>
    </row>
    <row r="2" spans="1:12" x14ac:dyDescent="0.45">
      <c r="A2" t="s">
        <v>68</v>
      </c>
      <c r="B2" t="s">
        <v>5</v>
      </c>
      <c r="C2" s="31">
        <v>13</v>
      </c>
      <c r="D2" s="31">
        <v>11</v>
      </c>
      <c r="E2" s="31">
        <v>23</v>
      </c>
      <c r="F2" s="31">
        <v>15</v>
      </c>
      <c r="G2" s="31">
        <v>42</v>
      </c>
      <c r="H2" s="31">
        <v>8</v>
      </c>
      <c r="I2" s="31">
        <v>42</v>
      </c>
      <c r="J2" s="31">
        <v>47</v>
      </c>
      <c r="K2" s="31">
        <v>24</v>
      </c>
      <c r="L2" s="31">
        <v>23</v>
      </c>
    </row>
    <row r="3" spans="1:12" x14ac:dyDescent="0.45">
      <c r="A3" t="s">
        <v>68</v>
      </c>
      <c r="B3" t="s">
        <v>6</v>
      </c>
      <c r="C3" s="31">
        <v>4</v>
      </c>
      <c r="D3" s="31">
        <v>9</v>
      </c>
      <c r="E3" s="31">
        <v>9</v>
      </c>
      <c r="F3" s="31">
        <v>9</v>
      </c>
      <c r="G3" s="31">
        <v>18</v>
      </c>
      <c r="H3" s="31">
        <v>7</v>
      </c>
      <c r="I3" s="31">
        <v>6</v>
      </c>
      <c r="J3" s="31">
        <v>12</v>
      </c>
      <c r="K3" s="31">
        <v>6</v>
      </c>
      <c r="L3" s="31">
        <v>9</v>
      </c>
    </row>
    <row r="4" spans="1:12" x14ac:dyDescent="0.45">
      <c r="A4" t="s">
        <v>68</v>
      </c>
      <c r="B4" t="s">
        <v>75</v>
      </c>
      <c r="C4" s="31">
        <v>4</v>
      </c>
      <c r="D4" s="31">
        <v>6</v>
      </c>
      <c r="E4" s="31">
        <v>6</v>
      </c>
      <c r="F4" s="31">
        <v>7</v>
      </c>
      <c r="G4" s="31">
        <v>7</v>
      </c>
      <c r="H4" s="31">
        <v>20</v>
      </c>
      <c r="I4" s="31">
        <v>2</v>
      </c>
      <c r="J4" s="31">
        <v>4</v>
      </c>
      <c r="K4" s="31">
        <v>5</v>
      </c>
      <c r="L4" s="31">
        <v>3</v>
      </c>
    </row>
    <row r="5" spans="1:12" x14ac:dyDescent="0.45">
      <c r="A5" t="s">
        <v>69</v>
      </c>
      <c r="B5" t="s">
        <v>5</v>
      </c>
      <c r="C5" s="31">
        <v>8</v>
      </c>
      <c r="D5" s="31">
        <v>8</v>
      </c>
      <c r="E5" s="31">
        <v>9</v>
      </c>
      <c r="F5" s="31">
        <v>9</v>
      </c>
      <c r="G5" s="31">
        <v>14</v>
      </c>
      <c r="H5" s="31">
        <v>3</v>
      </c>
      <c r="I5" s="31">
        <v>17</v>
      </c>
      <c r="J5" s="31">
        <v>16</v>
      </c>
      <c r="K5" s="31">
        <v>9</v>
      </c>
      <c r="L5" s="31">
        <v>14</v>
      </c>
    </row>
    <row r="6" spans="1:12" x14ac:dyDescent="0.45">
      <c r="A6" t="s">
        <v>69</v>
      </c>
      <c r="B6" t="s">
        <v>6</v>
      </c>
      <c r="C6" s="31">
        <v>4</v>
      </c>
      <c r="D6" s="31">
        <v>6</v>
      </c>
      <c r="E6" s="31">
        <v>6</v>
      </c>
      <c r="F6" s="31">
        <v>4</v>
      </c>
      <c r="G6" s="31">
        <v>4</v>
      </c>
      <c r="H6" s="31">
        <v>4</v>
      </c>
      <c r="I6" s="31">
        <v>3</v>
      </c>
      <c r="J6" s="31">
        <v>4</v>
      </c>
      <c r="K6" s="31">
        <v>5</v>
      </c>
      <c r="L6" s="31">
        <v>4</v>
      </c>
    </row>
    <row r="7" spans="1:12" x14ac:dyDescent="0.45">
      <c r="A7" t="s">
        <v>69</v>
      </c>
      <c r="B7" t="s">
        <v>75</v>
      </c>
      <c r="C7" s="31">
        <v>7</v>
      </c>
      <c r="D7" s="31">
        <v>7</v>
      </c>
      <c r="E7" s="31">
        <v>2</v>
      </c>
      <c r="F7" s="31">
        <v>7</v>
      </c>
      <c r="G7" s="31">
        <v>1</v>
      </c>
      <c r="H7" s="31">
        <v>3</v>
      </c>
      <c r="I7" s="31">
        <v>5</v>
      </c>
      <c r="J7" s="31">
        <v>4</v>
      </c>
      <c r="K7" s="31">
        <v>4</v>
      </c>
      <c r="L7" s="31">
        <v>3</v>
      </c>
    </row>
    <row r="8" spans="1:12" x14ac:dyDescent="0.45">
      <c r="A8" t="s">
        <v>70</v>
      </c>
      <c r="B8" t="s">
        <v>5</v>
      </c>
      <c r="C8" s="31">
        <v>9</v>
      </c>
      <c r="D8" s="31">
        <v>4</v>
      </c>
      <c r="E8" s="31">
        <v>5</v>
      </c>
      <c r="F8" s="31">
        <v>5</v>
      </c>
      <c r="G8" s="31">
        <v>5</v>
      </c>
      <c r="H8" s="31">
        <v>8</v>
      </c>
      <c r="I8" s="31">
        <v>7</v>
      </c>
      <c r="J8" s="31">
        <v>6</v>
      </c>
      <c r="K8" s="31">
        <v>9</v>
      </c>
      <c r="L8" s="31">
        <v>18</v>
      </c>
    </row>
    <row r="9" spans="1:12" x14ac:dyDescent="0.45">
      <c r="A9" t="s">
        <v>70</v>
      </c>
      <c r="B9" t="s">
        <v>6</v>
      </c>
      <c r="C9" s="31">
        <v>8</v>
      </c>
      <c r="D9" s="31">
        <v>16</v>
      </c>
      <c r="E9" s="31">
        <v>7</v>
      </c>
      <c r="F9" s="31">
        <v>17</v>
      </c>
      <c r="G9" s="31">
        <v>5</v>
      </c>
      <c r="H9" s="31">
        <v>19</v>
      </c>
      <c r="I9" s="31">
        <v>6</v>
      </c>
      <c r="J9" s="31">
        <v>7</v>
      </c>
      <c r="K9" s="31">
        <v>8</v>
      </c>
      <c r="L9" s="31">
        <v>4</v>
      </c>
    </row>
    <row r="10" spans="1:12" x14ac:dyDescent="0.45">
      <c r="A10" t="s">
        <v>70</v>
      </c>
      <c r="B10" t="s">
        <v>75</v>
      </c>
      <c r="C10" s="31">
        <v>5</v>
      </c>
      <c r="D10" s="31">
        <v>5</v>
      </c>
      <c r="E10" s="31">
        <v>11</v>
      </c>
      <c r="F10" s="31">
        <v>7</v>
      </c>
      <c r="G10" s="31">
        <v>3</v>
      </c>
      <c r="H10" s="31"/>
      <c r="I10" s="31">
        <v>2</v>
      </c>
      <c r="J10" s="31">
        <v>4</v>
      </c>
      <c r="K10" s="31">
        <v>6</v>
      </c>
      <c r="L10" s="31">
        <v>4</v>
      </c>
    </row>
    <row r="11" spans="1:12" x14ac:dyDescent="0.45">
      <c r="A11" t="s">
        <v>71</v>
      </c>
      <c r="B11" t="s">
        <v>5</v>
      </c>
      <c r="C11" s="31">
        <v>5</v>
      </c>
      <c r="D11" s="31">
        <v>6</v>
      </c>
      <c r="E11" s="31">
        <v>5</v>
      </c>
      <c r="F11" s="31">
        <v>5</v>
      </c>
      <c r="G11" s="31">
        <v>6</v>
      </c>
      <c r="H11" s="31">
        <v>5</v>
      </c>
      <c r="I11" s="31">
        <v>5</v>
      </c>
      <c r="J11" s="31">
        <v>12</v>
      </c>
      <c r="K11" s="31">
        <v>5</v>
      </c>
      <c r="L11" s="31">
        <v>14</v>
      </c>
    </row>
    <row r="12" spans="1:12" x14ac:dyDescent="0.45">
      <c r="A12" t="s">
        <v>71</v>
      </c>
      <c r="B12" t="s">
        <v>6</v>
      </c>
      <c r="C12" s="31">
        <v>4</v>
      </c>
      <c r="D12" s="31">
        <v>9</v>
      </c>
      <c r="E12" s="31">
        <v>5</v>
      </c>
      <c r="F12" s="31">
        <v>8</v>
      </c>
      <c r="G12" s="31">
        <v>5</v>
      </c>
      <c r="H12" s="31">
        <v>6</v>
      </c>
      <c r="I12" s="31">
        <v>3</v>
      </c>
      <c r="J12" s="31">
        <v>5</v>
      </c>
      <c r="K12" s="31">
        <v>5</v>
      </c>
      <c r="L12" s="31">
        <v>7</v>
      </c>
    </row>
    <row r="13" spans="1:12" x14ac:dyDescent="0.45">
      <c r="A13" t="s">
        <v>71</v>
      </c>
      <c r="B13" t="s">
        <v>75</v>
      </c>
      <c r="C13" s="31">
        <v>5</v>
      </c>
      <c r="D13" s="31">
        <v>6</v>
      </c>
      <c r="E13" s="31">
        <v>5</v>
      </c>
      <c r="F13" s="31">
        <v>7</v>
      </c>
      <c r="G13" s="31">
        <v>6</v>
      </c>
      <c r="H13" s="31">
        <v>9</v>
      </c>
      <c r="I13" s="31">
        <v>3</v>
      </c>
      <c r="J13" s="31">
        <v>5</v>
      </c>
      <c r="K13" s="31">
        <v>5</v>
      </c>
      <c r="L13" s="31">
        <v>2</v>
      </c>
    </row>
    <row r="14" spans="1:12" x14ac:dyDescent="0.45">
      <c r="A14" t="s">
        <v>72</v>
      </c>
      <c r="B14" t="s">
        <v>5</v>
      </c>
      <c r="C14" s="31">
        <v>12</v>
      </c>
      <c r="D14" s="31">
        <v>6</v>
      </c>
      <c r="E14" s="31">
        <v>5</v>
      </c>
      <c r="F14" s="31">
        <v>6</v>
      </c>
      <c r="G14" s="31">
        <v>6</v>
      </c>
      <c r="H14" s="31">
        <v>7</v>
      </c>
      <c r="I14" s="31">
        <v>5</v>
      </c>
      <c r="J14" s="31">
        <v>5</v>
      </c>
      <c r="K14" s="31">
        <v>5</v>
      </c>
      <c r="L14" s="31">
        <v>4</v>
      </c>
    </row>
    <row r="15" spans="1:12" x14ac:dyDescent="0.45">
      <c r="A15" t="s">
        <v>72</v>
      </c>
      <c r="B15" t="s">
        <v>6</v>
      </c>
      <c r="C15" s="31">
        <v>6</v>
      </c>
      <c r="D15" s="31">
        <v>4</v>
      </c>
      <c r="E15" s="31">
        <v>3</v>
      </c>
      <c r="F15" s="31">
        <v>3</v>
      </c>
      <c r="G15" s="31">
        <v>6</v>
      </c>
      <c r="H15" s="31">
        <v>5</v>
      </c>
      <c r="I15" s="31">
        <v>4</v>
      </c>
      <c r="J15" s="31">
        <v>4</v>
      </c>
      <c r="K15" s="31">
        <v>5</v>
      </c>
      <c r="L15" s="31">
        <v>4</v>
      </c>
    </row>
    <row r="16" spans="1:12" x14ac:dyDescent="0.45">
      <c r="A16" t="s">
        <v>72</v>
      </c>
      <c r="B16" t="s">
        <v>75</v>
      </c>
      <c r="C16" s="31">
        <v>4</v>
      </c>
      <c r="D16" s="31">
        <v>4</v>
      </c>
      <c r="E16" s="31">
        <v>3</v>
      </c>
      <c r="F16" s="31"/>
      <c r="G16" s="31">
        <v>6</v>
      </c>
      <c r="H16" s="31"/>
      <c r="I16" s="31">
        <v>2</v>
      </c>
      <c r="J16" s="31">
        <v>3</v>
      </c>
      <c r="K16" s="31">
        <v>2</v>
      </c>
      <c r="L16" s="31"/>
    </row>
    <row r="17" spans="1:12" x14ac:dyDescent="0.45">
      <c r="A17" t="s">
        <v>73</v>
      </c>
      <c r="B17" t="s">
        <v>5</v>
      </c>
      <c r="C17" s="31">
        <v>7</v>
      </c>
      <c r="D17" s="31">
        <v>6</v>
      </c>
      <c r="E17" s="31">
        <v>4</v>
      </c>
      <c r="F17" s="31">
        <v>8</v>
      </c>
      <c r="G17" s="31">
        <v>4</v>
      </c>
      <c r="H17" s="31">
        <v>6</v>
      </c>
      <c r="I17" s="31">
        <v>9</v>
      </c>
      <c r="J17" s="31">
        <v>4</v>
      </c>
      <c r="K17" s="31">
        <v>7</v>
      </c>
      <c r="L17" s="31">
        <v>7</v>
      </c>
    </row>
    <row r="18" spans="1:12" x14ac:dyDescent="0.45">
      <c r="A18" t="s">
        <v>73</v>
      </c>
      <c r="B18" t="s">
        <v>6</v>
      </c>
      <c r="C18" s="31">
        <v>9</v>
      </c>
      <c r="D18" s="31">
        <v>2</v>
      </c>
      <c r="E18" s="31">
        <v>4</v>
      </c>
      <c r="F18" s="31">
        <v>2</v>
      </c>
      <c r="G18" s="31">
        <v>9</v>
      </c>
      <c r="H18" s="31">
        <v>6</v>
      </c>
      <c r="I18" s="31">
        <v>7</v>
      </c>
      <c r="J18" s="31">
        <v>7</v>
      </c>
      <c r="K18" s="31">
        <v>2</v>
      </c>
      <c r="L18" s="31">
        <v>4</v>
      </c>
    </row>
    <row r="19" spans="1:12" x14ac:dyDescent="0.45">
      <c r="A19" t="s">
        <v>73</v>
      </c>
      <c r="B19" t="s">
        <v>75</v>
      </c>
      <c r="C19" s="31">
        <v>4</v>
      </c>
      <c r="D19" s="31">
        <v>12</v>
      </c>
      <c r="E19" s="31">
        <v>4</v>
      </c>
      <c r="F19" s="31"/>
      <c r="G19" s="31">
        <v>4</v>
      </c>
      <c r="H19" s="31">
        <v>2</v>
      </c>
      <c r="I19" s="31">
        <v>4</v>
      </c>
      <c r="J19" s="31">
        <v>7</v>
      </c>
      <c r="K19" s="31"/>
      <c r="L19" s="31">
        <v>5</v>
      </c>
    </row>
    <row r="20" spans="1:12" x14ac:dyDescent="0.45">
      <c r="A20" t="s">
        <v>74</v>
      </c>
      <c r="B20" t="s">
        <v>5</v>
      </c>
      <c r="C20" s="31">
        <v>6</v>
      </c>
      <c r="D20" s="31">
        <v>6</v>
      </c>
      <c r="E20" s="31">
        <v>4</v>
      </c>
      <c r="F20" s="31">
        <v>9</v>
      </c>
      <c r="G20" s="31">
        <v>5</v>
      </c>
      <c r="H20" s="31">
        <v>6</v>
      </c>
      <c r="I20" s="31">
        <v>8</v>
      </c>
      <c r="J20" s="31">
        <v>5</v>
      </c>
      <c r="K20" s="31">
        <v>4</v>
      </c>
      <c r="L20" s="31">
        <v>4</v>
      </c>
    </row>
    <row r="21" spans="1:12" x14ac:dyDescent="0.45">
      <c r="A21" t="s">
        <v>74</v>
      </c>
      <c r="B21" t="s">
        <v>6</v>
      </c>
      <c r="C21" s="31">
        <v>8</v>
      </c>
      <c r="D21" s="31">
        <v>5</v>
      </c>
      <c r="E21" s="31">
        <v>4</v>
      </c>
      <c r="F21" s="31">
        <v>5</v>
      </c>
      <c r="G21" s="31">
        <v>6</v>
      </c>
      <c r="H21" s="31"/>
      <c r="I21" s="31">
        <v>5</v>
      </c>
      <c r="J21" s="31">
        <v>4</v>
      </c>
      <c r="K21" s="31">
        <v>4</v>
      </c>
      <c r="L21" s="31">
        <v>5</v>
      </c>
    </row>
    <row r="22" spans="1:12" x14ac:dyDescent="0.45">
      <c r="A22" t="s">
        <v>74</v>
      </c>
      <c r="B22" t="s">
        <v>75</v>
      </c>
      <c r="C22" s="31">
        <v>4</v>
      </c>
      <c r="D22" s="31">
        <v>3</v>
      </c>
      <c r="E22" s="31">
        <v>4</v>
      </c>
      <c r="F22" s="31">
        <v>4</v>
      </c>
      <c r="G22" s="31">
        <v>4</v>
      </c>
      <c r="H22" s="31">
        <v>1</v>
      </c>
      <c r="I22" s="31">
        <v>5</v>
      </c>
      <c r="J22" s="31">
        <v>3</v>
      </c>
      <c r="K22" s="31">
        <v>3</v>
      </c>
      <c r="L22" s="31">
        <v>4</v>
      </c>
    </row>
  </sheetData>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22"/>
  <sheetViews>
    <sheetView workbookViewId="0">
      <selection sqref="A1:XFD1048576"/>
    </sheetView>
  </sheetViews>
  <sheetFormatPr defaultRowHeight="14.25" x14ac:dyDescent="0.45"/>
  <sheetData>
    <row r="1" spans="1:12" x14ac:dyDescent="0.45">
      <c r="A1" t="s">
        <v>46</v>
      </c>
      <c r="B1" t="s">
        <v>47</v>
      </c>
      <c r="C1" t="s">
        <v>48</v>
      </c>
      <c r="D1" t="s">
        <v>49</v>
      </c>
      <c r="E1" t="s">
        <v>50</v>
      </c>
      <c r="F1" t="s">
        <v>51</v>
      </c>
      <c r="G1" t="s">
        <v>52</v>
      </c>
      <c r="H1" t="s">
        <v>55</v>
      </c>
      <c r="I1" t="s">
        <v>54</v>
      </c>
      <c r="J1" t="s">
        <v>53</v>
      </c>
      <c r="K1" t="s">
        <v>76</v>
      </c>
      <c r="L1" t="s">
        <v>56</v>
      </c>
    </row>
    <row r="2" spans="1:12" x14ac:dyDescent="0.45">
      <c r="A2" t="s">
        <v>68</v>
      </c>
      <c r="B2" t="s">
        <v>5</v>
      </c>
      <c r="C2" s="31">
        <v>3</v>
      </c>
      <c r="D2" s="31">
        <v>1</v>
      </c>
      <c r="E2" s="31">
        <v>1</v>
      </c>
      <c r="F2" s="31">
        <v>1</v>
      </c>
      <c r="G2" s="31">
        <v>3</v>
      </c>
      <c r="H2" s="31"/>
      <c r="I2" s="31">
        <v>3</v>
      </c>
      <c r="J2" s="31">
        <v>1</v>
      </c>
      <c r="K2" s="31"/>
      <c r="L2" s="31">
        <v>1</v>
      </c>
    </row>
    <row r="3" spans="1:12" x14ac:dyDescent="0.45">
      <c r="A3" t="s">
        <v>68</v>
      </c>
      <c r="B3" t="s">
        <v>6</v>
      </c>
      <c r="C3" s="31">
        <v>2</v>
      </c>
      <c r="D3" s="31"/>
      <c r="E3" s="31"/>
      <c r="F3" s="31">
        <v>1</v>
      </c>
      <c r="G3" s="31">
        <v>1</v>
      </c>
      <c r="H3" s="31"/>
      <c r="I3" s="31"/>
      <c r="J3" s="31">
        <v>1</v>
      </c>
      <c r="K3" s="31">
        <v>1</v>
      </c>
      <c r="L3" s="31"/>
    </row>
    <row r="4" spans="1:12" x14ac:dyDescent="0.45">
      <c r="A4" t="s">
        <v>68</v>
      </c>
      <c r="B4" t="s">
        <v>75</v>
      </c>
      <c r="C4" s="31">
        <v>1</v>
      </c>
      <c r="D4" s="31">
        <v>3</v>
      </c>
      <c r="E4" s="31">
        <v>2</v>
      </c>
      <c r="F4" s="31"/>
      <c r="G4" s="31">
        <v>2</v>
      </c>
      <c r="H4" s="31"/>
      <c r="I4" s="31"/>
      <c r="J4" s="31"/>
      <c r="K4" s="31"/>
      <c r="L4" s="31">
        <v>1</v>
      </c>
    </row>
    <row r="5" spans="1:12" x14ac:dyDescent="0.45">
      <c r="A5" t="s">
        <v>69</v>
      </c>
      <c r="B5" t="s">
        <v>5</v>
      </c>
      <c r="C5" s="31"/>
      <c r="D5" s="31">
        <v>1</v>
      </c>
      <c r="E5" s="31"/>
      <c r="F5" s="31"/>
      <c r="G5" s="31"/>
      <c r="H5" s="31"/>
      <c r="I5" s="31">
        <v>2</v>
      </c>
      <c r="J5" s="31">
        <v>1</v>
      </c>
      <c r="K5" s="31"/>
      <c r="L5" s="31">
        <v>3</v>
      </c>
    </row>
    <row r="6" spans="1:12" x14ac:dyDescent="0.45">
      <c r="A6" t="s">
        <v>69</v>
      </c>
      <c r="B6" t="s">
        <v>6</v>
      </c>
      <c r="C6" s="31"/>
      <c r="D6" s="31">
        <v>1</v>
      </c>
      <c r="E6" s="31"/>
      <c r="F6" s="31">
        <v>1</v>
      </c>
      <c r="G6" s="31"/>
      <c r="H6" s="31"/>
      <c r="I6" s="31"/>
      <c r="J6" s="31"/>
      <c r="K6" s="31"/>
      <c r="L6" s="31"/>
    </row>
    <row r="7" spans="1:12" x14ac:dyDescent="0.45">
      <c r="A7" t="s">
        <v>69</v>
      </c>
      <c r="B7" t="s">
        <v>75</v>
      </c>
      <c r="C7" s="31"/>
      <c r="D7" s="31">
        <v>2</v>
      </c>
      <c r="E7" s="31"/>
      <c r="F7" s="31"/>
      <c r="G7" s="31"/>
      <c r="H7" s="31"/>
      <c r="I7" s="31"/>
      <c r="J7" s="31"/>
      <c r="K7" s="31">
        <v>1</v>
      </c>
      <c r="L7" s="31"/>
    </row>
    <row r="8" spans="1:12" x14ac:dyDescent="0.45">
      <c r="A8" t="s">
        <v>70</v>
      </c>
      <c r="B8" t="s">
        <v>5</v>
      </c>
      <c r="C8" s="31">
        <v>1</v>
      </c>
      <c r="D8" s="31"/>
      <c r="E8" s="31">
        <v>2</v>
      </c>
      <c r="F8" s="31">
        <v>1</v>
      </c>
      <c r="G8" s="31">
        <v>1</v>
      </c>
      <c r="H8" s="31"/>
      <c r="I8" s="31">
        <v>1</v>
      </c>
      <c r="J8" s="31">
        <v>1</v>
      </c>
      <c r="K8" s="31">
        <v>1</v>
      </c>
      <c r="L8" s="31">
        <v>1</v>
      </c>
    </row>
    <row r="9" spans="1:12" x14ac:dyDescent="0.45">
      <c r="A9" t="s">
        <v>70</v>
      </c>
      <c r="B9" t="s">
        <v>6</v>
      </c>
      <c r="C9" s="31">
        <v>4</v>
      </c>
      <c r="D9" s="31">
        <v>5</v>
      </c>
      <c r="E9" s="31"/>
      <c r="F9" s="31">
        <v>1</v>
      </c>
      <c r="G9" s="31">
        <v>3</v>
      </c>
      <c r="H9" s="31"/>
      <c r="I9" s="31">
        <v>2</v>
      </c>
      <c r="J9" s="31">
        <v>1</v>
      </c>
      <c r="K9" s="31">
        <v>1</v>
      </c>
      <c r="L9" s="31"/>
    </row>
    <row r="10" spans="1:12" x14ac:dyDescent="0.45">
      <c r="A10" t="s">
        <v>70</v>
      </c>
      <c r="B10" t="s">
        <v>75</v>
      </c>
      <c r="C10" s="31">
        <v>3</v>
      </c>
      <c r="D10" s="31">
        <v>3</v>
      </c>
      <c r="E10" s="31">
        <v>7</v>
      </c>
      <c r="F10" s="31">
        <v>5</v>
      </c>
      <c r="G10" s="31">
        <v>1</v>
      </c>
      <c r="H10" s="31"/>
      <c r="I10" s="31"/>
      <c r="J10" s="31"/>
      <c r="K10" s="31"/>
      <c r="L10" s="31">
        <v>1</v>
      </c>
    </row>
    <row r="11" spans="1:12" x14ac:dyDescent="0.45">
      <c r="A11" t="s">
        <v>71</v>
      </c>
      <c r="B11" t="s">
        <v>5</v>
      </c>
      <c r="C11" s="31">
        <v>2</v>
      </c>
      <c r="D11" s="31">
        <v>3</v>
      </c>
      <c r="E11" s="31"/>
      <c r="F11" s="31">
        <v>2</v>
      </c>
      <c r="G11" s="31">
        <v>3</v>
      </c>
      <c r="H11" s="31"/>
      <c r="I11" s="31">
        <v>2</v>
      </c>
      <c r="J11" s="31">
        <v>4</v>
      </c>
      <c r="K11" s="31"/>
      <c r="L11" s="31">
        <v>2</v>
      </c>
    </row>
    <row r="12" spans="1:12" x14ac:dyDescent="0.45">
      <c r="A12" t="s">
        <v>71</v>
      </c>
      <c r="B12" t="s">
        <v>6</v>
      </c>
      <c r="C12" s="31">
        <v>2</v>
      </c>
      <c r="D12" s="31">
        <v>4</v>
      </c>
      <c r="E12" s="31">
        <v>1</v>
      </c>
      <c r="F12" s="31">
        <v>3</v>
      </c>
      <c r="G12" s="31">
        <v>2</v>
      </c>
      <c r="H12" s="31">
        <v>1</v>
      </c>
      <c r="I12" s="31"/>
      <c r="J12" s="31">
        <v>1</v>
      </c>
      <c r="K12" s="31"/>
      <c r="L12" s="31">
        <v>1</v>
      </c>
    </row>
    <row r="13" spans="1:12" x14ac:dyDescent="0.45">
      <c r="A13" t="s">
        <v>71</v>
      </c>
      <c r="B13" t="s">
        <v>75</v>
      </c>
      <c r="C13" s="31">
        <v>2</v>
      </c>
      <c r="D13" s="31">
        <v>2</v>
      </c>
      <c r="E13" s="31">
        <v>2</v>
      </c>
      <c r="F13" s="31">
        <v>3</v>
      </c>
      <c r="G13" s="31">
        <v>3</v>
      </c>
      <c r="H13" s="31"/>
      <c r="I13" s="31">
        <v>2</v>
      </c>
      <c r="J13" s="31">
        <v>1</v>
      </c>
      <c r="K13" s="31"/>
      <c r="L13" s="31"/>
    </row>
    <row r="14" spans="1:12" x14ac:dyDescent="0.45">
      <c r="A14" t="s">
        <v>72</v>
      </c>
      <c r="B14" t="s">
        <v>5</v>
      </c>
      <c r="C14" s="31">
        <v>5</v>
      </c>
      <c r="D14" s="31"/>
      <c r="E14" s="31">
        <v>1</v>
      </c>
      <c r="F14" s="31">
        <v>2</v>
      </c>
      <c r="G14" s="31">
        <v>4</v>
      </c>
      <c r="H14" s="31">
        <v>1</v>
      </c>
      <c r="I14" s="31">
        <v>4</v>
      </c>
      <c r="J14" s="31">
        <v>1</v>
      </c>
      <c r="K14" s="31">
        <v>1</v>
      </c>
      <c r="L14" s="31"/>
    </row>
    <row r="15" spans="1:12" x14ac:dyDescent="0.45">
      <c r="A15" t="s">
        <v>72</v>
      </c>
      <c r="B15" t="s">
        <v>6</v>
      </c>
      <c r="C15" s="31">
        <v>3</v>
      </c>
      <c r="D15" s="31">
        <v>1</v>
      </c>
      <c r="E15" s="31">
        <v>1</v>
      </c>
      <c r="F15" s="31"/>
      <c r="G15" s="31">
        <v>3</v>
      </c>
      <c r="H15" s="31"/>
      <c r="I15" s="31">
        <v>4</v>
      </c>
      <c r="J15" s="31">
        <v>2</v>
      </c>
      <c r="K15" s="31"/>
      <c r="L15" s="31">
        <v>2</v>
      </c>
    </row>
    <row r="16" spans="1:12" x14ac:dyDescent="0.45">
      <c r="A16" t="s">
        <v>72</v>
      </c>
      <c r="B16" t="s">
        <v>75</v>
      </c>
      <c r="C16" s="31">
        <v>1</v>
      </c>
      <c r="D16" s="31">
        <v>1</v>
      </c>
      <c r="E16" s="31"/>
      <c r="F16" s="31"/>
      <c r="G16" s="31"/>
      <c r="H16" s="31"/>
      <c r="I16" s="31">
        <v>2</v>
      </c>
      <c r="J16" s="31">
        <v>1</v>
      </c>
      <c r="K16" s="31"/>
      <c r="L16" s="31"/>
    </row>
    <row r="17" spans="1:12" x14ac:dyDescent="0.45">
      <c r="A17" t="s">
        <v>73</v>
      </c>
      <c r="B17" t="s">
        <v>5</v>
      </c>
      <c r="C17" s="31">
        <v>3</v>
      </c>
      <c r="D17" s="31">
        <v>1</v>
      </c>
      <c r="E17" s="31">
        <v>2</v>
      </c>
      <c r="F17" s="31">
        <v>4</v>
      </c>
      <c r="G17" s="31">
        <v>2</v>
      </c>
      <c r="H17" s="31"/>
      <c r="I17" s="31">
        <v>5</v>
      </c>
      <c r="J17" s="31"/>
      <c r="K17" s="31"/>
      <c r="L17" s="31">
        <v>1</v>
      </c>
    </row>
    <row r="18" spans="1:12" x14ac:dyDescent="0.45">
      <c r="A18" t="s">
        <v>73</v>
      </c>
      <c r="B18" t="s">
        <v>6</v>
      </c>
      <c r="C18" s="31">
        <v>4</v>
      </c>
      <c r="D18" s="31">
        <v>2</v>
      </c>
      <c r="E18" s="31">
        <v>2</v>
      </c>
      <c r="F18" s="31">
        <v>2</v>
      </c>
      <c r="G18" s="31">
        <v>7</v>
      </c>
      <c r="H18" s="31"/>
      <c r="I18" s="31">
        <v>3</v>
      </c>
      <c r="J18" s="31">
        <v>4</v>
      </c>
      <c r="K18" s="31">
        <v>2</v>
      </c>
      <c r="L18" s="31">
        <v>3</v>
      </c>
    </row>
    <row r="19" spans="1:12" x14ac:dyDescent="0.45">
      <c r="A19" t="s">
        <v>73</v>
      </c>
      <c r="B19" t="s">
        <v>75</v>
      </c>
      <c r="C19" s="31">
        <v>2</v>
      </c>
      <c r="D19" s="31">
        <v>12</v>
      </c>
      <c r="E19" s="31">
        <v>1</v>
      </c>
      <c r="F19" s="31"/>
      <c r="G19" s="31">
        <v>1</v>
      </c>
      <c r="H19" s="31"/>
      <c r="I19" s="31">
        <v>1</v>
      </c>
      <c r="J19" s="31">
        <v>2</v>
      </c>
      <c r="K19" s="31"/>
      <c r="L19" s="31">
        <v>2</v>
      </c>
    </row>
    <row r="20" spans="1:12" x14ac:dyDescent="0.45">
      <c r="A20" t="s">
        <v>74</v>
      </c>
      <c r="B20" t="s">
        <v>5</v>
      </c>
      <c r="C20" s="31">
        <v>2</v>
      </c>
      <c r="D20" s="31">
        <v>2</v>
      </c>
      <c r="E20" s="31">
        <v>2</v>
      </c>
      <c r="F20" s="31">
        <v>5</v>
      </c>
      <c r="G20" s="31">
        <v>3</v>
      </c>
      <c r="H20" s="31"/>
      <c r="I20" s="31">
        <v>4</v>
      </c>
      <c r="J20" s="31"/>
      <c r="K20" s="31"/>
      <c r="L20" s="31">
        <v>1</v>
      </c>
    </row>
    <row r="21" spans="1:12" x14ac:dyDescent="0.45">
      <c r="A21" t="s">
        <v>74</v>
      </c>
      <c r="B21" t="s">
        <v>6</v>
      </c>
      <c r="C21" s="31">
        <v>5</v>
      </c>
      <c r="D21" s="31"/>
      <c r="E21" s="31">
        <v>2</v>
      </c>
      <c r="F21" s="31">
        <v>2</v>
      </c>
      <c r="G21" s="31">
        <v>3</v>
      </c>
      <c r="H21" s="31"/>
      <c r="I21" s="31">
        <v>3</v>
      </c>
      <c r="J21" s="31">
        <v>2</v>
      </c>
      <c r="K21" s="31">
        <v>1</v>
      </c>
      <c r="L21" s="31">
        <v>3</v>
      </c>
    </row>
    <row r="22" spans="1:12" x14ac:dyDescent="0.45">
      <c r="A22" t="s">
        <v>74</v>
      </c>
      <c r="B22" t="s">
        <v>75</v>
      </c>
      <c r="C22" s="31">
        <v>1</v>
      </c>
      <c r="D22" s="31"/>
      <c r="E22" s="31">
        <v>1</v>
      </c>
      <c r="F22" s="31">
        <v>1</v>
      </c>
      <c r="G22" s="31">
        <v>2</v>
      </c>
      <c r="H22" s="31">
        <v>1</v>
      </c>
      <c r="I22" s="31">
        <v>2</v>
      </c>
      <c r="J22" s="31">
        <v>1</v>
      </c>
      <c r="K22" s="31"/>
      <c r="L22" s="31"/>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24"/>
  <sheetViews>
    <sheetView workbookViewId="0">
      <selection sqref="A1:XFD1048576"/>
    </sheetView>
  </sheetViews>
  <sheetFormatPr defaultRowHeight="14.25" x14ac:dyDescent="0.45"/>
  <sheetData>
    <row r="1" spans="1:12" x14ac:dyDescent="0.45">
      <c r="A1" t="s">
        <v>46</v>
      </c>
      <c r="B1" t="s">
        <v>47</v>
      </c>
      <c r="C1" t="s">
        <v>48</v>
      </c>
      <c r="D1" t="s">
        <v>49</v>
      </c>
      <c r="E1" t="s">
        <v>50</v>
      </c>
      <c r="F1" t="s">
        <v>51</v>
      </c>
      <c r="G1" t="s">
        <v>52</v>
      </c>
      <c r="H1" t="s">
        <v>55</v>
      </c>
      <c r="I1" t="s">
        <v>54</v>
      </c>
      <c r="J1" t="s">
        <v>53</v>
      </c>
      <c r="K1" t="s">
        <v>76</v>
      </c>
      <c r="L1" t="s">
        <v>56</v>
      </c>
    </row>
    <row r="2" spans="1:12" x14ac:dyDescent="0.45">
      <c r="A2" t="s">
        <v>68</v>
      </c>
      <c r="B2" t="s">
        <v>5</v>
      </c>
      <c r="C2" s="31">
        <v>740.44586181640625</v>
      </c>
      <c r="D2" s="31">
        <v>733.17327880859375</v>
      </c>
      <c r="E2" s="31">
        <v>1765.873291015625</v>
      </c>
      <c r="F2" s="31">
        <v>1070.193359375</v>
      </c>
      <c r="G2" s="31">
        <v>4162.59912109375</v>
      </c>
      <c r="H2" s="31">
        <v>263.5394287109375</v>
      </c>
      <c r="I2" s="31">
        <v>3318.462646484375</v>
      </c>
      <c r="J2" s="31">
        <v>4571.7646484375</v>
      </c>
      <c r="K2" s="31">
        <v>1793.8428955078125</v>
      </c>
      <c r="L2" s="31">
        <v>9012.32421875</v>
      </c>
    </row>
    <row r="3" spans="1:12" x14ac:dyDescent="0.45">
      <c r="A3" t="s">
        <v>68</v>
      </c>
      <c r="B3" t="s">
        <v>6</v>
      </c>
      <c r="C3" s="31">
        <v>135.114501953125</v>
      </c>
      <c r="D3" s="31">
        <v>314.22183227539063</v>
      </c>
      <c r="E3" s="31">
        <v>572.53253173828125</v>
      </c>
      <c r="F3" s="31">
        <v>313.836669921875</v>
      </c>
      <c r="G3" s="31">
        <v>1585.8497314453125</v>
      </c>
      <c r="H3" s="31">
        <v>82.439743041992188</v>
      </c>
      <c r="I3" s="31">
        <v>450.08944702148438</v>
      </c>
      <c r="J3" s="31">
        <v>1023.5009765625</v>
      </c>
      <c r="K3" s="31">
        <v>389.9693603515625</v>
      </c>
      <c r="L3" s="31">
        <v>1543.25537109375</v>
      </c>
    </row>
    <row r="4" spans="1:12" x14ac:dyDescent="0.45">
      <c r="A4" t="s">
        <v>68</v>
      </c>
      <c r="B4" t="s">
        <v>75</v>
      </c>
      <c r="C4" s="31">
        <v>50.182235717773438</v>
      </c>
      <c r="D4" s="31">
        <v>107.87448120117188</v>
      </c>
      <c r="E4" s="31">
        <v>131.71516418457031</v>
      </c>
      <c r="F4" s="31">
        <v>66.049774169921875</v>
      </c>
      <c r="G4" s="31">
        <v>423.02816772460938</v>
      </c>
      <c r="H4" s="31">
        <v>29.572273254394531</v>
      </c>
      <c r="I4" s="31">
        <v>65.955612182617188</v>
      </c>
      <c r="J4" s="31">
        <v>130.49909973144531</v>
      </c>
      <c r="K4" s="31">
        <v>70.847831726074219</v>
      </c>
      <c r="L4" s="31">
        <v>183.39212036132813</v>
      </c>
    </row>
    <row r="5" spans="1:12" x14ac:dyDescent="0.45">
      <c r="A5" t="s">
        <v>69</v>
      </c>
      <c r="B5" t="s">
        <v>5</v>
      </c>
      <c r="C5" s="31">
        <v>327.47723388671875</v>
      </c>
      <c r="D5" s="31">
        <v>190.8470458984375</v>
      </c>
      <c r="E5" s="31">
        <v>168.703125</v>
      </c>
      <c r="F5" s="31">
        <v>240.52584838867188</v>
      </c>
      <c r="G5" s="31">
        <v>1003.701171875</v>
      </c>
      <c r="H5" s="31">
        <v>138.85987854003906</v>
      </c>
      <c r="I5" s="31">
        <v>1217.524169921875</v>
      </c>
      <c r="J5" s="31">
        <v>1488.0635986328125</v>
      </c>
      <c r="K5" s="31">
        <v>486.851318359375</v>
      </c>
      <c r="L5" s="31">
        <v>2171.6806640625</v>
      </c>
    </row>
    <row r="6" spans="1:12" x14ac:dyDescent="0.45">
      <c r="A6" t="s">
        <v>69</v>
      </c>
      <c r="B6" t="s">
        <v>6</v>
      </c>
      <c r="C6" s="31">
        <v>95.862274169921875</v>
      </c>
      <c r="D6" s="31">
        <v>91.592681884765625</v>
      </c>
      <c r="E6" s="31">
        <v>65.490791320800781</v>
      </c>
      <c r="F6" s="31">
        <v>67.111412048339844</v>
      </c>
      <c r="G6" s="31">
        <v>379.90972900390625</v>
      </c>
      <c r="H6" s="31">
        <v>36.780036926269531</v>
      </c>
      <c r="I6" s="31">
        <v>139.10565185546875</v>
      </c>
      <c r="J6" s="31">
        <v>305.13650512695313</v>
      </c>
      <c r="K6" s="31">
        <v>83.63360595703125</v>
      </c>
      <c r="L6" s="31">
        <v>288.60784912109375</v>
      </c>
    </row>
    <row r="7" spans="1:12" x14ac:dyDescent="0.45">
      <c r="A7" t="s">
        <v>69</v>
      </c>
      <c r="B7" t="s">
        <v>75</v>
      </c>
      <c r="C7" s="31">
        <v>22.650890350341797</v>
      </c>
      <c r="D7" s="31">
        <v>28.941192626953125</v>
      </c>
      <c r="E7" s="31">
        <v>19.621883392333984</v>
      </c>
      <c r="F7" s="31">
        <v>14.117092132568359</v>
      </c>
      <c r="G7" s="31">
        <v>96.42449951171875</v>
      </c>
      <c r="H7" s="31">
        <v>7.5705742835998535</v>
      </c>
      <c r="I7" s="31">
        <v>11.48176097869873</v>
      </c>
      <c r="J7" s="31">
        <v>17.160171508789063</v>
      </c>
      <c r="K7" s="31">
        <v>13.20008659362793</v>
      </c>
      <c r="L7" s="31">
        <v>21.349441528320313</v>
      </c>
    </row>
    <row r="8" spans="1:12" x14ac:dyDescent="0.45">
      <c r="A8" t="s">
        <v>70</v>
      </c>
      <c r="B8" t="s">
        <v>5</v>
      </c>
      <c r="C8" s="31">
        <v>158.15620422363281</v>
      </c>
      <c r="D8" s="31">
        <v>21.641683578491211</v>
      </c>
      <c r="E8" s="31">
        <v>45.610069274902344</v>
      </c>
      <c r="F8" s="31">
        <v>101.83079528808594</v>
      </c>
      <c r="G8" s="31">
        <v>445.99285888671875</v>
      </c>
      <c r="H8" s="31">
        <v>74.862785339355469</v>
      </c>
      <c r="I8" s="31">
        <v>744.6923828125</v>
      </c>
      <c r="J8" s="31">
        <v>785.065673828125</v>
      </c>
      <c r="K8" s="31">
        <v>378.70050048828125</v>
      </c>
      <c r="L8" s="31">
        <v>1267.8565673828125</v>
      </c>
    </row>
    <row r="9" spans="1:12" x14ac:dyDescent="0.45">
      <c r="A9" t="s">
        <v>70</v>
      </c>
      <c r="B9" t="s">
        <v>6</v>
      </c>
      <c r="C9" s="31">
        <v>36.385784149169922</v>
      </c>
      <c r="D9" s="31">
        <v>16.262113571166992</v>
      </c>
      <c r="E9" s="31">
        <v>18.822675704956055</v>
      </c>
      <c r="F9" s="31">
        <v>27.605232238769531</v>
      </c>
      <c r="G9" s="31">
        <v>127.44097900390625</v>
      </c>
      <c r="H9" s="31"/>
      <c r="I9" s="31">
        <v>88.618499755859375</v>
      </c>
      <c r="J9" s="31">
        <v>211.32623291015625</v>
      </c>
      <c r="K9" s="31">
        <v>74.683448791503906</v>
      </c>
      <c r="L9" s="31">
        <v>180.96543884277344</v>
      </c>
    </row>
    <row r="10" spans="1:12" x14ac:dyDescent="0.45">
      <c r="A10" t="s">
        <v>70</v>
      </c>
      <c r="B10" t="s">
        <v>75</v>
      </c>
      <c r="C10" s="31">
        <v>7.055546760559082</v>
      </c>
      <c r="D10" s="31">
        <v>15.671588897705078</v>
      </c>
      <c r="E10" s="31">
        <v>13.176025390625</v>
      </c>
      <c r="F10" s="31">
        <v>9.0769872665405273</v>
      </c>
      <c r="G10" s="31">
        <v>26.18052864074707</v>
      </c>
      <c r="H10" s="31"/>
      <c r="I10" s="31">
        <v>7.2768340110778809</v>
      </c>
      <c r="J10" s="31">
        <v>18.349472045898438</v>
      </c>
      <c r="K10" s="31">
        <v>6</v>
      </c>
      <c r="L10" s="31">
        <v>14.901718139648438</v>
      </c>
    </row>
    <row r="11" spans="1:12" x14ac:dyDescent="0.45">
      <c r="A11" t="s">
        <v>70</v>
      </c>
      <c r="B11" t="s">
        <v>77</v>
      </c>
      <c r="C11" s="31"/>
      <c r="D11" s="31"/>
      <c r="E11" s="31"/>
      <c r="F11" s="31"/>
      <c r="G11" s="31"/>
      <c r="H11" s="31">
        <v>26.990776062011719</v>
      </c>
      <c r="I11" s="31"/>
      <c r="J11" s="31"/>
      <c r="K11" s="31"/>
      <c r="L11" s="31"/>
    </row>
    <row r="12" spans="1:12" x14ac:dyDescent="0.45">
      <c r="A12" t="s">
        <v>71</v>
      </c>
      <c r="B12" t="s">
        <v>5</v>
      </c>
      <c r="C12" s="31">
        <v>151.85801696777344</v>
      </c>
      <c r="D12" s="31">
        <v>22.125726699829102</v>
      </c>
      <c r="E12" s="31">
        <v>35.594932556152344</v>
      </c>
      <c r="F12" s="31">
        <v>221.84803771972656</v>
      </c>
      <c r="G12" s="31">
        <v>739.856689453125</v>
      </c>
      <c r="H12" s="31">
        <v>45.476432800292969</v>
      </c>
      <c r="I12" s="31">
        <v>638.160888671875</v>
      </c>
      <c r="J12" s="31">
        <v>1050.731201171875</v>
      </c>
      <c r="K12" s="31">
        <v>300.52279663085938</v>
      </c>
      <c r="L12" s="31">
        <v>1443.5240478515625</v>
      </c>
    </row>
    <row r="13" spans="1:12" x14ac:dyDescent="0.45">
      <c r="A13" t="s">
        <v>71</v>
      </c>
      <c r="B13" t="s">
        <v>6</v>
      </c>
      <c r="C13" s="31">
        <v>47.103794097900391</v>
      </c>
      <c r="D13" s="31">
        <v>9.2605228424072266</v>
      </c>
      <c r="E13" s="31">
        <v>8.1684751510620117</v>
      </c>
      <c r="F13" s="31">
        <v>62.835182189941406</v>
      </c>
      <c r="G13" s="31">
        <v>256.706298828125</v>
      </c>
      <c r="H13" s="31">
        <v>8.5072364807128906</v>
      </c>
      <c r="I13" s="31">
        <v>92.476303100585938</v>
      </c>
      <c r="J13" s="31">
        <v>327.01715087890625</v>
      </c>
      <c r="K13" s="31">
        <v>31.768987655639648</v>
      </c>
      <c r="L13" s="31">
        <v>240.58491516113281</v>
      </c>
    </row>
    <row r="14" spans="1:12" x14ac:dyDescent="0.45">
      <c r="A14" t="s">
        <v>71</v>
      </c>
      <c r="B14" t="s">
        <v>75</v>
      </c>
      <c r="C14" s="31">
        <v>11.829538345336914</v>
      </c>
      <c r="D14" s="31">
        <v>6</v>
      </c>
      <c r="E14" s="31">
        <v>5</v>
      </c>
      <c r="F14" s="31">
        <v>12.373725891113281</v>
      </c>
      <c r="G14" s="31">
        <v>54.06793212890625</v>
      </c>
      <c r="H14" s="31">
        <v>9</v>
      </c>
      <c r="I14" s="31">
        <v>12.747530937194824</v>
      </c>
      <c r="J14" s="31">
        <v>55.062728881835938</v>
      </c>
      <c r="K14" s="31">
        <v>5</v>
      </c>
      <c r="L14" s="31">
        <v>22.216552734375</v>
      </c>
    </row>
    <row r="15" spans="1:12" x14ac:dyDescent="0.45">
      <c r="A15" t="s">
        <v>72</v>
      </c>
      <c r="B15" t="s">
        <v>5</v>
      </c>
      <c r="C15" s="31">
        <v>90.466926574707031</v>
      </c>
      <c r="D15" s="31">
        <v>6.4237823486328125</v>
      </c>
      <c r="E15" s="31">
        <v>19.649589538574219</v>
      </c>
      <c r="F15" s="31">
        <v>23.18736457824707</v>
      </c>
      <c r="G15" s="31">
        <v>57.591823577880859</v>
      </c>
      <c r="H15" s="31">
        <v>19.924591064453125</v>
      </c>
      <c r="I15" s="31">
        <v>362.98748779296875</v>
      </c>
      <c r="J15" s="31">
        <v>514.09747314453125</v>
      </c>
      <c r="K15" s="31">
        <v>139.72315979003906</v>
      </c>
      <c r="L15" s="31">
        <v>422.37588500976563</v>
      </c>
    </row>
    <row r="16" spans="1:12" x14ac:dyDescent="0.45">
      <c r="A16" t="s">
        <v>72</v>
      </c>
      <c r="B16" t="s">
        <v>6</v>
      </c>
      <c r="C16" s="31">
        <v>13.067165374755859</v>
      </c>
      <c r="D16" s="31">
        <v>4</v>
      </c>
      <c r="E16" s="31">
        <v>15.077279090881348</v>
      </c>
      <c r="F16" s="31">
        <v>3</v>
      </c>
      <c r="G16" s="31">
        <v>34.89923095703125</v>
      </c>
      <c r="H16" s="31">
        <v>5</v>
      </c>
      <c r="I16" s="31">
        <v>101.35597229003906</v>
      </c>
      <c r="J16" s="31">
        <v>178.29296875</v>
      </c>
      <c r="K16" s="31">
        <v>14.127511024475098</v>
      </c>
      <c r="L16" s="31"/>
    </row>
    <row r="17" spans="1:12" x14ac:dyDescent="0.45">
      <c r="A17" t="s">
        <v>72</v>
      </c>
      <c r="B17" t="s">
        <v>75</v>
      </c>
      <c r="C17" s="31">
        <v>4</v>
      </c>
      <c r="D17" s="31">
        <v>4</v>
      </c>
      <c r="E17" s="31">
        <v>7.8114838600158691</v>
      </c>
      <c r="F17" s="31"/>
      <c r="G17" s="31">
        <v>6</v>
      </c>
      <c r="H17" s="31"/>
      <c r="I17" s="31">
        <v>3.0357933044433594</v>
      </c>
      <c r="J17" s="31">
        <v>12.678640365600586</v>
      </c>
      <c r="K17" s="31">
        <v>2</v>
      </c>
      <c r="L17" s="31"/>
    </row>
    <row r="18" spans="1:12" x14ac:dyDescent="0.45">
      <c r="A18" t="s">
        <v>72</v>
      </c>
      <c r="B18" t="s">
        <v>77</v>
      </c>
      <c r="C18" s="31"/>
      <c r="D18" s="31"/>
      <c r="E18" s="31"/>
      <c r="F18" s="31"/>
      <c r="G18" s="31"/>
      <c r="H18" s="31"/>
      <c r="I18" s="31"/>
      <c r="J18" s="31"/>
      <c r="K18" s="31"/>
      <c r="L18" s="31">
        <v>11.541967391967773</v>
      </c>
    </row>
    <row r="19" spans="1:12" x14ac:dyDescent="0.45">
      <c r="A19" t="s">
        <v>73</v>
      </c>
      <c r="B19" t="s">
        <v>5</v>
      </c>
      <c r="C19" s="31">
        <v>123.904541015625</v>
      </c>
      <c r="D19" s="31">
        <v>67.869888305664063</v>
      </c>
      <c r="E19" s="31">
        <v>96.208847045898438</v>
      </c>
      <c r="F19" s="31">
        <v>56.667430877685547</v>
      </c>
      <c r="G19" s="31">
        <v>294.25653076171875</v>
      </c>
      <c r="H19" s="31">
        <v>14.533893585205078</v>
      </c>
      <c r="I19" s="31">
        <v>454.0760498046875</v>
      </c>
      <c r="J19" s="31">
        <v>636.8028564453125</v>
      </c>
      <c r="K19" s="31">
        <v>363.19876098632813</v>
      </c>
      <c r="L19" s="31">
        <v>734.006103515625</v>
      </c>
    </row>
    <row r="20" spans="1:12" x14ac:dyDescent="0.45">
      <c r="A20" t="s">
        <v>73</v>
      </c>
      <c r="B20" t="s">
        <v>6</v>
      </c>
      <c r="C20" s="31">
        <v>32.646347045898438</v>
      </c>
      <c r="D20" s="31">
        <v>84.3564453125</v>
      </c>
      <c r="E20" s="31">
        <v>61.045318603515625</v>
      </c>
      <c r="F20" s="31">
        <v>14.60822582244873</v>
      </c>
      <c r="G20" s="31">
        <v>80.74176025390625</v>
      </c>
      <c r="H20" s="31">
        <v>7.9471220970153809</v>
      </c>
      <c r="I20" s="31">
        <v>53.366199493408203</v>
      </c>
      <c r="J20" s="31">
        <v>245.35052490234375</v>
      </c>
      <c r="K20" s="31">
        <v>45.684127807617188</v>
      </c>
      <c r="L20" s="31">
        <v>114.94399261474609</v>
      </c>
    </row>
    <row r="21" spans="1:12" x14ac:dyDescent="0.45">
      <c r="A21" t="s">
        <v>73</v>
      </c>
      <c r="B21" t="s">
        <v>75</v>
      </c>
      <c r="C21" s="31">
        <v>7.1375851631164551</v>
      </c>
      <c r="D21" s="31">
        <v>77.875328063964844</v>
      </c>
      <c r="E21" s="31">
        <v>31.695322036743164</v>
      </c>
      <c r="F21" s="31"/>
      <c r="G21" s="31">
        <v>12.297629356384277</v>
      </c>
      <c r="H21" s="31">
        <v>2</v>
      </c>
      <c r="I21" s="31">
        <v>4.6876869201660156</v>
      </c>
      <c r="J21" s="31">
        <v>23.589143753051758</v>
      </c>
      <c r="K21" s="31"/>
      <c r="L21" s="31">
        <v>9.5392112731933594</v>
      </c>
    </row>
    <row r="22" spans="1:12" x14ac:dyDescent="0.45">
      <c r="A22" t="s">
        <v>74</v>
      </c>
      <c r="B22" t="s">
        <v>5</v>
      </c>
      <c r="C22" s="31">
        <v>203.84939575195313</v>
      </c>
      <c r="D22" s="31">
        <v>6.5839433670043945</v>
      </c>
      <c r="E22" s="31">
        <v>29.154195785522461</v>
      </c>
      <c r="F22" s="31">
        <v>58.608608245849609</v>
      </c>
      <c r="G22" s="31">
        <v>239.74044799804688</v>
      </c>
      <c r="H22" s="31">
        <v>40.972499847412109</v>
      </c>
      <c r="I22" s="31">
        <v>651.69927978515625</v>
      </c>
      <c r="J22" s="31">
        <v>693.8028564453125</v>
      </c>
      <c r="K22" s="31">
        <v>267.6500244140625</v>
      </c>
      <c r="L22" s="31">
        <v>739.797119140625</v>
      </c>
    </row>
    <row r="23" spans="1:12" x14ac:dyDescent="0.45">
      <c r="A23" t="s">
        <v>74</v>
      </c>
      <c r="B23" t="s">
        <v>6</v>
      </c>
      <c r="C23" s="31">
        <v>41.519916534423828</v>
      </c>
      <c r="D23" s="31">
        <v>5</v>
      </c>
      <c r="E23" s="31">
        <v>27.975936889648438</v>
      </c>
      <c r="F23" s="31">
        <v>11.114439964294434</v>
      </c>
      <c r="G23" s="31">
        <v>106.248779296875</v>
      </c>
      <c r="H23" s="31"/>
      <c r="I23" s="31">
        <v>81.935867309570313</v>
      </c>
      <c r="J23" s="31">
        <v>140.53990173339844</v>
      </c>
      <c r="K23" s="31">
        <v>13.961610794067383</v>
      </c>
      <c r="L23" s="31">
        <v>97.963623046875</v>
      </c>
    </row>
    <row r="24" spans="1:12" x14ac:dyDescent="0.45">
      <c r="A24" t="s">
        <v>74</v>
      </c>
      <c r="B24" t="s">
        <v>75</v>
      </c>
      <c r="C24" s="31">
        <v>6.7897624969482422</v>
      </c>
      <c r="D24" s="31">
        <v>3</v>
      </c>
      <c r="E24" s="31">
        <v>13.35279655456543</v>
      </c>
      <c r="F24" s="31">
        <v>4</v>
      </c>
      <c r="G24" s="31">
        <v>17.408332824707031</v>
      </c>
      <c r="H24" s="31">
        <v>5.1629600524902344</v>
      </c>
      <c r="I24" s="31">
        <v>5.3612847328186035</v>
      </c>
      <c r="J24" s="31">
        <v>8.4028911590576172</v>
      </c>
      <c r="K24" s="31">
        <v>3</v>
      </c>
      <c r="L24" s="31">
        <v>5.2690696716308594</v>
      </c>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24"/>
  <sheetViews>
    <sheetView workbookViewId="0">
      <selection sqref="A1:XFD1048576"/>
    </sheetView>
  </sheetViews>
  <sheetFormatPr defaultRowHeight="14.25" x14ac:dyDescent="0.45"/>
  <sheetData>
    <row r="1" spans="1:12" x14ac:dyDescent="0.45">
      <c r="A1" t="s">
        <v>46</v>
      </c>
      <c r="B1" t="s">
        <v>47</v>
      </c>
      <c r="C1" t="s">
        <v>48</v>
      </c>
      <c r="D1" t="s">
        <v>49</v>
      </c>
      <c r="E1" t="s">
        <v>50</v>
      </c>
      <c r="F1" t="s">
        <v>51</v>
      </c>
      <c r="G1" t="s">
        <v>52</v>
      </c>
      <c r="H1" t="s">
        <v>55</v>
      </c>
      <c r="I1" t="s">
        <v>54</v>
      </c>
      <c r="J1" t="s">
        <v>53</v>
      </c>
      <c r="K1" t="s">
        <v>76</v>
      </c>
      <c r="L1" t="s">
        <v>56</v>
      </c>
    </row>
    <row r="2" spans="1:12" x14ac:dyDescent="0.45">
      <c r="A2" t="s">
        <v>68</v>
      </c>
      <c r="B2" t="s">
        <v>5</v>
      </c>
      <c r="C2" s="31">
        <v>1328.943603515625</v>
      </c>
      <c r="D2" s="31">
        <v>1064.218994140625</v>
      </c>
      <c r="E2" s="31">
        <v>2764.55126953125</v>
      </c>
      <c r="F2" s="31">
        <v>1624.6187744140625</v>
      </c>
      <c r="G2" s="31">
        <v>5352.92626953125</v>
      </c>
      <c r="H2" s="31">
        <v>550.068115234375</v>
      </c>
      <c r="I2" s="31">
        <v>5301.97216796875</v>
      </c>
      <c r="J2" s="31">
        <v>6230.52880859375</v>
      </c>
      <c r="K2" s="31">
        <v>3397.08935546875</v>
      </c>
      <c r="L2" s="31">
        <v>19448.8046875</v>
      </c>
    </row>
    <row r="3" spans="1:12" x14ac:dyDescent="0.45">
      <c r="A3" t="s">
        <v>68</v>
      </c>
      <c r="B3" t="s">
        <v>6</v>
      </c>
      <c r="C3" s="31">
        <v>275.76593017578125</v>
      </c>
      <c r="D3" s="31">
        <v>518.66412353515625</v>
      </c>
      <c r="E3" s="31">
        <v>1019.2734375</v>
      </c>
      <c r="F3" s="31">
        <v>541.774169921875</v>
      </c>
      <c r="G3" s="31">
        <v>2319.071044921875</v>
      </c>
      <c r="H3" s="31">
        <v>195.67388916015625</v>
      </c>
      <c r="I3" s="31">
        <v>817.7579345703125</v>
      </c>
      <c r="J3" s="31">
        <v>1586.1881103515625</v>
      </c>
      <c r="K3" s="31">
        <v>839.80499267578125</v>
      </c>
      <c r="L3" s="31">
        <v>3787.209716796875</v>
      </c>
    </row>
    <row r="4" spans="1:12" x14ac:dyDescent="0.45">
      <c r="A4" t="s">
        <v>68</v>
      </c>
      <c r="B4" t="s">
        <v>75</v>
      </c>
      <c r="C4" s="31">
        <v>99.734687805175781</v>
      </c>
      <c r="D4" s="31">
        <v>173.39083862304688</v>
      </c>
      <c r="E4" s="31">
        <v>228.34101867675781</v>
      </c>
      <c r="F4" s="31">
        <v>111.03083801269531</v>
      </c>
      <c r="G4" s="31">
        <v>602.39166259765625</v>
      </c>
      <c r="H4" s="31">
        <v>68.350006103515625</v>
      </c>
      <c r="I4" s="31">
        <v>116.69044494628906</v>
      </c>
      <c r="J4" s="31">
        <v>196.93893432617188</v>
      </c>
      <c r="K4" s="31">
        <v>148.57037353515625</v>
      </c>
      <c r="L4" s="31">
        <v>438.24786376953125</v>
      </c>
    </row>
    <row r="5" spans="1:12" x14ac:dyDescent="0.45">
      <c r="A5" t="s">
        <v>69</v>
      </c>
      <c r="B5" t="s">
        <v>5</v>
      </c>
      <c r="C5" s="31">
        <v>642.4693603515625</v>
      </c>
      <c r="D5" s="31">
        <v>302.80841064453125</v>
      </c>
      <c r="E5" s="31">
        <v>288.69973754882813</v>
      </c>
      <c r="F5" s="31">
        <v>399.1251220703125</v>
      </c>
      <c r="G5" s="31">
        <v>1410.8770751953125</v>
      </c>
      <c r="H5" s="31">
        <v>316.81500244140625</v>
      </c>
      <c r="I5" s="31">
        <v>2126.357177734375</v>
      </c>
      <c r="J5" s="31">
        <v>2216.769775390625</v>
      </c>
      <c r="K5" s="31">
        <v>1007.8060913085938</v>
      </c>
      <c r="L5" s="31">
        <v>5122.8330078125</v>
      </c>
    </row>
    <row r="6" spans="1:12" x14ac:dyDescent="0.45">
      <c r="A6" t="s">
        <v>69</v>
      </c>
      <c r="B6" t="s">
        <v>6</v>
      </c>
      <c r="C6" s="31">
        <v>213.8673095703125</v>
      </c>
      <c r="D6" s="31">
        <v>165.26034545898438</v>
      </c>
      <c r="E6" s="31">
        <v>127.44677734375</v>
      </c>
      <c r="F6" s="31">
        <v>126.63946533203125</v>
      </c>
      <c r="G6" s="31">
        <v>607.2822265625</v>
      </c>
      <c r="H6" s="31">
        <v>95.425949096679688</v>
      </c>
      <c r="I6" s="31">
        <v>276.266845703125</v>
      </c>
      <c r="J6" s="31">
        <v>516.9144287109375</v>
      </c>
      <c r="K6" s="31">
        <v>196.87332153320313</v>
      </c>
      <c r="L6" s="31">
        <v>774.1903076171875</v>
      </c>
    </row>
    <row r="7" spans="1:12" x14ac:dyDescent="0.45">
      <c r="A7" t="s">
        <v>69</v>
      </c>
      <c r="B7" t="s">
        <v>75</v>
      </c>
      <c r="C7" s="31">
        <v>49.208438873291016</v>
      </c>
      <c r="D7" s="31">
        <v>50.848945617675781</v>
      </c>
      <c r="E7" s="31">
        <v>37.183216094970703</v>
      </c>
      <c r="F7" s="31">
        <v>25.940334320068359</v>
      </c>
      <c r="G7" s="31">
        <v>150.09117126464844</v>
      </c>
      <c r="H7" s="31">
        <v>19.126731872558594</v>
      </c>
      <c r="I7" s="31">
        <v>22.204967498779297</v>
      </c>
      <c r="J7" s="31">
        <v>28.307645797729492</v>
      </c>
      <c r="K7" s="31">
        <v>30.258014678955078</v>
      </c>
      <c r="L7" s="31">
        <v>55.767829895019531</v>
      </c>
    </row>
    <row r="8" spans="1:12" x14ac:dyDescent="0.45">
      <c r="A8" t="s">
        <v>70</v>
      </c>
      <c r="B8" t="s">
        <v>5</v>
      </c>
      <c r="C8" s="31">
        <v>1132.0833740234375</v>
      </c>
      <c r="D8" s="31">
        <v>125.28366088867188</v>
      </c>
      <c r="E8" s="31">
        <v>284.7769775390625</v>
      </c>
      <c r="F8" s="31">
        <v>616.520263671875</v>
      </c>
      <c r="G8" s="31">
        <v>2287.354736328125</v>
      </c>
      <c r="H8" s="31">
        <v>623.18328857421875</v>
      </c>
      <c r="I8" s="31">
        <v>4745.220703125</v>
      </c>
      <c r="J8" s="31">
        <v>4267.033203125</v>
      </c>
      <c r="K8" s="31">
        <v>2860.20654296875</v>
      </c>
      <c r="L8" s="31">
        <v>10912.0224609375</v>
      </c>
    </row>
    <row r="9" spans="1:12" x14ac:dyDescent="0.45">
      <c r="A9" t="s">
        <v>70</v>
      </c>
      <c r="B9" t="s">
        <v>6</v>
      </c>
      <c r="C9" s="31">
        <v>288.22970581054688</v>
      </c>
      <c r="D9" s="31">
        <v>99.641899108886719</v>
      </c>
      <c r="E9" s="31">
        <v>133.64442443847656</v>
      </c>
      <c r="F9" s="31">
        <v>190.0574951171875</v>
      </c>
      <c r="G9" s="31">
        <v>743.2589111328125</v>
      </c>
      <c r="H9" s="31"/>
      <c r="I9" s="31">
        <v>642.13934326171875</v>
      </c>
      <c r="J9" s="31">
        <v>1306.1673583984375</v>
      </c>
      <c r="K9" s="31">
        <v>641.4329833984375</v>
      </c>
      <c r="L9" s="31">
        <v>1771.1531982421875</v>
      </c>
    </row>
    <row r="10" spans="1:12" x14ac:dyDescent="0.45">
      <c r="A10" t="s">
        <v>70</v>
      </c>
      <c r="B10" t="s">
        <v>75</v>
      </c>
      <c r="C10" s="31">
        <v>42.4012451171875</v>
      </c>
      <c r="D10" s="31">
        <v>100.46144104003906</v>
      </c>
      <c r="E10" s="31">
        <v>77.99200439453125</v>
      </c>
      <c r="F10" s="31">
        <v>45.776515960693359</v>
      </c>
      <c r="G10" s="31">
        <v>148.68496704101563</v>
      </c>
      <c r="H10" s="31"/>
      <c r="I10" s="31">
        <v>51.345806121826172</v>
      </c>
      <c r="J10" s="31">
        <v>110.44004058837891</v>
      </c>
      <c r="K10" s="31">
        <v>43.259368896484375</v>
      </c>
      <c r="L10" s="31">
        <v>142.0216064453125</v>
      </c>
    </row>
    <row r="11" spans="1:12" x14ac:dyDescent="0.45">
      <c r="A11" t="s">
        <v>70</v>
      </c>
      <c r="B11" t="s">
        <v>77</v>
      </c>
      <c r="C11" s="31"/>
      <c r="D11" s="31"/>
      <c r="E11" s="31"/>
      <c r="F11" s="31"/>
      <c r="G11" s="31"/>
      <c r="H11" s="31">
        <v>584.82501220703125</v>
      </c>
      <c r="I11" s="31"/>
      <c r="J11" s="31"/>
      <c r="K11" s="31"/>
      <c r="L11" s="31"/>
    </row>
    <row r="12" spans="1:12" x14ac:dyDescent="0.45">
      <c r="A12" t="s">
        <v>71</v>
      </c>
      <c r="B12" t="s">
        <v>5</v>
      </c>
      <c r="C12" s="31">
        <v>1304.821044921875</v>
      </c>
      <c r="D12" s="31">
        <v>153.75241088867188</v>
      </c>
      <c r="E12" s="31">
        <v>266.77999877929688</v>
      </c>
      <c r="F12" s="31">
        <v>1612.296142578125</v>
      </c>
      <c r="G12" s="31">
        <v>4554.8515625</v>
      </c>
      <c r="H12" s="31">
        <v>454.41973876953125</v>
      </c>
      <c r="I12" s="31">
        <v>4881.24560546875</v>
      </c>
      <c r="J12" s="31">
        <v>6855.39697265625</v>
      </c>
      <c r="K12" s="31">
        <v>2724.58251953125</v>
      </c>
      <c r="L12" s="31">
        <v>14913.5185546875</v>
      </c>
    </row>
    <row r="13" spans="1:12" x14ac:dyDescent="0.45">
      <c r="A13" t="s">
        <v>71</v>
      </c>
      <c r="B13" t="s">
        <v>6</v>
      </c>
      <c r="C13" s="31">
        <v>460.25070190429688</v>
      </c>
      <c r="D13" s="31">
        <v>56.706192016601563</v>
      </c>
      <c r="E13" s="31">
        <v>69.619590759277344</v>
      </c>
      <c r="F13" s="31">
        <v>519.29901123046875</v>
      </c>
      <c r="G13" s="31">
        <v>1797.167236328125</v>
      </c>
      <c r="H13" s="31">
        <v>96.668441772460938</v>
      </c>
      <c r="I13" s="31">
        <v>804.370849609375</v>
      </c>
      <c r="J13" s="31">
        <v>2426.25732421875</v>
      </c>
      <c r="K13" s="31">
        <v>327.53018188476563</v>
      </c>
      <c r="L13" s="31">
        <v>2826.505859375</v>
      </c>
    </row>
    <row r="14" spans="1:12" x14ac:dyDescent="0.45">
      <c r="A14" t="s">
        <v>71</v>
      </c>
      <c r="B14" t="s">
        <v>75</v>
      </c>
      <c r="C14" s="31">
        <v>112.55480194091797</v>
      </c>
      <c r="D14" s="31">
        <v>26.915668487548828</v>
      </c>
      <c r="E14" s="31">
        <v>29.189517974853516</v>
      </c>
      <c r="F14" s="31">
        <v>99.580131530761719</v>
      </c>
      <c r="G14" s="31">
        <v>368.594970703125</v>
      </c>
      <c r="H14" s="31">
        <v>63.452816009521484</v>
      </c>
      <c r="I14" s="31">
        <v>107.97160339355469</v>
      </c>
      <c r="J14" s="31">
        <v>397.81552124023438</v>
      </c>
      <c r="K14" s="31">
        <v>47.680873870849609</v>
      </c>
      <c r="L14" s="31">
        <v>254.16500854492188</v>
      </c>
    </row>
    <row r="15" spans="1:12" x14ac:dyDescent="0.45">
      <c r="A15" t="s">
        <v>72</v>
      </c>
      <c r="B15" t="s">
        <v>5</v>
      </c>
      <c r="C15" s="31">
        <v>494.86032104492188</v>
      </c>
      <c r="D15" s="31">
        <v>28.687973022460938</v>
      </c>
      <c r="E15" s="31">
        <v>94.646217346191406</v>
      </c>
      <c r="F15" s="31">
        <v>108.2991943359375</v>
      </c>
      <c r="G15" s="31">
        <v>227.86212158203125</v>
      </c>
      <c r="H15" s="31">
        <v>127.95135498046875</v>
      </c>
      <c r="I15" s="31">
        <v>1784.3365478515625</v>
      </c>
      <c r="J15" s="31">
        <v>2155.614501953125</v>
      </c>
      <c r="K15" s="31">
        <v>814.09600830078125</v>
      </c>
      <c r="L15" s="31">
        <v>2804.399169921875</v>
      </c>
    </row>
    <row r="16" spans="1:12" x14ac:dyDescent="0.45">
      <c r="A16" t="s">
        <v>72</v>
      </c>
      <c r="B16" t="s">
        <v>6</v>
      </c>
      <c r="C16" s="31">
        <v>82.054931640625</v>
      </c>
      <c r="D16" s="31">
        <v>11.773270606994629</v>
      </c>
      <c r="E16" s="31">
        <v>82.584426879882813</v>
      </c>
      <c r="F16" s="31">
        <v>3.8986806869506836</v>
      </c>
      <c r="G16" s="31">
        <v>155.85404968261719</v>
      </c>
      <c r="H16" s="31">
        <v>28.746358871459961</v>
      </c>
      <c r="I16" s="31">
        <v>117.28389739990234</v>
      </c>
      <c r="J16" s="31">
        <v>850.12982177734375</v>
      </c>
      <c r="K16" s="31">
        <v>93.604820251464844</v>
      </c>
      <c r="L16" s="31"/>
    </row>
    <row r="17" spans="1:12" x14ac:dyDescent="0.45">
      <c r="A17" t="s">
        <v>72</v>
      </c>
      <c r="B17" t="s">
        <v>75</v>
      </c>
      <c r="C17" s="31">
        <v>9.2332401275634766</v>
      </c>
      <c r="D17" s="31">
        <v>7.0655384063720703</v>
      </c>
      <c r="E17" s="31">
        <v>41.664512634277344</v>
      </c>
      <c r="F17" s="31"/>
      <c r="G17" s="31">
        <v>8.3874969482421875</v>
      </c>
      <c r="H17" s="31"/>
      <c r="I17" s="31">
        <v>3.2791645526885986</v>
      </c>
      <c r="J17" s="31">
        <v>58.868282318115234</v>
      </c>
      <c r="K17" s="31">
        <v>5.5558109283447266</v>
      </c>
      <c r="L17" s="31"/>
    </row>
    <row r="18" spans="1:12" x14ac:dyDescent="0.45">
      <c r="A18" t="s">
        <v>72</v>
      </c>
      <c r="B18" t="s">
        <v>77</v>
      </c>
      <c r="C18" s="31"/>
      <c r="D18" s="31"/>
      <c r="E18" s="31"/>
      <c r="F18" s="31"/>
      <c r="G18" s="31"/>
      <c r="H18" s="31"/>
      <c r="I18" s="31"/>
      <c r="J18" s="31"/>
      <c r="K18" s="31"/>
      <c r="L18" s="31">
        <v>199.47174072265625</v>
      </c>
    </row>
    <row r="19" spans="1:12" x14ac:dyDescent="0.45">
      <c r="A19" t="s">
        <v>73</v>
      </c>
      <c r="B19" t="s">
        <v>5</v>
      </c>
      <c r="C19" s="31">
        <v>703.51531982421875</v>
      </c>
      <c r="D19" s="31">
        <v>311.65542602539063</v>
      </c>
      <c r="E19" s="31">
        <v>476.4893798828125</v>
      </c>
      <c r="F19" s="31">
        <v>272.1422119140625</v>
      </c>
      <c r="G19" s="31">
        <v>1197.08740234375</v>
      </c>
      <c r="H19" s="31">
        <v>95.967887878417969</v>
      </c>
      <c r="I19" s="31">
        <v>2293.7060546875</v>
      </c>
      <c r="J19" s="31">
        <v>2745.485595703125</v>
      </c>
      <c r="K19" s="31">
        <v>2175.905517578125</v>
      </c>
      <c r="L19" s="31">
        <v>5011.0517578125</v>
      </c>
    </row>
    <row r="20" spans="1:12" x14ac:dyDescent="0.45">
      <c r="A20" t="s">
        <v>73</v>
      </c>
      <c r="B20" t="s">
        <v>6</v>
      </c>
      <c r="C20" s="31">
        <v>210.7882080078125</v>
      </c>
      <c r="D20" s="31">
        <v>84.93603515625</v>
      </c>
      <c r="E20" s="31">
        <v>343.80804443359375</v>
      </c>
      <c r="F20" s="31">
        <v>14.975287437438965</v>
      </c>
      <c r="G20" s="31">
        <v>372.76278686523438</v>
      </c>
      <c r="H20" s="31">
        <v>59.673191070556641</v>
      </c>
      <c r="I20" s="31">
        <v>305.56069946289063</v>
      </c>
      <c r="J20" s="31">
        <v>1202.891845703125</v>
      </c>
      <c r="K20" s="31">
        <v>52.618877410888672</v>
      </c>
      <c r="L20" s="31">
        <v>892.36151123046875</v>
      </c>
    </row>
    <row r="21" spans="1:12" x14ac:dyDescent="0.45">
      <c r="A21" t="s">
        <v>73</v>
      </c>
      <c r="B21" t="s">
        <v>75</v>
      </c>
      <c r="C21" s="31">
        <v>42.167049407958984</v>
      </c>
      <c r="D21" s="31">
        <v>78.451248168945313</v>
      </c>
      <c r="E21" s="31">
        <v>173.82669067382813</v>
      </c>
      <c r="F21" s="31"/>
      <c r="G21" s="31">
        <v>55.399284362792969</v>
      </c>
      <c r="H21" s="31">
        <v>2.6858928203582764</v>
      </c>
      <c r="I21" s="31">
        <v>26.237064361572266</v>
      </c>
      <c r="J21" s="31">
        <v>109.47248077392578</v>
      </c>
      <c r="K21" s="31"/>
      <c r="L21" s="31">
        <v>72.114852905273438</v>
      </c>
    </row>
    <row r="22" spans="1:12" x14ac:dyDescent="0.45">
      <c r="A22" t="s">
        <v>74</v>
      </c>
      <c r="B22" t="s">
        <v>5</v>
      </c>
      <c r="C22" s="31">
        <v>1205.0916748046875</v>
      </c>
      <c r="D22" s="31">
        <v>30.062610626220703</v>
      </c>
      <c r="E22" s="31">
        <v>150.33622741699219</v>
      </c>
      <c r="F22" s="31">
        <v>293.05429077148438</v>
      </c>
      <c r="G22" s="31">
        <v>1015.466064453125</v>
      </c>
      <c r="H22" s="31">
        <v>281.68310546875</v>
      </c>
      <c r="I22" s="31">
        <v>3429.61376953125</v>
      </c>
      <c r="J22" s="31">
        <v>3114.4013671875</v>
      </c>
      <c r="K22" s="31">
        <v>1669.5035400390625</v>
      </c>
      <c r="L22" s="31">
        <v>5258.55224609375</v>
      </c>
    </row>
    <row r="23" spans="1:12" x14ac:dyDescent="0.45">
      <c r="A23" t="s">
        <v>74</v>
      </c>
      <c r="B23" t="s">
        <v>6</v>
      </c>
      <c r="C23" s="31">
        <v>279.12100219726563</v>
      </c>
      <c r="D23" s="31">
        <v>13.494039535522461</v>
      </c>
      <c r="E23" s="31">
        <v>164.04862976074219</v>
      </c>
      <c r="F23" s="31">
        <v>63.197471618652344</v>
      </c>
      <c r="G23" s="31">
        <v>511.7684326171875</v>
      </c>
      <c r="H23" s="31"/>
      <c r="I23" s="31">
        <v>490.34014892578125</v>
      </c>
      <c r="J23" s="31">
        <v>717.40362548828125</v>
      </c>
      <c r="K23" s="31">
        <v>99.033248901367188</v>
      </c>
      <c r="L23" s="31">
        <v>791.8516845703125</v>
      </c>
    </row>
    <row r="24" spans="1:12" x14ac:dyDescent="0.45">
      <c r="A24" t="s">
        <v>74</v>
      </c>
      <c r="B24" t="s">
        <v>75</v>
      </c>
      <c r="C24" s="31">
        <v>44.447597503662109</v>
      </c>
      <c r="D24" s="31">
        <v>3.4706704616546631</v>
      </c>
      <c r="E24" s="31">
        <v>76.246131896972656</v>
      </c>
      <c r="F24" s="31">
        <v>12.929637908935547</v>
      </c>
      <c r="G24" s="31">
        <v>81.651519775390625</v>
      </c>
      <c r="H24" s="31">
        <v>6.2735095024108887</v>
      </c>
      <c r="I24" s="31">
        <v>31.242792129516602</v>
      </c>
      <c r="J24" s="31">
        <v>41.768630981445313</v>
      </c>
      <c r="K24" s="31">
        <v>8.1872262954711914</v>
      </c>
      <c r="L24" s="31">
        <v>41.473484039306641</v>
      </c>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24"/>
  <sheetViews>
    <sheetView workbookViewId="0">
      <selection sqref="A1:XFD1048576"/>
    </sheetView>
  </sheetViews>
  <sheetFormatPr defaultRowHeight="14.25" x14ac:dyDescent="0.45"/>
  <sheetData>
    <row r="1" spans="1:12" x14ac:dyDescent="0.45">
      <c r="A1" t="s">
        <v>46</v>
      </c>
      <c r="B1" t="s">
        <v>47</v>
      </c>
      <c r="C1" t="s">
        <v>48</v>
      </c>
      <c r="D1" t="s">
        <v>49</v>
      </c>
      <c r="E1" t="s">
        <v>50</v>
      </c>
      <c r="F1" t="s">
        <v>51</v>
      </c>
      <c r="G1" t="s">
        <v>52</v>
      </c>
      <c r="H1" t="s">
        <v>55</v>
      </c>
      <c r="I1" t="s">
        <v>54</v>
      </c>
      <c r="J1" t="s">
        <v>53</v>
      </c>
      <c r="K1" t="s">
        <v>76</v>
      </c>
      <c r="L1" t="s">
        <v>56</v>
      </c>
    </row>
    <row r="2" spans="1:12" x14ac:dyDescent="0.45">
      <c r="A2" t="s">
        <v>68</v>
      </c>
      <c r="B2" t="s">
        <v>5</v>
      </c>
      <c r="C2" s="31">
        <v>2378.96875</v>
      </c>
      <c r="D2" s="31">
        <v>1910.9598388671875</v>
      </c>
      <c r="E2" s="31">
        <v>5252.34765625</v>
      </c>
      <c r="F2" s="31">
        <v>2836.071533203125</v>
      </c>
      <c r="G2" s="31">
        <v>10351.3359375</v>
      </c>
      <c r="H2" s="31">
        <v>970.32177734375</v>
      </c>
      <c r="I2" s="31">
        <v>10319.4375</v>
      </c>
      <c r="J2" s="31">
        <v>11913.384765625</v>
      </c>
      <c r="K2" s="31">
        <v>5963.5087890625</v>
      </c>
      <c r="L2" s="31">
        <v>36949.0078125</v>
      </c>
    </row>
    <row r="3" spans="1:12" x14ac:dyDescent="0.45">
      <c r="A3" t="s">
        <v>68</v>
      </c>
      <c r="B3" t="s">
        <v>6</v>
      </c>
      <c r="C3" s="31">
        <v>480.78759765625</v>
      </c>
      <c r="D3" s="31">
        <v>907.0625</v>
      </c>
      <c r="E3" s="31">
        <v>1886.0360107421875</v>
      </c>
      <c r="F3" s="31">
        <v>921.1163330078125</v>
      </c>
      <c r="G3" s="31">
        <v>4367.6689453125</v>
      </c>
      <c r="H3" s="31">
        <v>336.17288208007813</v>
      </c>
      <c r="I3" s="31">
        <v>1550.150146484375</v>
      </c>
      <c r="J3" s="31">
        <v>2953.89794921875</v>
      </c>
      <c r="K3" s="31">
        <v>1435.83251953125</v>
      </c>
      <c r="L3" s="31">
        <v>7007.44580078125</v>
      </c>
    </row>
    <row r="4" spans="1:12" x14ac:dyDescent="0.45">
      <c r="A4" t="s">
        <v>68</v>
      </c>
      <c r="B4" t="s">
        <v>75</v>
      </c>
      <c r="C4" s="31">
        <v>179.26412963867188</v>
      </c>
      <c r="D4" s="31">
        <v>312.6163330078125</v>
      </c>
      <c r="E4" s="31">
        <v>435.58984375</v>
      </c>
      <c r="F4" s="31">
        <v>194.6141357421875</v>
      </c>
      <c r="G4" s="31">
        <v>1169.6317138671875</v>
      </c>
      <c r="H4" s="31">
        <v>121.06062316894531</v>
      </c>
      <c r="I4" s="31">
        <v>228.04412841796875</v>
      </c>
      <c r="J4" s="31">
        <v>378.10015869140625</v>
      </c>
      <c r="K4" s="31">
        <v>261.873779296875</v>
      </c>
      <c r="L4" s="31">
        <v>835.97772216796875</v>
      </c>
    </row>
    <row r="5" spans="1:12" x14ac:dyDescent="0.45">
      <c r="A5" t="s">
        <v>69</v>
      </c>
      <c r="B5" t="s">
        <v>5</v>
      </c>
      <c r="C5" s="31">
        <v>1287.0111083984375</v>
      </c>
      <c r="D5" s="31">
        <v>608.46588134765625</v>
      </c>
      <c r="E5" s="31">
        <v>613.79443359375</v>
      </c>
      <c r="F5" s="31">
        <v>779.6910400390625</v>
      </c>
      <c r="G5" s="31">
        <v>3053.107421875</v>
      </c>
      <c r="H5" s="31">
        <v>625.3927001953125</v>
      </c>
      <c r="I5" s="31">
        <v>4631.2958984375</v>
      </c>
      <c r="J5" s="31">
        <v>4743.2783203125</v>
      </c>
      <c r="K5" s="31">
        <v>1979.7921142578125</v>
      </c>
      <c r="L5" s="31">
        <v>10891.001953125</v>
      </c>
    </row>
    <row r="6" spans="1:12" x14ac:dyDescent="0.45">
      <c r="A6" t="s">
        <v>69</v>
      </c>
      <c r="B6" t="s">
        <v>6</v>
      </c>
      <c r="C6" s="31">
        <v>417.25814819335938</v>
      </c>
      <c r="D6" s="31">
        <v>323.42041015625</v>
      </c>
      <c r="E6" s="31">
        <v>263.89788818359375</v>
      </c>
      <c r="F6" s="31">
        <v>240.94229125976563</v>
      </c>
      <c r="G6" s="31">
        <v>1279.8939208984375</v>
      </c>
      <c r="H6" s="31">
        <v>183.46112060546875</v>
      </c>
      <c r="I6" s="31">
        <v>586.0377197265625</v>
      </c>
      <c r="J6" s="31">
        <v>1077.2269287109375</v>
      </c>
      <c r="K6" s="31">
        <v>376.66903686523438</v>
      </c>
      <c r="L6" s="31">
        <v>1603.0086669921875</v>
      </c>
    </row>
    <row r="7" spans="1:12" x14ac:dyDescent="0.45">
      <c r="A7" t="s">
        <v>69</v>
      </c>
      <c r="B7" t="s">
        <v>75</v>
      </c>
      <c r="C7" s="31">
        <v>98.977058410644531</v>
      </c>
      <c r="D7" s="31">
        <v>102.59241485595703</v>
      </c>
      <c r="E7" s="31">
        <v>79.375869750976563</v>
      </c>
      <c r="F7" s="31">
        <v>50.880813598632813</v>
      </c>
      <c r="G7" s="31">
        <v>326.11672973632813</v>
      </c>
      <c r="H7" s="31">
        <v>37.909919738769531</v>
      </c>
      <c r="I7" s="31">
        <v>48.560302734375</v>
      </c>
      <c r="J7" s="31">
        <v>60.817256927490234</v>
      </c>
      <c r="K7" s="31">
        <v>59.682643890380859</v>
      </c>
      <c r="L7" s="31">
        <v>119.04368591308594</v>
      </c>
    </row>
    <row r="8" spans="1:12" x14ac:dyDescent="0.45">
      <c r="A8" t="s">
        <v>70</v>
      </c>
      <c r="B8" t="s">
        <v>5</v>
      </c>
      <c r="C8" s="31">
        <v>1175.3756103515625</v>
      </c>
      <c r="D8" s="31">
        <v>130.47613525390625</v>
      </c>
      <c r="E8" s="31">
        <v>313.7977294921875</v>
      </c>
      <c r="F8" s="31">
        <v>624.207763671875</v>
      </c>
      <c r="G8" s="31">
        <v>2565.398193359375</v>
      </c>
      <c r="H8" s="31">
        <v>637.574951171875</v>
      </c>
      <c r="I8" s="31">
        <v>5356.623046875</v>
      </c>
      <c r="J8" s="31">
        <v>4732.08349609375</v>
      </c>
      <c r="K8" s="31">
        <v>2912.1142578125</v>
      </c>
      <c r="L8" s="31">
        <v>12023.5078125</v>
      </c>
    </row>
    <row r="9" spans="1:12" x14ac:dyDescent="0.45">
      <c r="A9" t="s">
        <v>70</v>
      </c>
      <c r="B9" t="s">
        <v>6</v>
      </c>
      <c r="C9" s="31">
        <v>291.5618896484375</v>
      </c>
      <c r="D9" s="31">
        <v>101.06694030761719</v>
      </c>
      <c r="E9" s="31">
        <v>143.42546081542969</v>
      </c>
      <c r="F9" s="31">
        <v>187.41195678710938</v>
      </c>
      <c r="G9" s="31">
        <v>811.88018798828125</v>
      </c>
      <c r="H9" s="31"/>
      <c r="I9" s="31">
        <v>705.9833984375</v>
      </c>
      <c r="J9" s="31">
        <v>1410.7681884765625</v>
      </c>
      <c r="K9" s="31">
        <v>636.05218505859375</v>
      </c>
      <c r="L9" s="31">
        <v>1900.6956787109375</v>
      </c>
    </row>
    <row r="10" spans="1:12" x14ac:dyDescent="0.45">
      <c r="A10" t="s">
        <v>70</v>
      </c>
      <c r="B10" t="s">
        <v>75</v>
      </c>
      <c r="C10" s="31">
        <v>44.822166442871094</v>
      </c>
      <c r="D10" s="31">
        <v>105.05120849609375</v>
      </c>
      <c r="E10" s="31">
        <v>86.2899169921875</v>
      </c>
      <c r="F10" s="31">
        <v>46.925819396972656</v>
      </c>
      <c r="G10" s="31">
        <v>167.43772888183594</v>
      </c>
      <c r="H10" s="31"/>
      <c r="I10" s="31">
        <v>58.197540283203125</v>
      </c>
      <c r="J10" s="31">
        <v>122.97532653808594</v>
      </c>
      <c r="K10" s="31">
        <v>44.223808288574219</v>
      </c>
      <c r="L10" s="31">
        <v>157.12506103515625</v>
      </c>
    </row>
    <row r="11" spans="1:12" x14ac:dyDescent="0.45">
      <c r="A11" t="s">
        <v>70</v>
      </c>
      <c r="B11" t="s">
        <v>77</v>
      </c>
      <c r="C11" s="31"/>
      <c r="D11" s="31"/>
      <c r="E11" s="31"/>
      <c r="F11" s="31"/>
      <c r="G11" s="31"/>
      <c r="H11" s="31">
        <v>504.03286743164063</v>
      </c>
      <c r="I11" s="31"/>
      <c r="J11" s="31"/>
      <c r="K11" s="31"/>
      <c r="L11" s="31"/>
    </row>
    <row r="12" spans="1:12" x14ac:dyDescent="0.45">
      <c r="A12" t="s">
        <v>71</v>
      </c>
      <c r="B12" t="s">
        <v>5</v>
      </c>
      <c r="C12" s="31">
        <v>1315.8779296875</v>
      </c>
      <c r="D12" s="31">
        <v>155.53385925292969</v>
      </c>
      <c r="E12" s="31">
        <v>285.5384521484375</v>
      </c>
      <c r="F12" s="31">
        <v>1585.597900390625</v>
      </c>
      <c r="G12" s="31">
        <v>4962.05908203125</v>
      </c>
      <c r="H12" s="31">
        <v>451.58450317382813</v>
      </c>
      <c r="I12" s="31">
        <v>5352.1923828125</v>
      </c>
      <c r="J12" s="31">
        <v>7384.5732421875</v>
      </c>
      <c r="K12" s="31">
        <v>2694.49462890625</v>
      </c>
      <c r="L12" s="31">
        <v>15961.4580078125</v>
      </c>
    </row>
    <row r="13" spans="1:12" x14ac:dyDescent="0.45">
      <c r="A13" t="s">
        <v>71</v>
      </c>
      <c r="B13" t="s">
        <v>6</v>
      </c>
      <c r="C13" s="31">
        <v>452.05328369140625</v>
      </c>
      <c r="D13" s="31">
        <v>55.868110656738281</v>
      </c>
      <c r="E13" s="31">
        <v>72.572700500488281</v>
      </c>
      <c r="F13" s="31">
        <v>497.38906860351563</v>
      </c>
      <c r="G13" s="31">
        <v>1906.8067626953125</v>
      </c>
      <c r="H13" s="31">
        <v>93.561477661132813</v>
      </c>
      <c r="I13" s="31">
        <v>858.9896240234375</v>
      </c>
      <c r="J13" s="31">
        <v>2545.423828125</v>
      </c>
      <c r="K13" s="31">
        <v>315.4708251953125</v>
      </c>
      <c r="L13" s="31">
        <v>2946.271728515625</v>
      </c>
    </row>
    <row r="14" spans="1:12" x14ac:dyDescent="0.45">
      <c r="A14" t="s">
        <v>71</v>
      </c>
      <c r="B14" t="s">
        <v>75</v>
      </c>
      <c r="C14" s="31">
        <v>113.97081756591797</v>
      </c>
      <c r="D14" s="31">
        <v>27.338407516479492</v>
      </c>
      <c r="E14" s="31">
        <v>31.36918830871582</v>
      </c>
      <c r="F14" s="31">
        <v>98.329978942871094</v>
      </c>
      <c r="G14" s="31">
        <v>403.18292236328125</v>
      </c>
      <c r="H14" s="31">
        <v>63.313713073730469</v>
      </c>
      <c r="I14" s="31">
        <v>118.87093353271484</v>
      </c>
      <c r="J14" s="31">
        <v>430.26849365234375</v>
      </c>
      <c r="K14" s="31">
        <v>47.346359252929688</v>
      </c>
      <c r="L14" s="31">
        <v>273.13238525390625</v>
      </c>
    </row>
    <row r="15" spans="1:12" x14ac:dyDescent="0.45">
      <c r="A15" t="s">
        <v>72</v>
      </c>
      <c r="B15" t="s">
        <v>5</v>
      </c>
      <c r="C15" s="31">
        <v>521.4173583984375</v>
      </c>
      <c r="D15" s="31">
        <v>30.320831298828125</v>
      </c>
      <c r="E15" s="31">
        <v>105.84071350097656</v>
      </c>
      <c r="F15" s="31">
        <v>111.27861022949219</v>
      </c>
      <c r="G15" s="31">
        <v>259.35702514648438</v>
      </c>
      <c r="H15" s="31">
        <v>132.85102844238281</v>
      </c>
      <c r="I15" s="31">
        <v>2044.165771484375</v>
      </c>
      <c r="J15" s="31">
        <v>2426.063232421875</v>
      </c>
      <c r="K15" s="31">
        <v>841.184326171875</v>
      </c>
      <c r="L15" s="31">
        <v>3135.959228515625</v>
      </c>
    </row>
    <row r="16" spans="1:12" x14ac:dyDescent="0.45">
      <c r="A16" t="s">
        <v>72</v>
      </c>
      <c r="B16" t="s">
        <v>6</v>
      </c>
      <c r="C16" s="31">
        <v>84.205032348632813</v>
      </c>
      <c r="D16" s="31">
        <v>12.119056701660156</v>
      </c>
      <c r="E16" s="31">
        <v>89.945228576660156</v>
      </c>
      <c r="F16" s="31">
        <v>3.9015264511108398</v>
      </c>
      <c r="G16" s="31">
        <v>172.77244567871094</v>
      </c>
      <c r="H16" s="31">
        <v>29.069217681884766</v>
      </c>
      <c r="I16" s="31">
        <v>339.05349731445313</v>
      </c>
      <c r="J16" s="31">
        <v>931.8515625</v>
      </c>
      <c r="K16" s="31">
        <v>94.198562622070313</v>
      </c>
      <c r="L16" s="31"/>
    </row>
    <row r="17" spans="1:12" x14ac:dyDescent="0.45">
      <c r="A17" t="s">
        <v>72</v>
      </c>
      <c r="B17" t="s">
        <v>75</v>
      </c>
      <c r="C17" s="31">
        <v>9.768366813659668</v>
      </c>
      <c r="D17" s="31">
        <v>7.4981045722961426</v>
      </c>
      <c r="E17" s="31">
        <v>46.782218933105469</v>
      </c>
      <c r="F17" s="31"/>
      <c r="G17" s="31">
        <v>9.5856876373291016</v>
      </c>
      <c r="H17" s="31"/>
      <c r="I17" s="31">
        <v>7.6864643096923828</v>
      </c>
      <c r="J17" s="31">
        <v>66.523841857910156</v>
      </c>
      <c r="K17" s="31">
        <v>5.7640538215637207</v>
      </c>
      <c r="L17" s="31"/>
    </row>
    <row r="18" spans="1:12" x14ac:dyDescent="0.45">
      <c r="A18" t="s">
        <v>72</v>
      </c>
      <c r="B18" t="s">
        <v>77</v>
      </c>
      <c r="C18" s="31"/>
      <c r="D18" s="31"/>
      <c r="E18" s="31"/>
      <c r="F18" s="31"/>
      <c r="G18" s="31"/>
      <c r="H18" s="31"/>
      <c r="I18" s="31"/>
      <c r="J18" s="31"/>
      <c r="K18" s="31"/>
      <c r="L18" s="31">
        <v>187.90113830566406</v>
      </c>
    </row>
    <row r="19" spans="1:12" x14ac:dyDescent="0.45">
      <c r="A19" t="s">
        <v>73</v>
      </c>
      <c r="B19" t="s">
        <v>5</v>
      </c>
      <c r="C19" s="31">
        <v>718.20611572265625</v>
      </c>
      <c r="D19" s="31">
        <v>319.14535522460938</v>
      </c>
      <c r="E19" s="31">
        <v>516.26824951171875</v>
      </c>
      <c r="F19" s="31">
        <v>270.92868041992188</v>
      </c>
      <c r="G19" s="31">
        <v>1320.1533203125</v>
      </c>
      <c r="H19" s="31">
        <v>96.542518615722656</v>
      </c>
      <c r="I19" s="31">
        <v>2545.948974609375</v>
      </c>
      <c r="J19" s="31">
        <v>2993.80029296875</v>
      </c>
      <c r="K19" s="31">
        <v>2178.352783203125</v>
      </c>
      <c r="L19" s="31">
        <v>5429.154296875</v>
      </c>
    </row>
    <row r="20" spans="1:12" x14ac:dyDescent="0.45">
      <c r="A20" t="s">
        <v>73</v>
      </c>
      <c r="B20" t="s">
        <v>6</v>
      </c>
      <c r="C20" s="31">
        <v>209.5811767578125</v>
      </c>
      <c r="D20" s="31">
        <v>228.51185607910156</v>
      </c>
      <c r="E20" s="31">
        <v>362.8011474609375</v>
      </c>
      <c r="F20" s="31">
        <v>39.121059417724609</v>
      </c>
      <c r="G20" s="31">
        <v>400.37005615234375</v>
      </c>
      <c r="H20" s="31">
        <v>58.465866088867188</v>
      </c>
      <c r="I20" s="31">
        <v>330.32382202148438</v>
      </c>
      <c r="J20" s="31">
        <v>1277.499267578125</v>
      </c>
      <c r="K20" s="31">
        <v>128.79029846191406</v>
      </c>
      <c r="L20" s="31">
        <v>941.61761474609375</v>
      </c>
    </row>
    <row r="21" spans="1:12" x14ac:dyDescent="0.45">
      <c r="A21" t="s">
        <v>73</v>
      </c>
      <c r="B21" t="s">
        <v>75</v>
      </c>
      <c r="C21" s="31">
        <v>43.222881317138672</v>
      </c>
      <c r="D21" s="31">
        <v>208.539794921875</v>
      </c>
      <c r="E21" s="31">
        <v>189.10525512695313</v>
      </c>
      <c r="F21" s="31"/>
      <c r="G21" s="31">
        <v>61.3433837890625</v>
      </c>
      <c r="H21" s="31">
        <v>2.7129783630371094</v>
      </c>
      <c r="I21" s="31">
        <v>29.240997314453125</v>
      </c>
      <c r="J21" s="31">
        <v>119.85980224609375</v>
      </c>
      <c r="K21" s="31"/>
      <c r="L21" s="31">
        <v>78.450004577636719</v>
      </c>
    </row>
    <row r="22" spans="1:12" x14ac:dyDescent="0.45">
      <c r="A22" t="s">
        <v>74</v>
      </c>
      <c r="B22" t="s">
        <v>5</v>
      </c>
      <c r="C22" s="31">
        <v>1297.7520751953125</v>
      </c>
      <c r="D22" s="31">
        <v>32.474063873291016</v>
      </c>
      <c r="E22" s="31">
        <v>171.82325744628906</v>
      </c>
      <c r="F22" s="31">
        <v>307.75372314453125</v>
      </c>
      <c r="G22" s="31">
        <v>1181.2998046875</v>
      </c>
      <c r="H22" s="31">
        <v>298.916259765625</v>
      </c>
      <c r="I22" s="31">
        <v>4015.625732421875</v>
      </c>
      <c r="J22" s="31">
        <v>3582.402099609375</v>
      </c>
      <c r="K22" s="31">
        <v>1763.07861328125</v>
      </c>
      <c r="L22" s="31">
        <v>6009.8759765625</v>
      </c>
    </row>
    <row r="23" spans="1:12" x14ac:dyDescent="0.45">
      <c r="A23" t="s">
        <v>74</v>
      </c>
      <c r="B23" t="s">
        <v>6</v>
      </c>
      <c r="C23" s="31">
        <v>292.74850463867188</v>
      </c>
      <c r="D23" s="31">
        <v>14.196537971496582</v>
      </c>
      <c r="E23" s="31">
        <v>182.60867309570313</v>
      </c>
      <c r="F23" s="31">
        <v>64.637619018554688</v>
      </c>
      <c r="G23" s="31">
        <v>579.82720947265625</v>
      </c>
      <c r="H23" s="31"/>
      <c r="I23" s="31">
        <v>559.1597900390625</v>
      </c>
      <c r="J23" s="31">
        <v>803.69964599609375</v>
      </c>
      <c r="K23" s="31">
        <v>101.858154296875</v>
      </c>
      <c r="L23" s="31">
        <v>881.4012451171875</v>
      </c>
    </row>
    <row r="24" spans="1:12" x14ac:dyDescent="0.45">
      <c r="A24" t="s">
        <v>74</v>
      </c>
      <c r="B24" t="s">
        <v>75</v>
      </c>
      <c r="C24" s="31">
        <v>48.060127258300781</v>
      </c>
      <c r="D24" s="31">
        <v>3.7643358707427979</v>
      </c>
      <c r="E24" s="31">
        <v>87.49859619140625</v>
      </c>
      <c r="F24" s="31">
        <v>13.633475303649902</v>
      </c>
      <c r="G24" s="31">
        <v>95.372665405273438</v>
      </c>
      <c r="H24" s="31">
        <v>20.693506240844727</v>
      </c>
      <c r="I24" s="31">
        <v>36.73016357421875</v>
      </c>
      <c r="J24" s="31">
        <v>48.240859985351563</v>
      </c>
      <c r="K24" s="31">
        <v>8.6813268661499023</v>
      </c>
      <c r="L24" s="31">
        <v>47.59210205078125</v>
      </c>
    </row>
  </sheetData>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23"/>
  <sheetViews>
    <sheetView topLeftCell="A4" workbookViewId="0">
      <selection activeCell="A23" sqref="A23"/>
    </sheetView>
  </sheetViews>
  <sheetFormatPr defaultRowHeight="14.25" x14ac:dyDescent="0.45"/>
  <sheetData>
    <row r="1" spans="1:7" x14ac:dyDescent="0.45">
      <c r="A1" t="s">
        <v>57</v>
      </c>
      <c r="B1" t="s">
        <v>58</v>
      </c>
      <c r="C1" t="s">
        <v>60</v>
      </c>
      <c r="D1" t="s">
        <v>63</v>
      </c>
      <c r="E1" t="s">
        <v>64</v>
      </c>
      <c r="F1" t="s">
        <v>65</v>
      </c>
      <c r="G1" t="s">
        <v>66</v>
      </c>
    </row>
    <row r="2" spans="1:7" x14ac:dyDescent="0.45">
      <c r="A2" t="s">
        <v>78</v>
      </c>
      <c r="B2" t="s">
        <v>59</v>
      </c>
      <c r="C2" t="s">
        <v>20</v>
      </c>
      <c r="D2" s="36">
        <v>0.94395017623901367</v>
      </c>
      <c r="E2" s="36">
        <v>0.99555158615112305</v>
      </c>
      <c r="F2" s="36">
        <v>0.96263343095779419</v>
      </c>
      <c r="G2" s="36">
        <v>0.64270615577697754</v>
      </c>
    </row>
    <row r="3" spans="1:7" x14ac:dyDescent="0.45">
      <c r="A3" t="s">
        <v>78</v>
      </c>
      <c r="B3" t="s">
        <v>59</v>
      </c>
      <c r="C3" t="s">
        <v>21</v>
      </c>
      <c r="D3" s="36">
        <v>0.94178080558776855</v>
      </c>
      <c r="E3" s="36">
        <v>0.99315071105957031</v>
      </c>
      <c r="F3" s="36">
        <v>0.9452054500579834</v>
      </c>
      <c r="G3" s="36">
        <v>0.49411764740943909</v>
      </c>
    </row>
    <row r="4" spans="1:7" x14ac:dyDescent="0.45">
      <c r="A4" t="s">
        <v>78</v>
      </c>
      <c r="B4" t="s">
        <v>11</v>
      </c>
      <c r="C4" t="s">
        <v>5</v>
      </c>
      <c r="D4" s="36">
        <v>0.96423250436782837</v>
      </c>
      <c r="E4" s="36">
        <v>0.99552905559539795</v>
      </c>
      <c r="F4" s="36">
        <v>0.9716840386390686</v>
      </c>
      <c r="G4" s="36">
        <v>0.68400001525878906</v>
      </c>
    </row>
    <row r="5" spans="1:7" x14ac:dyDescent="0.45">
      <c r="A5" t="s">
        <v>78</v>
      </c>
      <c r="B5" t="s">
        <v>11</v>
      </c>
      <c r="C5" t="s">
        <v>6</v>
      </c>
      <c r="D5" s="36">
        <v>0.92152464389801025</v>
      </c>
      <c r="E5" s="36">
        <v>0.99551570415496826</v>
      </c>
      <c r="F5" s="36">
        <v>0.95067262649536133</v>
      </c>
      <c r="G5" s="36">
        <v>0.5446428656578064</v>
      </c>
    </row>
    <row r="6" spans="1:7" x14ac:dyDescent="0.45">
      <c r="A6" t="s">
        <v>78</v>
      </c>
      <c r="B6" t="s">
        <v>11</v>
      </c>
      <c r="C6" t="s">
        <v>43</v>
      </c>
      <c r="D6" s="36">
        <v>0.92976588010787964</v>
      </c>
      <c r="E6" s="36">
        <v>0.99331104755401611</v>
      </c>
      <c r="F6" s="36">
        <v>0.94314378499984741</v>
      </c>
      <c r="G6" s="36">
        <v>0.5621301531791687</v>
      </c>
    </row>
    <row r="7" spans="1:7" x14ac:dyDescent="0.45">
      <c r="A7" t="s">
        <v>78</v>
      </c>
      <c r="B7" t="s">
        <v>9</v>
      </c>
      <c r="C7" t="s">
        <v>68</v>
      </c>
      <c r="D7" s="36">
        <v>0.96758103370666504</v>
      </c>
      <c r="E7" s="36">
        <v>1</v>
      </c>
      <c r="F7" s="36">
        <v>0.98004984855651855</v>
      </c>
      <c r="G7" s="36">
        <v>0.83240222930908203</v>
      </c>
    </row>
    <row r="8" spans="1:7" x14ac:dyDescent="0.45">
      <c r="A8" t="s">
        <v>78</v>
      </c>
      <c r="B8" t="s">
        <v>9</v>
      </c>
      <c r="C8" t="s">
        <v>69</v>
      </c>
      <c r="D8" s="36">
        <v>0.95360827445983887</v>
      </c>
      <c r="E8" s="36">
        <v>0.99484539031982422</v>
      </c>
      <c r="F8" s="36">
        <v>0.97938144207000732</v>
      </c>
      <c r="G8" s="36">
        <v>0.80000001192092896</v>
      </c>
    </row>
    <row r="9" spans="1:7" x14ac:dyDescent="0.45">
      <c r="A9" t="s">
        <v>78</v>
      </c>
      <c r="B9" t="s">
        <v>9</v>
      </c>
      <c r="C9" t="s">
        <v>70</v>
      </c>
      <c r="D9" s="36">
        <v>0.95454543828964233</v>
      </c>
      <c r="E9" s="36">
        <v>0.99545454978942871</v>
      </c>
      <c r="F9" s="36">
        <v>0.98181819915771484</v>
      </c>
      <c r="G9" s="36">
        <v>0.302752286195755</v>
      </c>
    </row>
    <row r="10" spans="1:7" x14ac:dyDescent="0.45">
      <c r="A10" t="s">
        <v>78</v>
      </c>
      <c r="B10" t="s">
        <v>9</v>
      </c>
      <c r="C10" t="s">
        <v>71</v>
      </c>
      <c r="D10" s="36">
        <v>0.86033517122268677</v>
      </c>
      <c r="E10" s="36">
        <v>0.9776536226272583</v>
      </c>
      <c r="F10" s="36">
        <v>0.87150835990905762</v>
      </c>
      <c r="G10" s="36">
        <v>0.5138888955116272</v>
      </c>
    </row>
    <row r="11" spans="1:7" x14ac:dyDescent="0.45">
      <c r="A11" t="s">
        <v>78</v>
      </c>
      <c r="B11" t="s">
        <v>9</v>
      </c>
      <c r="C11" t="s">
        <v>72</v>
      </c>
      <c r="D11" s="36">
        <v>0.93798446655273438</v>
      </c>
      <c r="E11" s="36">
        <v>1</v>
      </c>
      <c r="F11" s="36">
        <v>0.96124029159545898</v>
      </c>
      <c r="G11" s="36">
        <v>0.2985074520111084</v>
      </c>
    </row>
    <row r="12" spans="1:7" x14ac:dyDescent="0.45">
      <c r="A12" t="s">
        <v>78</v>
      </c>
      <c r="B12" t="s">
        <v>9</v>
      </c>
      <c r="C12" t="s">
        <v>73</v>
      </c>
      <c r="D12" s="36">
        <v>0.9871794581413269</v>
      </c>
      <c r="E12" s="36">
        <v>0.99358975887298584</v>
      </c>
      <c r="F12" s="36">
        <v>0.98076921701431274</v>
      </c>
      <c r="G12" s="36">
        <v>0.58730161190032959</v>
      </c>
    </row>
    <row r="13" spans="1:7" x14ac:dyDescent="0.45">
      <c r="A13" t="s">
        <v>78</v>
      </c>
      <c r="B13" t="s">
        <v>9</v>
      </c>
      <c r="C13" t="s">
        <v>74</v>
      </c>
      <c r="D13" s="36">
        <v>0.9051094651222229</v>
      </c>
      <c r="E13" s="36">
        <v>1</v>
      </c>
      <c r="F13" s="36">
        <v>0.9197080135345459</v>
      </c>
      <c r="G13" s="36">
        <v>0.62068963050842285</v>
      </c>
    </row>
    <row r="14" spans="1:7" x14ac:dyDescent="0.45">
      <c r="A14" t="s">
        <v>78</v>
      </c>
      <c r="B14" t="s">
        <v>10</v>
      </c>
      <c r="C14" t="s">
        <v>17</v>
      </c>
      <c r="D14" s="36">
        <v>0.92715233564376831</v>
      </c>
      <c r="E14" s="36">
        <v>0.98013246059417725</v>
      </c>
      <c r="F14" s="36">
        <v>0.97350990772247314</v>
      </c>
      <c r="G14" s="36"/>
    </row>
    <row r="15" spans="1:7" x14ac:dyDescent="0.45">
      <c r="A15" t="s">
        <v>78</v>
      </c>
      <c r="B15" t="s">
        <v>10</v>
      </c>
      <c r="C15" t="s">
        <v>15</v>
      </c>
      <c r="D15" s="36">
        <v>0.94805192947387695</v>
      </c>
      <c r="E15" s="36">
        <v>1</v>
      </c>
      <c r="F15" s="36">
        <v>0.97402596473693848</v>
      </c>
      <c r="G15" s="36">
        <v>0.70129871368408203</v>
      </c>
    </row>
    <row r="16" spans="1:7" x14ac:dyDescent="0.45">
      <c r="A16" t="s">
        <v>78</v>
      </c>
      <c r="B16" t="s">
        <v>10</v>
      </c>
      <c r="C16" t="s">
        <v>12</v>
      </c>
      <c r="D16" s="36">
        <v>0.94915252923965454</v>
      </c>
      <c r="E16" s="36">
        <v>1</v>
      </c>
      <c r="F16" s="36">
        <v>0.96610170602798462</v>
      </c>
      <c r="G16" s="36">
        <v>0.5593220591545105</v>
      </c>
    </row>
    <row r="17" spans="1:7" x14ac:dyDescent="0.45">
      <c r="A17" t="s">
        <v>78</v>
      </c>
      <c r="B17" t="s">
        <v>10</v>
      </c>
      <c r="C17" t="s">
        <v>14</v>
      </c>
      <c r="D17" s="36">
        <v>0.90163934230804443</v>
      </c>
      <c r="E17" s="36">
        <v>1</v>
      </c>
      <c r="F17" s="36">
        <v>0.93442624807357788</v>
      </c>
      <c r="G17" s="36">
        <v>0.55737704038619995</v>
      </c>
    </row>
    <row r="18" spans="1:7" x14ac:dyDescent="0.45">
      <c r="A18" t="s">
        <v>78</v>
      </c>
      <c r="B18" t="s">
        <v>10</v>
      </c>
      <c r="C18" t="s">
        <v>16</v>
      </c>
      <c r="D18" s="36">
        <v>0.94273126125335693</v>
      </c>
      <c r="E18" s="36">
        <v>0.99559473991394043</v>
      </c>
      <c r="F18" s="36">
        <v>0.94713658094406128</v>
      </c>
      <c r="G18" s="36">
        <v>0.64317178726196289</v>
      </c>
    </row>
    <row r="19" spans="1:7" x14ac:dyDescent="0.45">
      <c r="A19" t="s">
        <v>78</v>
      </c>
      <c r="B19" t="s">
        <v>10</v>
      </c>
      <c r="C19" t="s">
        <v>0</v>
      </c>
      <c r="D19" s="36">
        <v>0.94171780347824097</v>
      </c>
      <c r="E19" s="36">
        <v>0.99386501312255859</v>
      </c>
      <c r="F19" s="36">
        <v>0.953987717628479</v>
      </c>
      <c r="G19" s="36"/>
    </row>
    <row r="20" spans="1:7" x14ac:dyDescent="0.45">
      <c r="A20" t="s">
        <v>78</v>
      </c>
      <c r="B20" t="s">
        <v>10</v>
      </c>
      <c r="C20" t="s">
        <v>18</v>
      </c>
      <c r="D20" s="36">
        <v>0.95698922872543335</v>
      </c>
      <c r="E20" s="36">
        <v>1</v>
      </c>
      <c r="F20" s="36">
        <v>0.97311830520629883</v>
      </c>
      <c r="G20" s="36"/>
    </row>
    <row r="21" spans="1:7" x14ac:dyDescent="0.45">
      <c r="A21" t="s">
        <v>78</v>
      </c>
      <c r="B21" t="s">
        <v>10</v>
      </c>
      <c r="C21" t="s">
        <v>13</v>
      </c>
      <c r="D21" s="36">
        <v>0.94949495792388916</v>
      </c>
      <c r="E21" s="36">
        <v>0.98989897966384888</v>
      </c>
      <c r="F21" s="36">
        <v>0.92929291725158691</v>
      </c>
      <c r="G21" s="36">
        <v>0.54545456171035767</v>
      </c>
    </row>
    <row r="22" spans="1:7" x14ac:dyDescent="0.45">
      <c r="A22" t="s">
        <v>78</v>
      </c>
      <c r="B22" t="s">
        <v>10</v>
      </c>
      <c r="C22" t="s">
        <v>79</v>
      </c>
      <c r="D22" s="36">
        <v>0.98181819915771484</v>
      </c>
      <c r="E22" s="36">
        <v>1</v>
      </c>
      <c r="F22" s="36">
        <v>0.99090909957885742</v>
      </c>
      <c r="G22" s="36"/>
    </row>
    <row r="23" spans="1:7" x14ac:dyDescent="0.45">
      <c r="A23" t="s">
        <v>78</v>
      </c>
      <c r="B23" t="s">
        <v>78</v>
      </c>
      <c r="C23" t="s">
        <v>78</v>
      </c>
      <c r="D23" s="36">
        <v>0.94350284337997437</v>
      </c>
      <c r="E23" s="36">
        <v>0.99505650997161865</v>
      </c>
      <c r="F23" s="36">
        <v>0.95903956890106201</v>
      </c>
      <c r="G23" s="36">
        <v>0.60342144966125488</v>
      </c>
    </row>
  </sheetData>
  <autoFilter ref="A1:G48" xr:uid="{B6235561-C84E-4DBD-BE25-91EBB2620EC7}"/>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Nazim Tamkoc</cp:lastModifiedBy>
  <dcterms:created xsi:type="dcterms:W3CDTF">2017-10-24T16:55:12Z</dcterms:created>
  <dcterms:modified xsi:type="dcterms:W3CDTF">2025-03-28T12:23:44Z</dcterms:modified>
</cp:coreProperties>
</file>